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E495B812-A6D2-4C0A-9548-C64A2556CAC9}" xr6:coauthVersionLast="47" xr6:coauthVersionMax="47" xr10:uidLastSave="{00000000-0000-0000-0000-000000000000}"/>
  <bookViews>
    <workbookView xWindow="28680" yWindow="-120" windowWidth="29040" windowHeight="17520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6" l="1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Q10" i="16"/>
  <c r="L10" i="16"/>
  <c r="M10" i="16"/>
  <c r="N10" i="16"/>
  <c r="O10" i="16"/>
  <c r="P10" i="16"/>
  <c r="K10" i="16"/>
  <c r="C10" i="16"/>
  <c r="D10" i="16"/>
  <c r="E10" i="16"/>
  <c r="F10" i="16"/>
  <c r="G10" i="16"/>
  <c r="H10" i="16"/>
  <c r="I10" i="16"/>
  <c r="J10" i="16"/>
  <c r="B10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B4" i="16"/>
  <c r="B282" i="21"/>
  <c r="B10" i="18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282" i="21"/>
  <c r="C10" i="18" s="1"/>
  <c r="D282" i="21"/>
  <c r="D10" i="18" s="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R10" i="18" s="1"/>
  <c r="S282" i="21"/>
  <c r="S10" i="18" s="1"/>
  <c r="T282" i="21"/>
  <c r="T10" i="18" s="1"/>
  <c r="U282" i="21"/>
  <c r="U10" i="18" s="1"/>
  <c r="V282" i="21"/>
  <c r="V10" i="18" s="1"/>
  <c r="W282" i="21"/>
  <c r="W10" i="18" s="1"/>
  <c r="X282" i="21"/>
  <c r="X10" i="18" s="1"/>
  <c r="Y282" i="21"/>
  <c r="Y10" i="18" s="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D54" i="17" l="1"/>
  <c r="C54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<sst xmlns="http://schemas.openxmlformats.org/spreadsheetml/2006/main" count="620" uniqueCount="454">
  <si>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</si>
  <si>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</si>
  <si>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</si>
  <si>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</si>
  <si>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</si>
  <si>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</si>
  <si>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</si>
  <si>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</si>
  <si>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</si>
  <si>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</si>
  <si>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</si>
  <si>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</si>
  <si>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</si>
  <si>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</si>
  <si>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</si>
  <si>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</si>
  <si>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</si>
  <si>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</si>
  <si>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</si>
  <si>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</si>
  <si>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</si>
  <si>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</si>
  <si>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</si>
  <si>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</si>
  <si>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</si>
  <si>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</si>
  <si>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</si>
  <si>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</si>
  <si>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</si>
  <si>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</si>
  <si>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</si>
  <si>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</si>
  <si>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</si>
  <si>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</si>
  <si>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</si>
  <si>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</si>
  <si>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</si>
  <si>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</si>
  <si>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</si>
  <si>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</si>
  <si>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</si>
  <si>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</si>
  <si>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</si>
  <si>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</si>
  <si>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</si>
  <si>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</si>
  <si>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</si>
  <si>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</si>
  <si>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</si>
  <si>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</si>
  <si>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</si>
  <si>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</si>
  <si>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</si>
  <si>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</si>
  <si>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</si>
  <si>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</si>
  <si>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</si>
  <si>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</si>
  <si>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</si>
  <si>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</si>
  <si>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</si>
  <si>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</si>
  <si>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</si>
  <si>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</si>
  <si>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</si>
  <si>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</si>
  <si>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</si>
  <si>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</si>
  <si>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</si>
  <si>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</si>
  <si>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</si>
  <si>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</si>
  <si>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</si>
  <si>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</si>
  <si>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</si>
  <si>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</si>
  <si>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</si>
  <si>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</si>
  <si>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</si>
  <si>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</si>
  <si>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</si>
  <si>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</si>
  <si>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</si>
  <si>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</si>
  <si>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</si>
  <si>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</si>
  <si>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</si>
  <si>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</si>
  <si>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</si>
  <si>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</si>
  <si>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</si>
  <si>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</si>
  <si>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</si>
  <si>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</si>
  <si>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</si>
  <si>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</si>
  <si>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</si>
  <si>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</si>
  <si>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</si>
  <si>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</si>
  <si>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</si>
  <si>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</si>
  <si>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</si>
  <si>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</si>
  <si>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</si>
  <si>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</si>
  <si>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</si>
  <si>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</si>
  <si>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</si>
  <si>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</si>
  <si>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</si>
  <si>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</si>
  <si>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</si>
  <si>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</si>
  <si>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</si>
  <si>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</si>
  <si>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</si>
  <si>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</si>
  <si>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</si>
  <si>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</si>
  <si>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</si>
  <si>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</si>
  <si>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</si>
  <si>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</si>
  <si>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</si>
  <si>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</si>
  <si>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</si>
  <si>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</si>
  <si>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</si>
  <si>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</si>
  <si>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</si>
  <si>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</si>
  <si>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</si>
  <si>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</si>
  <si>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</si>
  <si>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</si>
  <si>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</si>
  <si>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</si>
  <si>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</si>
  <si>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</si>
  <si>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</si>
  <si>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</si>
  <si>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</si>
  <si>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</si>
  <si>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</si>
  <si>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</si>
  <si>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</si>
  <si>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</si>
  <si>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</si>
  <si>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</si>
  <si>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</si>
  <si>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</si>
  <si>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</si>
  <si>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</si>
  <si>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</si>
  <si>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</si>
  <si>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</si>
  <si>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</si>
  <si>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</si>
  <si>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</si>
  <si>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</si>
  <si>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</si>
  <si>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</si>
  <si>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</si>
  <si>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</si>
  <si>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</si>
  <si>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</si>
  <si>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</si>
  <si>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</si>
  <si>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</si>
  <si>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</si>
  <si>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</si>
  <si>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</si>
  <si>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We map gas processing CCS to the oil and gas 06 industry category, as BAU emissions from gas processing are assigned to that</t>
  </si>
  <si>
    <t>industry in EPS file indst/BPE.</t>
  </si>
  <si>
    <t>refined petroleum and coke 19 - energy</t>
  </si>
  <si>
    <t>refined petroleum and coke 19 - process</t>
  </si>
  <si>
    <t>*ammonia not counted because we assume this industry is decarbonized through the hydrogen PTC</t>
  </si>
  <si>
    <t>*mapped to process emissions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</si>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</sst>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36" sqref="B3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169</v>
      </c>
    </row>
    <row r="3" spans="1:2" x14ac:dyDescent="0.25">
      <c r="A3" s="1" t="s">
        <v>27</v>
      </c>
      <c r="B3" s="10" t="s">
        <v>162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157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160</v>
      </c>
    </row>
    <row r="14" spans="1:2" x14ac:dyDescent="0.25">
      <c r="B14" s="37" t="s">
        <v>158</v>
      </c>
    </row>
    <row r="15" spans="1:2" x14ac:dyDescent="0.25">
      <c r="B15" t="s">
        <v>159</v>
      </c>
    </row>
    <row r="17" spans="1:5" x14ac:dyDescent="0.25">
      <c r="B17" s="10" t="s">
        <v>163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168</v>
      </c>
    </row>
    <row r="27" spans="1:5" x14ac:dyDescent="0.25">
      <c r="A27" t="s">
        <v>164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165</v>
      </c>
    </row>
    <row r="34" spans="1:1" x14ac:dyDescent="0.25">
      <c r="A34" t="s">
        <v>173</v>
      </c>
    </row>
    <row r="35" spans="1:1" x14ac:dyDescent="0.25">
      <c r="A35" t="s">
        <v>174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4"/>
  <sheetViews>
    <sheetView tabSelected="1" topLeftCell="A22" workbookViewId="0">
      <selection activeCell="B40" sqref="B40:D41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171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  <c r="B29">
        <v>14</v>
      </c>
      <c r="C29">
        <v>17</v>
      </c>
      <c r="D29">
        <v>9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175</v>
      </c>
      <c r="B35">
        <v>0</v>
      </c>
      <c r="C35">
        <v>0</v>
      </c>
      <c r="D35">
        <v>28</v>
      </c>
      <c r="E35" t="s">
        <v>161</v>
      </c>
    </row>
    <row r="36" spans="1:5" x14ac:dyDescent="0.25">
      <c r="A36" t="s">
        <v>176</v>
      </c>
      <c r="B36">
        <v>2</v>
      </c>
      <c r="C36">
        <v>53</v>
      </c>
      <c r="D36">
        <v>53</v>
      </c>
      <c r="E36" t="s">
        <v>178</v>
      </c>
    </row>
    <row r="37" spans="1:5" x14ac:dyDescent="0.25">
      <c r="A37" t="s">
        <v>10</v>
      </c>
      <c r="E37" t="s">
        <v>177</v>
      </c>
    </row>
    <row r="38" spans="1:5" x14ac:dyDescent="0.25">
      <c r="A38" t="s">
        <v>11</v>
      </c>
    </row>
    <row r="39" spans="1:5" x14ac:dyDescent="0.25">
      <c r="A39" t="s">
        <v>12</v>
      </c>
    </row>
    <row r="40" spans="1:5" x14ac:dyDescent="0.25">
      <c r="A40" t="s">
        <v>13</v>
      </c>
      <c r="B40">
        <v>0</v>
      </c>
      <c r="C40">
        <v>0</v>
      </c>
      <c r="D40">
        <v>15</v>
      </c>
    </row>
    <row r="41" spans="1:5" x14ac:dyDescent="0.25">
      <c r="A41" t="s">
        <v>14</v>
      </c>
      <c r="B41">
        <v>0</v>
      </c>
      <c r="C41">
        <v>0</v>
      </c>
      <c r="D41">
        <v>0</v>
      </c>
    </row>
    <row r="42" spans="1:5" x14ac:dyDescent="0.25">
      <c r="A42" t="s">
        <v>15</v>
      </c>
    </row>
    <row r="43" spans="1:5" x14ac:dyDescent="0.25">
      <c r="A43" t="s">
        <v>16</v>
      </c>
    </row>
    <row r="44" spans="1:5" x14ac:dyDescent="0.25">
      <c r="A44" t="s">
        <v>17</v>
      </c>
    </row>
    <row r="45" spans="1:5" x14ac:dyDescent="0.25">
      <c r="A45" t="s">
        <v>18</v>
      </c>
    </row>
    <row r="46" spans="1:5" x14ac:dyDescent="0.25">
      <c r="A46" t="s">
        <v>19</v>
      </c>
    </row>
    <row r="47" spans="1:5" x14ac:dyDescent="0.25">
      <c r="A47" t="s">
        <v>20</v>
      </c>
    </row>
    <row r="48" spans="1:5" x14ac:dyDescent="0.25">
      <c r="A48" t="s">
        <v>21</v>
      </c>
    </row>
    <row r="49" spans="1:5" x14ac:dyDescent="0.25">
      <c r="A49" t="s">
        <v>22</v>
      </c>
    </row>
    <row r="50" spans="1:5" x14ac:dyDescent="0.25">
      <c r="A50" t="s">
        <v>23</v>
      </c>
    </row>
    <row r="51" spans="1:5" x14ac:dyDescent="0.25">
      <c r="A51" t="s">
        <v>24</v>
      </c>
    </row>
    <row r="52" spans="1:5" x14ac:dyDescent="0.25">
      <c r="A52" t="s">
        <v>25</v>
      </c>
    </row>
    <row r="54" spans="1:5" x14ac:dyDescent="0.25">
      <c r="A54" t="s">
        <v>122</v>
      </c>
      <c r="C54">
        <f>SUM(C27:C52)</f>
        <v>70</v>
      </c>
      <c r="D54">
        <f>SUM(D27:D52)</f>
        <v>105</v>
      </c>
      <c r="E54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166</v>
      </c>
    </row>
    <row r="3" spans="1:31" x14ac:dyDescent="0.25">
      <c r="A3" t="s">
        <v>172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179</v>
      </c>
      <c r="B4" s="38">
        <v>7600000000000</v>
      </c>
      <c r="C4" s="38">
        <v>8600000000000</v>
      </c>
      <c r="D4" s="38">
        <v>8600000000000</v>
      </c>
      <c r="E4" s="38">
        <v>8648000000000</v>
      </c>
      <c r="F4" s="38">
        <v>8696000000000</v>
      </c>
      <c r="G4" s="38">
        <v>8744000000000</v>
      </c>
      <c r="H4" s="38">
        <v>8791000000000</v>
      </c>
      <c r="I4" s="38">
        <v>8839000000000</v>
      </c>
      <c r="J4" s="38">
        <v>8886000000000</v>
      </c>
      <c r="K4" s="38">
        <v>8934000000000</v>
      </c>
      <c r="L4" s="38">
        <v>8981000000000</v>
      </c>
      <c r="M4" s="38">
        <v>9029000000000</v>
      </c>
      <c r="N4" s="38">
        <v>9076000000000</v>
      </c>
      <c r="O4" s="38">
        <v>9123000000000</v>
      </c>
      <c r="P4" s="38">
        <v>9169000000000</v>
      </c>
      <c r="Q4" s="38">
        <v>9214000000000</v>
      </c>
      <c r="R4" s="38">
        <v>9257000000000</v>
      </c>
      <c r="S4" s="38">
        <v>9298000000000</v>
      </c>
      <c r="T4" s="38">
        <v>9339000000000</v>
      </c>
      <c r="U4" s="38">
        <v>9378000000000</v>
      </c>
      <c r="V4" s="38">
        <v>9416000000000</v>
      </c>
      <c r="W4" s="38">
        <v>9453000000000</v>
      </c>
      <c r="X4" s="38">
        <v>9489000000000</v>
      </c>
      <c r="Y4" s="38">
        <v>9523000000000</v>
      </c>
      <c r="Z4" s="38">
        <v>9557000000000</v>
      </c>
      <c r="AA4" s="38">
        <v>9590000000000</v>
      </c>
      <c r="AB4" s="38">
        <v>9622000000000</v>
      </c>
      <c r="AC4" s="38">
        <v>9654000000000</v>
      </c>
      <c r="AD4" s="38">
        <v>9685000000000</v>
      </c>
      <c r="AE4" s="38">
        <v>9716000000000</v>
      </c>
    </row>
    <row r="5" spans="1:31" x14ac:dyDescent="0.25">
      <c r="A5" t="s">
        <v>180</v>
      </c>
      <c r="B5" s="38">
        <v>2500000000000</v>
      </c>
      <c r="C5" s="38">
        <v>2051070000000</v>
      </c>
      <c r="D5" s="38">
        <v>2158570000000</v>
      </c>
      <c r="E5" s="38">
        <v>1931680000000</v>
      </c>
      <c r="F5" s="38">
        <v>1732730000000</v>
      </c>
      <c r="G5" s="38">
        <v>1742160000000</v>
      </c>
      <c r="H5" s="38">
        <v>1716080000000</v>
      </c>
      <c r="I5" s="38">
        <v>1623100000000</v>
      </c>
      <c r="J5" s="38">
        <v>1466590000000</v>
      </c>
      <c r="K5" s="38">
        <v>1389030000000</v>
      </c>
      <c r="L5" s="38">
        <v>1195460000000</v>
      </c>
      <c r="M5" s="38">
        <v>1154470000000</v>
      </c>
      <c r="N5" s="38">
        <v>1123140000000</v>
      </c>
      <c r="O5" s="38">
        <v>1084560000000</v>
      </c>
      <c r="P5" s="38">
        <v>1048980000000</v>
      </c>
      <c r="Q5" s="38">
        <v>997147000000</v>
      </c>
      <c r="R5" s="38">
        <v>984929000000</v>
      </c>
      <c r="S5" s="38">
        <v>993275000000</v>
      </c>
      <c r="T5" s="38">
        <v>968816000000</v>
      </c>
      <c r="U5" s="38">
        <v>950162000000</v>
      </c>
      <c r="V5" s="38">
        <v>935979000000</v>
      </c>
      <c r="W5" s="38">
        <v>860977000000</v>
      </c>
      <c r="X5" s="38">
        <v>804378000000</v>
      </c>
      <c r="Y5" s="38">
        <v>742724000000</v>
      </c>
      <c r="Z5" s="38">
        <v>678956000000</v>
      </c>
      <c r="AA5" s="38">
        <v>683759000000</v>
      </c>
      <c r="AB5" s="38">
        <v>684143000000</v>
      </c>
      <c r="AC5" s="38">
        <v>678854000000</v>
      </c>
      <c r="AD5" s="38">
        <v>665980000000</v>
      </c>
      <c r="AE5" s="38">
        <v>665338000000</v>
      </c>
    </row>
    <row r="6" spans="1:31" x14ac:dyDescent="0.25">
      <c r="A6" t="s">
        <v>181</v>
      </c>
      <c r="B6" s="38">
        <v>55900000000000</v>
      </c>
      <c r="C6" s="38">
        <v>56821800000000</v>
      </c>
      <c r="D6" s="38">
        <v>56367500000000</v>
      </c>
      <c r="E6" s="38">
        <v>57590400000000</v>
      </c>
      <c r="F6" s="38">
        <v>56207600000000</v>
      </c>
      <c r="G6" s="38">
        <v>56123100000000</v>
      </c>
      <c r="H6" s="38">
        <v>56871100000000</v>
      </c>
      <c r="I6" s="38">
        <v>57888500000000</v>
      </c>
      <c r="J6" s="38">
        <v>59094100000000</v>
      </c>
      <c r="K6" s="38">
        <v>59704700000000</v>
      </c>
      <c r="L6" s="38">
        <v>60261400000000</v>
      </c>
      <c r="M6" s="38">
        <v>60543300000000</v>
      </c>
      <c r="N6" s="38">
        <v>61011200000000</v>
      </c>
      <c r="O6" s="38">
        <v>62096000000000</v>
      </c>
      <c r="P6" s="38">
        <v>63208900000000</v>
      </c>
      <c r="Q6" s="38">
        <v>63974400000000</v>
      </c>
      <c r="R6" s="38">
        <v>63772400000000</v>
      </c>
      <c r="S6" s="38">
        <v>63237700000000</v>
      </c>
      <c r="T6" s="38">
        <v>62546100000000</v>
      </c>
      <c r="U6" s="38">
        <v>61594200000000</v>
      </c>
      <c r="V6" s="38">
        <v>61430400000000</v>
      </c>
      <c r="W6" s="38">
        <v>62363800000000</v>
      </c>
      <c r="X6" s="38">
        <v>63385900000000</v>
      </c>
      <c r="Y6" s="38">
        <v>64422000000000</v>
      </c>
      <c r="Z6" s="38">
        <v>65546400000000</v>
      </c>
      <c r="AA6" s="38">
        <v>66193300000000</v>
      </c>
      <c r="AB6" s="38">
        <v>66917000000000</v>
      </c>
      <c r="AC6" s="38">
        <v>67669900000000</v>
      </c>
      <c r="AD6" s="38">
        <v>68620800000000</v>
      </c>
      <c r="AE6" s="38">
        <v>69366600000000</v>
      </c>
    </row>
    <row r="7" spans="1:31" x14ac:dyDescent="0.25">
      <c r="A7" t="s">
        <v>182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183</v>
      </c>
      <c r="B8" s="38">
        <v>5000000000000</v>
      </c>
      <c r="C8" s="38">
        <v>5000000000000</v>
      </c>
      <c r="D8" s="38">
        <v>5000000000000</v>
      </c>
      <c r="E8" s="38">
        <v>5078000000000</v>
      </c>
      <c r="F8" s="38">
        <v>5128000000000</v>
      </c>
      <c r="G8" s="38">
        <v>5176000000000</v>
      </c>
      <c r="H8" s="38">
        <v>5243000000000</v>
      </c>
      <c r="I8" s="38">
        <v>5316000000000</v>
      </c>
      <c r="J8" s="38">
        <v>5391000000000</v>
      </c>
      <c r="K8" s="38">
        <v>5456000000000</v>
      </c>
      <c r="L8" s="38">
        <v>5519000000000</v>
      </c>
      <c r="M8" s="38">
        <v>5591000000000</v>
      </c>
      <c r="N8" s="38">
        <v>5652000000000</v>
      </c>
      <c r="O8" s="38">
        <v>5703000000000</v>
      </c>
      <c r="P8" s="38">
        <v>5758000000000</v>
      </c>
      <c r="Q8" s="38">
        <v>5818000000000</v>
      </c>
      <c r="R8" s="38">
        <v>5881000000000</v>
      </c>
      <c r="S8" s="38">
        <v>5944000000000</v>
      </c>
      <c r="T8" s="38">
        <v>6007000000000</v>
      </c>
      <c r="U8" s="38">
        <v>6071000000000</v>
      </c>
      <c r="V8" s="38">
        <v>6137000000000</v>
      </c>
      <c r="W8" s="38">
        <v>6200000000000</v>
      </c>
      <c r="X8" s="38">
        <v>6265000000000</v>
      </c>
      <c r="Y8" s="38">
        <v>6330000000000</v>
      </c>
      <c r="Z8" s="38">
        <v>6394000000000</v>
      </c>
      <c r="AA8" s="38">
        <v>6456000000000</v>
      </c>
      <c r="AB8" s="38">
        <v>6516000000000</v>
      </c>
      <c r="AC8" s="38">
        <v>6576000000000</v>
      </c>
      <c r="AD8" s="38">
        <v>6638000000000</v>
      </c>
      <c r="AE8" s="38">
        <v>6699000000000</v>
      </c>
    </row>
    <row r="9" spans="1:31" x14ac:dyDescent="0.25">
      <c r="A9" t="s">
        <v>184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185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186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187</v>
      </c>
      <c r="B12" s="38">
        <v>102800000000000</v>
      </c>
      <c r="C12" s="38">
        <v>102485000000000</v>
      </c>
      <c r="D12" s="38">
        <v>99072300000000</v>
      </c>
      <c r="E12" s="38">
        <v>99215500000000</v>
      </c>
      <c r="F12" s="38">
        <v>100552000000000</v>
      </c>
      <c r="G12" s="38">
        <v>101181000000000</v>
      </c>
      <c r="H12" s="38">
        <v>101343000000000</v>
      </c>
      <c r="I12" s="38">
        <v>101379000000000</v>
      </c>
      <c r="J12" s="38">
        <v>101013000000000</v>
      </c>
      <c r="K12" s="38">
        <v>100302000000000</v>
      </c>
      <c r="L12" s="38">
        <v>99651500000000</v>
      </c>
      <c r="M12" s="38">
        <v>98666100000000</v>
      </c>
      <c r="N12" s="38">
        <v>96573900000000</v>
      </c>
      <c r="O12" s="38">
        <v>94584300000000</v>
      </c>
      <c r="P12" s="38">
        <v>93172200000000</v>
      </c>
      <c r="Q12" s="38">
        <v>91988700000000</v>
      </c>
      <c r="R12" s="38">
        <v>89915000000000</v>
      </c>
      <c r="S12" s="38">
        <v>88268700000000</v>
      </c>
      <c r="T12" s="38">
        <v>86684600000000</v>
      </c>
      <c r="U12" s="38">
        <v>84977700000000</v>
      </c>
      <c r="V12" s="38">
        <v>83981700000000</v>
      </c>
      <c r="W12" s="38">
        <v>83378200000000</v>
      </c>
      <c r="X12" s="38">
        <v>82077500000000</v>
      </c>
      <c r="Y12" s="38">
        <v>81272000000000</v>
      </c>
      <c r="Z12" s="38">
        <v>79935900000000</v>
      </c>
      <c r="AA12" s="38">
        <v>78865000000000</v>
      </c>
      <c r="AB12" s="38">
        <v>76900600000000</v>
      </c>
      <c r="AC12" s="38">
        <v>75498400000000</v>
      </c>
      <c r="AD12" s="38">
        <v>75805600000000</v>
      </c>
      <c r="AE12" s="38">
        <v>75479100000000</v>
      </c>
    </row>
    <row r="13" spans="1:31" x14ac:dyDescent="0.25">
      <c r="A13" t="s">
        <v>188</v>
      </c>
      <c r="B13" s="38">
        <v>124400000000000</v>
      </c>
      <c r="C13" s="38">
        <v>117500000000000</v>
      </c>
      <c r="D13" s="38">
        <v>117500000000000</v>
      </c>
      <c r="E13" s="38">
        <v>108600000000000</v>
      </c>
      <c r="F13" s="38">
        <v>103600000000000</v>
      </c>
      <c r="G13" s="38">
        <v>107600000000000</v>
      </c>
      <c r="H13" s="38">
        <v>111700000000000</v>
      </c>
      <c r="I13" s="38">
        <v>114500000000000</v>
      </c>
      <c r="J13" s="38">
        <v>117000000000000</v>
      </c>
      <c r="K13" s="38">
        <v>118600000000000</v>
      </c>
      <c r="L13" s="38">
        <v>120200000000000</v>
      </c>
      <c r="M13" s="38">
        <v>122600000000000</v>
      </c>
      <c r="N13" s="38">
        <v>125000000000000</v>
      </c>
      <c r="O13" s="38">
        <v>127200000000000</v>
      </c>
      <c r="P13" s="38">
        <v>129900000000000</v>
      </c>
      <c r="Q13" s="38">
        <v>132400000000000</v>
      </c>
      <c r="R13" s="38">
        <v>133900000000000</v>
      </c>
      <c r="S13" s="38">
        <v>135700000000000</v>
      </c>
      <c r="T13" s="38">
        <v>137500000000000</v>
      </c>
      <c r="U13" s="38">
        <v>139100000000000</v>
      </c>
      <c r="V13" s="38">
        <v>142500000000000</v>
      </c>
      <c r="W13" s="38">
        <v>145600000000000</v>
      </c>
      <c r="X13" s="38">
        <v>147800000000000</v>
      </c>
      <c r="Y13" s="38">
        <v>150200000000000</v>
      </c>
      <c r="Z13" s="38">
        <v>151400000000000</v>
      </c>
      <c r="AA13" s="38">
        <v>152600000000000</v>
      </c>
      <c r="AB13" s="38">
        <v>153900000000000</v>
      </c>
      <c r="AC13" s="38">
        <v>156000000000000</v>
      </c>
      <c r="AD13" s="38">
        <v>158300000000000</v>
      </c>
      <c r="AE13" s="38">
        <v>160400000000000</v>
      </c>
    </row>
    <row r="14" spans="1:31" x14ac:dyDescent="0.25">
      <c r="A14" t="s">
        <v>189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191</v>
      </c>
      <c r="B16" s="38">
        <v>65500000000000</v>
      </c>
      <c r="C16" s="38">
        <v>68200000000000</v>
      </c>
      <c r="D16" s="38">
        <v>68200000000000</v>
      </c>
      <c r="E16" s="38">
        <v>65140000000000</v>
      </c>
      <c r="F16" s="38">
        <v>64320000000000</v>
      </c>
      <c r="G16" s="38">
        <v>65300000000000</v>
      </c>
      <c r="H16" s="38">
        <v>66380000000000</v>
      </c>
      <c r="I16" s="38">
        <v>67150000000000</v>
      </c>
      <c r="J16" s="38">
        <v>67790000000000</v>
      </c>
      <c r="K16" s="38">
        <v>68600000000000</v>
      </c>
      <c r="L16" s="38">
        <v>69370000000000</v>
      </c>
      <c r="M16" s="38">
        <v>70110000000000</v>
      </c>
      <c r="N16" s="38">
        <v>70660000000000</v>
      </c>
      <c r="O16" s="38">
        <v>70930000000000</v>
      </c>
      <c r="P16" s="38">
        <v>71450000000000</v>
      </c>
      <c r="Q16" s="38">
        <v>72610000000000</v>
      </c>
      <c r="R16" s="38">
        <v>73530000000000</v>
      </c>
      <c r="S16" s="38">
        <v>74260000000000</v>
      </c>
      <c r="T16" s="38">
        <v>75050000000000</v>
      </c>
      <c r="U16" s="38">
        <v>75640000000000</v>
      </c>
      <c r="V16" s="38">
        <v>76440000000000</v>
      </c>
      <c r="W16" s="38">
        <v>77420000000000</v>
      </c>
      <c r="X16" s="38">
        <v>78200000000000</v>
      </c>
      <c r="Y16" s="38">
        <v>78570000000000</v>
      </c>
      <c r="Z16" s="38">
        <v>79390000000000</v>
      </c>
      <c r="AA16" s="38">
        <v>80310000000000</v>
      </c>
      <c r="AB16" s="38">
        <v>81050000000000</v>
      </c>
      <c r="AC16" s="38">
        <v>81820000000000</v>
      </c>
      <c r="AD16" s="38">
        <v>82450000000000</v>
      </c>
      <c r="AE16" s="38">
        <v>83100000000000</v>
      </c>
    </row>
    <row r="17" spans="1:31" x14ac:dyDescent="0.25">
      <c r="A17" t="s">
        <v>192</v>
      </c>
      <c r="B17" s="38">
        <v>40200000000000</v>
      </c>
      <c r="C17" s="38">
        <v>39000000000000</v>
      </c>
      <c r="D17" s="38">
        <v>39000000000000</v>
      </c>
      <c r="E17" s="38">
        <v>38330000000000</v>
      </c>
      <c r="F17" s="38">
        <v>37690000000000</v>
      </c>
      <c r="G17" s="38">
        <v>38480000000000</v>
      </c>
      <c r="H17" s="38">
        <v>40640000000000</v>
      </c>
      <c r="I17" s="38">
        <v>41590000000000</v>
      </c>
      <c r="J17" s="38">
        <v>41660000000000</v>
      </c>
      <c r="K17" s="38">
        <v>41770000000000</v>
      </c>
      <c r="L17" s="38">
        <v>41340000000000</v>
      </c>
      <c r="M17" s="38">
        <v>41230000000000</v>
      </c>
      <c r="N17" s="38">
        <v>41720000000000</v>
      </c>
      <c r="O17" s="38">
        <v>41630000000000</v>
      </c>
      <c r="P17" s="38">
        <v>41820000000000</v>
      </c>
      <c r="Q17" s="38">
        <v>42100000000000</v>
      </c>
      <c r="R17" s="38">
        <v>42150000000000</v>
      </c>
      <c r="S17" s="38">
        <v>42560000000000</v>
      </c>
      <c r="T17" s="38">
        <v>42930000000000</v>
      </c>
      <c r="U17" s="38">
        <v>42880000000000</v>
      </c>
      <c r="V17" s="38">
        <v>43170000000000</v>
      </c>
      <c r="W17" s="38">
        <v>43840000000000</v>
      </c>
      <c r="X17" s="38">
        <v>44170000000000</v>
      </c>
      <c r="Y17" s="38">
        <v>44240000000000</v>
      </c>
      <c r="Z17" s="38">
        <v>44010000000000</v>
      </c>
      <c r="AA17" s="38">
        <v>43710000000000</v>
      </c>
      <c r="AB17" s="38">
        <v>43590000000000</v>
      </c>
      <c r="AC17" s="38">
        <v>43630000000000</v>
      </c>
      <c r="AD17" s="38">
        <v>43920000000000</v>
      </c>
      <c r="AE17" s="38">
        <v>44070000000000</v>
      </c>
    </row>
    <row r="18" spans="1:31" x14ac:dyDescent="0.25">
      <c r="A18" t="s">
        <v>193</v>
      </c>
      <c r="B18" s="38">
        <v>4400000000000</v>
      </c>
      <c r="C18" s="38">
        <v>4200000000000</v>
      </c>
      <c r="D18" s="38">
        <v>4200000000000</v>
      </c>
      <c r="E18" s="38">
        <v>4145000000000</v>
      </c>
      <c r="F18" s="38">
        <v>4167000000000</v>
      </c>
      <c r="G18" s="38">
        <v>4289000000000</v>
      </c>
      <c r="H18" s="38">
        <v>4443000000000</v>
      </c>
      <c r="I18" s="38">
        <v>4535000000000</v>
      </c>
      <c r="J18" s="38">
        <v>4597000000000</v>
      </c>
      <c r="K18" s="38">
        <v>4628000000000</v>
      </c>
      <c r="L18" s="38">
        <v>4630000000000</v>
      </c>
      <c r="M18" s="38">
        <v>4650000000000</v>
      </c>
      <c r="N18" s="38">
        <v>4679000000000</v>
      </c>
      <c r="O18" s="38">
        <v>4725000000000</v>
      </c>
      <c r="P18" s="38">
        <v>4796000000000</v>
      </c>
      <c r="Q18" s="38">
        <v>4867000000000</v>
      </c>
      <c r="R18" s="38">
        <v>4911000000000</v>
      </c>
      <c r="S18" s="38">
        <v>4963000000000</v>
      </c>
      <c r="T18" s="38">
        <v>5021000000000</v>
      </c>
      <c r="U18" s="38">
        <v>5075000000000</v>
      </c>
      <c r="V18" s="38">
        <v>5119000000000</v>
      </c>
      <c r="W18" s="38">
        <v>5197000000000</v>
      </c>
      <c r="X18" s="38">
        <v>5284000000000</v>
      </c>
      <c r="Y18" s="38">
        <v>5346000000000</v>
      </c>
      <c r="Z18" s="38">
        <v>5376000000000</v>
      </c>
      <c r="AA18" s="38">
        <v>5438000000000</v>
      </c>
      <c r="AB18" s="38">
        <v>5507000000000</v>
      </c>
      <c r="AC18" s="38">
        <v>5567000000000</v>
      </c>
      <c r="AD18" s="38">
        <v>5598000000000</v>
      </c>
      <c r="AE18" s="38">
        <v>5642000000000</v>
      </c>
    </row>
    <row r="19" spans="1:31" x14ac:dyDescent="0.25">
      <c r="A19" t="s">
        <v>194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195</v>
      </c>
      <c r="B20" s="38">
        <v>300000000000</v>
      </c>
      <c r="C20" s="38">
        <v>300000000000</v>
      </c>
      <c r="D20" s="38">
        <v>300000000000</v>
      </c>
      <c r="E20" s="38">
        <v>299900000000</v>
      </c>
      <c r="F20" s="38">
        <v>303000000000</v>
      </c>
      <c r="G20" s="38">
        <v>309900000000</v>
      </c>
      <c r="H20" s="38">
        <v>318200000000</v>
      </c>
      <c r="I20" s="38">
        <v>325500000000</v>
      </c>
      <c r="J20" s="38">
        <v>330900000000</v>
      </c>
      <c r="K20" s="38">
        <v>335200000000</v>
      </c>
      <c r="L20" s="38">
        <v>338300000000</v>
      </c>
      <c r="M20" s="38">
        <v>340100000000</v>
      </c>
      <c r="N20" s="38">
        <v>347100000000</v>
      </c>
      <c r="O20" s="38">
        <v>357000000000</v>
      </c>
      <c r="P20" s="38">
        <v>367000000000</v>
      </c>
      <c r="Q20" s="38">
        <v>378000000000</v>
      </c>
      <c r="R20" s="38">
        <v>388500000000</v>
      </c>
      <c r="S20" s="38">
        <v>399300000000</v>
      </c>
      <c r="T20" s="38">
        <v>411400000000</v>
      </c>
      <c r="U20" s="38">
        <v>423100000000</v>
      </c>
      <c r="V20" s="38">
        <v>435400000000</v>
      </c>
      <c r="W20" s="38">
        <v>449000000000</v>
      </c>
      <c r="X20" s="38">
        <v>460800000000</v>
      </c>
      <c r="Y20" s="38">
        <v>472500000000</v>
      </c>
      <c r="Z20" s="38">
        <v>483800000000</v>
      </c>
      <c r="AA20" s="38">
        <v>494600000000</v>
      </c>
      <c r="AB20" s="38">
        <v>506500000000</v>
      </c>
      <c r="AC20" s="38">
        <v>519300000000</v>
      </c>
      <c r="AD20" s="38">
        <v>532800000000</v>
      </c>
      <c r="AE20" s="38">
        <v>546600000000</v>
      </c>
    </row>
    <row r="21" spans="1:31" x14ac:dyDescent="0.25">
      <c r="A21" t="s">
        <v>196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197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198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199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200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201</v>
      </c>
      <c r="B26" s="38">
        <v>900000000000</v>
      </c>
      <c r="C26" s="38">
        <v>1299970000000</v>
      </c>
      <c r="D26" s="38">
        <v>1281190000000</v>
      </c>
      <c r="E26" s="38">
        <v>1282070000000</v>
      </c>
      <c r="F26" s="38">
        <v>1243080000000</v>
      </c>
      <c r="G26" s="38">
        <v>1211880000000</v>
      </c>
      <c r="H26" s="38">
        <v>1204260000000</v>
      </c>
      <c r="I26" s="38">
        <v>1220010000000</v>
      </c>
      <c r="J26" s="38">
        <v>1232690000000</v>
      </c>
      <c r="K26" s="38">
        <v>1228300000000</v>
      </c>
      <c r="L26" s="38">
        <v>1214730000000</v>
      </c>
      <c r="M26" s="38">
        <v>1190970000000</v>
      </c>
      <c r="N26" s="38">
        <v>1175560000000</v>
      </c>
      <c r="O26" s="38">
        <v>1191580000000</v>
      </c>
      <c r="P26" s="38">
        <v>1217980000000</v>
      </c>
      <c r="Q26" s="38">
        <v>1227010000000</v>
      </c>
      <c r="R26" s="38">
        <v>1207230000000</v>
      </c>
      <c r="S26" s="38">
        <v>1175380000000</v>
      </c>
      <c r="T26" s="38">
        <v>1134830000000</v>
      </c>
      <c r="U26" s="38">
        <v>1093740000000</v>
      </c>
      <c r="V26" s="38">
        <v>1079440000000</v>
      </c>
      <c r="W26" s="38">
        <v>1113980000000</v>
      </c>
      <c r="X26" s="38">
        <v>1154960000000</v>
      </c>
      <c r="Y26" s="38">
        <v>1197760000000</v>
      </c>
      <c r="Z26" s="38">
        <v>1242220000000</v>
      </c>
      <c r="AA26" s="38">
        <v>1266220000000</v>
      </c>
      <c r="AB26" s="38">
        <v>1305230000000</v>
      </c>
      <c r="AC26" s="38">
        <v>1329490000000</v>
      </c>
      <c r="AD26" s="38">
        <v>1370370000000</v>
      </c>
      <c r="AE26" s="38">
        <v>1400230000000</v>
      </c>
    </row>
    <row r="27" spans="1:31" x14ac:dyDescent="0.25">
      <c r="A27" t="s">
        <v>202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203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172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204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205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206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207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208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209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210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211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231</v>
      </c>
      <c r="B58" s="38">
        <v>12013600000</v>
      </c>
      <c r="C58" s="38">
        <v>12855000000</v>
      </c>
      <c r="D58" s="38">
        <v>11555500000</v>
      </c>
      <c r="E58" s="38">
        <v>11829800000</v>
      </c>
      <c r="F58" s="38">
        <v>11946100000</v>
      </c>
      <c r="G58" s="38">
        <v>12020300000</v>
      </c>
      <c r="H58" s="38">
        <v>11945000000</v>
      </c>
      <c r="I58" s="38">
        <v>12050600000</v>
      </c>
      <c r="J58" s="38">
        <v>12025000000</v>
      </c>
      <c r="K58" s="38">
        <v>12046100000</v>
      </c>
      <c r="L58" s="38">
        <v>11966200000</v>
      </c>
      <c r="M58" s="38">
        <v>11994200000</v>
      </c>
      <c r="N58" s="38">
        <v>12060400000</v>
      </c>
      <c r="O58" s="38">
        <v>12115800000</v>
      </c>
      <c r="P58" s="38">
        <v>12109600000</v>
      </c>
      <c r="Q58" s="38">
        <v>12128500000</v>
      </c>
      <c r="R58" s="38">
        <v>12061100000</v>
      </c>
      <c r="S58" s="38">
        <v>11820800000</v>
      </c>
      <c r="T58" s="38">
        <v>11597200000</v>
      </c>
      <c r="U58" s="38">
        <v>11334200000</v>
      </c>
      <c r="V58" s="38">
        <v>11140000000</v>
      </c>
      <c r="W58" s="38">
        <v>11164500000</v>
      </c>
      <c r="X58" s="38">
        <v>11294500000</v>
      </c>
      <c r="Y58" s="38">
        <v>11349700000</v>
      </c>
      <c r="Z58" s="38">
        <v>11498000000</v>
      </c>
      <c r="AA58" s="38">
        <v>11491800000</v>
      </c>
      <c r="AB58" s="38">
        <v>11544000000</v>
      </c>
      <c r="AC58" s="38">
        <v>11529000000</v>
      </c>
      <c r="AD58" s="38">
        <v>11645600000</v>
      </c>
      <c r="AE58" s="38">
        <v>11727400000</v>
      </c>
    </row>
    <row r="59" spans="1:31" x14ac:dyDescent="0.25">
      <c r="A59" t="s">
        <v>232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233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234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236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237</v>
      </c>
      <c r="B64" s="38">
        <v>2219060000000</v>
      </c>
      <c r="C64" s="38">
        <v>2330860000000</v>
      </c>
      <c r="D64" s="38">
        <v>2248560000000</v>
      </c>
      <c r="E64" s="38">
        <v>15633400000</v>
      </c>
      <c r="F64" s="38">
        <v>15243100000</v>
      </c>
      <c r="G64" s="38">
        <v>14977800000</v>
      </c>
      <c r="H64" s="38">
        <v>14712800000</v>
      </c>
      <c r="I64" s="38">
        <v>14562100000</v>
      </c>
      <c r="J64" s="38">
        <v>14281600000</v>
      </c>
      <c r="K64" s="38">
        <v>14168700000</v>
      </c>
      <c r="L64" s="38">
        <v>13990900000</v>
      </c>
      <c r="M64" s="38">
        <v>13840200000</v>
      </c>
      <c r="N64" s="38">
        <v>13594100000</v>
      </c>
      <c r="O64" s="38">
        <v>13356900000</v>
      </c>
      <c r="P64" s="38">
        <v>13203800000</v>
      </c>
      <c r="Q64" s="38">
        <v>13043700000</v>
      </c>
      <c r="R64" s="38">
        <v>12851400000</v>
      </c>
      <c r="S64" s="38">
        <v>12645900000</v>
      </c>
      <c r="T64" s="38">
        <v>12474400000</v>
      </c>
      <c r="U64" s="38">
        <v>12323900000</v>
      </c>
      <c r="V64" s="38">
        <v>12190400000</v>
      </c>
      <c r="W64" s="38">
        <v>12135500000</v>
      </c>
      <c r="X64" s="38">
        <v>11942400000</v>
      </c>
      <c r="Y64" s="38">
        <v>11719600000</v>
      </c>
      <c r="Z64" s="38">
        <v>19601600000</v>
      </c>
      <c r="AA64" s="38">
        <v>455668000000</v>
      </c>
      <c r="AB64" s="38">
        <v>953029000000</v>
      </c>
      <c r="AC64" s="38">
        <v>1710820000000</v>
      </c>
      <c r="AD64" s="38">
        <v>1946990000000</v>
      </c>
      <c r="AE64" s="38">
        <v>1923620000000</v>
      </c>
    </row>
    <row r="65" spans="1:31" x14ac:dyDescent="0.25">
      <c r="A65" t="s">
        <v>238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241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242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243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250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252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254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255</v>
      </c>
      <c r="B82" s="38">
        <v>557130000000</v>
      </c>
      <c r="C82" s="38">
        <v>460132000000</v>
      </c>
      <c r="D82" s="38">
        <v>435595000000</v>
      </c>
      <c r="E82" s="38">
        <v>434336000000</v>
      </c>
      <c r="F82" s="38">
        <v>350235000000</v>
      </c>
      <c r="G82" s="38">
        <v>343011000000</v>
      </c>
      <c r="H82" s="38">
        <v>316114000000</v>
      </c>
      <c r="I82" s="38">
        <v>277489000000</v>
      </c>
      <c r="J82" s="38">
        <v>229476000000</v>
      </c>
      <c r="K82" s="38">
        <v>207390000000</v>
      </c>
      <c r="L82" s="38">
        <v>183394000000</v>
      </c>
      <c r="M82" s="38">
        <v>180113000000</v>
      </c>
      <c r="N82" s="38">
        <v>174520000000</v>
      </c>
      <c r="O82" s="38">
        <v>168865000000</v>
      </c>
      <c r="P82" s="38">
        <v>167006000000</v>
      </c>
      <c r="Q82" s="38">
        <v>158558000000</v>
      </c>
      <c r="R82" s="38">
        <v>154932000000</v>
      </c>
      <c r="S82" s="38">
        <v>154062000000</v>
      </c>
      <c r="T82" s="38">
        <v>153380000000</v>
      </c>
      <c r="U82" s="38">
        <v>152001000000</v>
      </c>
      <c r="V82" s="38">
        <v>154041000000</v>
      </c>
      <c r="W82" s="38">
        <v>144467000000</v>
      </c>
      <c r="X82" s="38">
        <v>133546000000</v>
      </c>
      <c r="Y82" s="38">
        <v>122991000000</v>
      </c>
      <c r="Z82" s="38">
        <v>112435000000</v>
      </c>
      <c r="AA82" s="38">
        <v>111197000000</v>
      </c>
      <c r="AB82" s="38">
        <v>111253000000</v>
      </c>
      <c r="AC82" s="38">
        <v>110915000000</v>
      </c>
      <c r="AD82" s="38">
        <v>111120000000</v>
      </c>
      <c r="AE82" s="38">
        <v>109816000000</v>
      </c>
    </row>
    <row r="83" spans="1:31" x14ac:dyDescent="0.25">
      <c r="A83" t="s">
        <v>256</v>
      </c>
      <c r="B83" s="38">
        <v>119491000000000</v>
      </c>
      <c r="C83" s="38">
        <v>134066000000000</v>
      </c>
      <c r="D83" s="38">
        <v>133709000000000</v>
      </c>
      <c r="E83" s="38">
        <v>135010000000000</v>
      </c>
      <c r="F83" s="38">
        <v>135818000000000</v>
      </c>
      <c r="G83" s="38">
        <v>135018000000000</v>
      </c>
      <c r="H83" s="38">
        <v>133188000000000</v>
      </c>
      <c r="I83" s="38">
        <v>134972000000000</v>
      </c>
      <c r="J83" s="38">
        <v>134903000000000</v>
      </c>
      <c r="K83" s="38">
        <v>134758000000000</v>
      </c>
      <c r="L83" s="38">
        <v>134459000000000</v>
      </c>
      <c r="M83" s="38">
        <v>135311000000000</v>
      </c>
      <c r="N83" s="38">
        <v>135997000000000</v>
      </c>
      <c r="O83" s="38">
        <v>137648000000000</v>
      </c>
      <c r="P83" s="38">
        <v>139223000000000</v>
      </c>
      <c r="Q83" s="38">
        <v>141019000000000</v>
      </c>
      <c r="R83" s="38">
        <v>141320000000000</v>
      </c>
      <c r="S83" s="38">
        <v>140044000000000</v>
      </c>
      <c r="T83" s="38">
        <v>138498000000000</v>
      </c>
      <c r="U83" s="38">
        <v>136295000000000</v>
      </c>
      <c r="V83" s="38">
        <v>135211000000000</v>
      </c>
      <c r="W83" s="38">
        <v>137445000000000</v>
      </c>
      <c r="X83" s="38">
        <v>140040000000000</v>
      </c>
      <c r="Y83" s="38">
        <v>143154000000000</v>
      </c>
      <c r="Z83" s="38">
        <v>145506000000000</v>
      </c>
      <c r="AA83" s="38">
        <v>147189000000000</v>
      </c>
      <c r="AB83" s="38">
        <v>149091000000000</v>
      </c>
      <c r="AC83" s="38">
        <v>151820000000000</v>
      </c>
      <c r="AD83" s="38">
        <v>154114000000000</v>
      </c>
      <c r="AE83" s="38">
        <v>155700000000000</v>
      </c>
    </row>
    <row r="84" spans="1:31" x14ac:dyDescent="0.25">
      <c r="A84" t="s">
        <v>257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258</v>
      </c>
      <c r="B85" s="38">
        <v>45965900000000</v>
      </c>
      <c r="C85" s="38">
        <v>45345100000000</v>
      </c>
      <c r="D85" s="38">
        <v>44347500000000</v>
      </c>
      <c r="E85" s="38">
        <v>45185900000000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44183100000000</v>
      </c>
      <c r="N85" s="38">
        <v>43875300000000</v>
      </c>
      <c r="O85" s="38">
        <v>43668400000000</v>
      </c>
      <c r="P85" s="38">
        <v>43546300000000</v>
      </c>
      <c r="Q85" s="38">
        <v>43594100000000</v>
      </c>
      <c r="R85" s="38">
        <v>43625900000000</v>
      </c>
      <c r="S85" s="38">
        <v>43620600000000</v>
      </c>
      <c r="T85" s="38">
        <v>43832900000000</v>
      </c>
      <c r="U85" s="38">
        <v>43864700000000</v>
      </c>
      <c r="V85" s="38">
        <v>43960200000000</v>
      </c>
      <c r="W85" s="38">
        <v>44183100000000</v>
      </c>
      <c r="X85" s="38">
        <v>44469600000000</v>
      </c>
      <c r="Y85" s="38">
        <v>44761400000000</v>
      </c>
      <c r="Z85" s="38">
        <v>45000200000000</v>
      </c>
      <c r="AA85" s="38">
        <v>44920600000000</v>
      </c>
      <c r="AB85" s="38">
        <v>45185900000000</v>
      </c>
      <c r="AC85" s="38">
        <v>45472400000000</v>
      </c>
      <c r="AD85" s="38">
        <v>45758900000000</v>
      </c>
      <c r="AE85" s="38">
        <v>46034900000000</v>
      </c>
    </row>
    <row r="86" spans="1:31" x14ac:dyDescent="0.25">
      <c r="A86" t="s">
        <v>259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260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261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262</v>
      </c>
      <c r="B89" s="38">
        <v>39168900000000</v>
      </c>
      <c r="C89" s="38">
        <v>39078700000000</v>
      </c>
      <c r="D89" s="38">
        <v>33013300000000</v>
      </c>
      <c r="E89" s="38">
        <v>24879900000000</v>
      </c>
      <c r="F89" s="38">
        <v>24303500000000</v>
      </c>
      <c r="G89" s="38">
        <v>24292700000000</v>
      </c>
      <c r="H89" s="38">
        <v>23488900000000</v>
      </c>
      <c r="I89" s="38">
        <v>23943500000000</v>
      </c>
      <c r="J89" s="38">
        <v>24542000000000</v>
      </c>
      <c r="K89" s="38">
        <v>25185100000000</v>
      </c>
      <c r="L89" s="38">
        <v>24688900000000</v>
      </c>
      <c r="M89" s="38">
        <v>24108600000000</v>
      </c>
      <c r="N89" s="38">
        <v>23697200000000</v>
      </c>
      <c r="O89" s="38">
        <v>23325600000000</v>
      </c>
      <c r="P89" s="38">
        <v>22839800000000</v>
      </c>
      <c r="Q89" s="38">
        <v>22510200000000</v>
      </c>
      <c r="R89" s="38">
        <v>21829900000000</v>
      </c>
      <c r="S89" s="38">
        <v>21728100000000</v>
      </c>
      <c r="T89" s="38">
        <v>21451100000000</v>
      </c>
      <c r="U89" s="38">
        <v>21570200000000</v>
      </c>
      <c r="V89" s="38">
        <v>21538000000000</v>
      </c>
      <c r="W89" s="38">
        <v>21566100000000</v>
      </c>
      <c r="X89" s="38">
        <v>21548600000000</v>
      </c>
      <c r="Y89" s="38">
        <v>21173500000000</v>
      </c>
      <c r="Z89" s="38">
        <v>21177800000000</v>
      </c>
      <c r="AA89" s="38">
        <v>19743900000000</v>
      </c>
      <c r="AB89" s="38">
        <v>19849500000000</v>
      </c>
      <c r="AC89" s="38">
        <v>20623100000000</v>
      </c>
      <c r="AD89" s="38">
        <v>20712600000000</v>
      </c>
      <c r="AE89" s="38">
        <v>21011700000000</v>
      </c>
    </row>
    <row r="90" spans="1:31" x14ac:dyDescent="0.25">
      <c r="A90" t="s">
        <v>263</v>
      </c>
      <c r="B90" s="38">
        <v>92745400000000</v>
      </c>
      <c r="C90" s="38">
        <v>98523200000000</v>
      </c>
      <c r="D90" s="38">
        <v>92926000000000</v>
      </c>
      <c r="E90" s="38">
        <v>95457700000000</v>
      </c>
      <c r="F90" s="38">
        <v>99430500000000</v>
      </c>
      <c r="G90" s="38">
        <v>104429000000000</v>
      </c>
      <c r="H90" s="38">
        <v>108117000000000</v>
      </c>
      <c r="I90" s="38">
        <v>110138000000000</v>
      </c>
      <c r="J90" s="38">
        <v>110803000000000</v>
      </c>
      <c r="K90" s="38">
        <v>111412000000000</v>
      </c>
      <c r="L90" s="38">
        <v>112394000000000</v>
      </c>
      <c r="M90" s="38">
        <v>113655000000000</v>
      </c>
      <c r="N90" s="38">
        <v>114958000000000</v>
      </c>
      <c r="O90" s="38">
        <v>116771000000000</v>
      </c>
      <c r="P90" s="38">
        <v>118712000000000</v>
      </c>
      <c r="Q90" s="38">
        <v>120526000000000</v>
      </c>
      <c r="R90" s="38">
        <v>122278000000000</v>
      </c>
      <c r="S90" s="38">
        <v>123663000000000</v>
      </c>
      <c r="T90" s="38">
        <v>125475000000000</v>
      </c>
      <c r="U90" s="38">
        <v>127462000000000</v>
      </c>
      <c r="V90" s="38">
        <v>129333000000000</v>
      </c>
      <c r="W90" s="38">
        <v>131110000000000</v>
      </c>
      <c r="X90" s="38">
        <v>133157000000000</v>
      </c>
      <c r="Y90" s="38">
        <v>134796000000000</v>
      </c>
      <c r="Z90" s="38">
        <v>136326000000000</v>
      </c>
      <c r="AA90" s="38">
        <v>138213000000000</v>
      </c>
      <c r="AB90" s="38">
        <v>140391000000000</v>
      </c>
      <c r="AC90" s="38">
        <v>141965000000000</v>
      </c>
      <c r="AD90" s="38">
        <v>144055000000000</v>
      </c>
      <c r="AE90" s="38">
        <v>146795000000000</v>
      </c>
    </row>
    <row r="91" spans="1:31" x14ac:dyDescent="0.25">
      <c r="A91" t="s">
        <v>264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265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266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9529600000000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267</v>
      </c>
      <c r="B94" s="38">
        <v>16582500000000</v>
      </c>
      <c r="C94" s="38">
        <v>14218400000000</v>
      </c>
      <c r="D94" s="38">
        <v>14725000000000</v>
      </c>
      <c r="E94" s="38">
        <v>15535500000000</v>
      </c>
      <c r="F94" s="38">
        <v>16524600000000</v>
      </c>
      <c r="G94" s="38">
        <v>17764600000000</v>
      </c>
      <c r="H94" s="38">
        <v>18512400000000</v>
      </c>
      <c r="I94" s="38">
        <v>18830800000000</v>
      </c>
      <c r="J94" s="38">
        <v>19067200000000</v>
      </c>
      <c r="K94" s="38">
        <v>19125100000000</v>
      </c>
      <c r="L94" s="38">
        <v>19294000000000</v>
      </c>
      <c r="M94" s="38">
        <v>19680000000000</v>
      </c>
      <c r="N94" s="38">
        <v>19376000000000</v>
      </c>
      <c r="O94" s="38">
        <v>19154100000000</v>
      </c>
      <c r="P94" s="38">
        <v>19014200000000</v>
      </c>
      <c r="Q94" s="38">
        <v>18917700000000</v>
      </c>
      <c r="R94" s="38">
        <v>18951400000000</v>
      </c>
      <c r="S94" s="38">
        <v>18879100000000</v>
      </c>
      <c r="T94" s="38">
        <v>18797100000000</v>
      </c>
      <c r="U94" s="38">
        <v>18705400000000</v>
      </c>
      <c r="V94" s="38">
        <v>18686100000000</v>
      </c>
      <c r="W94" s="38">
        <v>18705400000000</v>
      </c>
      <c r="X94" s="38">
        <v>18657100000000</v>
      </c>
      <c r="Y94" s="38">
        <v>18555800000000</v>
      </c>
      <c r="Z94" s="38">
        <v>18406200000000</v>
      </c>
      <c r="AA94" s="38">
        <v>18314600000000</v>
      </c>
      <c r="AB94" s="38">
        <v>18295300000000</v>
      </c>
      <c r="AC94" s="38">
        <v>18208400000000</v>
      </c>
      <c r="AD94" s="38">
        <v>18140900000000</v>
      </c>
      <c r="AE94" s="38">
        <v>18213300000000</v>
      </c>
    </row>
    <row r="95" spans="1:31" x14ac:dyDescent="0.25">
      <c r="A95" t="s">
        <v>268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269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270</v>
      </c>
      <c r="B97" s="38">
        <v>1228870000000</v>
      </c>
      <c r="C97" s="38">
        <v>1104180000000</v>
      </c>
      <c r="D97" s="38">
        <v>1158300000000</v>
      </c>
      <c r="E97" s="38">
        <v>1272380000000</v>
      </c>
      <c r="F97" s="38">
        <v>1346130000000</v>
      </c>
      <c r="G97" s="38">
        <v>1409270000000</v>
      </c>
      <c r="H97" s="38">
        <v>1443230000000</v>
      </c>
      <c r="I97" s="38">
        <v>1446420000000</v>
      </c>
      <c r="J97" s="38">
        <v>1429970000000</v>
      </c>
      <c r="K97" s="38">
        <v>1407150000000</v>
      </c>
      <c r="L97" s="38">
        <v>1386460000000</v>
      </c>
      <c r="M97" s="38">
        <v>1370540000000</v>
      </c>
      <c r="N97" s="38">
        <v>1356210000000</v>
      </c>
      <c r="O97" s="38">
        <v>1346660000000</v>
      </c>
      <c r="P97" s="38">
        <v>1339230000000</v>
      </c>
      <c r="Q97" s="38">
        <v>1349320000000</v>
      </c>
      <c r="R97" s="38">
        <v>1357810000000</v>
      </c>
      <c r="S97" s="38">
        <v>1357810000000</v>
      </c>
      <c r="T97" s="38">
        <v>1382740000000</v>
      </c>
      <c r="U97" s="38">
        <v>1384340000000</v>
      </c>
      <c r="V97" s="38">
        <v>1391760000000</v>
      </c>
      <c r="W97" s="38">
        <v>1408740000000</v>
      </c>
      <c r="X97" s="38">
        <v>1432620000000</v>
      </c>
      <c r="Y97" s="38">
        <v>1456500000000</v>
      </c>
      <c r="Z97" s="38">
        <v>1470290000000</v>
      </c>
      <c r="AA97" s="38">
        <v>1455970000000</v>
      </c>
      <c r="AB97" s="38">
        <v>1476130000000</v>
      </c>
      <c r="AC97" s="38">
        <v>1496820000000</v>
      </c>
      <c r="AD97" s="38">
        <v>1516450000000</v>
      </c>
      <c r="AE97" s="38">
        <v>1530250000000</v>
      </c>
    </row>
    <row r="98" spans="1:31" x14ac:dyDescent="0.25">
      <c r="A98" t="s">
        <v>271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272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273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274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275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276</v>
      </c>
      <c r="B103" s="38">
        <v>55659900000000</v>
      </c>
      <c r="C103" s="38">
        <v>52060100000000</v>
      </c>
      <c r="D103" s="38">
        <v>46396200000000</v>
      </c>
      <c r="E103" s="38">
        <v>44457800000000</v>
      </c>
      <c r="F103" s="38">
        <v>42866700000000</v>
      </c>
      <c r="G103" s="38">
        <v>39690600000000</v>
      </c>
      <c r="H103" s="38">
        <v>36379100000000</v>
      </c>
      <c r="I103" s="38">
        <v>34293000000000</v>
      </c>
      <c r="J103" s="38">
        <v>34120900000000</v>
      </c>
      <c r="K103" s="38">
        <v>33696300000000</v>
      </c>
      <c r="L103" s="38">
        <v>33375100000000</v>
      </c>
      <c r="M103" s="38">
        <v>33350900000000</v>
      </c>
      <c r="N103" s="38">
        <v>33644200000000</v>
      </c>
      <c r="O103" s="38">
        <v>34267700000000</v>
      </c>
      <c r="P103" s="38">
        <v>34971000000000</v>
      </c>
      <c r="Q103" s="38">
        <v>35147600000000</v>
      </c>
      <c r="R103" s="38">
        <v>34657000000000</v>
      </c>
      <c r="S103" s="38">
        <v>33895800000000</v>
      </c>
      <c r="T103" s="38">
        <v>32338000000000</v>
      </c>
      <c r="U103" s="38">
        <v>31597900000000</v>
      </c>
      <c r="V103" s="38">
        <v>31240900000000</v>
      </c>
      <c r="W103" s="38">
        <v>32289900000000</v>
      </c>
      <c r="X103" s="38">
        <v>33346500000000</v>
      </c>
      <c r="Y103" s="38">
        <v>34545400000000</v>
      </c>
      <c r="Z103" s="38">
        <v>35825100000000</v>
      </c>
      <c r="AA103" s="38">
        <v>36755800000000</v>
      </c>
      <c r="AB103" s="38">
        <v>38201200000000</v>
      </c>
      <c r="AC103" s="38">
        <v>39211000000000</v>
      </c>
      <c r="AD103" s="38">
        <v>40138700000000</v>
      </c>
      <c r="AE103" s="38">
        <v>41048000000000</v>
      </c>
    </row>
    <row r="104" spans="1:31" x14ac:dyDescent="0.25">
      <c r="A104" t="s">
        <v>277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278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279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280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281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283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285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286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287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288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289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290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291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292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293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294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295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296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300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303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304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305</v>
      </c>
      <c r="B132" s="38">
        <v>2726200000000</v>
      </c>
      <c r="C132" s="38">
        <v>2245890000000</v>
      </c>
      <c r="D132" s="38">
        <v>2188660000000</v>
      </c>
      <c r="E132" s="38">
        <v>2167970000000</v>
      </c>
      <c r="F132" s="38">
        <v>1730180000000</v>
      </c>
      <c r="G132" s="38">
        <v>1690040000000</v>
      </c>
      <c r="H132" s="38">
        <v>1555250000000</v>
      </c>
      <c r="I132" s="38">
        <v>1363170000000</v>
      </c>
      <c r="J132" s="38">
        <v>1124920000000</v>
      </c>
      <c r="K132" s="38">
        <v>1016500000000</v>
      </c>
      <c r="L132" s="38">
        <v>899331000000</v>
      </c>
      <c r="M132" s="38">
        <v>882672000000</v>
      </c>
      <c r="N132" s="38">
        <v>854855000000</v>
      </c>
      <c r="O132" s="38">
        <v>827725000000</v>
      </c>
      <c r="P132" s="38">
        <v>819336000000</v>
      </c>
      <c r="Q132" s="38">
        <v>778776000000</v>
      </c>
      <c r="R132" s="38">
        <v>761283000000</v>
      </c>
      <c r="S132" s="38">
        <v>758964000000</v>
      </c>
      <c r="T132" s="38">
        <v>756781000000</v>
      </c>
      <c r="U132" s="38">
        <v>751975000000</v>
      </c>
      <c r="V132" s="38">
        <v>763830000000</v>
      </c>
      <c r="W132" s="38">
        <v>717561000000</v>
      </c>
      <c r="X132" s="38">
        <v>664730000000</v>
      </c>
      <c r="Y132" s="38">
        <v>613482000000</v>
      </c>
      <c r="Z132" s="38">
        <v>562010000000</v>
      </c>
      <c r="AA132" s="38">
        <v>557108000000</v>
      </c>
      <c r="AB132" s="38">
        <v>559303000000</v>
      </c>
      <c r="AC132" s="38">
        <v>560607000000</v>
      </c>
      <c r="AD132" s="38">
        <v>563986000000</v>
      </c>
      <c r="AE132" s="38">
        <v>560345000000</v>
      </c>
    </row>
    <row r="133" spans="1:31" x14ac:dyDescent="0.25">
      <c r="A133" t="s">
        <v>306</v>
      </c>
      <c r="B133" s="38">
        <v>10100400000000</v>
      </c>
      <c r="C133" s="38">
        <v>10597100000000</v>
      </c>
      <c r="D133" s="38">
        <v>9944740000000</v>
      </c>
      <c r="E133" s="38">
        <v>9906600000000</v>
      </c>
      <c r="F133" s="38">
        <v>9865910000000</v>
      </c>
      <c r="G133" s="38">
        <v>9699580000000</v>
      </c>
      <c r="H133" s="38">
        <v>9506700000000</v>
      </c>
      <c r="I133" s="38">
        <v>9505540000000</v>
      </c>
      <c r="J133" s="38">
        <v>9415720000000</v>
      </c>
      <c r="K133" s="38">
        <v>9355960000000</v>
      </c>
      <c r="L133" s="38">
        <v>9262970000000</v>
      </c>
      <c r="M133" s="38">
        <v>9225100000000</v>
      </c>
      <c r="N133" s="38">
        <v>9232620000000</v>
      </c>
      <c r="O133" s="38">
        <v>9275050000000</v>
      </c>
      <c r="P133" s="38">
        <v>9337190000000</v>
      </c>
      <c r="Q133" s="38">
        <v>9359390000000</v>
      </c>
      <c r="R133" s="38">
        <v>9315110000000</v>
      </c>
      <c r="S133" s="38">
        <v>9165540000000</v>
      </c>
      <c r="T133" s="38">
        <v>8999640000000</v>
      </c>
      <c r="U133" s="38">
        <v>8823340000000</v>
      </c>
      <c r="V133" s="38">
        <v>8714280000000</v>
      </c>
      <c r="W133" s="38">
        <v>8791020000000</v>
      </c>
      <c r="X133" s="38">
        <v>8908230000000</v>
      </c>
      <c r="Y133" s="38">
        <v>9041260000000</v>
      </c>
      <c r="Z133" s="38">
        <v>9129020000000</v>
      </c>
      <c r="AA133" s="38">
        <v>9208320000000</v>
      </c>
      <c r="AB133" s="38">
        <v>9281790000000</v>
      </c>
      <c r="AC133" s="38">
        <v>9356580000000</v>
      </c>
      <c r="AD133" s="38">
        <v>9466730000000</v>
      </c>
      <c r="AE133" s="38">
        <v>9549060000000</v>
      </c>
    </row>
    <row r="134" spans="1:31" x14ac:dyDescent="0.25">
      <c r="A134" t="s">
        <v>307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308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309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310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311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313</v>
      </c>
      <c r="B140" s="38">
        <v>66312800000</v>
      </c>
      <c r="C140" s="38">
        <v>66583000000</v>
      </c>
      <c r="D140" s="38">
        <v>69727200000</v>
      </c>
      <c r="E140" s="38">
        <v>69809700000</v>
      </c>
      <c r="F140" s="38">
        <v>72361100000</v>
      </c>
      <c r="G140" s="38">
        <v>74312100000</v>
      </c>
      <c r="H140" s="38">
        <v>76690900000</v>
      </c>
      <c r="I140" s="38">
        <v>79017100000</v>
      </c>
      <c r="J140" s="38">
        <v>78191700000</v>
      </c>
      <c r="K140" s="38">
        <v>77591400000</v>
      </c>
      <c r="L140" s="38">
        <v>76465800000</v>
      </c>
      <c r="M140" s="38">
        <v>75790400000</v>
      </c>
      <c r="N140" s="38">
        <v>75265100000</v>
      </c>
      <c r="O140" s="38">
        <v>75040000000</v>
      </c>
      <c r="P140" s="38">
        <v>74792400000</v>
      </c>
      <c r="Q140" s="38">
        <v>74672300000</v>
      </c>
      <c r="R140" s="38">
        <v>74319600000</v>
      </c>
      <c r="S140" s="38">
        <v>74049500000</v>
      </c>
      <c r="T140" s="38">
        <v>73779300000</v>
      </c>
      <c r="U140" s="38">
        <v>73651800000</v>
      </c>
      <c r="V140" s="38">
        <v>73299100000</v>
      </c>
      <c r="W140" s="38">
        <v>73246500000</v>
      </c>
      <c r="X140" s="38">
        <v>72976400000</v>
      </c>
      <c r="Y140" s="38">
        <v>72916400000</v>
      </c>
      <c r="Z140" s="38">
        <v>72496100000</v>
      </c>
      <c r="AA140" s="38">
        <v>72068400000</v>
      </c>
      <c r="AB140" s="38">
        <v>71940800000</v>
      </c>
      <c r="AC140" s="38">
        <v>71588200000</v>
      </c>
      <c r="AD140" s="38">
        <v>71243000000</v>
      </c>
      <c r="AE140" s="38">
        <v>71258000000</v>
      </c>
    </row>
    <row r="141" spans="1:31" x14ac:dyDescent="0.25">
      <c r="A141" t="s">
        <v>314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316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317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318</v>
      </c>
      <c r="B145" s="38">
        <v>367021000000</v>
      </c>
      <c r="C145" s="38">
        <v>368521000000</v>
      </c>
      <c r="D145" s="38">
        <v>576157000000</v>
      </c>
      <c r="E145" s="38">
        <v>460746000000</v>
      </c>
      <c r="F145" s="38">
        <v>430730000000</v>
      </c>
      <c r="G145" s="38">
        <v>392759000000</v>
      </c>
      <c r="H145" s="38">
        <v>370322000000</v>
      </c>
      <c r="I145" s="38">
        <v>356890000000</v>
      </c>
      <c r="J145" s="38">
        <v>354939000000</v>
      </c>
      <c r="K145" s="38">
        <v>354114000000</v>
      </c>
      <c r="L145" s="38">
        <v>355239000000</v>
      </c>
      <c r="M145" s="38">
        <v>357566000000</v>
      </c>
      <c r="N145" s="38">
        <v>362893000000</v>
      </c>
      <c r="O145" s="38">
        <v>367321000000</v>
      </c>
      <c r="P145" s="38">
        <v>370397000000</v>
      </c>
      <c r="Q145" s="38">
        <v>369872000000</v>
      </c>
      <c r="R145" s="38">
        <v>370172000000</v>
      </c>
      <c r="S145" s="38">
        <v>373999000000</v>
      </c>
      <c r="T145" s="38">
        <v>370623000000</v>
      </c>
      <c r="U145" s="38">
        <v>374900000000</v>
      </c>
      <c r="V145" s="38">
        <v>377076000000</v>
      </c>
      <c r="W145" s="38">
        <v>377526000000</v>
      </c>
      <c r="X145" s="38">
        <v>374300000000</v>
      </c>
      <c r="Y145" s="38">
        <v>372724000000</v>
      </c>
      <c r="Z145" s="38">
        <v>371973000000</v>
      </c>
      <c r="AA145" s="38">
        <v>370623000000</v>
      </c>
      <c r="AB145" s="38">
        <v>369347000000</v>
      </c>
      <c r="AC145" s="38">
        <v>366796000000</v>
      </c>
      <c r="AD145" s="38">
        <v>363494000000</v>
      </c>
      <c r="AE145" s="38">
        <v>362743000000</v>
      </c>
    </row>
    <row r="146" spans="1:31" x14ac:dyDescent="0.25">
      <c r="A146" t="s">
        <v>319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321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322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323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324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325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326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327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328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329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333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334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336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337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338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339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340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341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342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344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345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346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347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348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349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350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351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352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353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354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356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360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361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362</v>
      </c>
      <c r="B189" s="38">
        <v>132097000000000</v>
      </c>
      <c r="C189" s="38">
        <v>133551000000000</v>
      </c>
      <c r="D189" s="38">
        <v>134283000000000</v>
      </c>
      <c r="E189" s="38">
        <v>130104000000000</v>
      </c>
      <c r="F189" s="38">
        <v>126546000000000</v>
      </c>
      <c r="G189" s="38">
        <v>125215000000000</v>
      </c>
      <c r="H189" s="38">
        <v>123402000000000</v>
      </c>
      <c r="I189" s="38">
        <v>123900000000000</v>
      </c>
      <c r="J189" s="38">
        <v>121812000000000</v>
      </c>
      <c r="K189" s="38">
        <v>121271000000000</v>
      </c>
      <c r="L189" s="38">
        <v>119769000000000</v>
      </c>
      <c r="M189" s="38">
        <v>119062000000000</v>
      </c>
      <c r="N189" s="38">
        <v>116399000000000</v>
      </c>
      <c r="O189" s="38">
        <v>115667000000000</v>
      </c>
      <c r="P189" s="38">
        <v>114465000000000</v>
      </c>
      <c r="Q189" s="38">
        <v>112890000000000</v>
      </c>
      <c r="R189" s="38">
        <v>111729000000000</v>
      </c>
      <c r="S189" s="38">
        <v>109941000000000</v>
      </c>
      <c r="T189" s="38">
        <v>109100000000000</v>
      </c>
      <c r="U189" s="38">
        <v>107991000000000</v>
      </c>
      <c r="V189" s="38">
        <v>107256000000000</v>
      </c>
      <c r="W189" s="38">
        <v>107128000000000</v>
      </c>
      <c r="X189" s="38">
        <v>105601000000000</v>
      </c>
      <c r="Y189" s="38">
        <v>103989000000000</v>
      </c>
      <c r="Z189" s="38">
        <v>101863000000000</v>
      </c>
      <c r="AA189" s="38">
        <v>100196000000000</v>
      </c>
      <c r="AB189" s="38">
        <v>98785800000000</v>
      </c>
      <c r="AC189" s="38">
        <v>98460700000000</v>
      </c>
      <c r="AD189" s="38">
        <v>97477600000000</v>
      </c>
      <c r="AE189" s="38">
        <v>95518500000000</v>
      </c>
    </row>
    <row r="190" spans="1:31" x14ac:dyDescent="0.25">
      <c r="A190" t="s">
        <v>363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364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369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370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371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372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373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374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379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380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381</v>
      </c>
      <c r="B208" s="38">
        <v>531911000000</v>
      </c>
      <c r="C208" s="38">
        <v>628043000000</v>
      </c>
      <c r="D208" s="38">
        <v>525646000000</v>
      </c>
      <c r="E208" s="38">
        <v>495984000000</v>
      </c>
      <c r="F208" s="38">
        <v>474482000000</v>
      </c>
      <c r="G208" s="38">
        <v>452162000000</v>
      </c>
      <c r="H208" s="38">
        <v>428458000000</v>
      </c>
      <c r="I208" s="38">
        <v>414910000000</v>
      </c>
      <c r="J208" s="38">
        <v>397959000000</v>
      </c>
      <c r="K208" s="38">
        <v>382661000000</v>
      </c>
      <c r="L208" s="38">
        <v>366246000000</v>
      </c>
      <c r="M208" s="38">
        <v>357845000000</v>
      </c>
      <c r="N208" s="38">
        <v>353383000000</v>
      </c>
      <c r="O208" s="38">
        <v>349098000000</v>
      </c>
      <c r="P208" s="38">
        <v>347790000000</v>
      </c>
      <c r="Q208" s="38">
        <v>344233000000</v>
      </c>
      <c r="R208" s="38">
        <v>341622000000</v>
      </c>
      <c r="S208" s="38">
        <v>334957000000</v>
      </c>
      <c r="T208" s="38">
        <v>325036000000</v>
      </c>
      <c r="U208" s="38">
        <v>314770000000</v>
      </c>
      <c r="V208" s="38">
        <v>310260000000</v>
      </c>
      <c r="W208" s="38">
        <v>311961000000</v>
      </c>
      <c r="X208" s="38">
        <v>316235000000</v>
      </c>
      <c r="Y208" s="38">
        <v>320749000000</v>
      </c>
      <c r="Z208" s="38">
        <v>323911000000</v>
      </c>
      <c r="AA208" s="38">
        <v>326251000000</v>
      </c>
      <c r="AB208" s="38">
        <v>329019000000</v>
      </c>
      <c r="AC208" s="38">
        <v>331790000000</v>
      </c>
      <c r="AD208" s="38">
        <v>335616000000</v>
      </c>
      <c r="AE208" s="38">
        <v>338570000000</v>
      </c>
    </row>
    <row r="209" spans="1:31" x14ac:dyDescent="0.25">
      <c r="A209" t="s">
        <v>382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383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384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386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388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389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390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391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392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393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394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395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397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398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399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400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401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403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404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408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409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410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411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412</v>
      </c>
      <c r="B239">
        <v>0</v>
      </c>
      <c r="C239">
        <v>0</v>
      </c>
      <c r="D239" s="38">
        <v>289760000000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413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414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418</v>
      </c>
      <c r="B245" s="38">
        <v>25315400000</v>
      </c>
      <c r="C245" s="38">
        <v>26378600000</v>
      </c>
      <c r="D245" s="38">
        <v>24756100000</v>
      </c>
      <c r="E245" s="38">
        <v>88502400000</v>
      </c>
      <c r="F245" s="38">
        <v>85122100000</v>
      </c>
      <c r="G245" s="38">
        <v>82233500000</v>
      </c>
      <c r="H245" s="38">
        <v>80819900000</v>
      </c>
      <c r="I245" s="38">
        <v>80143800000</v>
      </c>
      <c r="J245" s="38">
        <v>80143800000</v>
      </c>
      <c r="K245" s="38">
        <v>80143800000</v>
      </c>
      <c r="L245" s="38">
        <v>80143800000</v>
      </c>
      <c r="M245" s="38">
        <v>80389700000</v>
      </c>
      <c r="N245" s="38">
        <v>80942800000</v>
      </c>
      <c r="O245" s="38">
        <v>81373000000</v>
      </c>
      <c r="P245" s="38">
        <v>81926200000</v>
      </c>
      <c r="Q245" s="38">
        <v>82294900000</v>
      </c>
      <c r="R245" s="38">
        <v>82786600000</v>
      </c>
      <c r="S245" s="38">
        <v>83462700000</v>
      </c>
      <c r="T245" s="38">
        <v>83892900000</v>
      </c>
      <c r="U245" s="38">
        <v>84753300000</v>
      </c>
      <c r="V245" s="38">
        <v>85552300000</v>
      </c>
      <c r="W245" s="38">
        <v>86351300000</v>
      </c>
      <c r="X245" s="38">
        <v>86965900000</v>
      </c>
      <c r="Y245" s="38">
        <v>87703400000</v>
      </c>
      <c r="Z245" s="38">
        <v>88379500000</v>
      </c>
      <c r="AA245" s="38">
        <v>88994100000</v>
      </c>
      <c r="AB245" s="38">
        <v>89793100000</v>
      </c>
      <c r="AC245" s="38">
        <v>90407700000</v>
      </c>
      <c r="AD245" s="38">
        <v>90899300000</v>
      </c>
      <c r="AE245" s="38">
        <v>91821200000</v>
      </c>
    </row>
    <row r="246" spans="1:31" x14ac:dyDescent="0.25">
      <c r="A246" t="s">
        <v>419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420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421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422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423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424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425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428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430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431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432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433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434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435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436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437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439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441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442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443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444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445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446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447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448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449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450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451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452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167</v>
      </c>
      <c r="B282" s="38">
        <f>SUM(B39,B64,B89,B114,B139,B164,B189,B214,B239,B264)</f>
        <v>173484960000000</v>
      </c>
      <c r="C282" s="38">
        <f t="shared" ref="C282:AE282" si="0">SUM(C39,C64,C89,C114,C139,C164,C189,C214,C239,C264)</f>
        <v>174960560000000</v>
      </c>
      <c r="D282" s="38">
        <f t="shared" si="0"/>
        <v>169834620000000</v>
      </c>
      <c r="E282" s="38">
        <f t="shared" si="0"/>
        <v>154999533400000</v>
      </c>
      <c r="F282" s="38">
        <f t="shared" si="0"/>
        <v>150864743100000</v>
      </c>
      <c r="G282" s="38">
        <f t="shared" si="0"/>
        <v>149522677800000</v>
      </c>
      <c r="H282" s="38">
        <f t="shared" si="0"/>
        <v>146905612800000</v>
      </c>
      <c r="I282" s="38">
        <f t="shared" si="0"/>
        <v>147858062100000</v>
      </c>
      <c r="J282" s="38">
        <f t="shared" si="0"/>
        <v>146368281600000</v>
      </c>
      <c r="K282" s="38">
        <f t="shared" si="0"/>
        <v>146470268700000</v>
      </c>
      <c r="L282" s="38">
        <f t="shared" si="0"/>
        <v>144471890900000</v>
      </c>
      <c r="M282" s="38">
        <f t="shared" si="0"/>
        <v>143184440200000</v>
      </c>
      <c r="N282" s="38">
        <f t="shared" si="0"/>
        <v>140109794100000</v>
      </c>
      <c r="O282" s="38">
        <f t="shared" si="0"/>
        <v>139005956900000</v>
      </c>
      <c r="P282" s="38">
        <f t="shared" si="0"/>
        <v>137318003800000</v>
      </c>
      <c r="Q282" s="38">
        <f t="shared" si="0"/>
        <v>135413243700000</v>
      </c>
      <c r="R282" s="38">
        <f t="shared" si="0"/>
        <v>133571751400000</v>
      </c>
      <c r="S282" s="38">
        <f t="shared" si="0"/>
        <v>131681745900000</v>
      </c>
      <c r="T282" s="38">
        <f t="shared" si="0"/>
        <v>130563574400000</v>
      </c>
      <c r="U282" s="38">
        <f t="shared" si="0"/>
        <v>129573523900000</v>
      </c>
      <c r="V282" s="38">
        <f t="shared" si="0"/>
        <v>128806190400000</v>
      </c>
      <c r="W282" s="38">
        <f t="shared" si="0"/>
        <v>128706235500000</v>
      </c>
      <c r="X282" s="38">
        <f t="shared" si="0"/>
        <v>127161542400000</v>
      </c>
      <c r="Y282" s="38">
        <f t="shared" si="0"/>
        <v>125174219600000</v>
      </c>
      <c r="Z282" s="38">
        <f t="shared" si="0"/>
        <v>123060401600000</v>
      </c>
      <c r="AA282" s="38">
        <f t="shared" si="0"/>
        <v>120395568000000</v>
      </c>
      <c r="AB282" s="38">
        <f t="shared" si="0"/>
        <v>119588329000000</v>
      </c>
      <c r="AC282" s="38">
        <f t="shared" si="0"/>
        <v>120794620000000</v>
      </c>
      <c r="AD282" s="38">
        <f t="shared" si="0"/>
        <v>120137190000000</v>
      </c>
      <c r="AE282" s="38">
        <f t="shared" si="0"/>
        <v>118453820000000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3.3837743903451734E-2</v>
      </c>
      <c r="M10">
        <f>(MAX(TREND('Current and Planned Capacity'!$C$35:$D$35,'Current and Planned Capacity'!$C$26:$D$26,'BFoCPAbI-energyEmis'!M1),0)*'Capacity Factor Data'!$A$45*10^12)/'BAU Emissions'!M282</f>
        <v>6.8283995644973908E-2</v>
      </c>
      <c r="N10">
        <f>(MAX(TREND('Current and Planned Capacity'!$C$35:$D$35,'Current and Planned Capacity'!$C$26:$D$26,'BFoCPAbI-energyEmis'!N1),0)*'Capacity Factor Data'!$A$45*10^12)/'BAU Emissions'!N282</f>
        <v>0.10467368559617371</v>
      </c>
      <c r="O10">
        <f>(MAX(TREND('Current and Planned Capacity'!$C$35:$D$35,'Current and Planned Capacity'!$C$26:$D$26,'BFoCPAbI-energyEmis'!O1),0)*'Capacity Factor Data'!$A$45*10^12)/'BAU Emissions'!O282</f>
        <v>0.14067318997097772</v>
      </c>
      <c r="P10" s="38">
        <f>(MAX(TREND('Current and Planned Capacity'!$C$35:$D$35,'Current and Planned Capacity'!$C$26:$D$26,'BFoCPAbI-energyEmis'!$P$1),0)*'Capacity Factor Data'!$A$45*10^12)/'BAU Emissions'!P282</f>
        <v>0.17800298250195254</v>
      </c>
      <c r="Q10" s="38">
        <f>(MAX(TREND('Current and Planned Capacity'!$C$35:$D$35,'Current and Planned Capacity'!$C$26:$D$26,'BFoCPAbI-energyEmis'!$P$1),0)*'Capacity Factor Data'!$A$45*10^12)/'BAU Emissions'!Q282</f>
        <v>0.18050682163530843</v>
      </c>
      <c r="R10" s="38">
        <f>(MAX(TREND('Current and Planned Capacity'!$C$35:$D$35,'Current and Planned Capacity'!$C$26:$D$26,'BFoCPAbI-energyEmis'!$P$1),0)*'Capacity Factor Data'!$A$45*10^12)/'BAU Emissions'!R282</f>
        <v>0.1829953861607781</v>
      </c>
      <c r="S10" s="38">
        <f>(MAX(TREND('Current and Planned Capacity'!$C$35:$D$35,'Current and Planned Capacity'!$C$26:$D$26,'BFoCPAbI-energyEmis'!$P$1),0)*'Capacity Factor Data'!$A$45*10^12)/'BAU Emissions'!S282</f>
        <v>0.18562188753311823</v>
      </c>
      <c r="T10" s="38">
        <f>(MAX(TREND('Current and Planned Capacity'!$C$35:$D$35,'Current and Planned Capacity'!$C$26:$D$26,'BFoCPAbI-energyEmis'!$P$1),0)*'Capacity Factor Data'!$A$45*10^12)/'BAU Emissions'!T282</f>
        <v>0.18721158898981899</v>
      </c>
      <c r="U10" s="38">
        <f>(MAX(TREND('Current and Planned Capacity'!$C$35:$D$35,'Current and Planned Capacity'!$C$26:$D$26,'BFoCPAbI-energyEmis'!$P$1),0)*'Capacity Factor Data'!$A$45*10^12)/'BAU Emissions'!U282</f>
        <v>0.18864204269445245</v>
      </c>
      <c r="V10" s="38">
        <f>(MAX(TREND('Current and Planned Capacity'!$C$35:$D$35,'Current and Planned Capacity'!$C$26:$D$26,'BFoCPAbI-energyEmis'!$P$1),0)*'Capacity Factor Data'!$A$45*10^12)/'BAU Emissions'!V282</f>
        <v>0.18976583463658167</v>
      </c>
      <c r="W10" s="38">
        <f>(MAX(TREND('Current and Planned Capacity'!$C$35:$D$35,'Current and Planned Capacity'!$C$26:$D$26,'BFoCPAbI-energyEmis'!$P$1),0)*'Capacity Factor Data'!$A$45*10^12)/'BAU Emissions'!W282</f>
        <v>0.18991320919812352</v>
      </c>
      <c r="X10" s="38">
        <f>(MAX(TREND('Current and Planned Capacity'!$C$35:$D$35,'Current and Planned Capacity'!$C$26:$D$26,'BFoCPAbI-energyEmis'!$P$1),0)*'Capacity Factor Data'!$A$45*10^12)/'BAU Emissions'!X282</f>
        <v>0.1922201773137226</v>
      </c>
      <c r="Y10" s="38">
        <f>(MAX(TREND('Current and Planned Capacity'!$C$35:$D$35,'Current and Planned Capacity'!$C$26:$D$26,'BFoCPAbI-energyEmis'!$P$1),0)*'Capacity Factor Data'!$A$45*10^12)/'BAU Emissions'!Y282</f>
        <v>0.19527195220967411</v>
      </c>
      <c r="Z10" s="38">
        <f>(MAX(TREND('Current and Planned Capacity'!$C$35:$D$35,'Current and Planned Capacity'!$C$26:$D$26,'BFoCPAbI-energyEmis'!$P$1),0)*'Capacity Factor Data'!$A$45*10^12)/'BAU Emissions'!Z282</f>
        <v>0.19862615357834532</v>
      </c>
      <c r="AA10" s="38">
        <f>(MAX(TREND('Current and Planned Capacity'!$C$35:$D$35,'Current and Planned Capacity'!$C$26:$D$26,'BFoCPAbI-energyEmis'!$P$1),0)*'Capacity Factor Data'!$A$45*10^12)/'BAU Emissions'!AA282</f>
        <v>0.20302254172358283</v>
      </c>
      <c r="AB10" s="38">
        <f>(MAX(TREND('Current and Planned Capacity'!$C$35:$D$35,'Current and Planned Capacity'!$C$26:$D$26,'BFoCPAbI-energyEmis'!$P$1),0)*'Capacity Factor Data'!$A$45*10^12)/'BAU Emissions'!AB282</f>
        <v>0.20439297406366849</v>
      </c>
      <c r="AC10" s="38">
        <f>(MAX(TREND('Current and Planned Capacity'!$C$35:$D$35,'Current and Planned Capacity'!$C$26:$D$26,'BFoCPAbI-energyEmis'!$P$1),0)*'Capacity Factor Data'!$A$45*10^12)/'BAU Emissions'!AC282</f>
        <v>0.20235184503758905</v>
      </c>
      <c r="AD10" s="38">
        <f>(MAX(TREND('Current and Planned Capacity'!$C$35:$D$35,'Current and Planned Capacity'!$C$26:$D$26,'BFoCPAbI-energyEmis'!$P$1),0)*'Capacity Factor Data'!$A$45*10^12)/'BAU Emissions'!AD282</f>
        <v>0.20345918052198869</v>
      </c>
      <c r="AE10" s="38">
        <f>(MAX(TREND('Current and Planned Capacity'!$C$35:$D$35,'Current and Planned Capacity'!$C$26:$D$26,'BFoCPAbI-energyEmis'!$P$1),0)*'Capacity Factor Data'!$A$45*10^12)/'BAU Emissions'!AE282</f>
        <v>0.20635057803635587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opLeftCell="E1" workbookViewId="0">
      <selection activeCell="Q10" sqref="Q10:AE10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s="38">
        <f>MAX(TREND('Current and Planned Capacity'!$B$29:$C$29,'Current and Planned Capacity'!$B$26:$C$26,'BFoCPAbI-processEmis'!B$1),0)*'Capacity Factor Data'!$A$45*10^12/'BAU Emissions'!B6</f>
        <v>0.21277540815949841</v>
      </c>
      <c r="C4" s="38">
        <f>MAX(TREND('Current and Planned Capacity'!$B$29:$C$29,'Current and Planned Capacity'!$B$26:$C$26,'BFoCPAbI-processEmis'!C$1),0)*'Capacity Factor Data'!$A$45*10^12/'BAU Emissions'!C6</f>
        <v>0.21508482860112188</v>
      </c>
      <c r="D4" s="38">
        <f>MAX(TREND('Current and Planned Capacity'!$B$29:$C$29,'Current and Planned Capacity'!$B$26:$C$26,'BFoCPAbI-processEmis'!D$1),0)*'Capacity Factor Data'!$A$45*10^12/'BAU Emissions'!D6</f>
        <v>0.2226259619727412</v>
      </c>
      <c r="E4" s="38">
        <f>MAX(TREND('Current and Planned Capacity'!$B$29:$C$29,'Current and Planned Capacity'!$B$26:$C$26,'BFoCPAbI-processEmis'!E$1),0)*'Capacity Factor Data'!$A$45*10^12/'BAU Emissions'!E6</f>
        <v>0.22358293585718725</v>
      </c>
      <c r="F4" s="38">
        <f>MAX(TREND('Current and Planned Capacity'!$B$29:$C$29,'Current and Planned Capacity'!$B$26:$C$26,'BFoCPAbI-processEmis'!F$1),0)*'Capacity Factor Data'!$A$45*10^12/'BAU Emissions'!F6</f>
        <v>0.23490760158556884</v>
      </c>
      <c r="G4" s="38">
        <f>MAX(TREND('Current and Planned Capacity'!$B$29:$C$29,'Current and Planned Capacity'!$B$26:$C$26,'BFoCPAbI-processEmis'!G$1),0)*'Capacity Factor Data'!$A$45*10^12/'BAU Emissions'!G6</f>
        <v>0.24109420727957445</v>
      </c>
      <c r="H4" s="38">
        <f>MAX(TREND('Current and Planned Capacity'!$B$29:$C$29,'Current and Planned Capacity'!$B$26:$C$26,'BFoCPAbI-processEmis'!H$1),0)*'Capacity Factor Data'!$A$45*10^12/'BAU Emissions'!H6</f>
        <v>0.24367941014440636</v>
      </c>
      <c r="I4" s="38">
        <f>MAX(TREND('Current and Planned Capacity'!$B$29:$C$29,'Current and Planned Capacity'!$B$26:$C$26,'BFoCPAbI-processEmis'!I$1),0)*'Capacity Factor Data'!$A$45*10^12/'BAU Emissions'!I6</f>
        <v>0.24505174430076465</v>
      </c>
      <c r="J4" s="38">
        <f>MAX(TREND('Current and Planned Capacity'!$B$29:$C$29,'Current and Planned Capacity'!$B$26:$C$26,'BFoCPAbI-processEmis'!J$1),0)*'Capacity Factor Data'!$A$45*10^12/'BAU Emissions'!J6</f>
        <v>0.2455920252215717</v>
      </c>
      <c r="K4" s="38">
        <f>MAX(TREND('Current and Planned Capacity'!$B$29:$C$29,'Current and Planned Capacity'!$B$26:$C$26,'BFoCPAbI-processEmis'!K$1),0)*'Capacity Factor Data'!$A$45*10^12/'BAU Emissions'!K6</f>
        <v>0.24856337097979461</v>
      </c>
      <c r="L4" s="38">
        <f>MAX(TREND('Current and Planned Capacity'!$B$29:$C$29,'Current and Planned Capacity'!$B$26:$C$26,'BFoCPAbI-processEmis'!L$1),0)*'Capacity Factor Data'!$A$45*10^12/'BAU Emissions'!L6</f>
        <v>0.25169948413127824</v>
      </c>
      <c r="M4" s="38">
        <f>MAX(TREND('Current and Planned Capacity'!$B$29:$C$29,'Current and Planned Capacity'!$B$26:$C$26,'BFoCPAbI-processEmis'!M$1),0)*'Capacity Factor Data'!$A$45*10^12/'BAU Emissions'!M6</f>
        <v>0.25593459706887262</v>
      </c>
      <c r="N4" s="38">
        <f>MAX(TREND('Current and Planned Capacity'!$B$29:$C$29,'Current and Planned Capacity'!$B$26:$C$26,'BFoCPAbI-processEmis'!N$1),0)*'Capacity Factor Data'!$A$45*10^12/'BAU Emissions'!N6</f>
        <v>0.25933741490760942</v>
      </c>
      <c r="O4" s="38">
        <f>MAX(TREND('Current and Planned Capacity'!$B$29:$C$29,'Current and Planned Capacity'!$B$26:$C$26,'BFoCPAbI-processEmis'!O$1),0)*'Capacity Factor Data'!$A$45*10^12/'BAU Emissions'!O6</f>
        <v>0.26007872787462005</v>
      </c>
      <c r="P4" s="38">
        <f>MAX(TREND('Current and Planned Capacity'!$B$29:$C$29,'Current and Planned Capacity'!$B$26:$C$26,'BFoCPAbI-processEmis'!P$1),0)*'Capacity Factor Data'!$A$45*10^12/'BAU Emissions'!P6</f>
        <v>0.2606786462633216</v>
      </c>
      <c r="Q4" s="38">
        <f>P4</f>
        <v>0.2606786462633216</v>
      </c>
      <c r="R4" s="38">
        <f t="shared" ref="R4:AE4" si="0">Q4</f>
        <v>0.2606786462633216</v>
      </c>
      <c r="S4" s="38">
        <f t="shared" si="0"/>
        <v>0.2606786462633216</v>
      </c>
      <c r="T4" s="38">
        <f t="shared" si="0"/>
        <v>0.2606786462633216</v>
      </c>
      <c r="U4" s="38">
        <f t="shared" si="0"/>
        <v>0.2606786462633216</v>
      </c>
      <c r="V4" s="38">
        <f t="shared" si="0"/>
        <v>0.2606786462633216</v>
      </c>
      <c r="W4" s="38">
        <f t="shared" si="0"/>
        <v>0.2606786462633216</v>
      </c>
      <c r="X4" s="38">
        <f t="shared" si="0"/>
        <v>0.2606786462633216</v>
      </c>
      <c r="Y4" s="38">
        <f t="shared" si="0"/>
        <v>0.2606786462633216</v>
      </c>
      <c r="Z4" s="38">
        <f t="shared" si="0"/>
        <v>0.2606786462633216</v>
      </c>
      <c r="AA4" s="38">
        <f t="shared" si="0"/>
        <v>0.2606786462633216</v>
      </c>
      <c r="AB4" s="38">
        <f t="shared" si="0"/>
        <v>0.2606786462633216</v>
      </c>
      <c r="AC4" s="38">
        <f t="shared" si="0"/>
        <v>0.2606786462633216</v>
      </c>
      <c r="AD4" s="38">
        <f t="shared" si="0"/>
        <v>0.2606786462633216</v>
      </c>
      <c r="AE4" s="38">
        <f t="shared" si="0"/>
        <v>0.2606786462633216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Capacity'!$B$36:$C$36,'Current and Planned Capacity'!$B$26:$C$26,'BFoCPAbI-processEmis'!B$1),0)*'Capacity Factor Data'!$A$45*10^12/'BAU Emissions'!B12</f>
        <v>0</v>
      </c>
      <c r="C10" s="38">
        <f>MAX(TREND('Current and Planned Capacity'!$B$36:$C$36,'Current and Planned Capacity'!$B$26:$C$26,'BFoCPAbI-processEmis'!C$1),0)*'Capacity Factor Data'!$A$45*10^12/'BAU Emissions'!C12</f>
        <v>1.7035952458279224E-2</v>
      </c>
      <c r="D10" s="38">
        <f>MAX(TREND('Current and Planned Capacity'!$B$36:$C$36,'Current and Planned Capacity'!$B$26:$C$26,'BFoCPAbI-processEmis'!D$1),0)*'Capacity Factor Data'!$A$45*10^12/'BAU Emissions'!D12</f>
        <v>7.379540142338728E-2</v>
      </c>
      <c r="E10" s="38">
        <f>MAX(TREND('Current and Planned Capacity'!$B$36:$C$36,'Current and Planned Capacity'!$B$26:$C$26,'BFoCPAbI-processEmis'!E$1),0)*'Capacity Factor Data'!$A$45*10^12/'BAU Emissions'!E12</f>
        <v>0.12978043460134511</v>
      </c>
      <c r="F10" s="38">
        <f>MAX(TREND('Current and Planned Capacity'!$B$36:$C$36,'Current and Planned Capacity'!$B$26:$C$26,'BFoCPAbI-processEmis'!F$1),0)*'Capacity Factor Data'!$A$45*10^12/'BAU Emissions'!F12</f>
        <v>0.18340143676845078</v>
      </c>
      <c r="G10" s="38">
        <f>MAX(TREND('Current and Planned Capacity'!$B$36:$C$36,'Current and Planned Capacity'!$B$26:$C$26,'BFoCPAbI-processEmis'!G$1),0)*'Capacity Factor Data'!$A$45*10^12/'BAU Emissions'!G12</f>
        <v>0.23726323944903455</v>
      </c>
      <c r="H10" s="38">
        <f>MAX(TREND('Current and Planned Capacity'!$B$36:$C$36,'Current and Planned Capacity'!$B$26:$C$26,'BFoCPAbI-processEmis'!H$1),0)*'Capacity Factor Data'!$A$45*10^12/'BAU Emissions'!H12</f>
        <v>0.29179797708222832</v>
      </c>
      <c r="I10" s="38">
        <f>MAX(TREND('Current and Planned Capacity'!$B$36:$C$36,'Current and Planned Capacity'!$B$26:$C$26,'BFoCPAbI-processEmis'!I$1),0)*'Capacity Factor Data'!$A$45*10^12/'BAU Emissions'!I12</f>
        <v>0.3465888690181968</v>
      </c>
      <c r="J10" s="38">
        <f>MAX(TREND('Current and Planned Capacity'!$B$36:$C$36,'Current and Planned Capacity'!$B$26:$C$26,'BFoCPAbI-processEmis'!J$1),0)*'Capacity Factor Data'!$A$45*10^12/'BAU Emissions'!J12</f>
        <v>0.40293807245549862</v>
      </c>
      <c r="K10" s="38">
        <f>MAX(TREND('Current and Planned Capacity'!$C$36:$D$36,'Current and Planned Capacity'!$B$26:$C$26,'BFoCPAbI-processEmis'!K$1),0)*'Capacity Factor Data'!$A$45*10^12/'BAU Emissions'!K12</f>
        <v>0.46127828033038998</v>
      </c>
      <c r="L10" s="38">
        <f>MAX(TREND('Current and Planned Capacity'!$C$36:$D$36,'Current and Planned Capacity'!$B$26:$C$26,'BFoCPAbI-processEmis'!L$1),0)*'Capacity Factor Data'!$A$45*10^12/'BAU Emissions'!L12</f>
        <v>0.46428938925855379</v>
      </c>
      <c r="M10" s="38">
        <f>MAX(TREND('Current and Planned Capacity'!$C$36:$D$36,'Current and Planned Capacity'!$B$26:$C$26,'BFoCPAbI-processEmis'!M$1),0)*'Capacity Factor Data'!$A$45*10^12/'BAU Emissions'!M12</f>
        <v>0.46892634931043969</v>
      </c>
      <c r="N10" s="38">
        <f>MAX(TREND('Current and Planned Capacity'!$C$36:$D$36,'Current and Planned Capacity'!$B$26:$C$26,'BFoCPAbI-processEmis'!N$1),0)*'Capacity Factor Data'!$A$45*10^12/'BAU Emissions'!N12</f>
        <v>0.47908528156881697</v>
      </c>
      <c r="O10" s="38">
        <f>MAX(TREND('Current and Planned Capacity'!$C$36:$D$36,'Current and Planned Capacity'!$B$26:$C$26,'BFoCPAbI-processEmis'!O$1),0)*'Capacity Factor Data'!$A$45*10^12/'BAU Emissions'!O12</f>
        <v>0.48916293796855054</v>
      </c>
      <c r="P10" s="38">
        <f>MAX(TREND('Current and Planned Capacity'!$C$36:$D$36,'Current and Planned Capacity'!$B$26:$C$26,'BFoCPAbI-processEmis'!P$1),0)*'Capacity Factor Data'!$A$45*10^12/'BAU Emissions'!P12</f>
        <v>0.49657659767289786</v>
      </c>
      <c r="Q10" s="38">
        <f>MAX(TREND('Current and Planned Capacity'!$C$36:$D$36,'Current and Planned Capacity'!$C$26:$D$26,'BFoCPAbI-processEmis'!$P$1),0)*'Capacity Factor Data'!$A$45*10^12/'BAU Emissions'!Q12</f>
        <v>0.50296540850885785</v>
      </c>
      <c r="R10" s="38">
        <f>MAX(TREND('Current and Planned Capacity'!$C$36:$D$36,'Current and Planned Capacity'!$C$26:$D$26,'BFoCPAbI-processEmis'!$P$1),0)*'Capacity Factor Data'!$A$45*10^12/'BAU Emissions'!R12</f>
        <v>0.51456524577321661</v>
      </c>
      <c r="S10" s="38">
        <f>MAX(TREND('Current and Planned Capacity'!$C$36:$D$36,'Current and Planned Capacity'!$C$26:$D$26,'BFoCPAbI-processEmis'!$P$1),0)*'Capacity Factor Data'!$A$45*10^12/'BAU Emissions'!S12</f>
        <v>0.52416240494873922</v>
      </c>
      <c r="T10" s="38">
        <f>MAX(TREND('Current and Planned Capacity'!$C$36:$D$36,'Current and Planned Capacity'!$C$26:$D$26,'BFoCPAbI-processEmis'!$P$1),0)*'Capacity Factor Data'!$A$45*10^12/'BAU Emissions'!T12</f>
        <v>0.5337411036527685</v>
      </c>
      <c r="U10" s="38">
        <f>MAX(TREND('Current and Planned Capacity'!$C$36:$D$36,'Current and Planned Capacity'!$C$26:$D$26,'BFoCPAbI-processEmis'!$P$1),0)*'Capacity Factor Data'!$A$45*10^12/'BAU Emissions'!U12</f>
        <v>0.54446206562073074</v>
      </c>
      <c r="V10" s="38">
        <f>MAX(TREND('Current and Planned Capacity'!$C$36:$D$36,'Current and Planned Capacity'!$C$26:$D$26,'BFoCPAbI-processEmis'!$P$1),0)*'Capacity Factor Data'!$A$45*10^12/'BAU Emissions'!V12</f>
        <v>0.55091923685396671</v>
      </c>
      <c r="W10" s="38">
        <f>MAX(TREND('Current and Planned Capacity'!$C$36:$D$36,'Current and Planned Capacity'!$C$26:$D$26,'BFoCPAbI-processEmis'!$P$1),0)*'Capacity Factor Data'!$A$45*10^12/'BAU Emissions'!W12</f>
        <v>0.55490684703794002</v>
      </c>
      <c r="X10" s="38">
        <f>MAX(TREND('Current and Planned Capacity'!$C$36:$D$36,'Current and Planned Capacity'!$C$26:$D$26,'BFoCPAbI-processEmis'!$P$1),0)*'Capacity Factor Data'!$A$45*10^12/'BAU Emissions'!X12</f>
        <v>0.5637005765733456</v>
      </c>
      <c r="Y10" s="38">
        <f>MAX(TREND('Current and Planned Capacity'!$C$36:$D$36,'Current and Planned Capacity'!$C$26:$D$26,'BFoCPAbI-processEmis'!$P$1),0)*'Capacity Factor Data'!$A$45*10^12/'BAU Emissions'!Y12</f>
        <v>0.56928750459812449</v>
      </c>
      <c r="Z10" s="38">
        <f>MAX(TREND('Current and Planned Capacity'!$C$36:$D$36,'Current and Planned Capacity'!$C$26:$D$26,'BFoCPAbI-processEmis'!$P$1),0)*'Capacity Factor Data'!$A$45*10^12/'BAU Emissions'!Z12</f>
        <v>0.57880294177833458</v>
      </c>
      <c r="AA10" s="38">
        <f>MAX(TREND('Current and Planned Capacity'!$C$36:$D$36,'Current and Planned Capacity'!$C$26:$D$26,'BFoCPAbI-processEmis'!$P$1),0)*'Capacity Factor Data'!$A$45*10^12/'BAU Emissions'!AA12</f>
        <v>0.58666244942241519</v>
      </c>
      <c r="AB10" s="38">
        <f>MAX(TREND('Current and Planned Capacity'!$C$36:$D$36,'Current and Planned Capacity'!$C$26:$D$26,'BFoCPAbI-processEmis'!$P$1),0)*'Capacity Factor Data'!$A$45*10^12/'BAU Emissions'!AB12</f>
        <v>0.60164854466283457</v>
      </c>
      <c r="AC10" s="38">
        <f>MAX(TREND('Current and Planned Capacity'!$C$36:$D$36,'Current and Planned Capacity'!$C$26:$D$26,'BFoCPAbI-processEmis'!$P$1),0)*'Capacity Factor Data'!$A$45*10^12/'BAU Emissions'!AC12</f>
        <v>0.61282270980178088</v>
      </c>
      <c r="AD10" s="38">
        <f>MAX(TREND('Current and Planned Capacity'!$C$36:$D$36,'Current and Planned Capacity'!$C$26:$D$26,'BFoCPAbI-processEmis'!$P$1),0)*'Capacity Factor Data'!$A$45*10^12/'BAU Emissions'!AD12</f>
        <v>0.61033926350690149</v>
      </c>
      <c r="AE10" s="38">
        <f>MAX(TREND('Current and Planned Capacity'!$C$36:$D$36,'Current and Planned Capacity'!$C$26:$D$26,'BFoCPAbI-processEmis'!$P$1),0)*'Capacity Factor Data'!$A$45*10^12/'BAU Emissions'!AE12</f>
        <v>0.61297940852101807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Capacity'!$B$40:$C$40,'Current and Planned Capacity'!$B$26:$C$26,'BFoCPAbI-processEmis'!B$1),0)*'Capacity Factor Data'!$A$45*10^12/'BAU Emissions'!B16</f>
        <v>0</v>
      </c>
      <c r="C14" s="38">
        <f>MAX(TREND('Current and Planned Capacity'!$B$40:$C$40,'Current and Planned Capacity'!$B$26:$C$26,'BFoCPAbI-processEmis'!C$1),0)*'Capacity Factor Data'!$A$45*10^12/'BAU Emissions'!C16</f>
        <v>0</v>
      </c>
      <c r="D14" s="38">
        <f>MAX(TREND('Current and Planned Capacity'!$B$40:$C$40,'Current and Planned Capacity'!$B$26:$C$26,'BFoCPAbI-processEmis'!D$1),0)*'Capacity Factor Data'!$A$45*10^12/'BAU Emissions'!D16</f>
        <v>0</v>
      </c>
      <c r="E14" s="38">
        <f>MAX(TREND('Current and Planned Capacity'!$B$40:$C$40,'Current and Planned Capacity'!$B$26:$C$26,'BFoCPAbI-processEmis'!E$1),0)*'Capacity Factor Data'!$A$45*10^12/'BAU Emissions'!E16</f>
        <v>0</v>
      </c>
      <c r="F14" s="38">
        <f>MAX(TREND('Current and Planned Capacity'!$B$40:$C$40,'Current and Planned Capacity'!$B$26:$C$26,'BFoCPAbI-processEmis'!F$1),0)*'Capacity Factor Data'!$A$45*10^12/'BAU Emissions'!F16</f>
        <v>0</v>
      </c>
      <c r="G14" s="38">
        <f>MAX(TREND('Current and Planned Capacity'!$B$40:$C$40,'Current and Planned Capacity'!$B$26:$C$26,'BFoCPAbI-processEmis'!G$1),0)*'Capacity Factor Data'!$A$45*10^12/'BAU Emissions'!G16</f>
        <v>0</v>
      </c>
      <c r="H14" s="38">
        <f>MAX(TREND('Current and Planned Capacity'!$B$40:$C$40,'Current and Planned Capacity'!$B$26:$C$26,'BFoCPAbI-processEmis'!H$1),0)*'Capacity Factor Data'!$A$45*10^12/'BAU Emissions'!H16</f>
        <v>0</v>
      </c>
      <c r="I14" s="38">
        <f>MAX(TREND('Current and Planned Capacity'!$B$40:$C$40,'Current and Planned Capacity'!$B$26:$C$26,'BFoCPAbI-processEmis'!I$1),0)*'Capacity Factor Data'!$A$45*10^12/'BAU Emissions'!I16</f>
        <v>0</v>
      </c>
      <c r="J14" s="38">
        <f>MAX(TREND('Current and Planned Capacity'!$B$40:$C$40,'Current and Planned Capacity'!$B$26:$C$26,'BFoCPAbI-processEmis'!J$1),0)*'Capacity Factor Data'!$A$45*10^12/'BAU Emissions'!J16</f>
        <v>0</v>
      </c>
      <c r="K14" s="38">
        <f>MAX(TREND('Current and Planned Capacity'!$B$40:$C$40,'Current and Planned Capacity'!$B$26:$C$26,'BFoCPAbI-processEmis'!K$1),0)*'Capacity Factor Data'!$A$45*10^12/'BAU Emissions'!K16</f>
        <v>0</v>
      </c>
      <c r="L14" s="38">
        <f>MAX(TREND('Current and Planned Capacity'!$C$40:$D$40,'Current and Planned Capacity'!$C$26:$D$26,'BFoCPAbI-processEmis'!L$1),0)*'Capacity Factor Data'!$A$45*10^12/'BAU Emissions'!L16</f>
        <v>3.7752549827448745E-2</v>
      </c>
      <c r="M14" s="38">
        <f>MAX(TREND('Current and Planned Capacity'!$C$40:$D$40,'Current and Planned Capacity'!$C$26:$D$26,'BFoCPAbI-processEmis'!M$1),0)*'Capacity Factor Data'!$A$45*10^12/'BAU Emissions'!M16</f>
        <v>7.4708155228358858E-2</v>
      </c>
      <c r="N14" s="38">
        <f>MAX(TREND('Current and Planned Capacity'!$C$40:$D$40,'Current and Planned Capacity'!$C$26:$D$26,'BFoCPAbI-processEmis'!N$1),0)*'Capacity Factor Data'!$A$45*10^12/'BAU Emissions'!N16</f>
        <v>0.11118996808081458</v>
      </c>
      <c r="O14" s="38">
        <f>MAX(TREND('Current and Planned Capacity'!$C$40:$D$40,'Current and Planned Capacity'!$C$26:$D$26,'BFoCPAbI-processEmis'!O$1),0)*'Capacity Factor Data'!$A$45*10^12/'BAU Emissions'!O16</f>
        <v>0.14768895426646664</v>
      </c>
      <c r="P14" s="38">
        <f>MAX(TREND('Current and Planned Capacity'!$C$40:$D$40,'Current and Planned Capacity'!$C$26:$D$26,'BFoCPAbI-processEmis'!P$1),0)*'Capacity Factor Data'!$A$45*10^12/'BAU Emissions'!P16</f>
        <v>0.18326762641918265</v>
      </c>
      <c r="Q14" s="38">
        <f>MAX(TREND('Current and Planned Capacity'!$C$40:$D$40,'Current and Planned Capacity'!$C$26:$D$26,'BFoCPAbI-processEmis'!$P$1),0)*'Capacity Factor Data'!$A$45*10^12/'BAU Emissions'!Q16</f>
        <v>0.18033978663614653</v>
      </c>
      <c r="R14" s="38">
        <f>MAX(TREND('Current and Planned Capacity'!$C$40:$D$40,'Current and Planned Capacity'!$C$26:$D$26,'BFoCPAbI-processEmis'!$P$1),0)*'Capacity Factor Data'!$A$45*10^12/'BAU Emissions'!R16</f>
        <v>0.17808339327690195</v>
      </c>
      <c r="S14" s="38">
        <f>MAX(TREND('Current and Planned Capacity'!$C$40:$D$40,'Current and Planned Capacity'!$C$26:$D$26,'BFoCPAbI-processEmis'!$P$1),0)*'Capacity Factor Data'!$A$45*10^12/'BAU Emissions'!S16</f>
        <v>0.1763327754868112</v>
      </c>
      <c r="T14" s="38">
        <f>MAX(TREND('Current and Planned Capacity'!$C$40:$D$40,'Current and Planned Capacity'!$C$26:$D$26,'BFoCPAbI-processEmis'!$P$1),0)*'Capacity Factor Data'!$A$45*10^12/'BAU Emissions'!T16</f>
        <v>0.17447664100800267</v>
      </c>
      <c r="U14" s="38">
        <f>MAX(TREND('Current and Planned Capacity'!$C$40:$D$40,'Current and Planned Capacity'!$C$26:$D$26,'BFoCPAbI-processEmis'!$P$1),0)*'Capacity Factor Data'!$A$45*10^12/'BAU Emissions'!U16</f>
        <v>0.17311570475476731</v>
      </c>
      <c r="V14" s="38">
        <f>MAX(TREND('Current and Planned Capacity'!$C$40:$D$40,'Current and Planned Capacity'!$C$26:$D$26,'BFoCPAbI-processEmis'!$P$1),0)*'Capacity Factor Data'!$A$45*10^12/'BAU Emissions'!V16</f>
        <v>0.17130392343865253</v>
      </c>
      <c r="W14" s="38">
        <f>MAX(TREND('Current and Planned Capacity'!$C$40:$D$40,'Current and Planned Capacity'!$C$26:$D$26,'BFoCPAbI-processEmis'!$P$1),0)*'Capacity Factor Data'!$A$45*10^12/'BAU Emissions'!W16</f>
        <v>0.16913551934449236</v>
      </c>
      <c r="X14" s="38">
        <f>MAX(TREND('Current and Planned Capacity'!$C$40:$D$40,'Current and Planned Capacity'!$C$26:$D$26,'BFoCPAbI-processEmis'!$P$1),0)*'Capacity Factor Data'!$A$45*10^12/'BAU Emissions'!X16</f>
        <v>0.16744848986765473</v>
      </c>
      <c r="Y14" s="38">
        <f>MAX(TREND('Current and Planned Capacity'!$C$40:$D$40,'Current and Planned Capacity'!$C$26:$D$26,'BFoCPAbI-processEmis'!$P$1),0)*'Capacity Factor Data'!$A$45*10^12/'BAU Emissions'!Y16</f>
        <v>0.16665994536910525</v>
      </c>
      <c r="Z14" s="38">
        <f>MAX(TREND('Current and Planned Capacity'!$C$40:$D$40,'Current and Planned Capacity'!$C$26:$D$26,'BFoCPAbI-processEmis'!$P$1),0)*'Capacity Factor Data'!$A$45*10^12/'BAU Emissions'!Z16</f>
        <v>0.16493855533002394</v>
      </c>
      <c r="AA14" s="38">
        <f>MAX(TREND('Current and Planned Capacity'!$C$40:$D$40,'Current and Planned Capacity'!$C$26:$D$26,'BFoCPAbI-processEmis'!$P$1),0)*'Capacity Factor Data'!$A$45*10^12/'BAU Emissions'!AA16</f>
        <v>0.16304908364650231</v>
      </c>
      <c r="AB14" s="38">
        <f>MAX(TREND('Current and Planned Capacity'!$C$40:$D$40,'Current and Planned Capacity'!$C$26:$D$26,'BFoCPAbI-processEmis'!$P$1),0)*'Capacity Factor Data'!$A$45*10^12/'BAU Emissions'!AB16</f>
        <v>0.1615604183547267</v>
      </c>
      <c r="AC14" s="38">
        <f>MAX(TREND('Current and Planned Capacity'!$C$40:$D$40,'Current and Planned Capacity'!$C$26:$D$26,'BFoCPAbI-processEmis'!$P$1),0)*'Capacity Factor Data'!$A$45*10^12/'BAU Emissions'!AC16</f>
        <v>0.1600399890937497</v>
      </c>
      <c r="AD14" s="38">
        <f>MAX(TREND('Current and Planned Capacity'!$C$40:$D$40,'Current and Planned Capacity'!$C$26:$D$26,'BFoCPAbI-processEmis'!$P$1),0)*'Capacity Factor Data'!$A$45*10^12/'BAU Emissions'!AD16</f>
        <v>0.15881712441055912</v>
      </c>
      <c r="AE14" s="38">
        <f>MAX(TREND('Current and Planned Capacity'!$C$40:$D$40,'Current and Planned Capacity'!$C$26:$D$26,'BFoCPAbI-processEmis'!$P$1),0)*'Capacity Factor Data'!$A$45*10^12/'BAU Emissions'!AE16</f>
        <v>0.15757487253490493</v>
      </c>
    </row>
    <row r="15" spans="1:31" x14ac:dyDescent="0.25">
      <c r="A15" t="s">
        <v>14</v>
      </c>
      <c r="B15" s="38">
        <f>MAX(TREND('Current and Planned Capacity'!$B$41:$C$41,'Current and Planned Capacity'!$B$26:$C$26,'BFoCPAbI-processEmis'!B$1),0)*'Capacity Factor Data'!$A$45*10^12/'BAU Emissions'!B17</f>
        <v>0</v>
      </c>
      <c r="C15" s="38">
        <f>MAX(TREND('Current and Planned Capacity'!$B$41:$C$41,'Current and Planned Capacity'!$B$26:$C$26,'BFoCPAbI-processEmis'!C$1),0)*'Capacity Factor Data'!$A$45*10^12/'BAU Emissions'!C17</f>
        <v>0</v>
      </c>
      <c r="D15" s="38">
        <f>MAX(TREND('Current and Planned Capacity'!$B$41:$C$41,'Current and Planned Capacity'!$B$26:$C$26,'BFoCPAbI-processEmis'!D$1),0)*'Capacity Factor Data'!$A$45*10^12/'BAU Emissions'!D17</f>
        <v>0</v>
      </c>
      <c r="E15" s="38">
        <f>MAX(TREND('Current and Planned Capacity'!$B$41:$C$41,'Current and Planned Capacity'!$B$26:$C$26,'BFoCPAbI-processEmis'!E$1),0)*'Capacity Factor Data'!$A$45*10^12/'BAU Emissions'!E17</f>
        <v>0</v>
      </c>
      <c r="F15" s="38">
        <f>MAX(TREND('Current and Planned Capacity'!$B$41:$C$41,'Current and Planned Capacity'!$B$26:$C$26,'BFoCPAbI-processEmis'!F$1),0)*'Capacity Factor Data'!$A$45*10^12/'BAU Emissions'!F17</f>
        <v>0</v>
      </c>
      <c r="G15" s="38">
        <f>MAX(TREND('Current and Planned Capacity'!$B$41:$C$41,'Current and Planned Capacity'!$B$26:$C$26,'BFoCPAbI-processEmis'!G$1),0)*'Capacity Factor Data'!$A$45*10^12/'BAU Emissions'!G17</f>
        <v>0</v>
      </c>
      <c r="H15" s="38">
        <f>MAX(TREND('Current and Planned Capacity'!$B$41:$C$41,'Current and Planned Capacity'!$B$26:$C$26,'BFoCPAbI-processEmis'!H$1),0)*'Capacity Factor Data'!$A$45*10^12/'BAU Emissions'!H17</f>
        <v>0</v>
      </c>
      <c r="I15" s="38">
        <f>MAX(TREND('Current and Planned Capacity'!$B$41:$C$41,'Current and Planned Capacity'!$B$26:$C$26,'BFoCPAbI-processEmis'!I$1),0)*'Capacity Factor Data'!$A$45*10^12/'BAU Emissions'!I17</f>
        <v>0</v>
      </c>
      <c r="J15" s="38">
        <f>MAX(TREND('Current and Planned Capacity'!$B$41:$C$41,'Current and Planned Capacity'!$B$26:$C$26,'BFoCPAbI-processEmis'!J$1),0)*'Capacity Factor Data'!$A$45*10^12/'BAU Emissions'!J17</f>
        <v>0</v>
      </c>
      <c r="K15" s="38">
        <f>MAX(TREND('Current and Planned Capacity'!$B$41:$C$41,'Current and Planned Capacity'!$B$26:$C$26,'BFoCPAbI-processEmis'!K$1),0)*'Capacity Factor Data'!$A$45*10^12/'BAU Emissions'!K17</f>
        <v>0</v>
      </c>
      <c r="L15" s="38">
        <f>MAX(TREND('Current and Planned Capacity'!$C$41:$D$41,'Current and Planned Capacity'!$C$26:$D$26,'BFoCPAbI-processEmis'!L$1),0)*'Capacity Factor Data'!$A$45*10^12/'BAU Emissions'!L17</f>
        <v>0</v>
      </c>
      <c r="M15" s="38">
        <f>MAX(TREND('Current and Planned Capacity'!$C$41:$D$41,'Current and Planned Capacity'!$C$26:$D$26,'BFoCPAbI-processEmis'!M$1),0)*'Capacity Factor Data'!$A$45*10^12/'BAU Emissions'!M17</f>
        <v>0</v>
      </c>
      <c r="N15" s="38">
        <f>MAX(TREND('Current and Planned Capacity'!$C$41:$D$41,'Current and Planned Capacity'!$C$26:$D$26,'BFoCPAbI-processEmis'!N$1),0)*'Capacity Factor Data'!$A$45*10^12/'BAU Emissions'!N17</f>
        <v>0</v>
      </c>
      <c r="O15" s="38">
        <f>MAX(TREND('Current and Planned Capacity'!$C$41:$D$41,'Current and Planned Capacity'!$C$26:$D$26,'BFoCPAbI-processEmis'!O$1),0)*'Capacity Factor Data'!$A$45*10^12/'BAU Emissions'!O17</f>
        <v>0</v>
      </c>
      <c r="P15" s="38">
        <f>MAX(TREND('Current and Planned Capacity'!$C$41:$D$41,'Current and Planned Capacity'!$C$26:$D$26,'BFoCPAbI-processEmis'!P$1),0)*'Capacity Factor Data'!$A$45*10^12/'BAU Emissions'!P17</f>
        <v>0</v>
      </c>
      <c r="Q15" s="38">
        <f>MAX(TREND('Current and Planned Capacity'!$C$41:$D$41,'Current and Planned Capacity'!$C$26:$D$26,'BFoCPAbI-processEmis'!$P$1),0)*'Capacity Factor Data'!$A$45*10^12/'BAU Emissions'!Q17</f>
        <v>0</v>
      </c>
      <c r="R15" s="38">
        <f>MAX(TREND('Current and Planned Capacity'!$C$41:$D$41,'Current and Planned Capacity'!$C$26:$D$26,'BFoCPAbI-processEmis'!$P$1),0)*'Capacity Factor Data'!$A$45*10^12/'BAU Emissions'!R17</f>
        <v>0</v>
      </c>
      <c r="S15" s="38">
        <f>MAX(TREND('Current and Planned Capacity'!$C$41:$D$41,'Current and Planned Capacity'!$C$26:$D$26,'BFoCPAbI-processEmis'!$P$1),0)*'Capacity Factor Data'!$A$45*10^12/'BAU Emissions'!S17</f>
        <v>0</v>
      </c>
      <c r="T15" s="38">
        <f>MAX(TREND('Current and Planned Capacity'!$C$41:$D$41,'Current and Planned Capacity'!$C$26:$D$26,'BFoCPAbI-processEmis'!$P$1),0)*'Capacity Factor Data'!$A$45*10^12/'BAU Emissions'!T17</f>
        <v>0</v>
      </c>
      <c r="U15" s="38">
        <f>MAX(TREND('Current and Planned Capacity'!$C$41:$D$41,'Current and Planned Capacity'!$C$26:$D$26,'BFoCPAbI-processEmis'!$P$1),0)*'Capacity Factor Data'!$A$45*10^12/'BAU Emissions'!U17</f>
        <v>0</v>
      </c>
      <c r="V15" s="38">
        <f>MAX(TREND('Current and Planned Capacity'!$C$41:$D$41,'Current and Planned Capacity'!$C$26:$D$26,'BFoCPAbI-processEmis'!$P$1),0)*'Capacity Factor Data'!$A$45*10^12/'BAU Emissions'!V17</f>
        <v>0</v>
      </c>
      <c r="W15" s="38">
        <f>MAX(TREND('Current and Planned Capacity'!$C$41:$D$41,'Current and Planned Capacity'!$C$26:$D$26,'BFoCPAbI-processEmis'!$P$1),0)*'Capacity Factor Data'!$A$45*10^12/'BAU Emissions'!W17</f>
        <v>0</v>
      </c>
      <c r="X15" s="38">
        <f>MAX(TREND('Current and Planned Capacity'!$C$41:$D$41,'Current and Planned Capacity'!$C$26:$D$26,'BFoCPAbI-processEmis'!$P$1),0)*'Capacity Factor Data'!$A$45*10^12/'BAU Emissions'!X17</f>
        <v>0</v>
      </c>
      <c r="Y15" s="38">
        <f>MAX(TREND('Current and Planned Capacity'!$C$41:$D$41,'Current and Planned Capacity'!$C$26:$D$26,'BFoCPAbI-processEmis'!$P$1),0)*'Capacity Factor Data'!$A$45*10^12/'BAU Emissions'!Y17</f>
        <v>0</v>
      </c>
      <c r="Z15" s="38">
        <f>MAX(TREND('Current and Planned Capacity'!$C$41:$D$41,'Current and Planned Capacity'!$C$26:$D$26,'BFoCPAbI-processEmis'!$P$1),0)*'Capacity Factor Data'!$A$45*10^12/'BAU Emissions'!Z17</f>
        <v>0</v>
      </c>
      <c r="AA15" s="38">
        <f>MAX(TREND('Current and Planned Capacity'!$C$41:$D$41,'Current and Planned Capacity'!$C$26:$D$26,'BFoCPAbI-processEmis'!$P$1),0)*'Capacity Factor Data'!$A$45*10^12/'BAU Emissions'!AA17</f>
        <v>0</v>
      </c>
      <c r="AB15" s="38">
        <f>MAX(TREND('Current and Planned Capacity'!$C$41:$D$41,'Current and Planned Capacity'!$C$26:$D$26,'BFoCPAbI-processEmis'!$P$1),0)*'Capacity Factor Data'!$A$45*10^12/'BAU Emissions'!AB17</f>
        <v>0</v>
      </c>
      <c r="AC15" s="38">
        <f>MAX(TREND('Current and Planned Capacity'!$C$41:$D$41,'Current and Planned Capacity'!$C$26:$D$26,'BFoCPAbI-processEmis'!$P$1),0)*'Capacity Factor Data'!$A$45*10^12/'BAU Emissions'!AC17</f>
        <v>0</v>
      </c>
      <c r="AD15" s="38">
        <f>MAX(TREND('Current and Planned Capacity'!$C$41:$D$41,'Current and Planned Capacity'!$C$26:$D$26,'BFoCPAbI-processEmis'!$P$1),0)*'Capacity Factor Data'!$A$45*10^12/'BAU Emissions'!AD17</f>
        <v>0</v>
      </c>
      <c r="AE15" s="38">
        <f>MAX(TREND('Current and Planned Capacity'!$C$41:$D$41,'Current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2024-11-18T21:10:05Z</dcterms:modified>
</cp:coreProperties>
</file>