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trans\BCDTRtSY\"/>
    </mc:Choice>
  </mc:AlternateContent>
  <xr:revisionPtr revIDLastSave="0" documentId="13_ncr:1_{29D2E9AE-A26E-4D54-87CB-E9D1AD8CAB48}" xr6:coauthVersionLast="47" xr6:coauthVersionMax="47" xr10:uidLastSave="{00000000-0000-0000-0000-000000000000}"/>
  <bookViews>
    <workbookView xWindow="28680" yWindow="-120" windowWidth="29040" windowHeight="17520" firstSheet="20" activeTab="23"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56" l="1"/>
  <c r="D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C3" i="23"/>
  <c r="C3" i="24"/>
  <c r="C2" i="24"/>
  <c r="C7" i="23"/>
  <c r="B7" i="23"/>
  <c r="B11" i="56"/>
  <c r="B10" i="56"/>
  <c r="AL3" i="58"/>
  <c r="AK3" i="58"/>
  <c r="AL2" i="58"/>
  <c r="AK2" i="58"/>
  <c r="D6" i="56"/>
  <c r="C4" i="23"/>
  <c r="L4" i="23" l="1"/>
  <c r="AF4" i="23"/>
  <c r="M4" i="23"/>
  <c r="E4" i="23"/>
  <c r="N4" i="23"/>
  <c r="O4" i="23"/>
  <c r="P4" i="23"/>
  <c r="Q4" i="23"/>
  <c r="R4" i="23"/>
  <c r="S4" i="23"/>
  <c r="T4" i="23"/>
  <c r="U4" i="23"/>
  <c r="V4" i="23"/>
  <c r="W4" i="23"/>
  <c r="X4" i="23"/>
  <c r="Y4" i="23"/>
  <c r="F4" i="23"/>
  <c r="Z4" i="23"/>
  <c r="G4" i="23"/>
  <c r="AA4" i="23"/>
  <c r="H4" i="23"/>
  <c r="AB4" i="23"/>
  <c r="I4" i="23"/>
  <c r="AC4" i="23"/>
  <c r="J4" i="23"/>
  <c r="AD4" i="23"/>
  <c r="K4" i="23"/>
  <c r="AE4" i="23"/>
  <c r="C4" i="24"/>
  <c r="D4" i="24" s="1"/>
  <c r="U4" i="24" l="1"/>
  <c r="V4" i="24"/>
  <c r="W4" i="24"/>
  <c r="X4" i="24"/>
  <c r="Y4" i="24"/>
  <c r="F4" i="24"/>
  <c r="Z4" i="24"/>
  <c r="G4" i="24"/>
  <c r="AA4" i="24"/>
  <c r="H4" i="24"/>
  <c r="AB4" i="24"/>
  <c r="I4" i="24"/>
  <c r="AC4" i="24"/>
  <c r="J4" i="24"/>
  <c r="AD4" i="24"/>
  <c r="K4" i="24"/>
  <c r="AE4" i="24"/>
  <c r="L4" i="24"/>
  <c r="AF4" i="24"/>
  <c r="M4" i="24"/>
  <c r="E4" i="24"/>
  <c r="N4" i="24"/>
  <c r="O4" i="24"/>
  <c r="P4" i="24"/>
  <c r="Q4" i="24"/>
  <c r="R4" i="24"/>
  <c r="S4" i="24"/>
  <c r="T4" i="24"/>
  <c r="D66" i="37"/>
  <c r="B4" i="23"/>
  <c r="E66" i="37"/>
  <c r="E65" i="37"/>
  <c r="D65" i="37"/>
  <c r="C6" i="24"/>
  <c r="D6" i="24"/>
  <c r="E6" i="24"/>
  <c r="E23" i="37"/>
  <c r="D25" i="37"/>
  <c r="D26" i="37" s="1"/>
  <c r="D22" i="37"/>
  <c r="D23" i="37" s="1"/>
  <c r="E25" i="37"/>
  <c r="E26" i="37" s="1"/>
  <c r="E22" i="37"/>
  <c r="G4" i="57"/>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C6"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5" i="23"/>
  <c r="C5"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C2" i="23"/>
  <c r="B6" i="23"/>
  <c r="B5" i="23"/>
  <c r="B3" i="23"/>
  <c r="B2" i="23"/>
  <c r="B6" i="24" l="1"/>
  <c r="B5" i="24"/>
  <c r="D19" i="4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D3" i="24" s="1"/>
  <c r="C49" i="41"/>
  <c r="C48" i="41"/>
  <c r="C47" i="41"/>
  <c r="C46" i="41"/>
  <c r="C45" i="41"/>
  <c r="C44" i="41"/>
  <c r="C43" i="41"/>
  <c r="C42" i="41"/>
  <c r="C41" i="41"/>
  <c r="C39" i="41"/>
  <c r="C38" i="41"/>
  <c r="C37" i="41"/>
  <c r="C36" i="41"/>
  <c r="C35" i="41"/>
  <c r="C34" i="41"/>
  <c r="C33" i="41"/>
  <c r="C32" i="41"/>
  <c r="C31" i="41"/>
  <c r="C30" i="41"/>
  <c r="C28" i="41"/>
  <c r="D2" i="24" s="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7" i="23" s="1"/>
  <c r="E20" i="38"/>
  <c r="F7" i="23" s="1"/>
  <c r="F20" i="38"/>
  <c r="G7" i="23" s="1"/>
  <c r="G20" i="38"/>
  <c r="H7" i="23" s="1"/>
  <c r="H20" i="38"/>
  <c r="I7" i="23" s="1"/>
  <c r="I20" i="38"/>
  <c r="J7" i="23" s="1"/>
  <c r="J20" i="38"/>
  <c r="K7" i="23" s="1"/>
  <c r="K20" i="38"/>
  <c r="L7" i="23" s="1"/>
  <c r="L20" i="38"/>
  <c r="M7" i="23" s="1"/>
  <c r="M20" i="38"/>
  <c r="N7" i="23" s="1"/>
  <c r="N20" i="38"/>
  <c r="O7" i="23" s="1"/>
  <c r="O20" i="38"/>
  <c r="P7" i="23" s="1"/>
  <c r="P20" i="38"/>
  <c r="Q7" i="23" s="1"/>
  <c r="Q20" i="38"/>
  <c r="R7" i="23" s="1"/>
  <c r="R20" i="38"/>
  <c r="S7" i="23" s="1"/>
  <c r="S20" i="38"/>
  <c r="T7" i="23" s="1"/>
  <c r="T20" i="38"/>
  <c r="U7" i="23" s="1"/>
  <c r="U20" i="38"/>
  <c r="V7" i="23" s="1"/>
  <c r="V20" i="38"/>
  <c r="W7" i="23" s="1"/>
  <c r="W20" i="38"/>
  <c r="X7" i="23" s="1"/>
  <c r="X20" i="38"/>
  <c r="Y7" i="23" s="1"/>
  <c r="Y20" i="38"/>
  <c r="Z7" i="23" s="1"/>
  <c r="Z20" i="38"/>
  <c r="AA7" i="23" s="1"/>
  <c r="AA20" i="38"/>
  <c r="AB7" i="23" s="1"/>
  <c r="AB20" i="38"/>
  <c r="AC7" i="23" s="1"/>
  <c r="AC20" i="38"/>
  <c r="AD7" i="23" s="1"/>
  <c r="AD20" i="38"/>
  <c r="AE7" i="23" s="1"/>
  <c r="AE20" i="38"/>
  <c r="AF7" i="23" s="1"/>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D7" i="23" s="1"/>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 r="E5" i="24" l="1"/>
  <c r="E3" i="24"/>
  <c r="E2" i="24"/>
  <c r="G3" i="24"/>
  <c r="G2" i="24"/>
  <c r="G5" i="24"/>
  <c r="P5" i="24"/>
  <c r="P3" i="24"/>
  <c r="P2" i="24"/>
  <c r="V5" i="24"/>
  <c r="V2" i="24"/>
  <c r="V3" i="24"/>
  <c r="D5" i="24"/>
  <c r="Z3" i="24"/>
  <c r="Z2" i="24"/>
  <c r="Z5" i="24"/>
  <c r="N3" i="24"/>
  <c r="N2" i="24"/>
  <c r="N5" i="24"/>
  <c r="O3" i="24"/>
  <c r="O2" i="24"/>
  <c r="O5" i="24"/>
  <c r="Q5" i="24"/>
  <c r="Q3" i="24"/>
  <c r="Q2" i="24"/>
  <c r="R3" i="24"/>
  <c r="R2" i="24"/>
  <c r="R5" i="24"/>
  <c r="S5" i="24"/>
  <c r="S3" i="24"/>
  <c r="S2" i="24"/>
  <c r="T3" i="24"/>
  <c r="T5" i="24"/>
  <c r="T2" i="24"/>
  <c r="U5" i="24"/>
  <c r="U2" i="24"/>
  <c r="U3" i="24"/>
  <c r="C5" i="24"/>
  <c r="W5" i="24"/>
  <c r="W2" i="24"/>
  <c r="W3" i="24"/>
  <c r="Y5" i="24"/>
  <c r="Y2" i="24"/>
  <c r="Y3" i="24"/>
  <c r="AD3" i="24"/>
  <c r="AD2" i="24"/>
  <c r="AD5" i="24"/>
  <c r="X5" i="24"/>
  <c r="X3" i="24"/>
  <c r="X2" i="24"/>
  <c r="F3" i="24"/>
  <c r="F2" i="24"/>
  <c r="F5" i="24"/>
  <c r="AA3" i="24"/>
  <c r="AA2" i="24"/>
  <c r="AA5" i="24"/>
  <c r="H5" i="24"/>
  <c r="H3" i="24"/>
  <c r="H2" i="24"/>
  <c r="AB5" i="24"/>
  <c r="AB3" i="24"/>
  <c r="AB2" i="24"/>
  <c r="I3" i="24"/>
  <c r="I2" i="24"/>
  <c r="I5" i="24"/>
  <c r="AC3" i="24"/>
  <c r="AC2" i="24"/>
  <c r="AC5" i="24"/>
  <c r="J3" i="24"/>
  <c r="J2" i="24"/>
  <c r="J5" i="24"/>
  <c r="K3" i="24"/>
  <c r="K2" i="24"/>
  <c r="K5" i="24"/>
  <c r="AE3" i="24"/>
  <c r="AE2" i="24"/>
  <c r="AE5" i="24"/>
  <c r="L3" i="24"/>
  <c r="L2" i="24"/>
  <c r="L5" i="24"/>
  <c r="AF3" i="24"/>
  <c r="AF2" i="24"/>
  <c r="AF5" i="24"/>
  <c r="M3" i="24"/>
  <c r="M2" i="24"/>
  <c r="M5" i="24"/>
</calcChain>
</file>

<file path=xl/sharedStrings.xml><?xml version="1.0" encoding="utf-8"?>
<sst xmlns="http://schemas.openxmlformats.org/spreadsheetml/2006/main" count="8573" uniqueCount="3761">
  <si>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</si>
  <si>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</si>
  <si>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</si>
  <si>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</si>
  <si>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</si>
  <si>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</si>
  <si>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</si>
  <si>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</si>
  <si>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</si>
  <si>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</si>
  <si>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</si>
  <si>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</si>
  <si>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</si>
  <si>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</si>
  <si>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</si>
  <si>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</si>
  <si>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</si>
  <si>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</si>
  <si>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</si>
  <si>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</si>
  <si>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</si>
  <si>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</si>
  <si>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</si>
  <si>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</si>
  <si>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</si>
  <si>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</si>
  <si>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</si>
  <si>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</si>
  <si>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</si>
  <si>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</si>
  <si>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</si>
  <si>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</si>
  <si>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</si>
  <si>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</si>
  <si>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</si>
  <si>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</si>
  <si>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</si>
  <si>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</si>
  <si>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</si>
  <si>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</si>
  <si>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</si>
  <si>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</si>
  <si>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</si>
  <si>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</si>
  <si>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</si>
  <si>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</si>
  <si>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</si>
  <si>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</si>
  <si>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</si>
  <si>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</si>
  <si>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</si>
  <si>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</si>
  <si>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</si>
  <si>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</si>
  <si>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</si>
  <si>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</si>
  <si>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</si>
  <si>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</si>
  <si>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</si>
  <si>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</si>
  <si>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</si>
  <si>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</si>
  <si>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</si>
  <si>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</si>
  <si>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</si>
  <si>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</si>
  <si>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</si>
  <si>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</si>
  <si>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</si>
  <si>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</si>
  <si>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</si>
  <si>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</si>
  <si>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</si>
  <si>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</si>
  <si>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</si>
  <si>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</si>
  <si>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</si>
  <si>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</si>
  <si>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</si>
  <si>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</si>
  <si>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</si>
  <si>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</si>
  <si>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</si>
  <si>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</si>
  <si>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</si>
  <si>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</si>
  <si>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</si>
  <si>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</si>
  <si>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</si>
  <si>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</si>
  <si>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</si>
  <si>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</si>
  <si>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</si>
  <si>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</si>
  <si>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</si>
  <si>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</si>
  <si>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</si>
  <si>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</si>
  <si>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</si>
  <si>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</si>
  <si>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</si>
  <si>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</si>
  <si>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</si>
  <si>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</si>
  <si>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</si>
  <si>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</si>
  <si>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</si>
  <si>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</si>
  <si>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</si>
  <si>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</si>
  <si>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</si>
  <si>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</si>
  <si>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</si>
  <si>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</si>
  <si>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</si>
  <si>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</si>
  <si>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</si>
  <si>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</si>
  <si>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</si>
  <si>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</si>
  <si>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</si>
  <si>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</si>
  <si>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</si>
  <si>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</si>
  <si>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</si>
  <si>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</si>
  <si>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</si>
  <si>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</si>
  <si>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</si>
  <si>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</si>
  <si>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</si>
  <si>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</si>
  <si>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</si>
  <si>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</si>
  <si>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</si>
  <si>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</si>
  <si>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</si>
  <si>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</si>
  <si>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</si>
  <si>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</si>
  <si>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</si>
  <si>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</si>
  <si>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</si>
  <si>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</si>
  <si>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</si>
  <si>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</si>
  <si>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</si>
  <si>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</si>
  <si>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</si>
  <si>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</si>
  <si>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</si>
  <si>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</si>
  <si>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</si>
  <si>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</si>
  <si>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</si>
  <si>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</si>
  <si>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</si>
  <si>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</si>
  <si>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</si>
  <si>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</si>
  <si>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</si>
  <si>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</si>
  <si>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</si>
  <si>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</si>
  <si>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</si>
  <si>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</si>
  <si>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</si>
  <si>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</si>
  <si>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</si>
  <si>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</si>
  <si>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</si>
  <si>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</si>
  <si>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</si>
  <si>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</si>
  <si>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</si>
  <si>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</si>
  <si>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</si>
  <si>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</si>
  <si>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</si>
  <si>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</si>
  <si>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</si>
  <si>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</si>
  <si>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</si>
  <si>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</si>
  <si>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</si>
  <si>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</si>
  <si>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</si>
  <si>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</si>
  <si>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</si>
  <si>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</si>
  <si>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</si>
  <si>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</si>
  <si>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</si>
  <si>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</si>
  <si>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</si>
  <si>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</si>
  <si>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</si>
  <si>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</si>
  <si>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</si>
  <si>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</si>
  <si>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</si>
  <si>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</si>
  <si>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</si>
  <si>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</si>
  <si>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</si>
  <si>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</si>
  <si>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</si>
  <si>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</si>
  <si>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</si>
  <si>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</si>
  <si>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</si>
  <si>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</si>
  <si>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</si>
  <si>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</si>
  <si>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</si>
  <si>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</si>
  <si>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</si>
  <si>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</si>
  <si>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</si>
  <si>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</si>
  <si>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</si>
  <si>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</si>
  <si>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</si>
  <si>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</si>
  <si>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</si>
  <si>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</si>
  <si>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</si>
  <si>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</si>
  <si>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</si>
  <si>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</si>
  <si>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</si>
  <si>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</si>
  <si>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</si>
  <si>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</si>
  <si>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</si>
  <si>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</si>
  <si>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</si>
  <si>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</si>
  <si>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</si>
  <si>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</si>
  <si>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</si>
  <si>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</si>
  <si>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</si>
  <si>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</si>
  <si>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</si>
  <si>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</si>
  <si>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</si>
  <si>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</si>
  <si>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</si>
  <si>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</si>
  <si>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</si>
  <si>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</si>
  <si>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</si>
  <si>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</si>
  <si>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</si>
  <si>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</si>
  <si>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</si>
  <si>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</si>
  <si>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</si>
  <si>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</si>
  <si>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</si>
  <si>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</si>
  <si>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</si>
  <si>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</si>
  <si>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</si>
  <si>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</si>
  <si>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</si>
  <si>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</si>
  <si>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</si>
  <si>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</si>
  <si>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</si>
  <si>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</si>
  <si>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</si>
  <si>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</si>
  <si>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</si>
  <si>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</si>
  <si>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</si>
  <si>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</si>
  <si>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</si>
  <si>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</si>
  <si>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</si>
  <si>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</si>
  <si>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</si>
  <si>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</si>
  <si>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</si>
  <si>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</si>
  <si>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</si>
  <si>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</si>
  <si>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</si>
  <si>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</si>
  <si>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</si>
  <si>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</si>
  <si>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</si>
  <si>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</si>
  <si>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</si>
  <si>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</si>
  <si>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</si>
  <si>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</si>
  <si>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</si>
  <si>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</si>
  <si>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</si>
  <si>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</si>
  <si>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</si>
  <si>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</si>
  <si>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</si>
  <si>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</si>
  <si>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</si>
  <si>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</si>
  <si>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</si>
  <si>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</si>
  <si>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</si>
  <si>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</si>
  <si>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</si>
  <si>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</si>
  <si>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</si>
  <si>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</si>
  <si>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</si>
  <si>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</si>
  <si>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</si>
  <si>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</si>
  <si>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</si>
  <si>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</si>
  <si>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</si>
  <si>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</si>
  <si>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</si>
  <si>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</si>
  <si>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</si>
  <si>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</si>
  <si>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</si>
  <si>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</si>
  <si>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</si>
  <si>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</si>
  <si>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</si>
  <si>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</si>
  <si>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</si>
  <si>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</si>
  <si>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</si>
  <si>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</si>
  <si>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</si>
  <si>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</si>
  <si>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</si>
  <si>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</si>
  <si>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</si>
  <si>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</si>
  <si>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</si>
  <si>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</si>
  <si>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</si>
  <si>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</si>
  <si>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</si>
  <si>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</si>
  <si>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</si>
  <si>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</si>
  <si>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</si>
  <si>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</si>
  <si>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</si>
  <si>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</si>
  <si>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</si>
  <si>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</si>
  <si>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</si>
  <si>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</si>
  <si>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</si>
  <si>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</si>
  <si>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</si>
  <si>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</si>
  <si>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</si>
  <si>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</si>
  <si>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</si>
  <si>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</si>
  <si>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</si>
  <si>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</si>
  <si>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</si>
  <si>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</si>
  <si>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</si>
  <si>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</si>
  <si>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</si>
  <si>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</si>
  <si>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</si>
  <si>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</si>
  <si>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</si>
  <si>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</si>
  <si>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</si>
  <si>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</si>
  <si>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</si>
  <si>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</si>
  <si>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</si>
  <si>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</si>
  <si>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</si>
  <si>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</si>
  <si>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</si>
  <si>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</si>
  <si>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</si>
  <si>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</si>
  <si>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</si>
  <si>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</si>
  <si>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</si>
  <si>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</si>
  <si>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</si>
  <si>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</si>
  <si>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</si>
  <si>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</si>
  <si>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</si>
  <si>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</si>
  <si>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</si>
  <si>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</si>
  <si>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</si>
  <si>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</si>
  <si>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</si>
  <si>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</si>
  <si>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</si>
  <si>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</si>
  <si>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</si>
  <si>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</si>
  <si>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</si>
  <si>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</si>
  <si>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</si>
  <si>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</si>
  <si>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</si>
  <si>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</si>
  <si>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</si>
  <si>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</si>
  <si>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</si>
  <si>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</si>
  <si>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</si>
  <si>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</si>
  <si>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</si>
  <si>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</si>
  <si>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</si>
  <si>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</si>
  <si>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</si>
  <si>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</si>
  <si>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</si>
  <si>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</si>
  <si>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</si>
  <si>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</si>
  <si>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</si>
  <si>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</si>
  <si>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</si>
  <si>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</si>
  <si>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</si>
  <si>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</si>
  <si>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</si>
  <si>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</si>
  <si>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</si>
  <si>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</si>
  <si>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</si>
  <si>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</si>
  <si>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</si>
  <si>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</si>
  <si>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</si>
  <si>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</si>
  <si>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</si>
  <si>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</si>
  <si>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</si>
  <si>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</si>
  <si>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</si>
  <si>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</si>
  <si>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</si>
  <si>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</si>
  <si>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</si>
  <si>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</si>
  <si>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</si>
  <si>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</si>
  <si>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</si>
  <si>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</si>
  <si>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</si>
  <si>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</si>
  <si>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</si>
  <si>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</si>
  <si>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</si>
  <si>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</si>
  <si>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</si>
  <si>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</si>
  <si>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</si>
  <si>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</si>
  <si>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</si>
  <si>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</si>
  <si>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</si>
  <si>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</si>
  <si>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</si>
  <si>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</si>
  <si>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</si>
  <si>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</si>
  <si>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</si>
  <si>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</si>
  <si>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</si>
  <si>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</si>
  <si>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</si>
  <si>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</si>
  <si>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</si>
  <si>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</si>
  <si>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</si>
  <si>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</si>
  <si>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</si>
  <si>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</si>
  <si>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</si>
  <si>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</si>
  <si>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</si>
  <si>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</si>
  <si>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</si>
  <si>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</si>
  <si>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</si>
  <si>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</si>
  <si>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</si>
  <si>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</si>
  <si>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</si>
  <si>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</si>
  <si>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</si>
  <si>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</si>
  <si>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</si>
  <si>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</si>
  <si>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</si>
  <si>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</si>
  <si>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</si>
  <si>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</si>
  <si>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</si>
  <si>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</si>
  <si>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</si>
  <si>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</si>
  <si>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</si>
  <si>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</si>
  <si>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</si>
  <si>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</si>
  <si>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</si>
  <si>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</si>
  <si>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</si>
  <si>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</si>
  <si>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</si>
  <si>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</si>
  <si>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</si>
  <si>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</si>
  <si>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</si>
  <si>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</si>
  <si>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</si>
  <si>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</si>
  <si>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</si>
  <si>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</si>
  <si>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</si>
  <si>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</si>
  <si>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</si>
  <si>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</si>
  <si>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</si>
  <si>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</si>
  <si>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</si>
  <si>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</si>
  <si>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</si>
  <si>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</si>
  <si>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</si>
  <si>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</si>
  <si>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</si>
  <si>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</si>
  <si>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</si>
  <si>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</si>
  <si>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</si>
  <si>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</si>
  <si>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</si>
  <si>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</si>
  <si>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</si>
  <si>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</si>
  <si>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</si>
  <si>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</si>
  <si>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</si>
  <si>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</si>
  <si>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</si>
  <si>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</si>
  <si>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</si>
  <si>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</si>
  <si>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</si>
  <si>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</si>
  <si>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</si>
  <si>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</si>
  <si>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</si>
  <si>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</si>
  <si>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</si>
  <si>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</si>
  <si>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</si>
  <si>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</si>
  <si>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</si>
  <si>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</si>
  <si>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</si>
  <si>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</si>
  <si>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</si>
  <si>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</si>
  <si>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</si>
  <si>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</si>
  <si>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</si>
  <si>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</si>
  <si>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</si>
  <si>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</si>
  <si>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</si>
  <si>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</si>
  <si>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</si>
  <si>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</si>
  <si>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</si>
  <si>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</si>
  <si>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</si>
  <si>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</si>
  <si>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</si>
  <si>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</si>
  <si>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</si>
  <si>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</si>
  <si>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</si>
  <si>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</si>
  <si>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</si>
  <si>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</si>
  <si>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</si>
  <si>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</si>
  <si>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</si>
  <si>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</si>
  <si>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</si>
  <si>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</si>
  <si>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</si>
  <si>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</si>
  <si>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</si>
  <si>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</si>
  <si>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</si>
  <si>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</si>
  <si>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</si>
  <si>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</si>
  <si>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</si>
  <si>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</si>
  <si>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</si>
  <si>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</si>
  <si>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</si>
  <si>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</si>
  <si>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</si>
  <si>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</si>
  <si>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</si>
  <si>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</si>
  <si>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</si>
  <si>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</si>
  <si>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</si>
  <si>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</si>
  <si>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</si>
  <si>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</si>
  <si>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</si>
  <si>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</si>
  <si>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</si>
  <si>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</si>
  <si>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</si>
  <si>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</si>
  <si>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</si>
  <si>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</si>
  <si>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</si>
  <si>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</si>
  <si>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</si>
  <si>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</si>
  <si>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</si>
  <si>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</si>
  <si>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</si>
  <si>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</si>
  <si>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</si>
  <si>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</si>
  <si>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</si>
  <si>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</si>
  <si>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</si>
  <si>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</si>
  <si>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</si>
  <si>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</si>
  <si>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</si>
  <si>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</si>
  <si>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</si>
  <si>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</si>
  <si>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</si>
  <si>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</si>
  <si>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</si>
  <si>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</si>
  <si>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</si>
  <si>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</si>
  <si>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</si>
  <si>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</si>
  <si>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</si>
  <si>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</si>
  <si>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</si>
  <si>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</si>
  <si>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</si>
  <si>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</si>
  <si>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</si>
  <si>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</si>
  <si>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</si>
  <si>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</si>
  <si>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</si>
  <si>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</si>
  <si>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</si>
  <si>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</si>
  <si>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</si>
  <si>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</si>
  <si>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</si>
  <si>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</si>
  <si>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</si>
  <si>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</si>
  <si>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</si>
  <si>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</si>
  <si>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</si>
  <si>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</si>
  <si>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</si>
  <si>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</si>
  <si>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</si>
  <si>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</si>
  <si>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</si>
  <si>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</si>
  <si>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</si>
  <si>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</si>
  <si>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</si>
  <si>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</si>
  <si>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</si>
  <si>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</si>
  <si>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</si>
  <si>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</si>
  <si>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</si>
  <si>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</si>
  <si>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</si>
  <si>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</si>
  <si>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</si>
  <si>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</si>
  <si>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</si>
  <si>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</si>
  <si>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</si>
  <si>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</si>
  <si>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</si>
  <si>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</si>
  <si>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</si>
  <si>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</si>
  <si>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</si>
  <si>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</si>
  <si>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</si>
  <si>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</si>
  <si>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</si>
  <si>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</si>
  <si>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</si>
  <si>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</si>
  <si>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</si>
  <si>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</si>
  <si>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</si>
  <si>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</si>
  <si>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</si>
  <si>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</si>
  <si>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</si>
  <si>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</si>
  <si>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</si>
  <si>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</si>
  <si>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</si>
  <si>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</si>
  <si>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</si>
  <si>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</si>
  <si>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</si>
  <si>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</si>
  <si>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</si>
  <si>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</si>
  <si>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</si>
  <si>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</si>
  <si>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</si>
  <si>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</si>
  <si>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</si>
  <si>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</si>
  <si>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</si>
  <si>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</si>
  <si>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</si>
  <si>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</si>
  <si>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</si>
  <si>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</si>
  <si>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</si>
  <si>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</si>
  <si>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</si>
  <si>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</si>
  <si>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</si>
  <si>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</si>
  <si>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</si>
  <si>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</si>
  <si>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</si>
  <si>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</si>
  <si>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</si>
  <si>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</si>
  <si>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</si>
  <si>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</si>
  <si>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</si>
  <si>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</si>
  <si>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</si>
  <si>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</si>
  <si>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</si>
  <si>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</si>
  <si>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</si>
  <si>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</si>
  <si>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</si>
  <si>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</si>
  <si>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</si>
  <si>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</si>
  <si>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</si>
  <si>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</si>
  <si>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</si>
  <si>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</si>
  <si>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</si>
  <si>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</si>
  <si>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</si>
  <si>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</si>
  <si>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</si>
  <si>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</si>
  <si>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</si>
  <si>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</si>
  <si>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</si>
  <si>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</si>
  <si>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</si>
  <si>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</si>
  <si>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</si>
  <si>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</si>
  <si>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</si>
  <si>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</si>
  <si>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</si>
  <si>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</si>
  <si>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</si>
  <si>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</si>
  <si>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</si>
  <si>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</si>
  <si>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</si>
  <si>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</si>
  <si>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</si>
  <si>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</si>
  <si>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</si>
  <si>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</si>
  <si>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</si>
  <si>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</si>
  <si>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</si>
  <si>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</si>
  <si>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</si>
  <si>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</si>
  <si>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</si>
  <si>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</si>
  <si>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</si>
  <si>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</si>
  <si>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</si>
  <si>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</si>
  <si>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</si>
  <si>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</si>
  <si>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</si>
  <si>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</si>
  <si>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</si>
  <si>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</si>
  <si>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</si>
  <si>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</si>
  <si>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</si>
  <si>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</si>
  <si>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</si>
  <si>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</si>
  <si>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</si>
  <si>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</si>
  <si>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</si>
  <si>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</si>
  <si>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</si>
  <si>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</si>
  <si>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</si>
  <si>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</si>
  <si>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</si>
  <si>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</si>
  <si>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</si>
  <si>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</si>
  <si>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</si>
  <si>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</si>
  <si>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</si>
  <si>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</si>
  <si>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</si>
  <si>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</si>
  <si>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</si>
  <si>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</si>
  <si>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</si>
  <si>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</si>
  <si>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</si>
  <si>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</si>
  <si>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</si>
  <si>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</si>
  <si>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</si>
  <si>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</si>
  <si>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</si>
  <si>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</si>
  <si>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</si>
  <si>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</si>
  <si>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</si>
  <si>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</si>
  <si>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</si>
  <si>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</si>
  <si>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</si>
  <si>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</si>
  <si>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</si>
  <si>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</si>
  <si>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</si>
  <si>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</si>
  <si>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</si>
  <si>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</si>
  <si>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</si>
  <si>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</si>
  <si>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</si>
  <si>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</si>
  <si>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</si>
  <si>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</si>
  <si>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</si>
  <si>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</si>
  <si>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</si>
  <si>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</si>
  <si>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</si>
  <si>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</si>
  <si>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</si>
  <si>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</si>
  <si>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</si>
  <si>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</si>
  <si>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</si>
  <si>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</si>
  <si>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</si>
  <si>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</si>
  <si>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</si>
  <si>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</si>
  <si>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</si>
  <si>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</si>
  <si>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</si>
  <si>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</si>
  <si>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</si>
  <si>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</si>
  <si>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</si>
  <si>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</si>
  <si>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</si>
  <si>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</si>
  <si>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</si>
  <si>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</si>
  <si>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</si>
  <si>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</si>
  <si>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</si>
  <si>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</si>
  <si>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</si>
  <si>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</si>
  <si>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</si>
  <si>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</si>
  <si>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</si>
  <si>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</si>
  <si>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</si>
  <si>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</si>
  <si>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</si>
  <si>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</si>
  <si>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</si>
  <si>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</si>
  <si>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</si>
  <si>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</si>
  <si>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</si>
  <si>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</si>
  <si>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</si>
  <si>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</si>
  <si>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</si>
  <si>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</si>
  <si>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</si>
  <si>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</si>
  <si>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</si>
  <si>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</si>
  <si>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</si>
  <si>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</si>
  <si>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</si>
  <si>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</si>
  <si>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</si>
  <si>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</si>
  <si>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</si>
  <si>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</si>
  <si>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</si>
  <si>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</si>
  <si>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</si>
  <si>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</si>
  <si>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</si>
  <si>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</si>
  <si>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</si>
  <si>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</si>
  <si>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</si>
  <si>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</si>
  <si>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</si>
  <si>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</si>
  <si>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</si>
  <si>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</si>
  <si>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</si>
  <si>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</si>
  <si>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</si>
  <si>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</si>
  <si>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</si>
  <si>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</si>
  <si>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</si>
  <si>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</si>
  <si>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</si>
  <si>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</si>
  <si>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</si>
  <si>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</si>
  <si>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</si>
  <si>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</si>
  <si>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</si>
  <si>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</si>
  <si>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</si>
  <si>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</si>
  <si>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</si>
  <si>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</si>
  <si>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</si>
  <si>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</si>
  <si>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</si>
  <si>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</si>
  <si>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</si>
  <si>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</si>
  <si>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</si>
  <si>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</si>
  <si>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</si>
  <si>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</si>
  <si>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</si>
  <si>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</si>
  <si>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</si>
  <si>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</si>
  <si>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</si>
  <si>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</si>
  <si>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</si>
  <si>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</si>
  <si>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</si>
  <si>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</si>
  <si>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</si>
  <si>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</si>
  <si>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</si>
  <si>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</si>
  <si>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</si>
  <si>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</si>
  <si>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</si>
  <si>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</si>
  <si>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</si>
  <si>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</si>
  <si>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</si>
  <si>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</si>
  <si>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</si>
  <si>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</si>
  <si>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</si>
  <si>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</si>
  <si>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</si>
  <si>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</si>
  <si>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</si>
  <si>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</si>
  <si>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</si>
  <si>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</si>
  <si>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</si>
  <si>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</si>
  <si>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</si>
  <si>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</si>
  <si>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</si>
  <si>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</si>
  <si>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</si>
  <si>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</si>
  <si>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</si>
  <si>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</si>
  <si>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</si>
  <si>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</si>
  <si>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</si>
  <si>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</si>
  <si>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</si>
  <si>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</si>
  <si>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</si>
  <si>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</si>
  <si>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</si>
  <si>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</si>
  <si>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</si>
  <si>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</si>
  <si>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</si>
  <si>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</si>
  <si>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</si>
  <si>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</si>
  <si>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</si>
  <si>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</si>
  <si>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</si>
  <si>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</si>
  <si>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</si>
  <si>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</si>
  <si>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</si>
  <si>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</si>
  <si>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</si>
  <si>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</si>
  <si>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</si>
  <si>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</si>
  <si>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</si>
  <si>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</si>
  <si>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</si>
  <si>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</si>
  <si>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</si>
  <si>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</si>
  <si>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</si>
  <si>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</si>
  <si>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</si>
  <si>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</si>
  <si>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</si>
  <si>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</si>
  <si>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</si>
  <si>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</si>
  <si>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</si>
  <si>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</si>
  <si>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</si>
  <si>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</si>
  <si>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</si>
  <si>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</si>
  <si>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</si>
  <si>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</si>
  <si>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</si>
  <si>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</si>
  <si>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</si>
  <si>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</si>
  <si>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</si>
  <si>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</si>
  <si>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</si>
  <si>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</si>
  <si>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</si>
  <si>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</si>
  <si>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</si>
  <si>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</si>
  <si>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</si>
  <si>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</si>
  <si>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</si>
  <si>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</si>
  <si>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</si>
  <si>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</si>
  <si>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</si>
  <si>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</si>
  <si>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</si>
  <si>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</si>
  <si>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</si>
  <si>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</si>
  <si>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</si>
  <si>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</si>
  <si>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</si>
  <si>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</si>
  <si>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</si>
  <si>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</si>
  <si>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</si>
  <si>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</si>
  <si>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</si>
  <si>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</si>
  <si>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</si>
  <si>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</si>
  <si>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</si>
  <si>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</si>
  <si>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</si>
  <si>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</si>
  <si>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</si>
  <si>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</si>
  <si>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</si>
  <si>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</si>
  <si>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</si>
  <si>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</si>
  <si>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</si>
  <si>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</si>
  <si>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</si>
  <si>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</si>
  <si>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</si>
  <si>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</si>
  <si>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</si>
  <si>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</si>
  <si>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</si>
  <si>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</si>
  <si>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</si>
  <si>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</si>
  <si>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</si>
  <si>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</si>
  <si>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</si>
  <si>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</si>
  <si>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</si>
  <si>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</si>
  <si>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</si>
  <si>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</si>
  <si>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</si>
  <si>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</si>
  <si>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</si>
  <si>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</si>
  <si>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</si>
  <si>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</si>
  <si>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</si>
  <si>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</si>
  <si>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</si>
  <si>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</si>
  <si>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</si>
  <si>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</si>
  <si>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</si>
  <si>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</si>
  <si>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</si>
  <si>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</si>
  <si>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</si>
  <si>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</si>
  <si>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</si>
  <si>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</si>
  <si>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</si>
  <si>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</si>
  <si>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</si>
  <si>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</si>
  <si>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</si>
  <si>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</si>
  <si>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</si>
  <si>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</si>
  <si>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</si>
  <si>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</si>
  <si>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</si>
  <si>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</si>
  <si>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</si>
  <si>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</si>
  <si>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</si>
  <si>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</si>
  <si>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</si>
  <si>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</si>
  <si>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</si>
  <si>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</si>
  <si>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</si>
  <si>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</si>
  <si>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</si>
  <si>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</si>
  <si>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</si>
  <si>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</si>
  <si>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</si>
  <si>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</si>
  <si>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</si>
  <si>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</si>
  <si>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</si>
  <si>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</si>
  <si>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</si>
  <si>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</si>
  <si>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</si>
  <si>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</si>
  <si>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</si>
  <si>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</si>
  <si>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</si>
  <si>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</si>
  <si>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</si>
  <si>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</si>
  <si>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</si>
  <si>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</si>
  <si>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</si>
  <si>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</si>
  <si>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</si>
  <si>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</si>
  <si>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</si>
  <si>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</si>
  <si>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</si>
  <si>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</si>
  <si>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</si>
  <si>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</si>
  <si>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</si>
  <si>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</si>
  <si>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</si>
  <si>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</si>
  <si>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</si>
  <si>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</si>
  <si>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</si>
  <si>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</si>
  <si>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</si>
  <si>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</si>
  <si>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</si>
  <si>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</si>
  <si>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</si>
  <si>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</si>
  <si>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</si>
  <si>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</si>
  <si>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</si>
  <si>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</si>
  <si>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</si>
  <si>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</si>
  <si>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</si>
  <si>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</si>
  <si>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</si>
  <si>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</si>
  <si>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</si>
  <si>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</si>
  <si>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</si>
  <si>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</si>
  <si>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</si>
  <si>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</si>
  <si>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</si>
  <si>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</si>
  <si>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</si>
  <si>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</si>
  <si>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</si>
  <si>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</si>
  <si>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</si>
  <si>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</si>
  <si>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</si>
  <si>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</si>
  <si>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</si>
  <si>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</si>
  <si>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</si>
  <si>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</si>
  <si>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</si>
  <si>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</si>
  <si>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</si>
  <si>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</si>
  <si>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</si>
  <si>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</si>
  <si>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</si>
  <si>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</si>
  <si>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</si>
  <si>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</si>
  <si>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</si>
  <si>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</si>
  <si>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</si>
  <si>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</si>
  <si>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</si>
  <si>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</si>
  <si>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</si>
  <si>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</si>
  <si>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</si>
  <si>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</si>
  <si>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</si>
  <si>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</si>
  <si>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</si>
  <si>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</si>
  <si>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</si>
  <si>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</si>
  <si>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</si>
  <si>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</si>
  <si>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</si>
  <si>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</si>
  <si>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</si>
  <si>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</si>
  <si>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</si>
  <si>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</si>
  <si>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</si>
  <si>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</si>
  <si>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</si>
  <si>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</si>
  <si>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</si>
  <si>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</si>
  <si>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</si>
  <si>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</si>
  <si>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</si>
  <si>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</si>
  <si>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</si>
  <si>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</si>
  <si>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</si>
  <si>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</si>
  <si>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</si>
  <si>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</si>
  <si>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</si>
  <si>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</si>
  <si>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</si>
  <si>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</si>
  <si>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</si>
  <si>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</si>
  <si>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</si>
  <si>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</si>
  <si>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</si>
  <si>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</si>
  <si>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</si>
  <si>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</si>
  <si>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</si>
  <si>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</si>
  <si>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</si>
  <si>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</si>
  <si>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</si>
  <si>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</si>
  <si>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</si>
  <si>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</si>
  <si>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</si>
  <si>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</si>
  <si>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</si>
  <si>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</si>
  <si>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</si>
  <si>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</si>
  <si>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</si>
  <si>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</si>
  <si>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</si>
  <si>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</si>
  <si>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</si>
  <si>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</si>
  <si>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</si>
  <si>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</si>
  <si>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</si>
  <si>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</si>
  <si>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</si>
  <si>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</si>
  <si>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</si>
  <si>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</si>
  <si>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</si>
  <si>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</si>
  <si>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</si>
  <si>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</si>
  <si>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</si>
  <si>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</si>
  <si>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</si>
  <si>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</si>
  <si>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</si>
  <si>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</si>
  <si>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</si>
  <si>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</si>
  <si>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</si>
  <si>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</si>
  <si>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</si>
  <si>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</si>
  <si>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</si>
  <si>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</si>
  <si>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</si>
  <si>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</si>
  <si>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</si>
  <si>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</si>
  <si>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</si>
  <si>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</si>
  <si>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</si>
  <si>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</si>
  <si>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</si>
  <si>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</si>
  <si>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</si>
  <si>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</si>
  <si>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</si>
  <si>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</si>
  <si>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</si>
  <si>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</si>
  <si>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</si>
  <si>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</si>
  <si>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</si>
  <si>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</si>
  <si>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</si>
  <si>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</si>
  <si>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</si>
  <si>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</si>
  <si>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</si>
  <si>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</si>
  <si>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</si>
  <si>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</si>
  <si>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</si>
  <si>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</si>
  <si>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</si>
  <si>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</si>
  <si>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</si>
  <si>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</si>
  <si>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</si>
  <si>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</si>
  <si>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</si>
  <si>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</si>
  <si>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</si>
  <si>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</si>
  <si>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</si>
  <si>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</si>
  <si>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</si>
  <si>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</si>
  <si>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</si>
  <si>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</si>
  <si>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</si>
  <si>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</si>
  <si>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</si>
  <si>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</si>
  <si>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</si>
  <si>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</si>
  <si>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</si>
  <si>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</si>
  <si>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</si>
  <si>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</si>
  <si>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</si>
  <si>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</si>
  <si>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</si>
  <si>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</si>
  <si>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</si>
  <si>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</si>
  <si>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</si>
  <si>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</si>
  <si>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</si>
  <si>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</si>
  <si>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</si>
  <si>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</si>
  <si>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</si>
  <si>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</si>
  <si>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</si>
  <si>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</si>
  <si>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</si>
  <si>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</si>
  <si>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</si>
  <si>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</si>
  <si>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</si>
  <si>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</si>
  <si>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</si>
  <si>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</si>
  <si>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</si>
  <si>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</si>
  <si>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</si>
  <si>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</si>
  <si>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</si>
  <si>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</si>
  <si>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</si>
  <si>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</si>
  <si>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</si>
  <si>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</si>
  <si>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</si>
  <si>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</si>
  <si>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</si>
  <si>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</si>
  <si>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</si>
  <si>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</si>
  <si>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</si>
  <si>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</si>
  <si>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</si>
  <si>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</si>
  <si>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</si>
  <si>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</si>
  <si>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</si>
  <si>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</si>
  <si>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</si>
  <si>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</si>
  <si>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</si>
  <si>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</si>
  <si>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</si>
  <si>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</si>
  <si>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</si>
  <si>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</si>
  <si>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</si>
  <si>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</si>
  <si>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</si>
  <si>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</si>
  <si>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</si>
  <si>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</si>
  <si>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</si>
  <si>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</si>
  <si>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</si>
  <si>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</si>
  <si>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</si>
  <si>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</si>
  <si>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</si>
  <si>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</si>
  <si>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</si>
  <si>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</si>
  <si>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</si>
  <si>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</si>
  <si>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</si>
  <si>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</si>
  <si>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</si>
  <si>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</si>
  <si>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</si>
  <si>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</si>
  <si>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</si>
  <si>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</si>
  <si>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</si>
  <si>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</si>
  <si>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</si>
  <si>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</si>
  <si>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</si>
  <si>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</si>
  <si>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</si>
  <si>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</si>
  <si>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</si>
  <si>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</si>
  <si>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</si>
  <si>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</si>
  <si>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</si>
  <si>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</si>
  <si>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</si>
  <si>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</si>
  <si>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</si>
  <si>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</si>
  <si>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</si>
  <si>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</si>
  <si>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</si>
  <si>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</si>
  <si>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</si>
  <si>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</si>
  <si>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</si>
  <si>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</si>
  <si>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</si>
  <si>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</si>
  <si>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</si>
  <si>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</si>
  <si>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</si>
  <si>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</si>
  <si>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</si>
  <si>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</si>
  <si>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</si>
  <si>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</si>
  <si>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</si>
  <si>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</si>
  <si>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</si>
  <si>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</si>
  <si>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</si>
  <si>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</si>
  <si>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</si>
  <si>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</si>
  <si>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</si>
  <si>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</si>
  <si>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</si>
  <si>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</si>
  <si>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</si>
  <si>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</si>
  <si>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</si>
  <si>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</si>
  <si>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</si>
  <si>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</si>
  <si>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</si>
  <si>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</si>
  <si>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</si>
  <si>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</si>
  <si>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</si>
  <si>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</si>
  <si>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</si>
  <si>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</si>
  <si>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</si>
  <si>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</si>
  <si>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</si>
  <si>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</si>
  <si>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</si>
  <si>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</si>
  <si>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</si>
  <si>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</si>
  <si>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</si>
  <si>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</si>
  <si>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</si>
  <si>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</si>
  <si>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</si>
  <si>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</si>
  <si>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</si>
  <si>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</si>
  <si>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</si>
  <si>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</si>
  <si>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</si>
  <si>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</si>
  <si>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</si>
  <si>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</si>
  <si>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</si>
  <si>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</si>
  <si>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</si>
  <si>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</si>
  <si>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</si>
  <si>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</si>
  <si>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</si>
  <si>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</si>
  <si>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</si>
  <si>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</si>
  <si>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</si>
  <si>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</si>
  <si>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</si>
  <si>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</si>
  <si>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</si>
  <si>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</si>
  <si>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</si>
  <si>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</si>
  <si>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</si>
  <si>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</si>
  <si>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</si>
  <si>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</si>
  <si>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</si>
  <si>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</si>
  <si>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</si>
  <si>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</si>
  <si>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</si>
  <si>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</si>
  <si>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</si>
  <si>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</si>
  <si>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</si>
  <si>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</si>
  <si>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</si>
  <si>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</si>
  <si>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</si>
  <si>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</si>
  <si>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</si>
  <si>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</si>
  <si>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</si>
  <si>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</si>
  <si>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</si>
  <si>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</si>
  <si>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</si>
  <si>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</si>
  <si>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</si>
  <si>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</si>
  <si>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</si>
  <si>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</si>
  <si>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</si>
  <si>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</si>
  <si>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</si>
  <si>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</si>
  <si>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</si>
  <si>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</si>
  <si>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</si>
  <si>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</si>
  <si>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</si>
  <si>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</si>
  <si>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</si>
  <si>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</si>
  <si>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</si>
  <si>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</si>
  <si>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</si>
  <si>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</si>
  <si>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</si>
  <si>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</si>
  <si>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</si>
  <si>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</si>
  <si>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</si>
  <si>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</si>
  <si>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</si>
  <si>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</si>
  <si>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</si>
  <si>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</si>
  <si>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</si>
  <si>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</si>
  <si>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</si>
  <si>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</si>
  <si>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</si>
  <si>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</si>
  <si>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</si>
  <si>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</si>
  <si>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</si>
  <si>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</si>
  <si>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</si>
  <si>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</si>
  <si>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</si>
  <si>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</si>
  <si>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</si>
  <si>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</si>
  <si>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</si>
  <si>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</si>
  <si>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</si>
  <si>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</si>
  <si>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</si>
  <si>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</si>
  <si>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</si>
  <si>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</si>
  <si>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</si>
  <si>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</si>
  <si>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</si>
  <si>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</si>
  <si>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</si>
  <si>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</si>
  <si>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</si>
  <si>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</si>
  <si>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</si>
  <si>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</si>
  <si>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</si>
  <si>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</si>
  <si>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</si>
  <si>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</si>
  <si>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</si>
  <si>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</si>
  <si>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</si>
  <si>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</si>
  <si>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</si>
  <si>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</si>
  <si>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</si>
  <si>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</si>
  <si>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</si>
  <si>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</si>
  <si>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</si>
  <si>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</si>
  <si>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</si>
  <si>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</si>
  <si>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</si>
  <si>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</si>
  <si>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</si>
  <si>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</si>
  <si>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</si>
  <si>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</si>
  <si>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</si>
  <si>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</si>
  <si>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</si>
  <si>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</si>
  <si>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</si>
  <si>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</si>
  <si>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</si>
  <si>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</si>
  <si>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</si>
  <si>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</si>
  <si>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</si>
  <si>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</si>
  <si>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</si>
  <si>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</si>
  <si>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</si>
  <si>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</si>
  <si>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</si>
  <si>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</si>
  <si>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</si>
  <si>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</si>
  <si>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</si>
  <si>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</si>
  <si>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</si>
  <si>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</si>
  <si>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</si>
  <si>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</si>
  <si>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</si>
  <si>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</si>
  <si>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</si>
  <si>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</si>
  <si>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</si>
  <si>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</si>
  <si>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</si>
  <si>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</si>
  <si>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</si>
  <si>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</si>
  <si>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</si>
  <si>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</si>
  <si>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</si>
  <si>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</si>
  <si>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</si>
  <si>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</si>
  <si>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</si>
  <si>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</si>
  <si>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</si>
  <si>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</si>
  <si>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</si>
  <si>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</si>
  <si>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</si>
  <si>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</si>
  <si>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</si>
  <si>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</si>
  <si>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</si>
  <si>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</si>
  <si>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</si>
  <si>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</si>
  <si>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</si>
  <si>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</si>
  <si>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</si>
  <si>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</si>
  <si>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</si>
  <si>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</si>
  <si>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</si>
  <si>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</si>
  <si>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</si>
  <si>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</si>
  <si>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</si>
  <si>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</si>
  <si>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</si>
  <si>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</si>
  <si>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</si>
  <si>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</si>
  <si>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</si>
  <si>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</si>
  <si>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</si>
  <si>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</si>
  <si>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</si>
  <si>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</si>
  <si>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</si>
  <si>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</si>
  <si>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</si>
  <si>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</si>
  <si>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</si>
  <si>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</si>
  <si>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</si>
  <si>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</si>
  <si>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</si>
  <si>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</si>
  <si>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</si>
  <si>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</si>
  <si>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</si>
  <si>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</si>
  <si>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</si>
  <si>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</si>
  <si>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</si>
  <si>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</si>
  <si>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</si>
  <si>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</si>
  <si>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</si>
  <si>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</si>
  <si>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</si>
  <si>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</si>
  <si>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</si>
  <si>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</si>
  <si>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</si>
  <si>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</si>
  <si>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</si>
  <si>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</si>
  <si>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</si>
  <si>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</si>
  <si>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</si>
  <si>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</si>
  <si>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</si>
  <si>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</si>
  <si>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</si>
  <si>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</si>
  <si>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</si>
  <si>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</si>
  <si>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</si>
  <si>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</si>
  <si>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</si>
  <si>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</si>
  <si>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</si>
  <si>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</si>
  <si>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</si>
  <si>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</si>
  <si>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</si>
  <si>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</si>
  <si>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</si>
  <si>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</si>
  <si>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</si>
  <si>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</si>
  <si>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</si>
  <si>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</si>
  <si>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</si>
  <si>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</si>
  <si>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</si>
  <si>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</si>
  <si>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</si>
  <si>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</si>
  <si>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</si>
  <si>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</si>
  <si>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</si>
  <si>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</si>
  <si>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</si>
  <si>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</si>
  <si>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</si>
  <si>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</si>
  <si>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</si>
  <si>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</si>
  <si>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</si>
  <si>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</si>
  <si>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</si>
  <si>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</si>
  <si>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</si>
  <si>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</si>
  <si>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</si>
  <si>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</si>
  <si>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</si>
  <si>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</si>
  <si>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</si>
  <si>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</si>
  <si>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</si>
  <si>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</si>
  <si>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</si>
  <si>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</si>
  <si>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</si>
  <si>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</si>
  <si>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</si>
  <si>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</si>
  <si>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</si>
  <si>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</si>
  <si>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</si>
  <si>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</si>
  <si>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</si>
  <si>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</si>
  <si>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</si>
  <si>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</si>
  <si>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</si>
  <si>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</si>
  <si>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</si>
  <si>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</si>
  <si>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</si>
  <si>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</si>
  <si>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</si>
  <si>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</si>
  <si>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</si>
  <si>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</si>
  <si>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</si>
  <si>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</si>
  <si>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</si>
  <si>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</si>
  <si>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</si>
  <si>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</si>
  <si>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</si>
  <si>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</si>
  <si>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</si>
  <si>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</si>
  <si>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</si>
  <si>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</si>
  <si>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</si>
  <si>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</si>
  <si>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</si>
  <si>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</si>
  <si>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</si>
  <si>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</si>
  <si>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</si>
  <si>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</si>
  <si>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</si>
  <si>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</si>
  <si>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</si>
  <si>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</si>
  <si>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</si>
  <si>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</si>
  <si>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</si>
  <si>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</si>
  <si>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</si>
  <si>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</si>
  <si>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</si>
  <si>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</si>
  <si>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</si>
  <si>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</si>
  <si>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</si>
  <si>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</si>
  <si>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</si>
  <si>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</si>
  <si>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</si>
  <si>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</si>
  <si>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</si>
  <si>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</si>
  <si>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</si>
  <si>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</si>
  <si>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</si>
  <si>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</si>
  <si>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</si>
  <si>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</si>
  <si>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</si>
  <si>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</si>
  <si>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</si>
  <si>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</si>
  <si>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</si>
  <si>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</si>
  <si>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</si>
  <si>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</si>
  <si>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</si>
  <si>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</si>
  <si>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</si>
  <si>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</si>
  <si>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</si>
  <si>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</si>
  <si>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</si>
  <si>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</si>
  <si>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</si>
  <si>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</si>
  <si>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</si>
  <si>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</si>
  <si>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</si>
  <si>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</si>
  <si>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</si>
  <si>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</si>
  <si>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</si>
  <si>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</si>
  <si>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</si>
  <si>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</si>
  <si>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</si>
  <si>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</si>
  <si>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</si>
  <si>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</si>
  <si>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</si>
  <si>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</si>
  <si>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</si>
  <si>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</si>
  <si>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</si>
  <si>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</si>
  <si>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</si>
  <si>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</si>
  <si>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</si>
  <si>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</si>
  <si>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</si>
  <si>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</si>
  <si>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</si>
  <si>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</si>
  <si>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</si>
  <si>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</si>
  <si>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</si>
  <si>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</si>
  <si>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</si>
  <si>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</si>
  <si>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</si>
  <si>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</si>
  <si>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</si>
  <si>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</si>
  <si>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</si>
  <si>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</si>
  <si>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</si>
  <si>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</si>
  <si>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</si>
  <si>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</si>
  <si>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</si>
  <si>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</si>
  <si>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</si>
  <si>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</si>
  <si>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</si>
  <si>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</si>
  <si>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</si>
  <si>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</si>
  <si>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</si>
  <si>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</si>
  <si>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</si>
  <si>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</si>
  <si>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</si>
  <si>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</si>
  <si>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</si>
  <si>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</si>
  <si>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</si>
  <si>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</si>
  <si>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</si>
  <si>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</si>
  <si>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</si>
  <si>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</si>
  <si>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</si>
  <si>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</si>
  <si>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</si>
  <si>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</si>
  <si>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</si>
  <si>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</si>
  <si>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</si>
  <si>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</si>
  <si>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</si>
  <si>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</si>
  <si>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</si>
  <si>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</si>
  <si>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</si>
  <si>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</si>
  <si>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</si>
  <si>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</si>
  <si>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</si>
  <si>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</si>
  <si>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</si>
  <si>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</si>
  <si>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</si>
  <si>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</si>
  <si>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</si>
  <si>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</si>
  <si>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</si>
  <si>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</si>
  <si>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</si>
  <si>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</si>
  <si>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</si>
  <si>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</si>
  <si>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</si>
  <si>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</si>
  <si>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</si>
  <si>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</si>
  <si>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</si>
  <si>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</si>
  <si>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</si>
  <si>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</si>
  <si>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</si>
  <si>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</si>
  <si>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</si>
  <si>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</si>
  <si>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</si>
  <si>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</si>
  <si>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</si>
  <si>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</si>
  <si>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</si>
  <si>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</si>
  <si>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</si>
  <si>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</si>
  <si>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</si>
  <si>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</si>
  <si>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</si>
  <si>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</si>
  <si>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</si>
  <si>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</si>
  <si>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</si>
  <si>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</si>
  <si>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</si>
  <si>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</si>
  <si>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</si>
  <si>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</si>
  <si>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</si>
  <si>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</si>
  <si>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</si>
  <si>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</si>
  <si>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</si>
  <si>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</si>
  <si>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</si>
  <si>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</si>
  <si>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</si>
  <si>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</si>
  <si>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</si>
  <si>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</si>
  <si>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</si>
  <si>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</si>
  <si>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</si>
  <si>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</si>
  <si>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</si>
  <si>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</si>
  <si>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</si>
  <si>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</si>
  <si>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</si>
  <si>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</si>
  <si>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</si>
  <si>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</si>
  <si>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</si>
  <si>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</si>
  <si>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</si>
  <si>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</si>
  <si>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</si>
  <si>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</si>
  <si>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</si>
  <si>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</si>
  <si>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</si>
  <si>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</si>
  <si>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</si>
  <si>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</si>
  <si>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</si>
  <si>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</si>
  <si>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</si>
  <si>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</si>
  <si>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</si>
  <si>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</si>
  <si>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</si>
  <si>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</si>
  <si>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</si>
  <si>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</si>
  <si>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</si>
  <si>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</si>
  <si>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</si>
  <si>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</si>
  <si>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</si>
  <si>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</si>
  <si>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</si>
  <si>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</si>
  <si>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</si>
  <si>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</si>
  <si>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</si>
  <si>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</si>
  <si>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</si>
  <si>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</si>
  <si>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</si>
  <si>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</si>
  <si>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</si>
  <si>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</si>
  <si>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</si>
  <si>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</si>
  <si>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</si>
  <si>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</si>
  <si>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</si>
  <si>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</si>
  <si>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</si>
  <si>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</si>
  <si>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</si>
  <si>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</si>
  <si>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</si>
  <si>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</si>
  <si>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</si>
  <si>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</si>
  <si>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</si>
  <si>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</si>
  <si>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</si>
  <si>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</si>
  <si>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</si>
  <si>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</si>
  <si>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</si>
  <si>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</si>
  <si>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</si>
  <si>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</si>
  <si>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</si>
  <si>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</si>
  <si>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</si>
  <si>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</si>
  <si>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</si>
  <si>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</si>
  <si>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</si>
  <si>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</si>
  <si>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</si>
  <si>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</si>
  <si>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</si>
  <si>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</si>
  <si>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</si>
  <si>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</si>
  <si>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</si>
  <si>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</si>
  <si>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</si>
  <si>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</si>
  <si>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</si>
  <si>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</si>
  <si>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</si>
  <si>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</si>
  <si>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</si>
  <si>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</si>
  <si>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</si>
  <si>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</si>
  <si>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</si>
  <si>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</si>
  <si>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</si>
  <si>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</si>
  <si>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</si>
  <si>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</si>
  <si>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</si>
  <si>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</si>
  <si>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</si>
  <si>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</si>
  <si>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</si>
  <si>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</si>
  <si>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</si>
  <si>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</si>
  <si>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</si>
  <si>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</si>
  <si>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</si>
  <si>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</si>
  <si>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</si>
  <si>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</si>
  <si>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</si>
  <si>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</si>
  <si>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</si>
  <si>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</si>
  <si>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</si>
  <si>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</si>
  <si>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</si>
  <si>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</si>
  <si>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</si>
  <si>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</si>
  <si>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</si>
  <si>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</si>
  <si>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</si>
  <si>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</si>
  <si>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</si>
  <si>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</si>
  <si>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</si>
  <si>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</si>
  <si>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</si>
  <si>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</si>
  <si>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</si>
  <si>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</si>
  <si>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</si>
  <si>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</si>
  <si>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</si>
  <si>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</si>
  <si>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</si>
  <si>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</si>
  <si>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</si>
  <si>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</si>
  <si>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</si>
  <si>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</si>
  <si>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</si>
  <si>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</si>
  <si>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</si>
  <si>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</si>
  <si>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</si>
  <si>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</si>
  <si>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</si>
  <si>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</si>
  <si>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</si>
  <si>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</si>
  <si>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</si>
  <si>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</si>
  <si>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</si>
  <si>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</si>
  <si>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</si>
  <si>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</si>
  <si>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</si>
  <si>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</si>
  <si>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</si>
  <si>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</si>
  <si>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</si>
  <si>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</si>
  <si>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</si>
  <si>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</si>
  <si>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</si>
  <si>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</si>
  <si>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</si>
  <si>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</si>
  <si>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</si>
  <si>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</si>
  <si>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</si>
  <si>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</si>
  <si>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</si>
  <si>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</si>
  <si>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</si>
  <si>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</si>
  <si>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</si>
  <si>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</si>
  <si>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</si>
  <si>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</si>
  <si>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</si>
  <si>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</si>
  <si>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</si>
  <si>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</si>
  <si>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</si>
  <si>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</si>
  <si>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</si>
  <si>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</si>
  <si>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</si>
  <si>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</si>
  <si>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</si>
  <si>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</si>
  <si>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</si>
  <si>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</si>
  <si>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</si>
  <si>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</si>
  <si>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</si>
  <si>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</si>
  <si>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</si>
  <si>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</si>
  <si>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</si>
  <si>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</si>
  <si>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</si>
  <si>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</si>
  <si>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</si>
  <si>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</si>
  <si>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</si>
  <si>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</si>
  <si>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</si>
  <si>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</si>
  <si>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</si>
  <si>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</si>
  <si>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</si>
  <si>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</si>
  <si>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</si>
  <si>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</si>
  <si>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</si>
  <si>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</si>
  <si>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</si>
  <si>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</si>
  <si>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</si>
  <si>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</si>
  <si>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</si>
  <si>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</si>
  <si>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</si>
  <si>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</si>
  <si>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</si>
  <si>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</si>
  <si>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</si>
  <si>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</si>
  <si>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</si>
  <si>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</si>
  <si>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</si>
  <si>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</si>
  <si>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</si>
  <si>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</si>
  <si>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</si>
  <si>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</si>
  <si>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</si>
  <si>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</si>
  <si>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</si>
  <si>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</si>
  <si>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</si>
  <si>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</si>
  <si>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</si>
  <si>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</si>
  <si>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</si>
  <si>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</si>
  <si>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</si>
  <si>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</si>
  <si>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</si>
  <si>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</si>
  <si>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</si>
  <si>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</si>
  <si>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</si>
  <si>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</si>
  <si>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</si>
  <si>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</si>
  <si>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</si>
  <si>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</si>
  <si>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</si>
  <si>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</si>
  <si>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</si>
  <si>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</si>
  <si>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</si>
  <si>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</si>
  <si>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</si>
  <si>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</si>
  <si>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</si>
  <si>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</si>
  <si>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</si>
  <si>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</si>
  <si>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</si>
  <si>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</si>
  <si>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</si>
  <si>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</si>
  <si>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</si>
  <si>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</si>
  <si>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</si>
  <si>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</si>
  <si>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</si>
  <si>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</si>
  <si>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</si>
  <si>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</si>
  <si>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</si>
  <si>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</si>
  <si>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</si>
  <si>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</si>
  <si>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</si>
  <si>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</si>
  <si>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</si>
  <si>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</si>
  <si>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</si>
  <si>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</si>
  <si>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</si>
  <si>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</si>
  <si>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</si>
  <si>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</si>
  <si>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</si>
  <si>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</si>
  <si>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</si>
  <si>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</si>
  <si>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</si>
  <si>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</si>
  <si>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</si>
  <si>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</si>
  <si>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</si>
  <si>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</si>
  <si>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</si>
  <si>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</si>
  <si>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</si>
  <si>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</si>
  <si>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</si>
  <si>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</si>
  <si>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</si>
  <si>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</si>
  <si>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</si>
  <si>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</si>
  <si>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</si>
  <si>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</si>
  <si>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</si>
  <si>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</si>
  <si>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</si>
  <si>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</si>
  <si>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</si>
  <si>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</si>
  <si>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</si>
  <si>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</si>
  <si>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</si>
  <si>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</si>
  <si>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</si>
  <si>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</si>
  <si>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</si>
  <si>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</si>
  <si>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</si>
  <si>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</si>
  <si>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</si>
  <si>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</si>
  <si>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</si>
  <si>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</si>
  <si>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</si>
  <si>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</si>
  <si>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</si>
  <si>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</si>
  <si>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</si>
  <si>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</si>
  <si>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</si>
  <si>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</si>
  <si>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</si>
  <si>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</si>
  <si>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</si>
  <si>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</si>
  <si>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</si>
  <si>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</si>
  <si>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</si>
  <si>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</si>
  <si>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</si>
  <si>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</si>
  <si>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</si>
  <si>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</si>
  <si>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</si>
  <si>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</si>
  <si>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</si>
  <si>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</si>
  <si>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</si>
  <si>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</si>
  <si>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</si>
  <si>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</si>
  <si>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</si>
  <si>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</si>
  <si>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</si>
  <si>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</si>
  <si>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</si>
  <si>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</si>
  <si>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</si>
  <si>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</si>
  <si>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</si>
  <si>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</si>
  <si>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</si>
  <si>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</si>
  <si>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</si>
  <si>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</si>
  <si>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</si>
  <si>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</si>
  <si>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</si>
  <si>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</si>
  <si>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</si>
  <si>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</si>
  <si>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</si>
  <si>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</si>
  <si>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</si>
  <si>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</si>
  <si>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</si>
  <si>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</si>
  <si>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</si>
  <si>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</si>
  <si>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</si>
  <si>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</si>
  <si>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</si>
  <si>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</si>
  <si>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</si>
  <si>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</si>
  <si>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</si>
  <si>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</si>
  <si>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</si>
  <si>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</si>
  <si>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</si>
  <si>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</si>
  <si>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</si>
  <si>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</si>
  <si>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</si>
  <si>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</si>
  <si>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</si>
  <si>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</si>
  <si>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</si>
  <si>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</si>
  <si>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</si>
  <si>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</si>
  <si>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</si>
  <si>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</si>
  <si>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</si>
  <si>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</si>
  <si>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</si>
  <si>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</si>
  <si>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</si>
  <si>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</si>
  <si>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</si>
  <si>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</si>
  <si>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</si>
  <si>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</si>
  <si>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</si>
  <si>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</si>
  <si>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</si>
  <si>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Growth (2022-2050)</t>
  </si>
  <si>
    <t>Large  (more than 26000 pounds)</t>
  </si>
  <si>
    <t>Natural Gas Liquefaction for Export</t>
  </si>
  <si>
    <t>Mexico and other OECD Americas</t>
  </si>
  <si>
    <t>OECD Europe</t>
  </si>
  <si>
    <t>Japan</t>
  </si>
  <si>
    <t>Australia and New Zealand</t>
  </si>
  <si>
    <t>South Korea</t>
  </si>
  <si>
    <t>Russia</t>
  </si>
  <si>
    <t>Other Europe and Eurasia</t>
  </si>
  <si>
    <t>India</t>
  </si>
  <si>
    <t>Other Non-OECD Asia</t>
  </si>
  <si>
    <t>Middle East</t>
  </si>
  <si>
    <t>Brazil</t>
  </si>
  <si>
    <t>Other Non-OECD Americas</t>
  </si>
  <si>
    <t>Total World Domestic</t>
  </si>
  <si>
    <t>Total World International</t>
  </si>
  <si>
    <t>Total Narrow Body</t>
  </si>
  <si>
    <t>Total Wide Body</t>
  </si>
  <si>
    <t>Total Regional Jet</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</si>
  <si>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</si>
  <si>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</si>
  <si>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</si>
  <si>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</si>
  <si>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</si>
  <si>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</si>
  <si>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</si>
  <si>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</si>
  <si>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</si>
  <si>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</si>
  <si>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</si>
  <si>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</si>
  <si>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</si>
  <si>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</si>
  <si>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</si>
  <si>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</si>
  <si>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</si>
  <si>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</si>
  <si>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</si>
  <si>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</si>
  <si>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</si>
  <si>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</si>
  <si>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</si>
  <si>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</si>
  <si>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</si>
  <si>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</si>
  <si>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</si>
  <si>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</si>
  <si>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</si>
  <si>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</si>
  <si>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</si>
  <si>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</si>
  <si>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</si>
  <si>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</si>
  <si>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</si>
  <si>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</si>
  <si>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</si>
  <si>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</si>
  <si>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</si>
  <si>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</si>
  <si>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</si>
  <si>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</si>
  <si>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</si>
  <si>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</si>
  <si>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</si>
  <si>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</si>
  <si>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</si>
  <si>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</si>
  <si>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</si>
  <si>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</si>
  <si>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</si>
  <si>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</si>
  <si>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</si>
  <si>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</si>
  <si>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</si>
  <si>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</si>
  <si>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</si>
  <si>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</si>
  <si>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</si>
  <si>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</si>
  <si>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</si>
  <si>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</si>
  <si>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</si>
  <si>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</si>
  <si>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</si>
  <si>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</si>
  <si>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</si>
  <si>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</si>
  <si>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</si>
  <si>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</si>
  <si>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</si>
  <si>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</si>
  <si>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</si>
  <si>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</si>
  <si>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</si>
  <si>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</si>
  <si>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</si>
  <si>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</si>
  <si>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</si>
  <si>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</si>
  <si>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</si>
  <si>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</si>
  <si>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</si>
  <si>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</si>
  <si>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</si>
  <si>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</si>
  <si>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</si>
  <si>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</si>
  <si>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</si>
  <si>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</si>
  <si>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</si>
  <si>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</si>
  <si>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</si>
  <si>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</si>
  <si>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</si>
  <si>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</si>
  <si>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</si>
  <si>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</si>
  <si>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</si>
  <si>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</si>
  <si>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</si>
  <si>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</si>
  <si>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</si>
  <si>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</si>
  <si>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</si>
  <si>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</si>
  <si>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</si>
  <si>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</si>
  <si>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</si>
  <si>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</si>
  <si>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</si>
  <si>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</si>
  <si>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</si>
  <si>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</si>
  <si>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</si>
  <si>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</si>
  <si>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</si>
  <si>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</si>
  <si>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</si>
  <si>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</si>
  <si>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</si>
  <si>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</si>
  <si>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</si>
  <si>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</si>
  <si>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</si>
  <si>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</si>
  <si>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</si>
  <si>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</si>
  <si>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</si>
  <si>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</si>
  <si>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</si>
  <si>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</si>
  <si>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</si>
  <si>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</si>
  <si>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</si>
  <si>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</si>
  <si>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</si>
  <si>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</si>
  <si>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</si>
  <si>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</si>
  <si>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</si>
  <si>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</si>
  <si>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</si>
  <si>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</si>
  <si>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</si>
  <si>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</si>
  <si>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</si>
  <si>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</si>
  <si>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</si>
  <si>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</si>
  <si>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</si>
  <si>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</si>
  <si>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</si>
  <si>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</si>
  <si>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</si>
  <si>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</si>
  <si>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</si>
  <si>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</si>
  <si>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</si>
  <si>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</si>
  <si>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</si>
  <si>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</si>
  <si>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</si>
  <si>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</si>
  <si>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</si>
  <si>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</si>
  <si>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</si>
  <si>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</si>
  <si>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</si>
  <si>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</si>
  <si>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</si>
  <si>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</si>
  <si>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</si>
  <si>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</si>
  <si>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</si>
  <si>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</si>
  <si>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</si>
  <si>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</si>
  <si>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</si>
  <si>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</si>
  <si>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</si>
  <si>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</si>
  <si>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</si>
  <si>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</si>
  <si>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</si>
  <si>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</si>
  <si>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</si>
  <si>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</si>
  <si>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</si>
  <si>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</si>
  <si>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</si>
  <si>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</si>
  <si>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</si>
  <si>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</si>
  <si>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</si>
  <si>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</si>
  <si>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</si>
  <si>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</si>
  <si>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</si>
  <si>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</si>
  <si>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</si>
  <si>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</si>
  <si>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</si>
  <si>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</si>
  <si>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</si>
  <si>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</si>
  <si>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</si>
  <si>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</si>
  <si>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</si>
  <si>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</si>
  <si>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</si>
  <si>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</si>
  <si>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</si>
  <si>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</si>
  <si>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</si>
  <si>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</si>
  <si>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buses</t>
  </si>
  <si>
    <t>noIRA.d020623a</t>
  </si>
  <si>
    <t>No Inflation Reduction Act</t>
  </si>
  <si>
    <t>https://www.eia.gov/outlooks/aeo/data/browser/#/?id=45-AEO2023&amp;cases=noIRA&amp;sourcekey=0</t>
  </si>
  <si>
    <t>Thu Mar 21 2024 16:10:15 GMT-0400 (Eastern Daylight Time)</t>
  </si>
  <si>
    <t>Transportation Energy Use: Highway: Light-Duty Vehicles: No Inflation Reduction Act</t>
  </si>
  <si>
    <t>AEO.2023.NOIRA.CNSM_NA_TRN_HWY_LDV_NA_NA_TRLBTU.A</t>
  </si>
  <si>
    <t>Transportation Energy Use: Highway: Light-Duty Vehicles: Automobiles: No Inflation Reduction Act</t>
  </si>
  <si>
    <t>AEO.2023.NOIRA.CNSM_NA_TRN_HWY_LDV_AUTO_NA_TRLBTU.A</t>
  </si>
  <si>
    <t>Transportation Energy Use: Highway: Light-Duty Vehicles: Light Trucks: No Inflation Reduction Act</t>
  </si>
  <si>
    <t>AEO.2023.NOIRA.CNSM_NA_TRN_HWY_LDV_LTRT_NA_TRLBTU.A</t>
  </si>
  <si>
    <t>Transportation Energy Use: Highway: Light-Duty Vehicles: Motorcycles: No Inflation Reduction Act</t>
  </si>
  <si>
    <t>AEO.2023.NOIRA.CNSM_NA_TRN_HWY_LDV_MCYCL_NA_TRLBTU.A</t>
  </si>
  <si>
    <t>Transportation Energy Use: Highway: Commercial Light Trucks: No Inflation Reduction Act</t>
  </si>
  <si>
    <t>AEO.2023.NOIRA.CNSM_NA_TRN_HWY_CML_NA_NA_TRLBTU.A</t>
  </si>
  <si>
    <t>Transportation Energy Use: Highway: Buses: No Inflation Reduction Act</t>
  </si>
  <si>
    <t>AEO.2023.NOIRA.CNSM_NA_TRN_HWY_BUS_NA_NA_TRLBTU.A</t>
  </si>
  <si>
    <t>Transportation Energy Use: Highway: Buses: Transit: No Inflation Reduction Act</t>
  </si>
  <si>
    <t>AEO.2023.NOIRA.CNSM_NA_TRN_HWY_BUS_TNST_NA_TRLBTU.A</t>
  </si>
  <si>
    <t>Transportation Energy Use: Highway: Buses: Intercity: No Inflation Reduction Act</t>
  </si>
  <si>
    <t>AEO.2023.NOIRA.CNSM_NA_TRN_HWY_BUS_ICYT_NA_TRLBTU.A</t>
  </si>
  <si>
    <t>Transportation Energy Use: Highway: Buses: School: No Inflation Reduction Act</t>
  </si>
  <si>
    <t>AEO.2023.NOIRA.CNSM_NA_TRN_HWY_BUS_SCBU_NA_TRLBTU.A</t>
  </si>
  <si>
    <t>Transportation Energy Use: Highway: Freight Trucks: No Inflation Reduction Act</t>
  </si>
  <si>
    <t>AEO.2023.NOIRA.CNSM_NA_TRN_HWY_FGHT_NA_NA_TRLBTU.A</t>
  </si>
  <si>
    <t>Transportation Energy Use: Highway: Freight Trucks: Light Medium: No Inflation Reduction Act</t>
  </si>
  <si>
    <t>AEO.2023.NOIRA.CNSM_NA_TRN_HWY_FGHT_LITEMED_NA_TRLBTU.A</t>
  </si>
  <si>
    <t>Transportation Energy Use: Highway: Freight Trucks: Medium: No Inflation Reduction Act</t>
  </si>
  <si>
    <t>AEO.2023.NOIRA.CNSM_NA_TRN_HWY_FGHT_MD10T26KLB_NA_TRLBTU.A</t>
  </si>
  <si>
    <t>Transportation Energy Use: Highway: Freight Trucks: Large: No Inflation Reduction Act</t>
  </si>
  <si>
    <t>AEO.2023.NOIRA.#N/A.A</t>
  </si>
  <si>
    <t>Transportation Energy Use: Non-Highway: Air: No Inflation Reduction Act</t>
  </si>
  <si>
    <t>AEO.2023.NOIRA.CNSM_NA_TRN_AIR_NA_NA_NA_TRLBTU.A</t>
  </si>
  <si>
    <t>Transportation Energy Use: Non-Highway: Air: General Aviation: No Inflation Reduction Act</t>
  </si>
  <si>
    <t>AEO.2023.NOIRA.CNSM_NA_TRN_AIR_GAV_NA_NA_TRLBTU.A</t>
  </si>
  <si>
    <t>Transportation Energy Use: Non-Highway: Air: Domestic Passenger: No Inflation Reduction Act</t>
  </si>
  <si>
    <t>AEO.2023.NOIRA.CNSM_NA_TRN_AIR_DAC_NA_NA_TRLBTU.A</t>
  </si>
  <si>
    <t>Transportation Energy Use: Non-Highway: Air: International Passenger: No Inflation Reduction Act</t>
  </si>
  <si>
    <t>AEO.2023.NOIRA.CNSM_NA_TRN_AIR_IAC_NA_NA_TRLBTU.A</t>
  </si>
  <si>
    <t>Transportation Energy Use: Non-Highway: Air: Dedicated Freight: No Inflation Reduction Act</t>
  </si>
  <si>
    <t>AEO.2023.NOIRA.CNSM_NA_TRN_AIR_DFT_NA_NA_TRLBTU.A</t>
  </si>
  <si>
    <t>Transportation Energy Use: Non-Highway: Water: No Inflation Reduction Act</t>
  </si>
  <si>
    <t>AEO.2023.NOIRA.CNSM_NA_TRN_WTR_NA_NA_NA_TRLBTU.A</t>
  </si>
  <si>
    <t>Transportation Energy Use: Non-Highway: Water: Freight: No Inflation Reduction Act</t>
  </si>
  <si>
    <t>AEO.2023.NOIRA.CNSM_NA_TRN_WTR_FGT_NA_NA_TRLBTU.A</t>
  </si>
  <si>
    <t>Transportation Energy Use: Non-Highway: Water: Freight: Domestic Shipping: No Inflation Reduction Act</t>
  </si>
  <si>
    <t>AEO.2023.NOIRA.CNSM_NA_TRN_WTR_DMT_NA_NA_TRLBTU.A</t>
  </si>
  <si>
    <t>Transportation Energy Use: Non-Highway: Water: Freight: International Shipping: No Inflation Reduction Act</t>
  </si>
  <si>
    <t>AEO.2023.NOIRA.CNSM_NA_TRN_WTR_INTS_NA_NA_TRLBTU.A</t>
  </si>
  <si>
    <t>Transportation Energy Use: Non-Highway: Water: Recreational Boats: No Inflation Reduction Act</t>
  </si>
  <si>
    <t>AEO.2023.NOIRA.CNSM_NA_TRN_WTR_RBT_NA_NA_TRLBTU.A</t>
  </si>
  <si>
    <t>Transportation Energy Use: Non-Highway: Rail: No Inflation Reduction Act</t>
  </si>
  <si>
    <t>AEO.2023.NOIRA.CNSM_NA_TRN_RAIL_RAIL_NA_NA_TRLBTU.A</t>
  </si>
  <si>
    <t>Transportation Energy Use: Non-Highway: Rail: Freight: No Inflation Reduction Act</t>
  </si>
  <si>
    <t>AEO.2023.NOIRA.CNSM_NA_TRN_RAIL_FGT_NA_NA_TRLBTU.A</t>
  </si>
  <si>
    <t>Transportation Energy Use: Non-Highway: Rail: Passenger: No Inflation Reduction Act</t>
  </si>
  <si>
    <t>AEO.2023.NOIRA.CNSM_NA_TRN_RAIL_PSG_PSG_NA_TRLBTU.A</t>
  </si>
  <si>
    <t>Transportation Energy Use: Non-Highway: Rail: Passenger: Intercity: No Inflation Reduction Act</t>
  </si>
  <si>
    <t>AEO.2023.NOIRA.CNSM_NA_TRN_RAIL_PSG_ICYT_NA_TRLBTU.A</t>
  </si>
  <si>
    <t>Transportation Energy Use: Non-Highway: Rail: Passenger: Transit: No Inflation Reduction Act</t>
  </si>
  <si>
    <t>AEO.2023.NOIRA.CNSM_NA_TRN_RAIL_PSG_TNST_NA_TRLBTU.A</t>
  </si>
  <si>
    <t>Transportation Energy Use: Non-Highway: Rail: Passenger: Commuter: No Inflation Reduction Act</t>
  </si>
  <si>
    <t>AEO.2023.NOIRA.CNSM_NA_TRN_RAIL_PSG_CMTR_NA_TRLBTU.A</t>
  </si>
  <si>
    <t>Transportation Energy Use: Non-Highway: Lubricants: No Inflation Reduction Act</t>
  </si>
  <si>
    <t>AEO.2023.NOIRA.CNSM_NA_TRN_NA_LBC_NA_NA_TRLBTU.A</t>
  </si>
  <si>
    <t>Transportation Energy Use: Non-Highway: Pipeline Fuel Natural Gas: No Inflation Reduction Act</t>
  </si>
  <si>
    <t>AEO.2023.NOIRA.CNSM_NA_TRN_PIPL_NG_NA_NA_TRLBTU.A</t>
  </si>
  <si>
    <t>Transportation Energy Use: Non-Highway: Natural Gas for Liquefaction: No Inflation Reduction Act</t>
  </si>
  <si>
    <t>AEO.2023.NOIRA.CNSM_NA_NMFG_LQFCT_DELE_NA_NA_TRLBTU.A</t>
  </si>
  <si>
    <t>Transportation Energy Use: Military Use: No Inflation Reduction Act</t>
  </si>
  <si>
    <t>AEO.2023.NOIRA.CNSM_NA_TRN_MLU_MILU_NA_NA_TRLBTU.A</t>
  </si>
  <si>
    <t>Transportation Energy Use: Military Use: Aviation: No Inflation Reduction Act</t>
  </si>
  <si>
    <t>AEO.2023.NOIRA.CNSM_NA_TRN_MLU_AVI_NA_NA_TRLBTU.A</t>
  </si>
  <si>
    <t>Transportation Energy Use: Military Use: Residual Fuel Oil: No Inflation Reduction Act</t>
  </si>
  <si>
    <t>AEO.2023.NOIRA.CNSM_NA_TRN_MLU_RFO_NA_NA_TRLBTU.A</t>
  </si>
  <si>
    <t>Transportation Energy Use: Military Use: Distillate Fuel Oil: No Inflation Reduction Act</t>
  </si>
  <si>
    <t>AEO.2023.NOIRA.CNSM_NA_TRN_MLU_DFO_NA_NA_TRLBTU.A</t>
  </si>
  <si>
    <t>Transportation Energy Use: Total: No Inflation Reduction Act</t>
  </si>
  <si>
    <t>AEO.2023.NOIRA.CNSM_NA_TRN_NA_TOT_NA_NA_TRLBTU.A</t>
  </si>
  <si>
    <t>Transportation Energy Use: Petroleum: Motor Gasoline: No Inflation Reduction Act</t>
  </si>
  <si>
    <t>AEO.2023.NOIRA.CNSM_NA_TRN_NA_PET_MGS_NA_TRLBTU.A</t>
  </si>
  <si>
    <t>Transportation Energy Use: E85: No Inflation Reduction Act</t>
  </si>
  <si>
    <t>AEO.2023.NOIRA.CNSM_NA_TRN_NA_E85_NA_NA_TRLBTU.A</t>
  </si>
  <si>
    <t>Transportation Energy Use: Petroleum: Diesel: No Inflation Reduction Act</t>
  </si>
  <si>
    <t>AEO.2023.NOIRA.CNSM_NA_TRN_NA_PET_DSL_NA_TRLBTU.A</t>
  </si>
  <si>
    <t>Transportation Energy Use: Petroleum: Jet Fuel: No Inflation Reduction Act</t>
  </si>
  <si>
    <t>AEO.2023.NOIRA.UNC_NA_TRN_NA_PET_JFL_NA_TRLBTU.A</t>
  </si>
  <si>
    <t>Transportation Energy Use: Petroleum: Residual Fuel Oil: No Inflation Reduction Act</t>
  </si>
  <si>
    <t>AEO.2023.NOIRA.CNSM_NA_TRN_NA_PET_RFO_NA_TRLBTU.A</t>
  </si>
  <si>
    <t>Transportation Energy Use: Petroleum: Aviation Gasoline: No Inflation Reduction Act</t>
  </si>
  <si>
    <t>AEO.2023.NOIRA.CNSM_NA_TRN_NA_PET_AVGA_NA_TRLBTU.A</t>
  </si>
  <si>
    <t>Transportation Energy Use: Petroleum: Propane: No Inflation Reduction Act</t>
  </si>
  <si>
    <t>AEO.2023.NOIRA.CNSM_NA_TRN_NA_PET_PROP_NA_TRLBTU.A</t>
  </si>
  <si>
    <t>Transportation Energy Use: Petroleum: Lubricants: No Inflation Reduction Act</t>
  </si>
  <si>
    <t>AEO.2023.NOIRA.CNSM_NA_TRN_NA_PET_LBC_NA_TRLBTU.A</t>
  </si>
  <si>
    <t>Transportation Energy Use: Petroleum Subtotal: No Inflation Reduction Act</t>
  </si>
  <si>
    <t>AEO.2023.NOIRA.CNSM_NA_TRN_NA_PET_NA_NA_TRLBTU.A</t>
  </si>
  <si>
    <t>Transportation Energy Use: Electricity: No Inflation Reduction Act</t>
  </si>
  <si>
    <t>AEO.2023.NOIRA.CNSM_NA_TRN_NA_ELC_NA_NA_TRLBTU.A</t>
  </si>
  <si>
    <t>Transportation Energy Use: Natural Gas: No Inflation Reduction Act</t>
  </si>
  <si>
    <t>AEO.2023.NOIRA.CNSM_NA_TRN_NA_NG_NA_NA_TRLBTU.A</t>
  </si>
  <si>
    <t>Transportation Energy Use: Hydrogen: No Inflation Reduction Act</t>
  </si>
  <si>
    <t>AEO.2023.NOIRA.CNSM_NA_TRN_NA_HDG_NA_NA_TRLBTU.A</t>
  </si>
  <si>
    <t>Transportation Energy Use: Pipeline Fuel Natural Gas: No Inflation Reduction Act</t>
  </si>
  <si>
    <t>Transportation Energy Use: Natural Gas for Liquefaction: No Inflation Reduction Act</t>
  </si>
  <si>
    <t>Transportation: Total Energy Use: No Inflation Reduction Act</t>
  </si>
  <si>
    <t>AEO.2023.NOIRA.CNSM_NA_TRN_NA_NA_NA_NA_TRLBTU.A</t>
  </si>
  <si>
    <t>noIRA</t>
  </si>
  <si>
    <t xml:space="preserve">   100-Mile Electric Vehicle</t>
  </si>
  <si>
    <t xml:space="preserve">   200-Mile Electric Vehicle</t>
  </si>
  <si>
    <t xml:space="preserve">   300-Mile Electric Vehicle</t>
  </si>
  <si>
    <t>TDI = Turbocharged direct injection</t>
  </si>
  <si>
    <t>Data source: U.S. Energy Information Administration, AEO2023 National Energy Modeling System run noIRA.d020623a.</t>
  </si>
  <si>
    <t>https://www.eia.gov/outlooks/aeo/data/browser/#/?id=57-AEO2023&amp;cases=noIRA&amp;sourcekey=0</t>
  </si>
  <si>
    <t>Thu Mar 21 2024 16:11:35 GMT-0400 (Eastern Daylight Time)</t>
  </si>
  <si>
    <t>Air Travel: Fuel Cost: No Inflation Reduction Act</t>
  </si>
  <si>
    <t>AEO.2023.NOIRA.PRCE_FUL_AIRT_NA_NA_NA_NA_87DLRPMBTU.A</t>
  </si>
  <si>
    <t>Air Travel: Load Factor: U.S. Domestic: No Inflation Reduction Act</t>
  </si>
  <si>
    <t>AEO.2023.NOIRA.CAP_LDFAC_AIRT_DMS_NA_NA_NA_FRAC.A</t>
  </si>
  <si>
    <t>Air Travel: Load Factor: U.S. International: No Inflation Reduction Act</t>
  </si>
  <si>
    <t>AEO.2023.NOIRA.CAP_LDFAC_AIRT_INTA_NA_NA_NA_FRAC.A</t>
  </si>
  <si>
    <t>Air Travel: Drivers: Population: U.S.: No Inflation Reduction Act</t>
  </si>
  <si>
    <t>AEO.2023.NOIRA.ECI_POP_NA_NA_NA_NA_USA_MILL.A</t>
  </si>
  <si>
    <t>Air Travel: Drivers: Population: Canada: No Inflation Reduction Act</t>
  </si>
  <si>
    <t>AEO.2023.NOIRA.ECI_POP_NA_NA_NA_NA_CAN_MILL.A</t>
  </si>
  <si>
    <t>Air Travel: Drivers: Population: Mexico and other OECD Americas: No Inflation Reduction Act</t>
  </si>
  <si>
    <t>AEO.2023.NOIRA.ECI_POP_NA_NA_NA_NA_MEXOTH_MILL.A</t>
  </si>
  <si>
    <t>Air Travel: Drivers: Population: OECD Europe: No Inflation Reduction Act</t>
  </si>
  <si>
    <t>AEO.2023.NOIRA.ECI_POP_NA_NA_NA_NA_OCDEU_MILL.A</t>
  </si>
  <si>
    <t>Air Travel: Drivers: Population: Japan: No Inflation Reduction Act</t>
  </si>
  <si>
    <t>AEO.2023.NOIRA.ECI_POP_NA_NA_NA_NA_JPN_MILL.A</t>
  </si>
  <si>
    <t>Air Travel: Drivers: Population: Australia and New Zealand: No Inflation Reduction Act</t>
  </si>
  <si>
    <t>AEO.2023.NOIRA.ECI_POP_NA_NA_NA_NA_AUNZ_MILL.A</t>
  </si>
  <si>
    <t>Air Travel: Drivers: Population: South Korea: No Inflation Reduction Act</t>
  </si>
  <si>
    <t>AEO.2023.NOIRA.ECI_POP_NA_NA_NA_NA_SOK_MILL.A</t>
  </si>
  <si>
    <t>Air Travel: Drivers: Population: Russia: No Inflation Reduction Act</t>
  </si>
  <si>
    <t>AEO.2023.NOIRA.ECI_POP_NA_NA_NA_NA_RUS_MILL.A</t>
  </si>
  <si>
    <t>Air Travel: Drivers: Population: Other Europe and Eurasia: No Inflation Reduction Act</t>
  </si>
  <si>
    <t>AEO.2023.NOIRA.ECI_POP_NA_NA_NA_NA_OEUAS_MILL.A</t>
  </si>
  <si>
    <t>Air Travel: Drivers: Population: China: No Inflation Reduction Act</t>
  </si>
  <si>
    <t>AEO.2023.NOIRA.ECI_POP_NA_NA_NA_NA_CHN_MILL.A</t>
  </si>
  <si>
    <t>Air Travel: Drivers: Population: India: No Inflation Reduction Act</t>
  </si>
  <si>
    <t>AEO.2023.NOIRA.ECI_POP_NA_NA_NA_NA_IND_MILL.A</t>
  </si>
  <si>
    <t>Air Travel: Drivers: Population: Other Non-OECD Asia: No Inflation Reduction Act</t>
  </si>
  <si>
    <t>AEO.2023.NOIRA.ECI_POP_NA_NA_NA_NA_ONCDAS_MILL.A</t>
  </si>
  <si>
    <t>Air Travel: Drivers: Population: Middle East: No Inflation Reduction Act</t>
  </si>
  <si>
    <t>AEO.2023.NOIRA.ECI_POP_NA_NA_NA_NA_MDE_MILL.A</t>
  </si>
  <si>
    <t>Air Travel: Drivers: Population: Africa: No Inflation Reduction Act</t>
  </si>
  <si>
    <t>AEO.2023.NOIRA.ECI_POP_NA_NA_NA_NA_AFR_MILL.A</t>
  </si>
  <si>
    <t>Air Travel: Drivers: Population: Brazil: No Inflation Reduction Act</t>
  </si>
  <si>
    <t>AEO.2023.NOIRA.ECI_POP_NA_NA_NA_NA_BRZ_MILL.A</t>
  </si>
  <si>
    <t>Air Travel: Drivers: Population: Other Non-OECD Americas: No Inflation Reduction Act</t>
  </si>
  <si>
    <t>AEO.2023.NOIRA.ECI_POP_NA_NA_NA_NA_OTHAMER_MILL.A</t>
  </si>
  <si>
    <t>Air Travel: Travel Demand: Revenue Passenger Miles: Domestic: U.S.: No Inflation Reduction Act</t>
  </si>
  <si>
    <t>AEO.2023.NOIRA.ECI_RPM_AIRT_DMS_NA_NA_USA_BLNMLS.A</t>
  </si>
  <si>
    <t>Air Travel: Travel Demand: Revenue Passenger Miles: Domestic: Canada: No Inflation Reduction Act</t>
  </si>
  <si>
    <t>AEO.2023.NOIRA.ECI_RPM_AIRT_DMS_NA_NA_CAN_BLNMLS.A</t>
  </si>
  <si>
    <t>Air Travel: Travel Demand: Revenue Passenger Miles: Domestic: Mexico and other OECD Americas: No Inflation Reduction Act</t>
  </si>
  <si>
    <t>AEO.2023.NOIRA.ECI_RPM_AIRT_DMS_NA_NA_MEXOTH_BLNMLS.A</t>
  </si>
  <si>
    <t>Air Travel: Travel Demand: Revenue Passenger Miles: Domestic: OECD Europe: No Inflation Reduction Act</t>
  </si>
  <si>
    <t>AEO.2023.NOIRA.ECI_RPM_AIRT_DMS_NA_NA_OCDEU_BLNMLS.A</t>
  </si>
  <si>
    <t>Air Travel: Travel Demand: Revenue Passenger Miles: Domestic: Japan: No Inflation Reduction Act</t>
  </si>
  <si>
    <t>AEO.2023.NOIRA.ECI_RPM_AIRT_DMS_NA_NA_JPN_BLNMLS.A</t>
  </si>
  <si>
    <t>Air Travel: Travel Demand: Revenue Passenger Miles: Domestic: Australia and New Zealand: No Inflation Reduction Act</t>
  </si>
  <si>
    <t>AEO.2023.NOIRA.ECI_RPM_AIRT_DMS_NA_NA_AUNZ_BLNMLS.A</t>
  </si>
  <si>
    <t>Air Travel: Travel Demand: Revenue Passenger Miles: Domestic: South Korea: No Inflation Reduction Act</t>
  </si>
  <si>
    <t>AEO.2023.NOIRA.ECI_RPM_AIRT_DMS_NA_NA_SOK_BLNMLS.A</t>
  </si>
  <si>
    <t>Air Travel: Travel Demand: Revenue Passenger Miles: Domestic: Russia: No Inflation Reduction Act</t>
  </si>
  <si>
    <t>AEO.2023.NOIRA.ECI_RPM_AIRT_DMS_NA_NA_RUS_BLNMLS.A</t>
  </si>
  <si>
    <t>Air Travel: Travel Demand: Revenue Passenger Miles: Domestic: Other Europe and Eurasia: No Inflation Reduction Act</t>
  </si>
  <si>
    <t>AEO.2023.NOIRA.ECI_RPM_AIRT_DMS_NA_NA_OEUAS_BLNMLS.A</t>
  </si>
  <si>
    <t>Air Travel: Travel Demand: Revenue Passenger Miles: Domestic: China: No Inflation Reduction Act</t>
  </si>
  <si>
    <t>AEO.2023.NOIRA.ECI_RPM_AIRT_DMS_NA_NA_CHN_BLNMLS.A</t>
  </si>
  <si>
    <t>Air Travel: Travel Demand: Revenue Passenger Miles: Domestic: India: No Inflation Reduction Act</t>
  </si>
  <si>
    <t>AEO.2023.NOIRA.ECI_RPM_AIRT_DMS_NA_NA_IND_BLNMLS.A</t>
  </si>
  <si>
    <t>Air Travel: Travel Demand: Revenue Passenger Miles: Domestic: Other Non-OECD Asia: No Inflation Reduction Act</t>
  </si>
  <si>
    <t>AEO.2023.NOIRA.ECI_RPM_AIRT_DMS_NA_NA_ONCDAS_BLNMLS.A</t>
  </si>
  <si>
    <t>Air Travel: Travel Demand: Revenue Passenger Miles: Domestic: Middle East: No Inflation Reduction Act</t>
  </si>
  <si>
    <t>AEO.2023.NOIRA.ECI_RPM_AIRT_DMS_NA_NA_MDE_BLNMLS.A</t>
  </si>
  <si>
    <t>Air Travel: Travel Demand: Revenue Passenger Miles: Domestic: Africa: No Inflation Reduction Act</t>
  </si>
  <si>
    <t>AEO.2023.NOIRA.ECI_RPM_AIRT_DMS_NA_NA_AFR_BLNMLS.A</t>
  </si>
  <si>
    <t>Air Travel: Travel Demand: Revenue Passenger Miles: Domestic: Brazil: No Inflation Reduction Act</t>
  </si>
  <si>
    <t>AEO.2023.NOIRA.ECI_RPM_AIRT_DMS_NA_NA_BRZ_BLNMLS.A</t>
  </si>
  <si>
    <t>Air Travel: Travel Demand: Revenue Passenger Miles: Domestic: Other Non-OECD Americas: No Inflation Reduction Act</t>
  </si>
  <si>
    <t>AEO.2023.NOIRA.ECI_RPM_AIRT_DMS_NA_NA_OTHAMER_BLNMLS.A</t>
  </si>
  <si>
    <t>Air Travel: Travel Demand: Revenue Passenger Miles: Domestic: World: No Inflation Reduction Act</t>
  </si>
  <si>
    <t>AEO.2023.NOIRA.ECI_RPM_AIRT_DMS_NA_NA_WRLD_BLNMLS.A</t>
  </si>
  <si>
    <t>Air Travel: Travel Demand: Revenue Passenger Miles: International U.S.: No Inflation Reduction Act</t>
  </si>
  <si>
    <t>AEO.2023.NOIRA.ECI_RPM_AIRT_INTA_NA_NA_USA_BLNMLS.A</t>
  </si>
  <si>
    <t>Air Travel: Travel Demand: Revenue Passenger Miles: International Canada: No Inflation Reduction Act</t>
  </si>
  <si>
    <t>AEO.2023.NOIRA.ECI_RPM_AIRT_INTA_NA_NA_CAN_BLNMLS.A</t>
  </si>
  <si>
    <t>Air Travel: Travel Demand: Revenue Passenger Miles: International Mexico and other OECD Americas: No Inflation Reduction Act</t>
  </si>
  <si>
    <t>AEO.2023.NOIRA.ECI_RPM_AIRT_INTA_NA_NA_MEXOTH_BLNMLS.A</t>
  </si>
  <si>
    <t>Air Travel: Travel Demand: Revenue Passenger Miles: International OECD Europe: No Inflation Reduction Act</t>
  </si>
  <si>
    <t>AEO.2023.NOIRA.ECI_RPM_AIRT_INTA_NA_NA_OCDEU_BLNMLS.A</t>
  </si>
  <si>
    <t>Air Travel: Travel Demand: Revenue Passenger Miles: International Japan: No Inflation Reduction Act</t>
  </si>
  <si>
    <t>AEO.2023.NOIRA.ECI_RPM_AIRT_INTA_NA_NA_JPN_BLNMLS.A</t>
  </si>
  <si>
    <t>Air Travel: Travel Demand: Revenue Passenger Miles: International Australia and New Zealand: No Inflation Reduction Act</t>
  </si>
  <si>
    <t>AEO.2023.NOIRA.ECI_RPM_AIRT_INTA_NA_NA_AUNZ_BLNMLS.A</t>
  </si>
  <si>
    <t>Air Travel: Travel Demand: Revenue Passenger Miles: International South Korea: No Inflation Reduction Act</t>
  </si>
  <si>
    <t>AEO.2023.NOIRA.ECI_RPM_AIRT_INTA_NA_NA_SOK_BLNMLS.A</t>
  </si>
  <si>
    <t>Air Travel: Travel Demand: Revenue Passenger Miles: International Russia: No Inflation Reduction Act</t>
  </si>
  <si>
    <t>AEO.2023.NOIRA.ECI_RPM_AIRT_INTA_NA_NA_RUS_BLNMLS.A</t>
  </si>
  <si>
    <t>Air Travel: Travel Demand: Revenue Passenger Miles: International Other Europe and Eurasia: No Inflation Reduction Act</t>
  </si>
  <si>
    <t>AEO.2023.NOIRA.ECI_RPM_AIRT_INTA_NA_NA_OEUAS_BLNMLS.A</t>
  </si>
  <si>
    <t>Air Travel: Travel Demand: Revenue Passenger Miles: International China: No Inflation Reduction Act</t>
  </si>
  <si>
    <t>AEO.2023.NOIRA.ECI_RPM_AIRT_INTA_NA_NA_CHN_BLNMLS.A</t>
  </si>
  <si>
    <t>Air Travel: Travel Demand: Revenue Passenger Miles: International India: No Inflation Reduction Act</t>
  </si>
  <si>
    <t>AEO.2023.NOIRA.ECI_RPM_AIRT_INTA_NA_NA_IND_BLNMLS.A</t>
  </si>
  <si>
    <t>Air Travel: Travel Demand: Revenue Passenger Miles: International Other Non-OECD Asia: No Inflation Reduction Act</t>
  </si>
  <si>
    <t>AEO.2023.NOIRA.ECI_RPM_AIRT_INTA_NA_NA_ONCDAS_BLNMLS.A</t>
  </si>
  <si>
    <t>Air Travel: Travel Demand: Revenue Passenger Miles: International Middle East: No Inflation Reduction Act</t>
  </si>
  <si>
    <t>AEO.2023.NOIRA.ECI_RPM_AIRT_INTA_NA_NA_MDE_BLNMLS.A</t>
  </si>
  <si>
    <t>Air Travel: Travel Demand: Revenue Passenger Miles: International Africa: No Inflation Reduction Act</t>
  </si>
  <si>
    <t>AEO.2023.NOIRA.ECI_RPM_AIRT_INTA_NA_NA_AFR_BLNMLS.A</t>
  </si>
  <si>
    <t>Air Travel: Travel Demand: Revenue Passenger Miles: International Brazil: No Inflation Reduction Act</t>
  </si>
  <si>
    <t>AEO.2023.NOIRA.ECI_RPM_AIRT_INTA_NA_NA_BRZ_BLNMLS.A</t>
  </si>
  <si>
    <t>Air Travel: Travel Demand: Revenue Passenger Miles: International Other Non-OECD Americas: No Inflation Reduction Act</t>
  </si>
  <si>
    <t>AEO.2023.NOIRA.ECI_RPM_AIRT_INTA_NA_NA_OTHAMER_BLNMLS.A</t>
  </si>
  <si>
    <t>Air Travel: Travel Demand: Revenue Passenger Miles: International World: No Inflation Reduction Act</t>
  </si>
  <si>
    <t>AEO.2023.NOIRA.ECI_RPM_AIRT_INTA_NA_NA_WRLD_BLNMLS.A</t>
  </si>
  <si>
    <t>Air Travel: Travel Demand: Revenue Passenger Miles: World: No Inflation Reduction Act</t>
  </si>
  <si>
    <t>Air Travel: Travel Demand: Revenue Ton Miles: Freight: U.S.: No Inflation Reduction Act</t>
  </si>
  <si>
    <t>AEO.2023.NOIRA.ECI_RTM_AIRT_NA_NA_NA_USA_BLNMLS.A</t>
  </si>
  <si>
    <t>Air Travel: Travel Demand: Revenue Ton Miles: Freight: Canada: No Inflation Reduction Act</t>
  </si>
  <si>
    <t>AEO.2023.NOIRA.ECI_RTM_AIRT_NA_NA_NA_CAN_BLNMLS.A</t>
  </si>
  <si>
    <t>Air Travel: Travel Demand: Revenue Ton Miles: Freight: Mexico and other OECD Americas: No Inflation Reduction Act</t>
  </si>
  <si>
    <t>AEO.2023.NOIRA.ECI_RTM_AIRT_NA_NA_NA_MEXOTH_BLNMLS.A</t>
  </si>
  <si>
    <t>Air Travel: Travel Demand: Revenue Ton Miles: Freight: OECD Europe: No Inflation Reduction Act</t>
  </si>
  <si>
    <t>AEO.2023.NOIRA.ECI_RTM_AIRT_NA_NA_NA_OCDEU_BLNMLS.A</t>
  </si>
  <si>
    <t>Air Travel: Travel Demand: Revenue Ton Miles: Freight: Japan: No Inflation Reduction Act</t>
  </si>
  <si>
    <t>AEO.2023.NOIRA.ECI_RTM_AIRT_NA_NA_NA_JPN_BLNMLS.A</t>
  </si>
  <si>
    <t>Air Travel: Travel Demand: Revenue Ton Miles: Freight: Australia and New Zealand: No Inflation Reduction Act</t>
  </si>
  <si>
    <t>AEO.2023.NOIRA.ECI_RTM_AIRT_NA_NA_NA_AUNZ_BLNMLS.A</t>
  </si>
  <si>
    <t>Air Travel: Travel Demand: Revenue Ton Miles: Freight: South Korea: No Inflation Reduction Act</t>
  </si>
  <si>
    <t>AEO.2023.NOIRA.ECI_RTM_AIRT_NA_NA_NA_SOK_BLNMLS.A</t>
  </si>
  <si>
    <t>Air Travel: Travel Demand: Revenue Ton Miles: Freight: Russia: No Inflation Reduction Act</t>
  </si>
  <si>
    <t>AEO.2023.NOIRA.ECI_RTM_AIRT_NA_NA_NA_RUS_BLNMLS.A</t>
  </si>
  <si>
    <t>Air Travel: Travel Demand: Revenue Ton Miles: Freight: Other Europe and Eurasia: No Inflation Reduction Act</t>
  </si>
  <si>
    <t>AEO.2023.NOIRA.ECI_RTM_AIRT_NA_NA_NA_OEUAS_BLNMLS.A</t>
  </si>
  <si>
    <t>Air Travel: Travel Demand: Revenue Ton Miles: Freight: China: No Inflation Reduction Act</t>
  </si>
  <si>
    <t>AEO.2023.NOIRA.ECI_RTM_AIRT_NA_NA_NA_CHN_BLNMLS.A</t>
  </si>
  <si>
    <t>Air Travel: Travel Demand: Revenue Ton Miles: Freight: India: No Inflation Reduction Act</t>
  </si>
  <si>
    <t>AEO.2023.NOIRA.ECI_RTM_AIRT_NA_NA_NA_IND_BLNMLS.A</t>
  </si>
  <si>
    <t>Air Travel: Travel Demand: Revenue Ton Miles: Freight: Other Non-OECD Asia: No Inflation Reduction Act</t>
  </si>
  <si>
    <t>AEO.2023.NOIRA.ECI_RTM_AIRT_NA_NA_NA_ONCDAS_BLNMLS.A</t>
  </si>
  <si>
    <t>Air Travel: Travel Demand: Revenue Ton Miles: Freight: Middle East: No Inflation Reduction Act</t>
  </si>
  <si>
    <t>AEO.2023.NOIRA.ECI_RTM_AIRT_NA_NA_NA_MDE_BLNMLS.A</t>
  </si>
  <si>
    <t>Air Travel: Travel Demand: Revenue Ton Miles: Freight: Africa: No Inflation Reduction Act</t>
  </si>
  <si>
    <t>AEO.2023.NOIRA.ECI_RTM_AIRT_NA_NA_NA_AFR_BLNMLS.A</t>
  </si>
  <si>
    <t>Air Travel: Travel Demand: Revenue Ton Miles: Freight: Brazil: No Inflation Reduction Act</t>
  </si>
  <si>
    <t>AEO.2023.NOIRA.ECI_RTM_AIRT_NA_NA_NA_BRZ_BLNMLS.A</t>
  </si>
  <si>
    <t>Air Travel: Travel Demand: Revenue Ton Miles: Freight: Other Non-OECD Americas: No Inflation Reduction Act</t>
  </si>
  <si>
    <t>AEO.2023.NOIRA.ECI_RTM_AIRT_NA_NA_NA_OTHAMER_BLNMLS.A</t>
  </si>
  <si>
    <t>Air Travel: Travel Demand: Revenue Ton Miles: Freight: Domestic World: No Inflation Reduction Act</t>
  </si>
  <si>
    <t>AEO.2023.NOIRA.ECI_RTM_AIRT_NA_NA_NA_WRLD_BLNMLS.A</t>
  </si>
  <si>
    <t>Air Travel: Travel Demand: Revenue Ton Miles: Freight: International World: No Inflation Reduction Act</t>
  </si>
  <si>
    <t>Air Travel: Travel Demand: Revenue Ton Miles: Freight: World: No Inflation Reduction Act</t>
  </si>
  <si>
    <t>Air Travel: Seat Miles Demanded: U.S.: No Inflation Reduction Act</t>
  </si>
  <si>
    <t>AEO.2023.NOIRA.ECI_SMD_AIRT_NA_NA_NA_USA_BLNMLS.A</t>
  </si>
  <si>
    <t>Air Travel: Seat Miles Demanded: U.S.: Narrow Body Aircraft: No Inflation Reduction Act</t>
  </si>
  <si>
    <t>AEO.2023.NOIRA.ECI_SMD_AIRT_NBTR_NA_NA_USA_BLNMLS.A</t>
  </si>
  <si>
    <t>Air Travel: Seat Miles Demanded: U.S.: Wide Body Aircraft: No Inflation Reduction Act</t>
  </si>
  <si>
    <t>AEO.2023.NOIRA.ECI_SMD_AIRT_WBE_NA_NA_USA_BLNMLS.A</t>
  </si>
  <si>
    <t>Air Travel: Seat Miles Demanded: U.S.: Regional Jets: No Inflation Reduction Act</t>
  </si>
  <si>
    <t>AEO.2023.NOIRA.ECI_SMD_AIRT_REGJ_NA_NA_USA_BLNMLS.A</t>
  </si>
  <si>
    <t>Air Travel: Seat Miles Demanded: Canada: No Inflation Reduction Act</t>
  </si>
  <si>
    <t>AEO.2023.NOIRA.ECI_SMD_AIRT_NA_NA_NA_CAN_BLNMLS.A</t>
  </si>
  <si>
    <t>Air Travel: Seat Miles Demanded: Canada: Narrow Body Aircraft: No Inflation Reduction Act</t>
  </si>
  <si>
    <t>AEO.2023.NOIRA.ECI_SMD_AIRT_NBTR_NA_NA_CAN_BLNMLS.A</t>
  </si>
  <si>
    <t>Air Travel: Seat Miles Demanded: Canada: Wide Body Aircraft: No Inflation Reduction Act</t>
  </si>
  <si>
    <t>AEO.2023.NOIRA.ECI_SMD_AIRT_WBE_NA_NA_CAN_BLNMLS.A</t>
  </si>
  <si>
    <t>Air Travel: Seat Miles Demanded: Canada: Regional Jets: No Inflation Reduction Act</t>
  </si>
  <si>
    <t>AEO.2023.NOIRA.ECI_SMD_AIRT_REGJ_NA_NA_CAN_BLNMLS.A</t>
  </si>
  <si>
    <t>Air Travel: Seat Miles Demanded: Mexico and other OECD Americas: No Inflation Reduction Act</t>
  </si>
  <si>
    <t>AEO.2023.NOIRA.ECI_SMD_AIRT_NA_NA_NA_MEXOTH_BLNMLS.A</t>
  </si>
  <si>
    <t>Air Travel: Seat Miles Demanded: Mexico and other OECD Americas: Narrow Body Aircraft: No Inflation Reduction Act</t>
  </si>
  <si>
    <t>AEO.2023.NOIRA.ECI_SMD_AIRT_NBTR_NA_NA_MEXOTH_BLNMLS.A</t>
  </si>
  <si>
    <t>Air Travel: Seat Miles Demanded: Mexico and other OECD Americas: Wide Body Aircraft: No Inflation Reduction Act</t>
  </si>
  <si>
    <t>AEO.2023.NOIRA.ECI_SMD_AIRT_WBE_NA_NA_MEXOTH_BLNMLS.A</t>
  </si>
  <si>
    <t>Air Travel: Seat Miles Demanded: Mexico and other OECD Americas: Regional Jets: No Inflation Reduction Act</t>
  </si>
  <si>
    <t>AEO.2023.NOIRA.ECI_SMD_AIRT_REGJ_NA_NA_MEXOTH_BLNMLS.A</t>
  </si>
  <si>
    <t>Air Travel: Seat Miles Demanded: OECD Europe: No Inflation Reduction Act</t>
  </si>
  <si>
    <t>AEO.2023.NOIRA.ECI_SMD_AIRT_NA_NA_NA_OCDEU_BLNMLS.A</t>
  </si>
  <si>
    <t>Air Travel: Seat Miles Demanded: OECD Europe: Narrow Body Aircraft: No Inflation Reduction Act</t>
  </si>
  <si>
    <t>AEO.2023.NOIRA.ECI_SMD_AIRT_NBTR_NA_NA_OCDEU_BLNMLS.A</t>
  </si>
  <si>
    <t>Air Travel: Seat Miles Demanded: OECD Europe: Wide Body Aircraft: No Inflation Reduction Act</t>
  </si>
  <si>
    <t>AEO.2023.NOIRA.ECI_SMD_AIRT_WBE_NA_NA_OCDEU_BLNMLS.A</t>
  </si>
  <si>
    <t>Air Travel: Seat Miles Demanded: OECD Europe: Regional Jets: No Inflation Reduction Act</t>
  </si>
  <si>
    <t>AEO.2023.NOIRA.ECI_SMD_AIRT_REGJ_NA_NA_OCDEU_BLNMLS.A</t>
  </si>
  <si>
    <t>Air Travel: Seat Miles Demanded: Japan: No Inflation Reduction Act</t>
  </si>
  <si>
    <t>AEO.2023.NOIRA.ECI_SMD_AIRT_NA_NA_NA_JPN_BLNMLS.A</t>
  </si>
  <si>
    <t>Air Travel: Seat Miles Demanded: Japan: Narrow Body Aircraft: No Inflation Reduction Act</t>
  </si>
  <si>
    <t>AEO.2023.NOIRA.ECI_SMD_AIRT_NBTR_NA_NA_JPN_BLNMLS.A</t>
  </si>
  <si>
    <t>Air Travel: Seat Miles Demanded: Japan: Wide Body Aircraft: No Inflation Reduction Act</t>
  </si>
  <si>
    <t>AEO.2023.NOIRA.ECI_SMD_AIRT_WBE_NA_NA_JPN_BLNMLS.A</t>
  </si>
  <si>
    <t>Air Travel: Seat Miles Demanded: Japan: Regional Jets: No Inflation Reduction Act</t>
  </si>
  <si>
    <t>AEO.2023.NOIRA.ECI_SMD_AIRT_REGJ_NA_NA_JPN_BLNMLS.A</t>
  </si>
  <si>
    <t>Air Travel: Seat Miles Demanded: Australia and New Zealand: No Inflation Reduction Act</t>
  </si>
  <si>
    <t>AEO.2023.NOIRA.ECI_SMD_AIRT_NA_NA_NA_AUNZ_BLNMLS.A</t>
  </si>
  <si>
    <t>Air Travel: Seat Miles Demanded: Australia and New Zealand: Narrow Body Aircraft: No Inflation Reduction Act</t>
  </si>
  <si>
    <t>AEO.2023.NOIRA.ECI_SMD_AIRT_NBTR_NA_NA_AUNZ_BLNMLS.A</t>
  </si>
  <si>
    <t>Air Travel: Seat Miles Demanded: Australia and New Zealand: Wide Body Aircraft: No Inflation Reduction Act</t>
  </si>
  <si>
    <t>AEO.2023.NOIRA.ECI_SMD_AIRT_WBE_NA_NA_AUNZ_BLNMLS.A</t>
  </si>
  <si>
    <t>Air Travel: Seat Miles Demanded: Australia and New Zealand: Regional Jets: No Inflation Reduction Act</t>
  </si>
  <si>
    <t>AEO.2023.NOIRA.ECI_SMD_AIRT_REGJ_NA_NA_AUNZ_BLNMLS.A</t>
  </si>
  <si>
    <t>Air Travel: Seat Miles Demanded: South Korea: No Inflation Reduction Act</t>
  </si>
  <si>
    <t>AEO.2023.NOIRA.ECI_SMD_AIRT_NA_NA_NA_SOK_BLNMLS.A</t>
  </si>
  <si>
    <t>Air Travel: Seat Miles Demanded: South Korea: Narrow Body Aircraft: No Inflation Reduction Act</t>
  </si>
  <si>
    <t>AEO.2023.NOIRA.ECI_SMD_AIRT_NBTR_NA_NA_SOK_BLNMLS.A</t>
  </si>
  <si>
    <t>Air Travel: Seat Miles Demanded: South Korea: Wide Body Aircraft: No Inflation Reduction Act</t>
  </si>
  <si>
    <t>AEO.2023.NOIRA.ECI_SMD_AIRT_WBE_NA_NA_SOK_BLNMLS.A</t>
  </si>
  <si>
    <t>Air Travel: Seat Miles Demanded: South Korea: Regional Jets: No Inflation Reduction Act</t>
  </si>
  <si>
    <t>AEO.2023.NOIRA.ECI_SMD_AIRT_REGJ_NA_NA_SOK_BLNMLS.A</t>
  </si>
  <si>
    <t>Air Travel: Seat Miles Demanded: Russia: No Inflation Reduction Act</t>
  </si>
  <si>
    <t>AEO.2023.NOIRA.ECI_SMD_AIRT_NA_NA_NA_RUS_BLNMLS.A</t>
  </si>
  <si>
    <t>Air Travel: Seat Miles Demanded: Russia: Narrow Body Aircraft: No Inflation Reduction Act</t>
  </si>
  <si>
    <t>AEO.2023.NOIRA.ECI_SMD_AIRT_NBTR_NA_NA_RUS_BLNMLS.A</t>
  </si>
  <si>
    <t>Air Travel: Seat Miles Demanded: Russia: Wide Body Aircraft: No Inflation Reduction Act</t>
  </si>
  <si>
    <t>AEO.2023.NOIRA.ECI_SMD_AIRT_WBE_NA_NA_RUS_BLNMLS.A</t>
  </si>
  <si>
    <t>Air Travel: Seat Miles Demanded: Russia: Regional Jets: No Inflation Reduction Act</t>
  </si>
  <si>
    <t>AEO.2023.NOIRA.ECI_SMD_AIRT_REGJ_NA_NA_RUS_BLNMLS.A</t>
  </si>
  <si>
    <t>Air Travel: Seat Miles Demanded: Other Europe and Eurasia: No Inflation Reduction Act</t>
  </si>
  <si>
    <t>AEO.2023.NOIRA.ECI_SMD_AIRT_NA_NA_NA_OEUAS_BLNMLS.A</t>
  </si>
  <si>
    <t>Air Travel: Seat Miles Demanded: Other Europe and Eurasia: Narrow Body Aircraft: No Inflation Reduction Act</t>
  </si>
  <si>
    <t>AEO.2023.NOIRA.ECI_SMD_AIRT_NBTR_NA_NA_OEUAS_BLNMLS.A</t>
  </si>
  <si>
    <t>Air Travel: Seat Miles Demanded: Other Europe and Eurasia: Wide Body Aircraft: No Inflation Reduction Act</t>
  </si>
  <si>
    <t>AEO.2023.NOIRA.ECI_SMD_AIRT_WBE_NA_NA_OEUAS_BLNMLS.A</t>
  </si>
  <si>
    <t>Air Travel: Seat Miles Demanded: Other Europe and Eurasia: Regional Jets: No Inflation Reduction Act</t>
  </si>
  <si>
    <t>AEO.2023.NOIRA.ECI_SMD_AIRT_REGJ_NA_NA_OEUAS_BLNMLS.A</t>
  </si>
  <si>
    <t>Air Travel: Seat Miles Demanded: China: No Inflation Reduction Act</t>
  </si>
  <si>
    <t>AEO.2023.NOIRA.ECI_SMD_AIRT_NA_NA_NA_CHN_BLNMLS.A</t>
  </si>
  <si>
    <t>Air Travel: Seat Miles Demanded: China: Narrow Body Aircraft: No Inflation Reduction Act</t>
  </si>
  <si>
    <t>AEO.2023.NOIRA.ECI_SMD_AIRT_NBTR_NA_NA_CHN_BLNMLS.A</t>
  </si>
  <si>
    <t>Air Travel: Seat Miles Demanded: China: Wide Body Aircraft: No Inflation Reduction Act</t>
  </si>
  <si>
    <t>AEO.2023.NOIRA.ECI_SMD_AIRT_WBE_NA_NA_CHN_BLNMLS.A</t>
  </si>
  <si>
    <t>Air Travel: Seat Miles Demanded: China: Regional Jets: No Inflation Reduction Act</t>
  </si>
  <si>
    <t>AEO.2023.NOIRA.ECI_SMD_AIRT_REGJ_NA_NA_CHN_BLNMLS.A</t>
  </si>
  <si>
    <t>Air Travel: Seat Miles Demanded: India: No Inflation Reduction Act</t>
  </si>
  <si>
    <t>AEO.2023.NOIRA.ECI_SMD_AIRT_NA_NA_NA_IND_BLNMLS.A</t>
  </si>
  <si>
    <t>Air Travel: Seat Miles Demanded: India: Narrow Body Aircraft: No Inflation Reduction Act</t>
  </si>
  <si>
    <t>AEO.2023.NOIRA.ECI_SMD_AIRT_NBTR_NA_NA_IND_BLNMLS.A</t>
  </si>
  <si>
    <t>Air Travel: Seat Miles Demanded: India: Wide Body Aircraft: No Inflation Reduction Act</t>
  </si>
  <si>
    <t>AEO.2023.NOIRA.ECI_SMD_AIRT_WBE_NA_NA_IND_BLNMLS.A</t>
  </si>
  <si>
    <t>Air Travel: Seat Miles Demanded: India: Regional Jets: No Inflation Reduction Act</t>
  </si>
  <si>
    <t>AEO.2023.NOIRA.ECI_SMD_AIRT_REGJ_NA_NA_IND_BLNMLS.A</t>
  </si>
  <si>
    <t>Air Travel: Seat Miles Demanded: Other Non-OECD Asia: No Inflation Reduction Act</t>
  </si>
  <si>
    <t>AEO.2023.NOIRA.ECI_SMD_AIRT_NA_NA_NA_ONCDAS_BLNMLS.A</t>
  </si>
  <si>
    <t>Air Travel: Seat Miles Demanded: Other Non-OECD Asia: Narrow Body Aircraft: No Inflation Reduction Act</t>
  </si>
  <si>
    <t>AEO.2023.NOIRA.ECI_SMD_AIRT_NBTR_NA_NA_ONCDAS_BLNMLS.A</t>
  </si>
  <si>
    <t>Air Travel: Seat Miles Demanded: Other Non-OECD Asia: Wide Body Aircraft: No Inflation Reduction Act</t>
  </si>
  <si>
    <t>AEO.2023.NOIRA.ECI_SMD_AIRT_WBE_NA_NA_ONCDAS_BLNMLS.A</t>
  </si>
  <si>
    <t>Air Travel: Seat Miles Demanded: Other Non-OECD Asia: Regional Jets: No Inflation Reduction Act</t>
  </si>
  <si>
    <t>AEO.2023.NOIRA.ECI_SMD_AIRT_REGJ_NA_NA_ONCDAS_BLNMLS.A</t>
  </si>
  <si>
    <t>Air Travel: Seat Miles Demanded: Middle East: No Inflation Reduction Act</t>
  </si>
  <si>
    <t>AEO.2023.NOIRA.ECI_SMD_AIRT_NA_NA_NA_MDE_BLNMLS.A</t>
  </si>
  <si>
    <t>Air Travel: Seat Miles Demanded: Middle East: Narrow Body Aircraft: No Inflation Reduction Act</t>
  </si>
  <si>
    <t>AEO.2023.NOIRA.ECI_SMD_AIRT_NBTR_NA_NA_MDE_BLNMLS.A</t>
  </si>
  <si>
    <t>Air Travel: Seat Miles Demanded: Middle East: Wide Body Aircraft: No Inflation Reduction Act</t>
  </si>
  <si>
    <t>AEO.2023.NOIRA.ECI_SMD_AIRT_WBE_NA_NA_MDE_BLNMLS.A</t>
  </si>
  <si>
    <t>Air Travel: Seat Miles Demanded: Middle East: Regional Jets: No Inflation Reduction Act</t>
  </si>
  <si>
    <t>AEO.2023.NOIRA.ECI_SMD_AIRT_REGJ_NA_NA_MDE_BLNMLS.A</t>
  </si>
  <si>
    <t>Air Travel: Seat Miles Demanded: Africa: No Inflation Reduction Act</t>
  </si>
  <si>
    <t>AEO.2023.NOIRA.ECI_SMD_AIRT_NA_NA_NA_AFR_BLNMLS.A</t>
  </si>
  <si>
    <t>Air Travel: Seat Miles Demanded: Africa: Narrow Body Aircraft: No Inflation Reduction Act</t>
  </si>
  <si>
    <t>AEO.2023.NOIRA.ECI_SMD_AIRT_NBTR_NA_NA_AFR_BLNMLS.A</t>
  </si>
  <si>
    <t>Air Travel: Seat Miles Demanded: Africa: Wide Body Aircraft: No Inflation Reduction Act</t>
  </si>
  <si>
    <t>AEO.2023.NOIRA.ECI_SMD_AIRT_WBE_NA_NA_AFR_BLNMLS.A</t>
  </si>
  <si>
    <t>Air Travel: Seat Miles Demanded: Africa: Regional Jets: No Inflation Reduction Act</t>
  </si>
  <si>
    <t>AEO.2023.NOIRA.ECI_SMD_AIRT_REGJ_NA_NA_AFR_BLNMLS.A</t>
  </si>
  <si>
    <t>Air Travel: Seat Miles Demanded: Brazil: No Inflation Reduction Act</t>
  </si>
  <si>
    <t>AEO.2023.NOIRA.ECI_SMD_AIRT_NA_NA_NA_BRZ_BLNMLS.A</t>
  </si>
  <si>
    <t>Air Travel: Seat Miles Demanded: Brazil: Narrow Body Aircraft: No Inflation Reduction Act</t>
  </si>
  <si>
    <t>AEO.2023.NOIRA.ECI_SMD_AIRT_NBTR_NA_NA_BRZ_BLNMLS.A</t>
  </si>
  <si>
    <t>Air Travel: Seat Miles Demanded: Brazil: Wide Body Aircraft: No Inflation Reduction Act</t>
  </si>
  <si>
    <t>AEO.2023.NOIRA.ECI_SMD_AIRT_WBE_NA_NA_BRZ_BLNMLS.A</t>
  </si>
  <si>
    <t>Air Travel: Seat Miles Demanded: Brazil: Regional Jets: No Inflation Reduction Act</t>
  </si>
  <si>
    <t>AEO.2023.NOIRA.ECI_SMD_AIRT_REGJ_NA_NA_BRZ_BLNMLS.A</t>
  </si>
  <si>
    <t>Air Travel: Seat Miles Demanded: Other Non-OECD Americas: No Inflation Reduction Act</t>
  </si>
  <si>
    <t>AEO.2023.NOIRA.ECI_SMD_AIRT_NA_NA_NA_OTHAMER_BLNMLS.A</t>
  </si>
  <si>
    <t>Air Travel: Seat Miles Demanded: Other Non-OECD Americas: Narrow Body Aircraft: No Inflation Reduction Act</t>
  </si>
  <si>
    <t>AEO.2023.NOIRA.ECI_SMD_AIRT_NBTR_NA_NA_OTHAMER_BLNMLS.A</t>
  </si>
  <si>
    <t>Air Travel: Seat Miles Demanded: Other Non-OECD Americas: Wide Body Aircraft: No Inflation Reduction Act</t>
  </si>
  <si>
    <t>AEO.2023.NOIRA.ECI_SMD_AIRT_WBE_NA_NA_OTHAMER_BLNMLS.A</t>
  </si>
  <si>
    <t>Air Travel: Seat Miles Demanded: Other Non-OECD Americas: Regional Jets: No Inflation Reduction Act</t>
  </si>
  <si>
    <t>AEO.2023.NOIRA.ECI_SMD_AIRT_REGJ_NA_NA_OTHAMER_BLNMLS.A</t>
  </si>
  <si>
    <t>Air Travel: Seat Miles Demanded: World: Narrow Body Aircraft: No Inflation Reduction Act</t>
  </si>
  <si>
    <t>AEO.2023.NOIRA.ECI_SMD_AIRT_NBTR_NA_NA_WRLD_BLNMLS.A</t>
  </si>
  <si>
    <t>Air Travel: Seat Miles Demanded: World: Wide Body Aircraft: No Inflation Reduction Act</t>
  </si>
  <si>
    <t>AEO.2023.NOIRA.ECI_SMD_AIRT_WBE_NA_NA_WRLD_BLNMLS.A</t>
  </si>
  <si>
    <t>Air Travel: Seat Miles Demanded: World: Regional Jets: No Inflation Reduction Act</t>
  </si>
  <si>
    <t>AEO.2023.NOIRA.ECI_SMD_AIRT_REGJ_NA_NA_WRLD_BLNMLS.A</t>
  </si>
  <si>
    <t>Air Travel: Seat Miles Demanded: World: No Inflation Reduction Act</t>
  </si>
  <si>
    <t>AEO.2023.NOIRA.ECI_SMD_AIRT_NA_NA_NA_WRLD_BLNMLS.A</t>
  </si>
  <si>
    <t>Air Travel: Aircraft Deliveries: U.S.: No Inflation Reduction Act</t>
  </si>
  <si>
    <t>Air Travel: Aircraft Deliveries: U.S.: Narrow Body Aircraft: No Inflation Reduction Act</t>
  </si>
  <si>
    <t>Air Travel: Aircraft Deliveries: U.S.: Wide Body Aircraft: No Inflation Reduction Act</t>
  </si>
  <si>
    <t>Air Travel: Aircraft Deliveries: U.S.: Regional Jets: No Inflation Reduction Act</t>
  </si>
  <si>
    <t>Air Travel: Aircraft Deliveries: Canada: No Inflation Reduction Act</t>
  </si>
  <si>
    <t>Air Travel: Aircraft Deliveries: Canada: Narrow Body Aircraft: No Inflation Reduction Act</t>
  </si>
  <si>
    <t>Air Travel: Aircraft Deliveries: Canada: Wide Body Aircraft: No Inflation Reduction Act</t>
  </si>
  <si>
    <t>Air Travel: Aircraft Deliveries: Canada: Regional Jets: No Inflation Reduction Act</t>
  </si>
  <si>
    <t>Air Travel: Aircraft Deliveries: Mexico and other OECD Americas: No Inflation Reduction Act</t>
  </si>
  <si>
    <t>Air Travel: Aircraft Deliveries: Mexico and other OECD Americas: Narrow Body Aircraft: No Inflation Reduction Act</t>
  </si>
  <si>
    <t>Air Travel: Aircraft Deliveries: Mexico and other OECD Americas: Wide Body Aircraft: No Inflation Reduction Act</t>
  </si>
  <si>
    <t>Air Travel: Aircraft Deliveries: Mexico and other OECD Americas: Regional Jets: No Inflation Reduction Act</t>
  </si>
  <si>
    <t>Air Travel: Aircraft Deliveries: OECD Europe: No Inflation Reduction Act</t>
  </si>
  <si>
    <t>Air Travel: Aircraft Deliveries: OECD Europe: Narrow Body Aircraft: No Inflation Reduction Act</t>
  </si>
  <si>
    <t>Air Travel: Aircraft Deliveries: OECD Europe: Wide Body Aircraft: No Inflation Reduction Act</t>
  </si>
  <si>
    <t>Air Travel: Aircraft Deliveries: OECD Europe: Regional Jets: No Inflation Reduction Act</t>
  </si>
  <si>
    <t>Air Travel: Aircraft Deliveries: Japan: No Inflation Reduction Act</t>
  </si>
  <si>
    <t>Air Travel: Aircraft Deliveries: Japan: Narrow Body Aircraft: No Inflation Reduction Act</t>
  </si>
  <si>
    <t>Air Travel: Aircraft Deliveries: Japan: Wide Body Aircraft: No Inflation Reduction Act</t>
  </si>
  <si>
    <t>Air Travel: Aircraft Deliveries: Japan: Regional Jets: No Inflation Reduction Act</t>
  </si>
  <si>
    <t>Air Travel: Aircraft Deliveries: Australia and New Zealand: No Inflation Reduction Act</t>
  </si>
  <si>
    <t>Air Travel: Aircraft Deliveries: Australia and New Zealand: Narrow Body Aircraft: No Inflation Reduction Act</t>
  </si>
  <si>
    <t>Air Travel: Aircraft Deliveries: Australia and New Zealand: Wide Body Aircraft: No Inflation Reduction Act</t>
  </si>
  <si>
    <t>Air Travel: Aircraft Deliveries: Australia and New Zealand: Regional Jets: No Inflation Reduction Act</t>
  </si>
  <si>
    <t>Air Travel: Aircraft Deliveries: South Korea: No Inflation Reduction Act</t>
  </si>
  <si>
    <t>Air Travel: Aircraft Deliveries: South Korea: Narrow Body Aircraft: No Inflation Reduction Act</t>
  </si>
  <si>
    <t>Air Travel: Aircraft Deliveries: South Korea: Wide Body Aircraft: No Inflation Reduction Act</t>
  </si>
  <si>
    <t>Air Travel: Aircraft Deliveries: South Korea: Regional Jets: No Inflation Reduction Act</t>
  </si>
  <si>
    <t>Air Travel: Aircraft Deliveries: Russia: No Inflation Reduction Act</t>
  </si>
  <si>
    <t>Air Travel: Aircraft Deliveries: Russia: Narrow Body Aircraft: No Inflation Reduction Act</t>
  </si>
  <si>
    <t>Air Travel: Aircraft Deliveries: Russia: Wide Body Aircraft: No Inflation Reduction Act</t>
  </si>
  <si>
    <t>Air Travel: Aircraft Deliveries: Russia: Regional Jets: No Inflation Reduction Act</t>
  </si>
  <si>
    <t>Air Travel: Aircraft Deliveries: Other Europe and Eurasia: No Inflation Reduction Act</t>
  </si>
  <si>
    <t>Air Travel: Aircraft Deliveries: Other Europe and Eurasia: Narrow Body Aircraft: No Inflation Reduction Act</t>
  </si>
  <si>
    <t>Air Travel: Aircraft Deliveries: Other Europe and Eurasia: Wide Body Aircraft: No Inflation Reduction Act</t>
  </si>
  <si>
    <t>Air Travel: Aircraft Deliveries: Other Europe and Eurasia: Regional Jets: No Inflation Reduction Act</t>
  </si>
  <si>
    <t>Air Travel: Aircraft Deliveries: China: No Inflation Reduction Act</t>
  </si>
  <si>
    <t>Air Travel: Aircraft Deliveries: China: Narrow Body Aircraft: No Inflation Reduction Act</t>
  </si>
  <si>
    <t>Air Travel: Aircraft Deliveries: China: Wide Body Aircraft: No Inflation Reduction Act</t>
  </si>
  <si>
    <t>Air Travel: Aircraft Deliveries: China: Regional Jets: No Inflation Reduction Act</t>
  </si>
  <si>
    <t>Air Travel: Aircraft Deliveries: India: No Inflation Reduction Act</t>
  </si>
  <si>
    <t>Air Travel: Aircraft Deliveries: India: Narrow Body Aircraft: No Inflation Reduction Act</t>
  </si>
  <si>
    <t>Air Travel: Aircraft Deliveries: India: Wide Body Aircraft: No Inflation Reduction Act</t>
  </si>
  <si>
    <t>Air Travel: Aircraft Deliveries: India: Regional Jets: No Inflation Reduction Act</t>
  </si>
  <si>
    <t>Air Travel: Aircraft Deliveries: Other Non-OECD Asia: No Inflation Reduction Act</t>
  </si>
  <si>
    <t>Air Travel: Aircraft Deliveries: Other Non-OECD Asia: Narrow Body Aircraft: No Inflation Reduction Act</t>
  </si>
  <si>
    <t>Air Travel: Aircraft Deliveries: Other Non-OECD Asia: Wide Body Aircraft: No Inflation Reduction Act</t>
  </si>
  <si>
    <t>Air Travel: Aircraft Deliveries: Other Non-OECD Asia: Regional Jets: No Inflation Reduction Act</t>
  </si>
  <si>
    <t>Air Travel: Aircraft Deliveries: Middle East: No Inflation Reduction Act</t>
  </si>
  <si>
    <t>Air Travel: Aircraft Deliveries: Middle East: Narrow Body Aircraft: No Inflation Reduction Act</t>
  </si>
  <si>
    <t>Air Travel: Aircraft Deliveries: Middle East: Wide Body Aircraft: No Inflation Reduction Act</t>
  </si>
  <si>
    <t>Air Travel: Aircraft Deliveries: Middle East: Regional Jets: No Inflation Reduction Act</t>
  </si>
  <si>
    <t>Air Travel: Aircraft Deliveries: Africa: No Inflation Reduction Act</t>
  </si>
  <si>
    <t>Air Travel: Aircraft Deliveries: Africa: Narrow Body Aircraft: No Inflation Reduction Act</t>
  </si>
  <si>
    <t>Air Travel: Aircraft Deliveries: Africa: Wide Body Aircraft: No Inflation Reduction Act</t>
  </si>
  <si>
    <t>Air Travel: Aircraft Deliveries: Africa: Regional Jets: No Inflation Reduction Act</t>
  </si>
  <si>
    <t>Air Travel: Aircraft Deliveries: Brazil: No Inflation Reduction Act</t>
  </si>
  <si>
    <t>Air Travel: Aircraft Deliveries: Brazil: Narrow Body Aircraft: No Inflation Reduction Act</t>
  </si>
  <si>
    <t>Air Travel: Aircraft Deliveries: Brazil: Wide Body Aircraft: No Inflation Reduction Act</t>
  </si>
  <si>
    <t>Air Travel: Aircraft Deliveries: Brazil: Regional Jets: No Inflation Reduction Act</t>
  </si>
  <si>
    <t>Air Travel: Aircraft Deliveries: Other Non-OECD Americas: No Inflation Reduction Act</t>
  </si>
  <si>
    <t>Air Travel: Aircraft Deliveries: Other Non-OECD Americas: Narrow Body Aircraft: No Inflation Reduction Act</t>
  </si>
  <si>
    <t>Air Travel: Aircraft Deliveries: Other Non-OECD Americas: Wide Body Aircraft: No Inflation Reduction Act</t>
  </si>
  <si>
    <t>Air Travel: Aircraft Deliveries: Other Non-OECD Americas: Regional Jets: No Inflation Reduction Act</t>
  </si>
  <si>
    <t>Air Travel: Aircraft Deliveries: World: Narrow Body Aircraft: No Inflation Reduction Act</t>
  </si>
  <si>
    <t>Air Travel: Aircraft Deliveries: World: Wide Body Aircraft: No Inflation Reduction Act</t>
  </si>
  <si>
    <t>Air Travel: Aircraft Deliveries: World: Regional Jets: No Inflation Reduction Act</t>
  </si>
  <si>
    <t>Air Travel: Aircraft Deliveries: World: No Inflation Reduction Act</t>
  </si>
  <si>
    <t>Air Travel: New Aircraft Efficiency: Narrow Body Aircraft: No Inflation Reduction Act</t>
  </si>
  <si>
    <t>AEO.2023.NOIRA.EFI_NEW_AIRT_NBTR_NA_NA_USA_SEATMPG.A</t>
  </si>
  <si>
    <t>Air Travel: New Aircraft Efficiency: Wide Body Aircraft: No Inflation Reduction Act</t>
  </si>
  <si>
    <t>AEO.2023.NOIRA.EFI_NEW_AIRT_WBE_NA_NA_USA_SEATMPG.A</t>
  </si>
  <si>
    <t>Air Travel: New Aircraft Efficiency: Regional Jets: No Inflation Reduction Act</t>
  </si>
  <si>
    <t>AEO.2023.NOIRA.EFI_NEW_AIRT_REGJ_NA_NA_USA_SEATMPG.A</t>
  </si>
  <si>
    <t>Air Travel: New Aircraft Efficiency: Average Aircraft: No Inflation Reduction Act</t>
  </si>
  <si>
    <t>AEO.2023.NOIRA.EFI_NEW_AIRT_NA_NA_NA_USA_SEATMPG.A</t>
  </si>
  <si>
    <t>Air Travel: Aircraft Stock Efficiency: Narrow Body Aircraft: No Inflation Reduction Act</t>
  </si>
  <si>
    <t>AEO.2023.NOIRA.EFI_STK_AIRT_NBTR_NA_NA_USA_SEATMPG.A</t>
  </si>
  <si>
    <t>Air Travel: Aircraft Stock Efficiency: Wide Body Aircraft: No Inflation Reduction Act</t>
  </si>
  <si>
    <t>AEO.2023.NOIRA.EFI_STK_AIRT_WBE_NA_NA_USA_SEATMPG.A</t>
  </si>
  <si>
    <t>Air Travel: Aircraft Stock Efficiency: Regional Jets: No Inflation Reduction Act</t>
  </si>
  <si>
    <t>AEO.2023.NOIRA.EFI_STK_AIRT_REGJ_NA_NA_USA_SEATMPG.A</t>
  </si>
  <si>
    <t>Air Travel: Aircraft Stock Efficiency: Average Aircraft: No Inflation Reduction Act</t>
  </si>
  <si>
    <t>AEO.2023.NOIRA.EFI_STK_AIRT_NA_NA_NA_USA_SEATMPG.A</t>
  </si>
  <si>
    <t>Air Travel: Fuel Use: Commercial: Jet Fuel: U.S.: No Inflation Reduction Act</t>
  </si>
  <si>
    <t>AEO.2023.NOIRA.CNSM_NA_AIRT_COMM_JFL_NA_USA_TRLBTU.A</t>
  </si>
  <si>
    <t>Air Travel: Fuel Use: Commercial: Jet Fuel: Canada: No Inflation Reduction Act</t>
  </si>
  <si>
    <t>AEO.2023.NOIRA.CNSM_NA_AIRT_COMM_JFL_NA_CAN_TRLBTU.A</t>
  </si>
  <si>
    <t>Air Travel: Fuel Use: Commercial: Jet Fuel: Mexico and other OECD Americas: No Inflation Reduction Act</t>
  </si>
  <si>
    <t>AEO.2023.NOIRA.CNSM_NA_AIRT_COMM_JFL_NA_MEXOTH_TRLBTU.A</t>
  </si>
  <si>
    <t>Air Travel: Fuel Use: Commercial: Jet Fuel: OECD Europe: No Inflation Reduction Act</t>
  </si>
  <si>
    <t>AEO.2023.NOIRA.CNSM_NA_AIRT_COMM_JFL_NA_OCDEU_TRLBTU.A</t>
  </si>
  <si>
    <t>Air Travel: Fuel Use: Commercial: Jet Fuel: Japan: No Inflation Reduction Act</t>
  </si>
  <si>
    <t>AEO.2023.NOIRA.CNSM_NA_AIRT_COMM_JFL_NA_JPN_TRLBTU.A</t>
  </si>
  <si>
    <t>Air Travel: Fuel Use: Commercial: Jet Fuel: Australia and New Zealand: No Inflation Reduction Act</t>
  </si>
  <si>
    <t>AEO.2023.NOIRA.CNSM_NA_AIRT_COMM_JFL_NA_AUNZ_TRLBTU.A</t>
  </si>
  <si>
    <t>Air Travel: Fuel Use: Commercial: Jet Fuel: South Korea: No Inflation Reduction Act</t>
  </si>
  <si>
    <t>AEO.2023.NOIRA.CNSM_NA_AIRT_COMM_JFL_NA_SOK_TRLBTU.A</t>
  </si>
  <si>
    <t>Air Travel: Fuel Use: Commercial: Jet Fuel: Russia: No Inflation Reduction Act</t>
  </si>
  <si>
    <t>AEO.2023.NOIRA.CNSM_NA_AIRT_COMM_JFL_NA_RUS_TRLBTU.A</t>
  </si>
  <si>
    <t>Air Travel: Fuel Use: Commercial: Jet Fuel: Other Europe and Eurasia: No Inflation Reduction Act</t>
  </si>
  <si>
    <t>AEO.2023.NOIRA.CNSM_NA_AIRT_COMM_JFL_NA_OEUAS_TRLBTU.A</t>
  </si>
  <si>
    <t>Air Travel: Fuel Use: Commercial: Jet Fuel: China: No Inflation Reduction Act</t>
  </si>
  <si>
    <t>AEO.2023.NOIRA.CNSM_NA_AIRT_COMM_JFL_NA_CHN_TRLBTU.A</t>
  </si>
  <si>
    <t>Air Travel: Fuel Use: Commercial: Jet Fuel: India: No Inflation Reduction Act</t>
  </si>
  <si>
    <t>AEO.2023.NOIRA.CNSM_NA_AIRT_COMM_JFL_NA_IND_TRLBTU.A</t>
  </si>
  <si>
    <t>Air Travel: Fuel Use: Commercial: Jet Fuel: Other Non-OECD Asia: No Inflation Reduction Act</t>
  </si>
  <si>
    <t>AEO.2023.NOIRA.CNSM_NA_AIRT_COMM_JFL_NA_ONCDAS_TRLBTU.A</t>
  </si>
  <si>
    <t>Air Travel: Fuel Use: Commercial: Jet Fuel: Middle East: No Inflation Reduction Act</t>
  </si>
  <si>
    <t>AEO.2023.NOIRA.CNSM_NA_AIRT_COMM_JFL_NA_MDE_TRLBTU.A</t>
  </si>
  <si>
    <t>Air Travel: Fuel Use: Commercial: Jet Fuel: Africa: No Inflation Reduction Act</t>
  </si>
  <si>
    <t>AEO.2023.NOIRA.CNSM_NA_AIRT_COMM_JFL_NA_AFR_TRLBTU.A</t>
  </si>
  <si>
    <t>Air Travel: Fuel Use: Commercial: Jet Fuel: Brazil: No Inflation Reduction Act</t>
  </si>
  <si>
    <t>AEO.2023.NOIRA.CNSM_NA_AIRT_COMM_JFL_NA_BRZ_TRLBTU.A</t>
  </si>
  <si>
    <t>Air Travel: Fuel Use: Commercial: Jet Fuel: Other Non-OECD Americas: No Inflation Reduction Act</t>
  </si>
  <si>
    <t>AEO.2023.NOIRA.CNSM_NA_AIRT_COMM_JFL_NA_OTHAMER_TRLBTU.A</t>
  </si>
  <si>
    <t>Air Travel: Fuel Use: Commercial: Jet Fuel: World: No Inflation Reduction Act</t>
  </si>
  <si>
    <t>AEO.2023.NOIRA.CNSM_NA_AIRT_COMM_JFL_NA_WRLD_TRLBTU.A</t>
  </si>
  <si>
    <t>Air Travel: Fuel Use: Commercial: Aviation Gasoline: U.S.: No Inflation Reduction Act</t>
  </si>
  <si>
    <t>AEO.2023.NOIRA.CNSM_NA_AIRT_COMM_AVGA_NA_USA_TRLBTU.A</t>
  </si>
  <si>
    <t>Air Travel: Fuel Use: Military: Jet Fuel: U.S.: No Inflation Reduction Act</t>
  </si>
  <si>
    <t>AEO.2023.NOIRA.CNSM_NA_AIRT_MILT_JFL_NA_USA_TRLBTU.A</t>
  </si>
  <si>
    <t>https://www.eia.gov/outlooks/aeo/data/browser/#/?id=58-AEO2023&amp;cases=noIRA&amp;sourcekey=0</t>
  </si>
  <si>
    <t>Thu Mar 21 2024 16:12:11 GMT-0400 (Eastern Daylight Time)</t>
  </si>
  <si>
    <t>Freight: Truck Stock: Vehicle Miles Traveled: Light Medium: Diesel: No Inflation Reduction Act</t>
  </si>
  <si>
    <t>AEO.2023.NOIRA.ECI_VMT_FGHT_LITEMEDS_DSL_NA_NA_BLNMLS.A</t>
  </si>
  <si>
    <t>Freight: Truck Stock: Vehicle Miles Traveled: Light Medium: Motor Gasoline: No Inflation Reduction Act</t>
  </si>
  <si>
    <t>AEO.2023.NOIRA.ECI_VMT_FGHT_LITEMEDS_MGS_NA_NA_BLNMLS.A</t>
  </si>
  <si>
    <t>Freight: Truck Stock: Vehicle Miles Traveled: Light Medium: Propane: No Inflation Reduction Act</t>
  </si>
  <si>
    <t>AEO.2023.NOIRA.ECI_VMT_FGHT_LITEMEDS_PROP_NA_NA_BLNMLS.A</t>
  </si>
  <si>
    <t>Freight: Truck Stock: Vehicle Miles Traveled: Light Medium: Natural Gas: No Inflation Reduction Act</t>
  </si>
  <si>
    <t>AEO.2023.NOIRA.ECI_VMT_FGHT_LITEMEDS_NG_NA_NA_BLNMLS.A</t>
  </si>
  <si>
    <t>Freight: Truck Stock: Vehicle Miles Traveled: Light Medium: Ethanol-Flex Fuel: No Inflation Reduction Act</t>
  </si>
  <si>
    <t>AEO.2023.NOIRA.ECI_VMT_FGHT_LITEMEDS_EFFI_NA_NA_BLNMLS.A</t>
  </si>
  <si>
    <t>Freight: Truck Stock: Vehicle Miles Traveled: Light Medium: Electric: No Inflation Reduction Act</t>
  </si>
  <si>
    <t>AEO.2023.NOIRA.ECI_VMT_FGHT_LITEMEDS_ELE_NA_NA_BLNMLS.A</t>
  </si>
  <si>
    <t>Freight: Truck Stock: Vehicle Miles Traveled: Light Medium: Plug-in Diesel Hybrid: No Inflation Reduction Act</t>
  </si>
  <si>
    <t>AEO.2023.NOIRA.ECI_VMT_FGHT_LITEMEDS_EDH_NA_NA_BLNMLS.A</t>
  </si>
  <si>
    <t>Freight: Truck Stock: Vehicle Miles Traveled: Light Medium: Plug-in Gasoline Hybrid: No Inflation Reduction Act</t>
  </si>
  <si>
    <t>AEO.2023.NOIRA.ECI_VMT_FGHT_LITEMEDS_EGH_NA_NA_BLNMLS.A</t>
  </si>
  <si>
    <t>Freight: Truck Stock: Vehicle Miles Traveled: Light Medium: Fuel Cell: No Inflation Reduction Act</t>
  </si>
  <si>
    <t>AEO.2023.NOIRA.ECI_VMT_FGHT_LITEMEDS_FUC_NA_NA_BLNMLS.A</t>
  </si>
  <si>
    <t>Freight: Truck Stock: Vehicle Miles Traveled: Light Medium: No Inflation Reduction Act</t>
  </si>
  <si>
    <t>AEO.2023.NOIRA.ECI_VMT_FGHT_LITEMEDS_NA_NA_NA_BLNMLS.A</t>
  </si>
  <si>
    <t>Freight: Truck Stock: Vehicle Miles Traveled: Medium: Diesel: No Inflation Reduction Act</t>
  </si>
  <si>
    <t>AEO.2023.NOIRA.ECI_VMT_FGHT_SOSOS_DSL_NA_NA_BLNMLS.A</t>
  </si>
  <si>
    <t>Freight: Truck Stock: Vehicle Miles Traveled: Medium: Motor Gasoline: No Inflation Reduction Act</t>
  </si>
  <si>
    <t>AEO.2023.NOIRA.ECI_VMT_FGHT_SOSOS_MGS_NA_NA_BLNMLS.A</t>
  </si>
  <si>
    <t>Freight: Truck Stock: Vehicle Miles Traveled: Medium: Propane: No Inflation Reduction Act</t>
  </si>
  <si>
    <t>AEO.2023.NOIRA.ECI_VMT_FGHT_SOSOS_PROP_NA_NA_BLNMLS.A</t>
  </si>
  <si>
    <t>Freight: Truck Stock: Vehicle Miles Traveled: Medium: Natural Gas: No Inflation Reduction Act</t>
  </si>
  <si>
    <t>AEO.2023.NOIRA.ECI_VMT_FGHT_SOSOS_NG_NA_NA_BLNMLS.A</t>
  </si>
  <si>
    <t>Freight: Truck Stock: Vehicle Miles Traveled: Medium: Ethanol-Flex Fuel: No Inflation Reduction Act</t>
  </si>
  <si>
    <t>AEO.2023.NOIRA.ECI_VMT_FGHT_SOSOS_EFFI_NA_NA_BLNMLS.A</t>
  </si>
  <si>
    <t>Freight: Truck Stock: Vehicle Miles Traveled: Medium: Electric: No Inflation Reduction Act</t>
  </si>
  <si>
    <t>AEO.2023.NOIRA.ECI_VMT_FGHT_SOSOS_ELE_NA_NA_BLNMLS.A</t>
  </si>
  <si>
    <t>Freight: Truck Stock: Vehicle Miles Traveled: Medium: Plug-in Diesel Hybrid: No Inflation Reduction Act</t>
  </si>
  <si>
    <t>AEO.2023.NOIRA.ECI_VMT_FGHT_SOSOS_EDH_NA_NA_BLNMLS.A</t>
  </si>
  <si>
    <t>Freight: Truck Stock: Vehicle Miles Traveled: Medium: Plug-in Gasoline Hybrid: No Inflation Reduction Act</t>
  </si>
  <si>
    <t>AEO.2023.NOIRA.ECI_VMT_FGHT_SOSOS_EGH_NA_NA_BLNMLS.A</t>
  </si>
  <si>
    <t>Freight: Truck Stock: Vehicle Miles Traveled: Medium: Fuel Cell: No Inflation Reduction Act</t>
  </si>
  <si>
    <t>AEO.2023.NOIRA.ECI_VMT_FGHT_SOSOS_FUC_NA_NA_BLNMLS.A</t>
  </si>
  <si>
    <t>Freight: Truck Stock: Vehicle Miles Traveled: Medium: No Inflation Reduction Act</t>
  </si>
  <si>
    <t>AEO.2023.NOIRA.ECI_VMT_FGHT_SOSOS_NA_NA_NA_BLNMLS.A</t>
  </si>
  <si>
    <t>Freight: Truck Stock: Vehicle Miles Traveled: Heavy: Diesel: No Inflation Reduction Act</t>
  </si>
  <si>
    <t>AEO.2023.NOIRA.ECI_VMT_FGHT_RADS_DSL_NA_NA_BLNMLS.A</t>
  </si>
  <si>
    <t>Freight: Truck Stock: Vehicle Miles Traveled: Heavy: Motor Gasoline: No Inflation Reduction Act</t>
  </si>
  <si>
    <t>AEO.2023.NOIRA.ECI_VMT_FGHT_RADS_MGS_NA_NA_BLNMLS.A</t>
  </si>
  <si>
    <t>Freight: Truck Stock: Vehicle Miles Traveled: Heavy: Propane: No Inflation Reduction Act</t>
  </si>
  <si>
    <t>AEO.2023.NOIRA.ECI_VMT_FGHT_RADS_PROP_NA_NA_BLNMLS.A</t>
  </si>
  <si>
    <t>Freight: Truck Stock: Vehicle Miles Traveled: Heavy: Natural Gas: No Inflation Reduction Act</t>
  </si>
  <si>
    <t>AEO.2023.NOIRA.ECI_VMT_FGHT_RADS_NG_NA_NA_BLNMLS.A</t>
  </si>
  <si>
    <t>Freight: Truck Stock: Vehicle Miles Traveled: Heavy: Ethanol-Flex Fuel: No Inflation Reduction Act</t>
  </si>
  <si>
    <t>AEO.2023.NOIRA.ECI_VMT_FGHT_RADS_EFFI_NA_NA_BLNMLS.A</t>
  </si>
  <si>
    <t>Freight: Truck Stock: Vehicle Miles Traveled: Heavy: Electric: No Inflation Reduction Act</t>
  </si>
  <si>
    <t>AEO.2023.NOIRA.ECI_VMT_FGHT_RADS_ELE_NA_NA_BLNMLS.A</t>
  </si>
  <si>
    <t>Freight: Truck Stock: Vehicle Miles Traveled: Heavy: Plug-in Diesel Hybrid: No Inflation Reduction Act</t>
  </si>
  <si>
    <t>AEO.2023.NOIRA.ECI_VMT_FGHT_RADS_EDH_NA_NA_BLNMLS.A</t>
  </si>
  <si>
    <t>Freight: Truck Stock: Vehicle Miles Traveled: Heavy: Plug-in Gasoline Hybrid: No Inflation Reduction Act</t>
  </si>
  <si>
    <t>AEO.2023.NOIRA.ECI_VMT_FGHT_RADS_EGH_NA_NA_BLNMLS.A</t>
  </si>
  <si>
    <t>Freight: Truck Stock: Vehicle Miles Traveled: Heavy: Fuel Cell: No Inflation Reduction Act</t>
  </si>
  <si>
    <t>AEO.2023.NOIRA.ECI_VMT_FGHT_RADS_FUC_NA_NA_BLNMLS.A</t>
  </si>
  <si>
    <t>Freight: Truck Stock: Vehicle Miles Traveled: Heavy: No Inflation Reduction Act</t>
  </si>
  <si>
    <t>AEO.2023.NOIRA.ECI_VMT_FGHT_RADS_NA_NA_NA_BLNMLS.A</t>
  </si>
  <si>
    <t>Freight: Truck Stock: Vehicle Miles Traveled: No Inflation Reduction Act</t>
  </si>
  <si>
    <t>AEO.2023.NOIRA.ECI_VMT_FGHT_STK_NA_NA_NA_BLNMLS.A</t>
  </si>
  <si>
    <t>Freight: Truck Stock: Use: Light Medium: Diesel: No Inflation Reduction Act</t>
  </si>
  <si>
    <t>AEO.2023.NOIRA.CNSM_NA_FGHT_LITEMEDS_DSL_NA_NA_TRLBTU.A</t>
  </si>
  <si>
    <t>Freight: Truck Stock: Use: Light Medium: Motor Gasoline: No Inflation Reduction Act</t>
  </si>
  <si>
    <t>AEO.2023.NOIRA.CNSM_NA_FGHT_LITEMEDS_MGS_NA_NA_TRLBTU.A</t>
  </si>
  <si>
    <t>Freight: Truck Stock: Use: Light Medium: Propane: No Inflation Reduction Act</t>
  </si>
  <si>
    <t>AEO.2023.NOIRA.CNSM_NA_FGHT_LITEMEDS_PROP_NA_NA_TRLBTU.A</t>
  </si>
  <si>
    <t>Freight: Truck Stock: Use: Light Medium: Natural Gas: No Inflation Reduction Act</t>
  </si>
  <si>
    <t>AEO.2023.NOIRA.CNSM_NA_FGHT_LITEMEDS_NG_NA_NA_TRLBTU.A</t>
  </si>
  <si>
    <t>Freight: Truck Stock: Use: Light Medium: Ethanol-Flex Fuel: No Inflation Reduction Act</t>
  </si>
  <si>
    <t>AEO.2023.NOIRA.CNSM_NA_FGHT_LITEMEDS_EFFI_NA_NA_TRLBTU.A</t>
  </si>
  <si>
    <t>Freight: Truck Stock: Use: Light Medium: Electric: No Inflation Reduction Act</t>
  </si>
  <si>
    <t>AEO.2023.NOIRA.CNSM_NA_FGHT_LITEMEDS_ELE_NA_NA_TRLBTU.A</t>
  </si>
  <si>
    <t>Freight: Truck Stock: Use: Light Medium: Plug-in Diesel Hybrid: No Inflation Reduction Act</t>
  </si>
  <si>
    <t>AEO.2023.NOIRA.CNSM_NA_FGHT_LITEMEDS_EDH_NA_NA_TRLBTU.A</t>
  </si>
  <si>
    <t>Freight: Truck Stock: Use: Light Medium: Plug-in Gasoline Hybrid: No Inflation Reduction Act</t>
  </si>
  <si>
    <t>AEO.2023.NOIRA.CNSM_NA_FGHT_LITEMEDS_EGH_NA_NA_TRLBTU.A</t>
  </si>
  <si>
    <t>Freight: Truck Stock: Use: Light Medium: Fuel Cell: No Inflation Reduction Act</t>
  </si>
  <si>
    <t>AEO.2023.NOIRA.CNSM_NA_FGHT_LITEMEDS_FUC_NA_NA_TRLBTU.A</t>
  </si>
  <si>
    <t>Freight: Truck Stock: Use: Light Medium: No Inflation Reduction Act</t>
  </si>
  <si>
    <t>AEO.2023.NOIRA.CNSM_NA_FGHT_LITEMEDS_NA_NA_NA_TRLBTU.A</t>
  </si>
  <si>
    <t>Freight: Truck Stock: Use: Medium: Diesel: No Inflation Reduction Act</t>
  </si>
  <si>
    <t>AEO.2023.NOIRA.CNSM_NA_FGHT_SOSOS_DSL_NA_NA_TRLBTU.A</t>
  </si>
  <si>
    <t>Freight: Truck Stock: Use: Medium: Motor Gasoline: No Inflation Reduction Act</t>
  </si>
  <si>
    <t>AEO.2023.NOIRA.CNSM_NA_FGHT_SOSOS_MGS_NA_NA_TRLBTU.A</t>
  </si>
  <si>
    <t>Freight: Truck Stock: Use: Medium: Propane: No Inflation Reduction Act</t>
  </si>
  <si>
    <t>AEO.2023.NOIRA.CNSM_NA_FGHT_SOSOS_PROP_NA_NA_TRLBTU.A</t>
  </si>
  <si>
    <t>Freight: Truck Stock: Use: Medium: Natural Gas: No Inflation Reduction Act</t>
  </si>
  <si>
    <t>AEO.2023.NOIRA.CNSM_NA_FGHT_SOSOS_NG_NA_NA_TRLBTU.A</t>
  </si>
  <si>
    <t>Freight: Truck Stock: Use: Medium: Ethanol-Flex Fuel: No Inflation Reduction Act</t>
  </si>
  <si>
    <t>AEO.2023.NOIRA.CNSM_NA_FGHT_SOSOS_EFFI_NA_NA_TRLBTU.A</t>
  </si>
  <si>
    <t>Freight: Truck Stock: Use: Medium: Electric: No Inflation Reduction Act</t>
  </si>
  <si>
    <t>AEO.2023.NOIRA.CNSM_NA_FGHT_SOSOS_ELE_NA_NA_TRLBTU.A</t>
  </si>
  <si>
    <t>Freight: Truck Stock: Use: Medium: Plug-in Diesel Hybrid: No Inflation Reduction Act</t>
  </si>
  <si>
    <t>AEO.2023.NOIRA.CNSM_NA_FGHT_SOSOS_EDH_NA_NA_TRLBTU.A</t>
  </si>
  <si>
    <t>Freight: Truck Stock: Use: Medium: Plug-in Gasoline Hybrid: No Inflation Reduction Act</t>
  </si>
  <si>
    <t>AEO.2023.NOIRA.CNSM_NA_FGHT_SOSOS_EGH_NA_NA_TRLBTU.A</t>
  </si>
  <si>
    <t>Freight: Truck Stock: Use: Medium: Fuel Cell: No Inflation Reduction Act</t>
  </si>
  <si>
    <t>AEO.2023.NOIRA.CNSM_NA_FGHT_SOSOS_FUC_NA_NA_TRLBTU.A</t>
  </si>
  <si>
    <t>Freight: Truck Stock: Use: Medium: No Inflation Reduction Act</t>
  </si>
  <si>
    <t>AEO.2023.NOIRA.CNSM_NA_FGHT_SOSOS_NA_NA_NA_TRLBTU.A</t>
  </si>
  <si>
    <t>Freight: Truck Stock: Use: Heavy: Diesel: No Inflation Reduction Act</t>
  </si>
  <si>
    <t>AEO.2023.NOIRA.CNSM_NA_FGHT_RADS_DSL_NA_NA_TRLBTU.A</t>
  </si>
  <si>
    <t>Freight: Truck Stock: Use: Heavy: Motor Gasoline: No Inflation Reduction Act</t>
  </si>
  <si>
    <t>AEO.2023.NOIRA.CNSM_NA_FGHT_RADS_MGS_NA_NA_TRLBTU.A</t>
  </si>
  <si>
    <t>Freight: Truck Stock: Use: Heavy: Propane: No Inflation Reduction Act</t>
  </si>
  <si>
    <t>AEO.2023.NOIRA.CNSM_NA_FGHT_RADS_PROP_NA_NA_TRLBTU.A</t>
  </si>
  <si>
    <t>Freight: Truck Stock: Use: Heavy: Natural Gas: No Inflation Reduction Act</t>
  </si>
  <si>
    <t>AEO.2023.NOIRA.CNSM_NA_FGHT_RADS_NG_NA_NA_TRLBTU.A</t>
  </si>
  <si>
    <t>Freight: Truck Stock: Use: Heavy: Ethanol-Flex Fuel: No Inflation Reduction Act</t>
  </si>
  <si>
    <t>AEO.2023.NOIRA.CNSM_NA_FGHT_RADS_EFFI_NA_NA_TRLBTU.A</t>
  </si>
  <si>
    <t>Freight: Truck Stock: Use: Heavy: Electric: No Inflation Reduction Act</t>
  </si>
  <si>
    <t>AEO.2023.NOIRA.CNSM_NA_FGHT_RADS_ELE_NA_NA_TRLBTU.A</t>
  </si>
  <si>
    <t>Freight: Truck Stock: Use: Heavy: Plug-in Diesel Hybrid: No Inflation Reduction Act</t>
  </si>
  <si>
    <t>AEO.2023.NOIRA.CNSM_NA_FGHT_RADS_EDH_NA_NA_TRLBTU.A</t>
  </si>
  <si>
    <t>Freight: Truck Stock: Use: Heavy: Plug-in Gasoline Hybrid: No Inflation Reduction Act</t>
  </si>
  <si>
    <t>AEO.2023.NOIRA.CNSM_NA_FGHT_RADS_EGH_NA_NA_TRLBTU.A</t>
  </si>
  <si>
    <t>Freight: Truck Stock: Use: Heavy: Fuel Cell: No Inflation Reduction Act</t>
  </si>
  <si>
    <t>AEO.2023.NOIRA.CNSM_NA_FGHT_RADS_FUC_NA_NA_TRLBTU.A</t>
  </si>
  <si>
    <t>Freight: Truck Stock: Use: Heavy: No Inflation Reduction Act</t>
  </si>
  <si>
    <t>AEO.2023.NOIRA.CNSM_NA_FGHT_RADS_NA_NA_NA_TRLBTU.A</t>
  </si>
  <si>
    <t>Freight: Truck Stock: Use: Light Medium, Medium, and Heavy: Diesel: No Inflation Reduction Act</t>
  </si>
  <si>
    <t>AEO.2023.NOIRA.CNSM_NA_FGHT_STK_DSL_NA_NA_TRLBTU.A</t>
  </si>
  <si>
    <t>Freight: Truck Stock: Use: Light Medium, Medium, and Heavy: Motor Gasoline: No Inflation Reduction Act</t>
  </si>
  <si>
    <t>AEO.2023.NOIRA.CNSM_NA_FGHT_STK_MGS_NA_NA_TRLBTU.A</t>
  </si>
  <si>
    <t>Freight: Truck Stock: Use: Light Medium, Medium, and Heavy: Propane: No Inflation Reduction Act</t>
  </si>
  <si>
    <t>AEO.2023.NOIRA.CNSM_NA_FGHT_STK_PROP_NA_NA_TRLBTU.A</t>
  </si>
  <si>
    <t>Freight: Truck Stock: Use: Light Medium, Medium, and Heavy: Natural Gas: No Inflation Reduction Act</t>
  </si>
  <si>
    <t>AEO.2023.NOIRA.CNSM_NA_FGHT_STK_NG_NA_NA_TRLBTU.A</t>
  </si>
  <si>
    <t>Freight: Truck Stock: Use: Light Medium, Medium, and Heavy: Ethanol-Flex Fuel: No Inflation Reduction Act</t>
  </si>
  <si>
    <t>AEO.2023.NOIRA.CNSM_NA_FGHT_STK_EFFI_NA_NA_TRLBTU.A</t>
  </si>
  <si>
    <t>Freight: Truck Stock: Use: Light Medium, Medium, and Heavy: Electric: No Inflation Reduction Act</t>
  </si>
  <si>
    <t>AEO.2023.NOIRA.CNSM_NA_FGHT_STK_ELE_NA_NA_TRLBTU.A</t>
  </si>
  <si>
    <t>Freight: Truck Stock: Use: Light Medium, Medium, and Heavy: Plug-in Diesel Hybrid: No Inflation Reduction Act</t>
  </si>
  <si>
    <t>AEO.2023.NOIRA.CNSM_NA_FGHT_STK_EDH_NA_NA_TRLBTU.A</t>
  </si>
  <si>
    <t>Freight: Truck Stock: Use: Light Medium, Medium, and Heavy: Plug-in Gasoline Hybrid: No Inflation Reduction Act</t>
  </si>
  <si>
    <t>AEO.2023.NOIRA.CNSM_NA_FGHT_STK_EGH_NA_NA_TRLBTU.A</t>
  </si>
  <si>
    <t>Freight: Truck Stock: Use: Light Medium, Medium, and Heavy: Fuel Cell: No Inflation Reduction Act</t>
  </si>
  <si>
    <t>AEO.2023.NOIRA.CNSM_NA_FGHT_STK_FUC_NA_NA_TRLBTU.A</t>
  </si>
  <si>
    <t>Freight: Truck Stock: Use: Light Medium, Medium, and Heavy: No Inflation Reduction Act</t>
  </si>
  <si>
    <t>AEO.2023.NOIRA.CNSM_NA_FGHT_STK_NA_NA_NA_TRLBTU.A</t>
  </si>
  <si>
    <t>Freight: Truck Stock: Fuel Efficiency: Light Medium: Diesel: No Inflation Reduction Act</t>
  </si>
  <si>
    <t>AEO.2023.NOIRA.EFI_NA_FGHT_LITEMEDS_DSL_NA_NA_MPGDSEQ.A</t>
  </si>
  <si>
    <t>Freight: Truck Stock: Fuel Efficiency: Light Medium: Motor Gasoline: No Inflation Reduction Act</t>
  </si>
  <si>
    <t>AEO.2023.NOIRA.EFI_NA_FGHT_LITEMEDS_MGS_NA_NA_MPGGASEQ.A</t>
  </si>
  <si>
    <t>Freight: Truck Stock: Fuel Efficiency: Light Medium: Propane: No Inflation Reduction Act</t>
  </si>
  <si>
    <t>AEO.2023.NOIRA.EFI_NA_FGHT_LITEMEDS_PROP_NA_NA_MPGGASEQ.A</t>
  </si>
  <si>
    <t>Freight: Truck Stock: Fuel Efficiency: Light Medium: Natural Gas: No Inflation Reduction Act</t>
  </si>
  <si>
    <t>AEO.2023.NOIRA.EFI_NA_FGHT_LITEMEDS_NG_NA_NA_MPGGASEQ.A</t>
  </si>
  <si>
    <t>Freight: Truck Stock: Fuel Efficiency: Light Medium: Ethanol-Flex Fuel: No Inflation Reduction Act</t>
  </si>
  <si>
    <t>AEO.2023.NOIRA.EFI_NA_FGHT_LITEMEDS_EFFI_NA_NA_MPGGASEQ.A</t>
  </si>
  <si>
    <t>Freight: Truck Stock: Fuel Efficiency: Light Medium: Electric: No Inflation Reduction Act</t>
  </si>
  <si>
    <t>AEO.2023.NOIRA.EFI_NA_FGHT_LITEMEDS_ELE_NA_NA_MPGDSEQ.A</t>
  </si>
  <si>
    <t>Freight: Truck Stock: Fuel Efficiency: Light Medium: Plug-in Diesel Hybrid: No Inflation Reduction Act</t>
  </si>
  <si>
    <t>AEO.2023.NOIRA.EFI_NA_FGHT_LITEMEDS_EDH_NA_NA_MPGDSEQ.A</t>
  </si>
  <si>
    <t>Freight: Truck Stock: Fuel Efficiency: Light Medium: Plug-in Gasoline Hybrid: No Inflation Reduction Act</t>
  </si>
  <si>
    <t>AEO.2023.NOIRA.EFI_NA_FGHT_LITEMEDS_EGH_NA_NA_MPGGASEQ.A</t>
  </si>
  <si>
    <t>Freight: Truck Stock: Fuel Efficiency: Light Medium: Fuel Cell: No Inflation Reduction Act</t>
  </si>
  <si>
    <t>AEO.2023.NOIRA.EFI_NA_FGHT_LITEMEDS_FUC_NA_NA_MPGDSEQ.A</t>
  </si>
  <si>
    <t>Freight: Truck Stock: Fuel Efficiency: Light Medium: Average: No Inflation Reduction Act</t>
  </si>
  <si>
    <t>AEO.2023.NOIRA.EFI_NA_FGHT_LITEMEDS_NA_NA_NA_NA.A</t>
  </si>
  <si>
    <t>Freight: Truck Stock: Fuel Efficiency: Medium: Diesel: No Inflation Reduction Act</t>
  </si>
  <si>
    <t>AEO.2023.NOIRA.EFI_NA_FGHT_SOSOS_DSL_NA_NA_MPGDSEQ.A</t>
  </si>
  <si>
    <t>Freight: Truck Stock: Fuel Efficiency: Medium: Motor Gasoline: No Inflation Reduction Act</t>
  </si>
  <si>
    <t>AEO.2023.NOIRA.EFI_NA_FGHT_SOSOS_MGS_NA_NA_MPGGASEQ.A</t>
  </si>
  <si>
    <t>Freight: Truck Stock: Fuel Efficiency: Medium: Propane: No Inflation Reduction Act</t>
  </si>
  <si>
    <t>AEO.2023.NOIRA.EFI_NA_FGHT_SOSOS_PROP_NA_NA_MPGGASEQ.A</t>
  </si>
  <si>
    <t>Freight: Truck Stock: Fuel Efficiency: Medium: Natural Gas: No Inflation Reduction Act</t>
  </si>
  <si>
    <t>AEO.2023.NOIRA.EFI_NA_FGHT_SOSOS_NG_NA_NA_MPGGASEQ.A</t>
  </si>
  <si>
    <t>Freight: Truck Stock: Fuel Efficiency: Medium: Ethanol-Flex Fuel: No Inflation Reduction Act</t>
  </si>
  <si>
    <t>AEO.2023.NOIRA.EFI_NA_FGHT_SOSOS_EFFI_NA_NA_MPG.A</t>
  </si>
  <si>
    <t>Freight: Truck Stock: Fuel Efficiency: Medium: Electric: No Inflation Reduction Act</t>
  </si>
  <si>
    <t>AEO.2023.NOIRA.EFI_NA_FGHT_SOSOS_ELE_NA_NA_MPGGASEQ.A</t>
  </si>
  <si>
    <t>Freight: Truck Stock: Fuel Efficiency: Medium: Plug-in Diesel Hybrid: No Inflation Reduction Act</t>
  </si>
  <si>
    <t>AEO.2023.NOIRA.EFI_NA_FGHT_SOSOS_EDH_NA_NA_MPGGASEQ.A</t>
  </si>
  <si>
    <t>Freight: Truck Stock: Fuel Efficiency: Medium: Plug-in Gasoline Hybrid: No Inflation Reduction Act</t>
  </si>
  <si>
    <t>AEO.2023.NOIRA.EFI_NA_FGHT_SOSOS_EGH_NA_NA_MPGGASEQ.A</t>
  </si>
  <si>
    <t>Freight: Truck Stock: Fuel Efficiency: Medium: Fuel Cell: No Inflation Reduction Act</t>
  </si>
  <si>
    <t>AEO.2023.NOIRA.EFI_NA_FGHT_SOSOS_FUC_NA_NA_MPGGASEQ.A</t>
  </si>
  <si>
    <t>Freight: Truck Stock: Fuel Efficiency: Medium: Average: No Inflation Reduction Act</t>
  </si>
  <si>
    <t>AEO.2023.NOIRA.EFI_NA_FGHT_SOSOS_NA_NA_NA_NA.A</t>
  </si>
  <si>
    <t>Freight: Truck Stock: Fuel Efficiency: Heavy: Diesel: No Inflation Reduction Act</t>
  </si>
  <si>
    <t>AEO.2023.NOIRA.EFI_NA_FGHT_RADS_DSL_NA_NA_MPGDSEQ.A</t>
  </si>
  <si>
    <t>Freight: Truck Stock: Fuel Efficiency: Heavy: Motor Gasoline: No Inflation Reduction Act</t>
  </si>
  <si>
    <t>AEO.2023.NOIRA.EFI_NA_FGHT_RADS_MGS_NA_NA_MPGGASEQ.A</t>
  </si>
  <si>
    <t>Freight: Truck Stock: Fuel Efficiency: Heavy: Propane: No Inflation Reduction Act</t>
  </si>
  <si>
    <t>AEO.2023.NOIRA.EFI_NA_FGHT_RADS_PROP_NA_NA_MPGGASEQ.A</t>
  </si>
  <si>
    <t>Freight: Truck Stock: Fuel Efficiency: Heavy: Natural Gas: No Inflation Reduction Act</t>
  </si>
  <si>
    <t>AEO.2023.NOIRA.EFI_NA_FGHT_RADS_NG_NA_NA_MPGDSEQ.A</t>
  </si>
  <si>
    <t>Freight: Truck Stock: Fuel Efficiency: Heavy: Ethanol-Flex Fuel: No Inflation Reduction Act</t>
  </si>
  <si>
    <t>AEO.2023.NOIRA.EFI_NA_FGHT_RADS_EFFI_NA_NA_MPGGASEQ.A</t>
  </si>
  <si>
    <t>Freight: Truck Stock: Fuel Efficiency: Heavy: Electric: No Inflation Reduction Act</t>
  </si>
  <si>
    <t>AEO.2023.NOIRA.EFI_NA_FGHT_RADS_ELE_NA_NA_MPGDSEQ.A</t>
  </si>
  <si>
    <t>Freight: Truck Stock: Fuel Efficiency: Heavy: Plug-in Diesel Hybrid: No Inflation Reduction Act</t>
  </si>
  <si>
    <t>AEO.2023.NOIRA.EFI_NA_FGHT_RADS_EDH_NA_NA_MPGDSEQ.A</t>
  </si>
  <si>
    <t>Freight: Truck Stock: Fuel Efficiency: Heavy: Plug-in Gasoline Hybrid: No Inflation Reduction Act</t>
  </si>
  <si>
    <t>AEO.2023.NOIRA.EFI_NA_FGHT_RADS_EGH_NA_NA_MPGGASEQ.A</t>
  </si>
  <si>
    <t>Freight: Truck Stock: Fuel Efficiency: Heavy: Fuel Cell: No Inflation Reduction Act</t>
  </si>
  <si>
    <t>AEO.2023.NOIRA.EFI_NA_FGHT_RADS_FUC_NA_NA_MPGDSEQ.A</t>
  </si>
  <si>
    <t>Freight: Truck Stock: Fuel Efficiency: Heavy: Average: No Inflation Reduction Act</t>
  </si>
  <si>
    <t>AEO.2023.NOIRA.EFI_NA_FGHT_RADS_NA_NA_NA_NA.A</t>
  </si>
  <si>
    <t>Freight: Truck Stock: Fuel Efficiency: No Inflation Reduction Act</t>
  </si>
  <si>
    <t>AEO.2023.NOIRA.EFI_NA_FGHT_STK_NA_NA_NA_NA.A</t>
  </si>
  <si>
    <t>Freight: Truck Stock: Light Medium: Diesel: No Inflation Reduction Act</t>
  </si>
  <si>
    <t>AEO.2023.NOIRA.ECI_STK_FGHT_LITEMEDS_DSL_NA_NA_MILL.A</t>
  </si>
  <si>
    <t>Freight: Truck Stock: Light Medium: Motor Gasoline: No Inflation Reduction Act</t>
  </si>
  <si>
    <t>AEO.2023.NOIRA.ECI_STK_FGHT_LITEMEDS_MGS_NA_NA_MILL.A</t>
  </si>
  <si>
    <t>Freight: Truck Stock: Light Medium: Propane: No Inflation Reduction Act</t>
  </si>
  <si>
    <t>AEO.2023.NOIRA.ECI_STK_FGHT_LITEMEDS_PROP_NA_NA_MILL.A</t>
  </si>
  <si>
    <t>Freight: Truck Stock: Light Medium: Natural Gas: No Inflation Reduction Act</t>
  </si>
  <si>
    <t>AEO.2023.NOIRA.ECI_STK_FGHT_LITEMEDS_NG_NA_NA_MILL.A</t>
  </si>
  <si>
    <t>Freight: Truck Stock: Light Medium: Ethanol-Flex Fuel: No Inflation Reduction Act</t>
  </si>
  <si>
    <t>AEO.2023.NOIRA.ECI_STK_FGHT_LITEMEDS_EFFI_NA_NA_MILL.A</t>
  </si>
  <si>
    <t>Freight: Truck Stock: Light Medium: Electric: No Inflation Reduction Act</t>
  </si>
  <si>
    <t>AEO.2023.NOIRA.ECI_STK_FGHT_LITEMEDS_ELE_NA_NA_MILL.A</t>
  </si>
  <si>
    <t>Freight: Truck Stock: Light Medium: Plug-in Diesel Hybrid: No Inflation Reduction Act</t>
  </si>
  <si>
    <t>AEO.2023.NOIRA.ECI_STK_FGHT_LITEMEDS_EDH_NA_NA_MILL.A</t>
  </si>
  <si>
    <t>Freight: Truck Stock: Light Medium: Plug-in Gasoline Hybrid: No Inflation Reduction Act</t>
  </si>
  <si>
    <t>AEO.2023.NOIRA.ECI_STK_FGHT_LITEMEDS_EGH_NA_NA_MILL.A</t>
  </si>
  <si>
    <t>Freight: Truck Stock: Light Medium: Fuel Cell: No Inflation Reduction Act</t>
  </si>
  <si>
    <t>AEO.2023.NOIRA.ECI_STK_FGHT_LITEMEDS_FUC_NA_NA_MILL.A</t>
  </si>
  <si>
    <t>Freight: Truck Stock: Light Medium: No Inflation Reduction Act</t>
  </si>
  <si>
    <t>AEO.2023.NOIRA.ECI_STK_FGHT_LITEMEDS_NA_NA_NA_MILL.A</t>
  </si>
  <si>
    <t>Freight: Truck Stock: Medium: Diesel: No Inflation Reduction Act</t>
  </si>
  <si>
    <t>AEO.2023.NOIRA.ECI_STK_FGHT_SOSOS_DSL_NA_NA_MILL.A</t>
  </si>
  <si>
    <t>Freight: Truck Stock: Medium: Motor Gasoline: No Inflation Reduction Act</t>
  </si>
  <si>
    <t>AEO.2023.NOIRA.ECI_STK_FGHT_SOSOS_MGS_NA_NA_MILL.A</t>
  </si>
  <si>
    <t>Freight: Truck Stock: Medium: Propane: No Inflation Reduction Act</t>
  </si>
  <si>
    <t>AEO.2023.NOIRA.ECI_STK_FGHT_SOSOS_PROP_NA_NA_MILL.A</t>
  </si>
  <si>
    <t>Freight: Truck Stock: Medium: Natural Gas: No Inflation Reduction Act</t>
  </si>
  <si>
    <t>AEO.2023.NOIRA.ECI_STK_FGHT_SOSOS_NG_NA_NA_MILL.A</t>
  </si>
  <si>
    <t>Freight: Truck Stock: Medium: Ethanol-Flex Fuel: No Inflation Reduction Act</t>
  </si>
  <si>
    <t>AEO.2023.NOIRA.ECI_STK_FGHT_SOSOS_EFFI_NA_NA_MILL.A</t>
  </si>
  <si>
    <t>Freight: Truck Stock: Medium: Electric: No Inflation Reduction Act</t>
  </si>
  <si>
    <t>AEO.2023.NOIRA.ECI_STK_FGHT_SOSOS_ELE_NA_NA_MILL.A</t>
  </si>
  <si>
    <t>Freight: Truck Stock: Medium: Plug-in Diesel Hybrid: No Inflation Reduction Act</t>
  </si>
  <si>
    <t>AEO.2023.NOIRA.ECI_STK_FGHT_SOSOS_EDH_NA_NA_MILL.A</t>
  </si>
  <si>
    <t>Freight: Truck Stock: Medium: Plug-in Gasoline Hybrid: No Inflation Reduction Act</t>
  </si>
  <si>
    <t>AEO.2023.NOIRA.ECI_STK_FGHT_SOSOS_EGH_NA_NA_MILL.A</t>
  </si>
  <si>
    <t>Freight: Truck Stock: Medium: Fuel Cell: No Inflation Reduction Act</t>
  </si>
  <si>
    <t>AEO.2023.NOIRA.ECI_STK_FGHT_SOSOS_FUC_NA_NA_MILL.A</t>
  </si>
  <si>
    <t>Freight: Truck Stock: Medium: No Inflation Reduction Act</t>
  </si>
  <si>
    <t>AEO.2023.NOIRA.ECI_STK_FGHT_SOSOS_NA_NA_NA_MILL.A</t>
  </si>
  <si>
    <t>Freight: Truck Stock: Heavy: Diesel: No Inflation Reduction Act</t>
  </si>
  <si>
    <t>AEO.2023.NOIRA.ECI_STK_FGHT_RADS_DSL_NA_NA_MILL.A</t>
  </si>
  <si>
    <t>Freight: Truck Stock: Heavy: Motor Gasoline: No Inflation Reduction Act</t>
  </si>
  <si>
    <t>AEO.2023.NOIRA.ECI_STK_FGHT_RADS_MGS_NA_NA_MILL.A</t>
  </si>
  <si>
    <t>Freight: Truck Stock: Heavy: Propane: No Inflation Reduction Act</t>
  </si>
  <si>
    <t>AEO.2023.NOIRA.ECI_STK_FGHT_RADS_PROP_NA_NA_MILL.A</t>
  </si>
  <si>
    <t>Freight: Truck Stock: Heavy: Natural Gas: No Inflation Reduction Act</t>
  </si>
  <si>
    <t>AEO.2023.NOIRA.ECI_STK_FGHT_RADS_NG_NA_NA_MILL.A</t>
  </si>
  <si>
    <t>Freight: Truck Stock: Heavy: Ethanol-Flex Fuel: No Inflation Reduction Act</t>
  </si>
  <si>
    <t>AEO.2023.NOIRA.ECI_STK_FGHT_RADS_EFFI_NA_NA_MILL.A</t>
  </si>
  <si>
    <t>Freight: Truck Stock: Heavy: Electric: No Inflation Reduction Act</t>
  </si>
  <si>
    <t>AEO.2023.NOIRA.ECI_STK_FGHT_RADS_ELE_NA_NA_MILL.A</t>
  </si>
  <si>
    <t>Freight: Truck Stock: Heavy: Plug-in Diesel Hybrid: No Inflation Reduction Act</t>
  </si>
  <si>
    <t>AEO.2023.NOIRA.ECI_STK_FGHT_RADS_EDH_NA_NA_MILL.A</t>
  </si>
  <si>
    <t>Freight: Truck Stock: Heavy: Plug-in Gasoline Hybrid: No Inflation Reduction Act</t>
  </si>
  <si>
    <t>AEO.2023.NOIRA.ECI_STK_FGHT_RADS_EGH_NA_NA_MILL.A</t>
  </si>
  <si>
    <t>Freight: Truck Stock: Heavy: Fuel Cell: No Inflation Reduction Act</t>
  </si>
  <si>
    <t>AEO.2023.NOIRA.ECI_STK_FGHT_RADS_FUC_NA_NA_MILL.A</t>
  </si>
  <si>
    <t>Freight: Truck Stock: Heavy: No Inflation Reduction Act</t>
  </si>
  <si>
    <t>AEO.2023.NOIRA.ECI_STK_FGHT_RADS_NA_NA_NA_MILL.A</t>
  </si>
  <si>
    <t>Freight: Truck Stock: No Inflation Reduction Act</t>
  </si>
  <si>
    <t>AEO.2023.NOIRA.ECI_STK_FGHT_STK_NA_NA_NA_MILL.A</t>
  </si>
  <si>
    <t>Freight: New Trucks: Fuel Efficiency: Light Medium: Diesel: No Inflation Reduction Act</t>
  </si>
  <si>
    <t>AEO.2023.NOIRA.EFI_NA_FGHT_LITEMEDN_DSL_NA_NA_MPGDSEQ.A</t>
  </si>
  <si>
    <t>Freight: New Trucks: Fuel Efficiency: Light Medium: Motor Gasoline: No Inflation Reduction Act</t>
  </si>
  <si>
    <t>AEO.2023.NOIRA.EFI_NA_FGHT_LITEMEDN_MGS_NA_NA_MPGGASEQ.A</t>
  </si>
  <si>
    <t>Freight: New Trucks: Fuel Efficiency: Light Medium: Propane: No Inflation Reduction Act</t>
  </si>
  <si>
    <t>AEO.2023.NOIRA.EFI_NA_FGHT_LITEMEDN_PROP_NA_NA_MPGGASEQ.A</t>
  </si>
  <si>
    <t>Freight: New Trucks: Fuel Efficiency: Light Medium: Natural Gas: No Inflation Reduction Act</t>
  </si>
  <si>
    <t>AEO.2023.NOIRA.EFI_NA_FGHT_LITEMEDN_NG_NA_NA_MPGGASEQ.A</t>
  </si>
  <si>
    <t>Freight: New Trucks: Fuel Efficiency: Light Medium: Ethanol-Flex Fuel: No Inflation Reduction Act</t>
  </si>
  <si>
    <t>AEO.2023.NOIRA.EFI_NA_FGHT_LITEMEDN_EFFI_NA_NA_MPGGASEQ.A</t>
  </si>
  <si>
    <t>Freight: New Trucks: Fuel Efficiency: Light Medium: Electric: No Inflation Reduction Act</t>
  </si>
  <si>
    <t>AEO.2023.NOIRA.EFI_NA_FGHT_LITEMEDN_ELE_NA_NA_MPGDSEQ.A</t>
  </si>
  <si>
    <t>Freight: New Trucks: Fuel Efficiency: Light Medium: Plug-in Diesel Hybrid: No Inflation Reduction Act</t>
  </si>
  <si>
    <t>AEO.2023.NOIRA.EFI_NA_FGHT_LITEMEDN_EDH_NA_NA_MPGDSEQ.A</t>
  </si>
  <si>
    <t>Freight: New Trucks: Fuel Efficiency: Light Medium: Plug-in Gasoline Hybrid: No Inflation Reduction Act</t>
  </si>
  <si>
    <t>AEO.2023.NOIRA.EFI_NA_FGHT_LITEMEDN_EGH_NA_NA_MPGGASEQ.A</t>
  </si>
  <si>
    <t>Freight: New Trucks: Fuel Efficiency: Light Medium: Fuel Cell: No Inflation Reduction Act</t>
  </si>
  <si>
    <t>AEO.2023.NOIRA.EFI_NA_FGHT_LITEMEDN_FUC_NA_NA_MPGDSEQ.A</t>
  </si>
  <si>
    <t>Freight: New Trucks: Fuel Efficiency: Light Medium: Average: No Inflation Reduction Act</t>
  </si>
  <si>
    <t>AEO.2023.NOIRA.EFI_NA_FGHT_LITEMEDN_NA_NA_NA_NA.A</t>
  </si>
  <si>
    <t>Freight: New Trucks: Fuel Efficiency: Medium: Diesel: No Inflation Reduction Act</t>
  </si>
  <si>
    <t>AEO.2023.NOIRA.EFI_NA_FGHT_SOSON_DSL_NA_NA_MPGDSEQ.A</t>
  </si>
  <si>
    <t>Freight: New Trucks: Fuel Efficiency: Medium: Motor Gasoline: No Inflation Reduction Act</t>
  </si>
  <si>
    <t>AEO.2023.NOIRA.EFI_NA_FGHT_SOSON_MGS_NA_NA_MPGGASEQ.A</t>
  </si>
  <si>
    <t>Freight: New Trucks: Fuel Efficiency: Medium: Propane: No Inflation Reduction Act</t>
  </si>
  <si>
    <t>AEO.2023.NOIRA.EFI_NA_FGHT_SOSON_PROP_NA_NA_MPGGASEQ.A</t>
  </si>
  <si>
    <t>Freight: New Trucks: Fuel Efficiency: Medium: Natural Gas: No Inflation Reduction Act</t>
  </si>
  <si>
    <t>AEO.2023.NOIRA.EFI_NA_FGHT_SOSON_NG_NA_NA_MPGGASEQ.A</t>
  </si>
  <si>
    <t>Freight: New Trucks: Fuel Efficiency: Medium: Ethanol-Flex Fuel: No Inflation Reduction Act</t>
  </si>
  <si>
    <t>AEO.2023.NOIRA.EFI_NA_FGHT_SOSON_EFFI_NA_NA_MPG.A</t>
  </si>
  <si>
    <t>Freight: New Trucks: Fuel Efficiency: Medium: Electric: No Inflation Reduction Act</t>
  </si>
  <si>
    <t>AEO.2023.NOIRA.EFI_NA_FGHT_SOSON_ELE_NA_NA_MPGGASEQ.A</t>
  </si>
  <si>
    <t>Freight: New Trucks: Fuel Efficiency: Medium: Plug-in Diesel Hybrid: No Inflation Reduction Act</t>
  </si>
  <si>
    <t>AEO.2023.NOIRA.EFI_NA_FGHT_SOSON_EDH_NA_NA_MPGGASEQ.A</t>
  </si>
  <si>
    <t>Freight: New Trucks: Fuel Efficiency: Medium: Plug-in Gasoline Hybrid: No Inflation Reduction Act</t>
  </si>
  <si>
    <t>AEO.2023.NOIRA.EFI_NA_FGHT_SOSON_EGH_NA_NA_MPGGASEQ.A</t>
  </si>
  <si>
    <t>Freight: New Trucks: Fuel Efficiency: Medium: Fuel Cell: No Inflation Reduction Act</t>
  </si>
  <si>
    <t>AEO.2023.NOIRA.EFI_NA_FGHT_SOSON_FUC_NA_NA_MPGGASEQ.A</t>
  </si>
  <si>
    <t>Freight: New Trucks: Fuel Efficiency: Medium: Average: No Inflation Reduction Act</t>
  </si>
  <si>
    <t>AEO.2023.NOIRA.EFI_NA_FGHT_SOSON_NA_NA_NA_NA.A</t>
  </si>
  <si>
    <t>Freight: New Trucks: Fuel Efficiency: Heavy: Diesel: No Inflation Reduction Act</t>
  </si>
  <si>
    <t>AEO.2023.NOIRA.EFI_NA_FGHT_RADN_DSL_NA_NA_MPGDSEQ.A</t>
  </si>
  <si>
    <t>Freight: New Trucks: Fuel Efficiency: Heavy: Motor Gasoline: No Inflation Reduction Act</t>
  </si>
  <si>
    <t>AEO.2023.NOIRA.EFI_NA_FGHT_RADN_MGS_NA_NA_MPGGASEQ.A</t>
  </si>
  <si>
    <t>Freight: New Trucks: Fuel Efficiency: Heavy: Propane: No Inflation Reduction Act</t>
  </si>
  <si>
    <t>AEO.2023.NOIRA.EFI_NA_FGHT_RADN_PROP_NA_NA_MPGGASEQ.A</t>
  </si>
  <si>
    <t>Freight: New Trucks: Fuel Efficiency: Heavy: Natural Gas: No Inflation Reduction Act</t>
  </si>
  <si>
    <t>AEO.2023.NOIRA.EFI_NA_FGHT_RADN_NG_NA_NA_MPGDSEQ.A</t>
  </si>
  <si>
    <t>Freight: New Trucks: Fuel Efficiency: Heavy: Ethanol-Flex Fuel: No Inflation Reduction Act</t>
  </si>
  <si>
    <t>AEO.2023.NOIRA.EFI_NA_FGHT_RADN_EFFI_NA_NA_MPGGASEQ.A</t>
  </si>
  <si>
    <t>Freight: New Trucks: Fuel Efficiency: Heavy: Electric: No Inflation Reduction Act</t>
  </si>
  <si>
    <t>AEO.2023.NOIRA.EFI_NA_FGHT_RADN_ELE_NA_NA_MPGDSEQ.A</t>
  </si>
  <si>
    <t>Freight: New Trucks: Fuel Efficiency: Heavy: Plug-in Diesel Hybrid: No Inflation Reduction Act</t>
  </si>
  <si>
    <t>AEO.2023.NOIRA.EFI_NA_FGHT_RADN_EDH_NA_NA_MPGDSEQ.A</t>
  </si>
  <si>
    <t>Freight: New Trucks: Fuel Efficiency: Heavy: Plug-in Gasoline Hybrid: No Inflation Reduction Act</t>
  </si>
  <si>
    <t>AEO.2023.NOIRA.EFI_NA_FGHT_RADN_EGH_NA_NA_MPGGASEQ.A</t>
  </si>
  <si>
    <t>Freight: New Trucks: Fuel Efficiency: Heavy: Fuel Cell: No Inflation Reduction Act</t>
  </si>
  <si>
    <t>AEO.2023.NOIRA.EFI_NA_FGHT_RADN_FUC_NA_NA_MPGDSEQ.A</t>
  </si>
  <si>
    <t>Freight: New Trucks: Fuel Efficiency: Heavy: Average: No Inflation Reduction Act</t>
  </si>
  <si>
    <t>AEO.2023.NOIRA.EFI_NA_FGHT_RADN_NA_NA_NA_NA.A</t>
  </si>
  <si>
    <t>Freight: New Trucks: Fuel Efficiency: No Inflation Reduction Act</t>
  </si>
  <si>
    <t>AEO.2023.NOIRA.EFI_NA_FGHT_NEW_NA_NA_NA_NA.A</t>
  </si>
  <si>
    <t>Freight: New Trucks: Sales: Light Medium: Diesel: No Inflation Reduction Act</t>
  </si>
  <si>
    <t>AEO.2023.NOIRA.ECI_SAL_FGHT_LITEMED_DSL_NA_NA_TH.A</t>
  </si>
  <si>
    <t>Freight: New Trucks: Sales: Light Medium: Motor Gasoline: No Inflation Reduction Act</t>
  </si>
  <si>
    <t>AEO.2023.NOIRA.ECI_SAL_FGHT_LITEMED_MGS_NA_NA_TH.A</t>
  </si>
  <si>
    <t>Freight: New Trucks: Sales: Light Medium: Propane: No Inflation Reduction Act</t>
  </si>
  <si>
    <t>AEO.2023.NOIRA.ECI_SAL_FGHT_LITEMED_PROP_NA_NA_TH.A</t>
  </si>
  <si>
    <t>Freight: New Trucks: Sales: Light Medium: Natural Gas: No Inflation Reduction Act</t>
  </si>
  <si>
    <t>AEO.2023.NOIRA.ECI_SAL_FGHT_LITEMED_NG_NA_NA_TH.A</t>
  </si>
  <si>
    <t>Freight: New Trucks: Sales: Light Medium: Ethanol-Flex Fuel: No Inflation Reduction Act</t>
  </si>
  <si>
    <t>AEO.2023.NOIRA.ECI_SAL_FGHT_LITEMED_EFFI_NA_NA_TH.A</t>
  </si>
  <si>
    <t>Freight: New Trucks: Sales: Light Medium: Electric: No Inflation Reduction Act</t>
  </si>
  <si>
    <t>AEO.2023.NOIRA.ECI_SAL_FGHT_LITEMED_ELE_NA_NA_TH.A</t>
  </si>
  <si>
    <t>Freight: New Trucks: Sales: Light Medium: Plug-in Diesel Hybrid: No Inflation Reduction Act</t>
  </si>
  <si>
    <t>AEO.2023.NOIRA.ECI_SAL_FGHT_LITEMED_EDH_NA_NA_TH.A</t>
  </si>
  <si>
    <t>Freight: New Trucks: Sales: Light Medium: Plug-in Gasoline Hybrid: No Inflation Reduction Act</t>
  </si>
  <si>
    <t>AEO.2023.NOIRA.ECI_SAL_FGHT_LITEMED_EGH_NA_NA_TH.A</t>
  </si>
  <si>
    <t>Freight: New Trucks: Sales: Light Medium: Fuel Cell: No Inflation Reduction Act</t>
  </si>
  <si>
    <t>AEO.2023.NOIRA.ECI_SAL_FGHT_LITEMED_FUC_NA_NA_TH.A</t>
  </si>
  <si>
    <t>Freight: New Trucks: Sales: Light Medium: No Inflation Reduction Act</t>
  </si>
  <si>
    <t>AEO.2023.NOIRA.ECI_SAL_FGHT_LITEMED_NA_NA_NA_TH.A</t>
  </si>
  <si>
    <t>Freight: New Trucks: Sales: Medium: Diesel: No Inflation Reduction Act</t>
  </si>
  <si>
    <t>AEO.2023.NOIRA.ECI_SAL_FGHT_SOSO_DSL_NA_NA_TH.A</t>
  </si>
  <si>
    <t>Freight: New Trucks: Sales: Medium: Motor Gasoline: No Inflation Reduction Act</t>
  </si>
  <si>
    <t>AEO.2023.NOIRA.ECI_SAL_FGHT_SOSO_MGS_NA_NA_TH.A</t>
  </si>
  <si>
    <t>Freight: New Trucks: Sales: Medium: Propane: No Inflation Reduction Act</t>
  </si>
  <si>
    <t>AEO.2023.NOIRA.ECI_SAL_FGHT_SOSO_PROP_NA_NA_TH.A</t>
  </si>
  <si>
    <t>Freight: New Trucks: Sales: Medium: Natural Gas: No Inflation Reduction Act</t>
  </si>
  <si>
    <t>AEO.2023.NOIRA.ECI_SAL_FGHT_SOSO_NG_NA_NA_TH.A</t>
  </si>
  <si>
    <t>Freight: New Trucks: Sales: Medium: Ethanol-Flex Fuel: No Inflation Reduction Act</t>
  </si>
  <si>
    <t>AEO.2023.NOIRA.ECI_SAL_FGHT_SOSO_EFFI_NA_NA_TH.A</t>
  </si>
  <si>
    <t>Freight: New Trucks: Sales: Medium: Electric: No Inflation Reduction Act</t>
  </si>
  <si>
    <t>AEO.2023.NOIRA.ECI_SAL_FGHT_SOSO_ELE_NA_NA_TH.A</t>
  </si>
  <si>
    <t>Freight: New Trucks: Sales: Medium: Plug-in Diesel Hybrid: No Inflation Reduction Act</t>
  </si>
  <si>
    <t>AEO.2023.NOIRA.ECI_SAL_FGHT_SOSO_EDH_NA_NA_TH.A</t>
  </si>
  <si>
    <t>Freight: New Trucks: Sales: Medium: Plug-in Gasoline Hybrid: No Inflation Reduction Act</t>
  </si>
  <si>
    <t>AEO.2023.NOIRA.ECI_SAL_FGHT_SOSO_EGH_NA_NA_TH.A</t>
  </si>
  <si>
    <t>Freight: New Trucks: Sales: Medium: Fuel Cell: No Inflation Reduction Act</t>
  </si>
  <si>
    <t>AEO.2023.NOIRA.ECI_SAL_FGHT_SOSO_FUC_NA_NA_TH.A</t>
  </si>
  <si>
    <t>Freight: New Trucks: Sales: Medium: No Inflation Reduction Act</t>
  </si>
  <si>
    <t>AEO.2023.NOIRA.ECI_SAL_FGHT_SOSO_NA_NA_NA_TH.A</t>
  </si>
  <si>
    <t>Freight: New Trucks: Sales: Heavy: Diesel: No Inflation Reduction Act</t>
  </si>
  <si>
    <t>AEO.2023.NOIRA.ECI_SAL_FGHT_RAD_DSL_NA_NA_TH.A</t>
  </si>
  <si>
    <t>Freight: New Trucks: Sales: Heavy: Motor Gasoline: No Inflation Reduction Act</t>
  </si>
  <si>
    <t>AEO.2023.NOIRA.ECI_SAL_FGHT_RAD_MGS_NA_NA_TH.A</t>
  </si>
  <si>
    <t>Freight: New Trucks: Sales: Heavy: Propane: No Inflation Reduction Act</t>
  </si>
  <si>
    <t>AEO.2023.NOIRA.ECI_SAL_FGHT_RAD_PROP_NA_NA_TH.A</t>
  </si>
  <si>
    <t>Freight: New Trucks: Sales: Heavy: Natural Gas: No Inflation Reduction Act</t>
  </si>
  <si>
    <t>AEO.2023.NOIRA.ECI_SAL_FGHT_RAD_NG_NA_NA_TH.A</t>
  </si>
  <si>
    <t>Freight: New Trucks: Sales: Heavy: Ethanol-Flex Fuel: No Inflation Reduction Act</t>
  </si>
  <si>
    <t>AEO.2023.NOIRA.ECI_SAL_FGHT_RAD_EFFI_NA_NA_TH.A</t>
  </si>
  <si>
    <t>Freight: New Trucks: Sales: Heavy: Electric: No Inflation Reduction Act</t>
  </si>
  <si>
    <t>AEO.2023.NOIRA.ECI_SAL_FGHT_RAD_ELE_NA_NA_TH.A</t>
  </si>
  <si>
    <t>Freight: New Trucks: Sales: Heavy: Plug-in Diesel Hybrid: No Inflation Reduction Act</t>
  </si>
  <si>
    <t>AEO.2023.NOIRA.ECI_SAL_FGHT_RAD_EDH_NA_NA_TH.A</t>
  </si>
  <si>
    <t>Freight: New Trucks: Sales: Heavy: Plug-in Gasoline Hybrid: No Inflation Reduction Act</t>
  </si>
  <si>
    <t>AEO.2023.NOIRA.ECI_SAL_FGHT_RAD_EGH_NA_NA_TH.A</t>
  </si>
  <si>
    <t>Freight: New Trucks: Sales: Heavy: Fuel Cell: No Inflation Reduction Act</t>
  </si>
  <si>
    <t>AEO.2023.NOIRA.ECI_SAL_FGHT_RAD_FUC_NA_NA_TH.A</t>
  </si>
  <si>
    <t>Freight: New Trucks: Sales: Heavy: No Inflation Reduction Act</t>
  </si>
  <si>
    <t>AEO.2023.NOIRA.ECI_SAL_FGHT_RAD_NA_NA_NA_TH.A</t>
  </si>
  <si>
    <t>Freight: New Trucks: Sales: No Inflation Reduction Act</t>
  </si>
  <si>
    <t>AEO.2023.NOIRA.ECI_SAL_FGHT_NA_NA_NA_NA_TH.A</t>
  </si>
  <si>
    <t>Freight: Railroads: Ton Miles by Rail: No Inflation Reduction Act</t>
  </si>
  <si>
    <t>AEO.2023.NOIRA.ECI_FTM_TRN_RAIL_NA_NA_NA_BLN.A</t>
  </si>
  <si>
    <t>Freight: Railroads: Fuel Efficiency: No Inflation Reduction Act</t>
  </si>
  <si>
    <t>AEO.2023.NOIRA.EFI_NA_TRN_RAIL_NA_NA_NA_TONMLPTHBTU.A</t>
  </si>
  <si>
    <t>Freight: Railroads: Fuel Use: Distillate Fuel Oil: No Inflation Reduction Act</t>
  </si>
  <si>
    <t>AEO.2023.NOIRA.CNSM_NA_TRN_RAIL_DFO_NA_NA_TRLBTU.A</t>
  </si>
  <si>
    <t>Freight: Railroads: Fuel Use: Residual Fuel Oil: No Inflation Reduction Act</t>
  </si>
  <si>
    <t>AEO.2023.NOIRA.CNSM_NA_TRN_RAIL_RFO_NA_NA_TRLBTU.A</t>
  </si>
  <si>
    <t>Freight: Railroads: Fuel Use: CNG: No Inflation Reduction Act</t>
  </si>
  <si>
    <t>AEO.2023.NOIRA.CNSM_NA_TRN_RAIL_CNG_NA_NA_TRLBTU.A</t>
  </si>
  <si>
    <t>Freight: Railroads: Fuel Use: LNG: No Inflation Reduction Act</t>
  </si>
  <si>
    <t>AEO.2023.NOIRA.CNSM_NA_TRN_RAIL_LNG_NA_NA_TRLBTU.A</t>
  </si>
  <si>
    <t>Freight: Domestic Shipping: Ton Miles Shipping: No Inflation Reduction Act</t>
  </si>
  <si>
    <t>AEO.2023.NOIRA.ECI_FTM_TRN_DMT_NA_NA_NA_BLN.A</t>
  </si>
  <si>
    <t>Freight: Domestic Shipping: Fuel Efficiency: No Inflation Reduction Act</t>
  </si>
  <si>
    <t>AEO.2023.NOIRA.EFI_NA_TRN_DMT_NA_NA_NA_TONMLPTHBTU.A</t>
  </si>
  <si>
    <t>Freight: Domestic Shipping: Fuel Use: Distillate Fuel Oil: No Inflation Reduction Act</t>
  </si>
  <si>
    <t>AEO.2023.NOIRA.CNSM_NA_TRN_DMT_DFO_NA_NA_TRLBTU.A</t>
  </si>
  <si>
    <t>Freight: Domestic Shipping: Fuel Use: Residual Fuel Oil: No Inflation Reduction Act</t>
  </si>
  <si>
    <t>AEO.2023.NOIRA.CNSM_NA_TRN_DMT_RFO_NA_NA_TRLBTU.A</t>
  </si>
  <si>
    <t>Freight: Domestic Shipping: Fuel Use: CNG: No Inflation Reduction Act</t>
  </si>
  <si>
    <t>AEO.2023.NOIRA.CNSM_NA_TRN_DMT_CNG_NA_NA_TRLBTU.A</t>
  </si>
  <si>
    <t>Freight: Domestic Shipping: Fuel Use: LNG: No Inflation Reduction Act</t>
  </si>
  <si>
    <t>AEO.2023.NOIRA.CNSM_NA_TRN_DMT_LNG_NA_NA_TRLBTU.A</t>
  </si>
  <si>
    <t>Freight: International Shipping: Gross Trade: No Inflation Reduction Act</t>
  </si>
  <si>
    <t>AEO.2023.NOIRA.ECI_UGHT_TRN_INTS_NA_NA_NA_BLNY09DLR.A</t>
  </si>
  <si>
    <t>Freight: International Shipping: Exports: No Inflation Reduction Act</t>
  </si>
  <si>
    <t>AEO.2023.NOIRA.ECI_EXPT_TRN_INTS_NA_NA_NA_BLNY09DLR.A</t>
  </si>
  <si>
    <t>Freight: International Shipping: Imports: No Inflation Reduction Act</t>
  </si>
  <si>
    <t>AEO.2023.NOIRA.ECI_IMP_TRN_INTS_NA_NA_NA_BLNY09DLR.A</t>
  </si>
  <si>
    <t>Freight: International Shipping: Fuel Use: Distillate Fuel Oil: No Inflation Reduction Act</t>
  </si>
  <si>
    <t>AEO.2023.NOIRA.CNSM_NA_TRN_INTS_DFO_NA_NA_TRLBTU.A</t>
  </si>
  <si>
    <t>Freight: International Shipping: Fuel Use: Residual Fuel Oil: No Inflation Reduction Act</t>
  </si>
  <si>
    <t>AEO.2023.NOIRA.CNSM_NA_TRN_INTS_RFO_NA_NA_TRLBTU.A</t>
  </si>
  <si>
    <t>Freight: International Shipping: Fuel Use: CNG: No Inflation Reduction Act</t>
  </si>
  <si>
    <t>AEO.2023.NOIRA.CNSM_NA_TRN_INTS_CNG_NA_NA_TRLBTU.A</t>
  </si>
  <si>
    <t>Freight: International Shipping: Fuel Use: LNG: No Inflation Reduction Act</t>
  </si>
  <si>
    <t>AEO.2023.NOIRA.CNSM_NA_TRN_INTS_LNG_NA_NA_TRLBTU.A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</si>
</sst>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s>
  <fonts count="7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
      <sz val="10"/>
      <name val="Calibri"/>
    </font>
    <font>
      <sz val="9"/>
      <name val="Calibri"/>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124">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68" fillId="0" borderId="2" xfId="210" applyFont="1">
      <alignment wrapText="1"/>
    </xf>
    <xf numFmtId="0" fontId="3" fillId="0" borderId="2" xfId="1" applyBorder="1"/>
    <xf numFmtId="0" fontId="4" fillId="0" borderId="0" xfId="1" applyFont="1"/>
    <xf numFmtId="0" fontId="72" fillId="0" borderId="2" xfId="223" applyFont="1">
      <alignment wrapText="1"/>
    </xf>
    <xf numFmtId="0" fontId="75" fillId="0" borderId="2" xfId="223" applyFont="1">
      <alignment wrapText="1"/>
    </xf>
    <xf numFmtId="0" fontId="4" fillId="0" borderId="0" xfId="0" applyFont="1" applyAlignment="1">
      <alignment horizontal="left"/>
    </xf>
    <xf numFmtId="0" fontId="3" fillId="0" borderId="0" xfId="222"/>
    <xf numFmtId="0" fontId="3" fillId="0" borderId="0" xfId="222"/>
    <xf numFmtId="0" fontId="5" fillId="0" borderId="5" xfId="224">
      <alignment wrapText="1"/>
    </xf>
    <xf numFmtId="0" fontId="8" fillId="0" borderId="0" xfId="1" applyFont="1"/>
    <xf numFmtId="0" fontId="66" fillId="0" borderId="0" xfId="226" applyFont="1">
      <alignment horizontal="left"/>
    </xf>
    <xf numFmtId="0" fontId="4" fillId="0" borderId="0" xfId="222" applyFont="1"/>
    <xf numFmtId="0" fontId="63" fillId="0" borderId="5" xfId="224" applyFont="1">
      <alignment wrapText="1"/>
    </xf>
    <xf numFmtId="0" fontId="63" fillId="0" borderId="5" xfId="224" applyFont="1" applyAlignment="1">
      <alignment horizontal="right"/>
    </xf>
    <xf numFmtId="0" fontId="63" fillId="0" borderId="3" xfId="225" applyFont="1">
      <alignment wrapText="1"/>
    </xf>
    <xf numFmtId="0" fontId="4" fillId="0" borderId="4" xfId="221" applyFont="1">
      <alignment wrapText="1"/>
    </xf>
    <xf numFmtId="4" fontId="4" fillId="0" borderId="4" xfId="221" applyNumberFormat="1" applyFont="1" applyAlignment="1">
      <alignment horizontal="right" wrapText="1"/>
    </xf>
    <xf numFmtId="164" fontId="4" fillId="0" borderId="4" xfId="221" applyNumberFormat="1" applyFont="1" applyAlignment="1">
      <alignment horizontal="right" wrapText="1"/>
    </xf>
    <xf numFmtId="4" fontId="63" fillId="0" borderId="3" xfId="225" applyNumberFormat="1" applyFont="1" applyAlignment="1">
      <alignment horizontal="right" wrapText="1"/>
    </xf>
    <xf numFmtId="164" fontId="63" fillId="0" borderId="3" xfId="225" applyNumberFormat="1" applyFont="1" applyAlignment="1">
      <alignment horizontal="right" wrapText="1"/>
    </xf>
    <xf numFmtId="3" fontId="4" fillId="0" borderId="4" xfId="221" applyNumberFormat="1" applyFont="1" applyAlignment="1">
      <alignment horizontal="right" wrapText="1"/>
    </xf>
    <xf numFmtId="165" fontId="4" fillId="0" borderId="4" xfId="221" applyNumberFormat="1" applyFont="1" applyAlignment="1">
      <alignment horizontal="right" wrapText="1"/>
    </xf>
    <xf numFmtId="0" fontId="74" fillId="0" borderId="0" xfId="1" applyFont="1"/>
  </cellXfs>
  <cellStyles count="227">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workbookViewId="0">
      <selection activeCell="E22" sqref="E22"/>
    </sheetView>
  </sheetViews>
  <sheetFormatPr defaultRowHeight="15"/>
  <cols>
    <col min="1" max="1" width="13.42578125" customWidth="1"/>
    <col min="2" max="2" width="107.42578125" customWidth="1"/>
  </cols>
  <sheetData>
    <row r="1" spans="1:2">
      <c r="A1" s="1" t="s">
        <v>137</v>
      </c>
    </row>
    <row r="3" spans="1:2">
      <c r="A3" s="1" t="s">
        <v>0</v>
      </c>
      <c r="B3" s="2" t="s">
        <v>125</v>
      </c>
    </row>
    <row r="4" spans="1:2">
      <c r="B4" t="s">
        <v>123</v>
      </c>
    </row>
    <row r="5" spans="1:2">
      <c r="B5" s="3" t="s">
        <v>1524</v>
      </c>
    </row>
    <row r="6" spans="1:2">
      <c r="B6" t="s">
        <v>1525</v>
      </c>
    </row>
    <row r="7" spans="1:2">
      <c r="B7" s="6" t="s">
        <v>777</v>
      </c>
    </row>
    <row r="8" spans="1:2">
      <c r="B8" t="s">
        <v>776</v>
      </c>
    </row>
    <row r="10" spans="1:2">
      <c r="B10" s="2" t="s">
        <v>2561</v>
      </c>
    </row>
    <row r="11" spans="1:2">
      <c r="B11" t="s">
        <v>2562</v>
      </c>
    </row>
    <row r="12" spans="1:2">
      <c r="B12" s="51">
        <v>2022</v>
      </c>
    </row>
    <row r="13" spans="1:2">
      <c r="B13" t="s">
        <v>2563</v>
      </c>
    </row>
    <row r="14" spans="1:2">
      <c r="B14" s="6" t="s">
        <v>2564</v>
      </c>
    </row>
    <row r="15" spans="1:2">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c r="B1" s="17" t="s">
        <v>815</v>
      </c>
    </row>
    <row r="2" spans="1:33" ht="15" customHeight="1">
      <c r="C2" s="41" t="s">
        <v>109</v>
      </c>
      <c r="D2" s="41" t="s">
        <v>816</v>
      </c>
      <c r="E2" s="7"/>
      <c r="F2" s="7"/>
      <c r="G2" s="7"/>
    </row>
    <row r="3" spans="1:33" ht="15" customHeight="1">
      <c r="C3" s="41" t="s">
        <v>108</v>
      </c>
      <c r="D3" s="41" t="s">
        <v>817</v>
      </c>
      <c r="E3" s="7"/>
      <c r="F3" s="7"/>
      <c r="G3" s="41" t="s">
        <v>818</v>
      </c>
    </row>
    <row r="4" spans="1:33" ht="15" customHeight="1">
      <c r="C4" s="41" t="s">
        <v>106</v>
      </c>
      <c r="D4" s="41" t="s">
        <v>819</v>
      </c>
      <c r="E4" s="7"/>
      <c r="F4" s="7"/>
      <c r="G4" s="7"/>
    </row>
    <row r="5" spans="1:33" ht="15" customHeight="1">
      <c r="C5" s="41" t="s">
        <v>105</v>
      </c>
      <c r="D5" s="7"/>
      <c r="E5" s="41" t="s">
        <v>820</v>
      </c>
      <c r="F5" s="7"/>
      <c r="G5" s="7"/>
    </row>
    <row r="7" spans="1:33" ht="12" customHeight="1"/>
    <row r="8" spans="1:33" ht="12" customHeight="1"/>
    <row r="9" spans="1:33" ht="12" customHeight="1"/>
    <row r="10" spans="1:33" ht="15" customHeight="1">
      <c r="A10" s="8" t="s">
        <v>827</v>
      </c>
      <c r="B10" s="20" t="s">
        <v>828</v>
      </c>
      <c r="AG10" s="38" t="s">
        <v>821</v>
      </c>
    </row>
    <row r="11" spans="1:33" ht="15" customHeight="1">
      <c r="B11" s="17" t="s">
        <v>829</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6">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6">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6">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6">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6">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6">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6">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6">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6">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6">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6">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6">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6">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6"/>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6"/>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6">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6">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6">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6">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6">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6">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6">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6">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6">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6">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6">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6">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6">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6">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6">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6">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6">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6">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6"/>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6">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6">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6">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6">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6"/>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6">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6"/>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6"/>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6">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6">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6">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6">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6">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6">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6">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6">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6">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6"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6">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6">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6">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6">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6"/>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6">
        <f>'AEO 2022 Table 35 Raw'!AJ60</f>
        <v>0</v>
      </c>
    </row>
    <row r="75" spans="1:33" ht="15" customHeight="1" thickBot="1"/>
    <row r="76" spans="1:33" ht="15" customHeight="1">
      <c r="B76" s="99" t="s">
        <v>930</v>
      </c>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c r="AF340" s="97"/>
      <c r="AG340" s="9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c r="AG452" s="9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8"/>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c r="AC500" s="97"/>
      <c r="AD500" s="97"/>
      <c r="AE500" s="97"/>
      <c r="AF500" s="97"/>
      <c r="AG500" s="9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c r="AE557" s="97"/>
      <c r="AF557" s="97"/>
      <c r="AG557" s="9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c r="AE638" s="97"/>
      <c r="AF638" s="97"/>
      <c r="AG638" s="9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c r="AE886" s="97"/>
      <c r="AF886" s="97"/>
      <c r="AG886" s="9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c r="AE969" s="97"/>
      <c r="AF969" s="97"/>
      <c r="AG969" s="9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7"/>
      <c r="C1071" s="97"/>
      <c r="D1071" s="97"/>
      <c r="E1071" s="97"/>
      <c r="F1071" s="97"/>
      <c r="G1071" s="97"/>
      <c r="H1071" s="97"/>
      <c r="I1071" s="97"/>
      <c r="J1071" s="97"/>
      <c r="K1071" s="97"/>
      <c r="L1071" s="97"/>
      <c r="M1071" s="97"/>
      <c r="N1071" s="97"/>
      <c r="O1071" s="97"/>
      <c r="P1071" s="97"/>
      <c r="Q1071" s="97"/>
      <c r="R1071" s="97"/>
      <c r="S1071" s="97"/>
      <c r="T1071" s="97"/>
      <c r="U1071" s="97"/>
      <c r="V1071" s="97"/>
      <c r="W1071" s="97"/>
      <c r="X1071" s="97"/>
      <c r="Y1071" s="97"/>
      <c r="Z1071" s="97"/>
      <c r="AA1071" s="97"/>
      <c r="AB1071" s="97"/>
      <c r="AC1071" s="97"/>
      <c r="AD1071" s="97"/>
      <c r="AE1071" s="97"/>
      <c r="AF1071" s="97"/>
      <c r="AG1071" s="9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7"/>
      <c r="C1169" s="97"/>
      <c r="D1169" s="97"/>
      <c r="E1169" s="97"/>
      <c r="F1169" s="97"/>
      <c r="G1169" s="97"/>
      <c r="H1169" s="97"/>
      <c r="I1169" s="97"/>
      <c r="J1169" s="97"/>
      <c r="K1169" s="97"/>
      <c r="L1169" s="97"/>
      <c r="M1169" s="97"/>
      <c r="N1169" s="97"/>
      <c r="O1169" s="97"/>
      <c r="P1169" s="97"/>
      <c r="Q1169" s="97"/>
      <c r="R1169" s="97"/>
      <c r="S1169" s="97"/>
      <c r="T1169" s="97"/>
      <c r="U1169" s="97"/>
      <c r="V1169" s="97"/>
      <c r="W1169" s="97"/>
      <c r="X1169" s="97"/>
      <c r="Y1169" s="97"/>
      <c r="Z1169" s="97"/>
      <c r="AA1169" s="97"/>
      <c r="AB1169" s="97"/>
      <c r="AC1169" s="97"/>
      <c r="AD1169" s="97"/>
      <c r="AE1169" s="97"/>
      <c r="AF1169" s="97"/>
      <c r="AG1169" s="9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7"/>
      <c r="C1269" s="97"/>
      <c r="D1269" s="97"/>
      <c r="E1269" s="97"/>
      <c r="F1269" s="97"/>
      <c r="G1269" s="97"/>
      <c r="H1269" s="97"/>
      <c r="I1269" s="97"/>
      <c r="J1269" s="97"/>
      <c r="K1269" s="97"/>
      <c r="L1269" s="97"/>
      <c r="M1269" s="97"/>
      <c r="N1269" s="97"/>
      <c r="O1269" s="97"/>
      <c r="P1269" s="97"/>
      <c r="Q1269" s="97"/>
      <c r="R1269" s="97"/>
      <c r="S1269" s="97"/>
      <c r="T1269" s="97"/>
      <c r="U1269" s="97"/>
      <c r="V1269" s="97"/>
      <c r="W1269" s="97"/>
      <c r="X1269" s="97"/>
      <c r="Y1269" s="97"/>
      <c r="Z1269" s="97"/>
      <c r="AA1269" s="97"/>
      <c r="AB1269" s="97"/>
      <c r="AC1269" s="97"/>
      <c r="AD1269" s="97"/>
      <c r="AE1269" s="97"/>
      <c r="AF1269" s="97"/>
      <c r="AG1269" s="9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7"/>
      <c r="C1484" s="97"/>
      <c r="D1484" s="97"/>
      <c r="E1484" s="97"/>
      <c r="F1484" s="97"/>
      <c r="G1484" s="97"/>
      <c r="H1484" s="97"/>
      <c r="I1484" s="97"/>
      <c r="J1484" s="97"/>
      <c r="K1484" s="97"/>
      <c r="L1484" s="97"/>
      <c r="M1484" s="97"/>
      <c r="N1484" s="97"/>
      <c r="O1484" s="97"/>
      <c r="P1484" s="97"/>
      <c r="Q1484" s="97"/>
      <c r="R1484" s="97"/>
      <c r="S1484" s="97"/>
      <c r="T1484" s="97"/>
      <c r="U1484" s="97"/>
      <c r="V1484" s="97"/>
      <c r="W1484" s="97"/>
      <c r="X1484" s="97"/>
      <c r="Y1484" s="97"/>
      <c r="Z1484" s="97"/>
      <c r="AA1484" s="97"/>
      <c r="AB1484" s="97"/>
      <c r="AC1484" s="97"/>
      <c r="AD1484" s="97"/>
      <c r="AE1484" s="97"/>
      <c r="AF1484" s="97"/>
      <c r="AG1484" s="9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7"/>
      <c r="C1713" s="97"/>
      <c r="D1713" s="97"/>
      <c r="E1713" s="97"/>
      <c r="F1713" s="97"/>
      <c r="G1713" s="97"/>
      <c r="H1713" s="97"/>
      <c r="I1713" s="97"/>
      <c r="J1713" s="97"/>
      <c r="K1713" s="97"/>
      <c r="L1713" s="97"/>
      <c r="M1713" s="97"/>
      <c r="N1713" s="97"/>
      <c r="O1713" s="97"/>
      <c r="P1713" s="97"/>
      <c r="Q1713" s="97"/>
      <c r="R1713" s="97"/>
      <c r="S1713" s="97"/>
      <c r="T1713" s="97"/>
      <c r="U1713" s="97"/>
      <c r="V1713" s="97"/>
      <c r="W1713" s="97"/>
      <c r="X1713" s="97"/>
      <c r="Y1713" s="97"/>
      <c r="Z1713" s="97"/>
      <c r="AA1713" s="97"/>
      <c r="AB1713" s="97"/>
      <c r="AC1713" s="97"/>
      <c r="AD1713" s="97"/>
      <c r="AE1713" s="97"/>
      <c r="AF1713" s="97"/>
      <c r="AG1713" s="9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7"/>
      <c r="C1990" s="97"/>
      <c r="D1990" s="97"/>
      <c r="E1990" s="97"/>
      <c r="F1990" s="97"/>
      <c r="G1990" s="97"/>
      <c r="H1990" s="97"/>
      <c r="I1990" s="97"/>
      <c r="J1990" s="97"/>
      <c r="K1990" s="97"/>
      <c r="L1990" s="97"/>
      <c r="M1990" s="97"/>
      <c r="N1990" s="97"/>
      <c r="O1990" s="97"/>
      <c r="P1990" s="97"/>
      <c r="Q1990" s="97"/>
      <c r="R1990" s="97"/>
      <c r="S1990" s="97"/>
      <c r="T1990" s="97"/>
      <c r="U1990" s="97"/>
      <c r="V1990" s="97"/>
      <c r="W1990" s="97"/>
      <c r="X1990" s="97"/>
      <c r="Y1990" s="97"/>
      <c r="Z1990" s="97"/>
      <c r="AA1990" s="97"/>
      <c r="AB1990" s="97"/>
      <c r="AC1990" s="97"/>
      <c r="AD1990" s="97"/>
      <c r="AE1990" s="97"/>
      <c r="AF1990" s="97"/>
      <c r="AG1990" s="9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7"/>
      <c r="C2325" s="97"/>
      <c r="D2325" s="97"/>
      <c r="E2325" s="97"/>
      <c r="F2325" s="97"/>
      <c r="G2325" s="97"/>
      <c r="H2325" s="97"/>
      <c r="I2325" s="97"/>
      <c r="J2325" s="97"/>
      <c r="K2325" s="97"/>
      <c r="L2325" s="97"/>
      <c r="M2325" s="97"/>
      <c r="N2325" s="97"/>
      <c r="O2325" s="97"/>
      <c r="P2325" s="97"/>
      <c r="Q2325" s="97"/>
      <c r="R2325" s="97"/>
      <c r="S2325" s="97"/>
      <c r="T2325" s="97"/>
      <c r="U2325" s="97"/>
      <c r="V2325" s="97"/>
      <c r="W2325" s="97"/>
      <c r="X2325" s="97"/>
      <c r="Y2325" s="97"/>
      <c r="Z2325" s="97"/>
      <c r="AA2325" s="97"/>
      <c r="AB2325" s="97"/>
      <c r="AC2325" s="97"/>
      <c r="AD2325" s="97"/>
      <c r="AE2325" s="97"/>
      <c r="AF2325" s="97"/>
      <c r="AG2325" s="9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7"/>
      <c r="C2645" s="97"/>
      <c r="D2645" s="97"/>
      <c r="E2645" s="97"/>
      <c r="F2645" s="97"/>
      <c r="G2645" s="97"/>
      <c r="H2645" s="97"/>
      <c r="I2645" s="97"/>
      <c r="J2645" s="97"/>
      <c r="K2645" s="97"/>
      <c r="L2645" s="97"/>
      <c r="M2645" s="97"/>
      <c r="N2645" s="97"/>
      <c r="O2645" s="97"/>
      <c r="P2645" s="97"/>
      <c r="Q2645" s="97"/>
      <c r="R2645" s="97"/>
      <c r="S2645" s="97"/>
      <c r="T2645" s="97"/>
      <c r="U2645" s="97"/>
      <c r="V2645" s="97"/>
      <c r="W2645" s="97"/>
      <c r="X2645" s="97"/>
      <c r="Y2645" s="97"/>
      <c r="Z2645" s="97"/>
      <c r="AA2645" s="97"/>
      <c r="AB2645" s="97"/>
      <c r="AC2645" s="97"/>
      <c r="AD2645" s="97"/>
      <c r="AE2645" s="97"/>
      <c r="AF2645" s="97"/>
      <c r="AG2645" s="9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7"/>
      <c r="C2971" s="97"/>
      <c r="D2971" s="97"/>
      <c r="E2971" s="97"/>
      <c r="F2971" s="97"/>
      <c r="G2971" s="97"/>
      <c r="H2971" s="97"/>
      <c r="I2971" s="97"/>
      <c r="J2971" s="97"/>
      <c r="K2971" s="97"/>
      <c r="L2971" s="97"/>
      <c r="M2971" s="97"/>
      <c r="N2971" s="97"/>
      <c r="O2971" s="97"/>
      <c r="P2971" s="97"/>
      <c r="Q2971" s="97"/>
      <c r="R2971" s="97"/>
      <c r="S2971" s="97"/>
      <c r="T2971" s="97"/>
      <c r="U2971" s="97"/>
      <c r="V2971" s="97"/>
      <c r="W2971" s="97"/>
      <c r="X2971" s="97"/>
      <c r="Y2971" s="97"/>
      <c r="Z2971" s="97"/>
      <c r="AA2971" s="97"/>
      <c r="AB2971" s="97"/>
      <c r="AC2971" s="97"/>
      <c r="AD2971" s="97"/>
      <c r="AE2971" s="97"/>
      <c r="AF2971" s="97"/>
      <c r="AG2971" s="9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7"/>
      <c r="C3293" s="97"/>
      <c r="D3293" s="97"/>
      <c r="E3293" s="97"/>
      <c r="F3293" s="97"/>
      <c r="G3293" s="97"/>
      <c r="H3293" s="97"/>
      <c r="I3293" s="97"/>
      <c r="J3293" s="97"/>
      <c r="K3293" s="97"/>
      <c r="L3293" s="97"/>
      <c r="M3293" s="97"/>
      <c r="N3293" s="97"/>
      <c r="O3293" s="97"/>
      <c r="P3293" s="97"/>
      <c r="Q3293" s="97"/>
      <c r="R3293" s="97"/>
      <c r="S3293" s="97"/>
      <c r="T3293" s="97"/>
      <c r="U3293" s="97"/>
      <c r="V3293" s="97"/>
      <c r="W3293" s="97"/>
      <c r="X3293" s="97"/>
      <c r="Y3293" s="97"/>
      <c r="Z3293" s="97"/>
      <c r="AA3293" s="97"/>
      <c r="AB3293" s="97"/>
      <c r="AC3293" s="97"/>
      <c r="AD3293" s="97"/>
      <c r="AE3293" s="97"/>
      <c r="AF3293" s="97"/>
      <c r="AG3293" s="9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7"/>
      <c r="C3402" s="97"/>
      <c r="D3402" s="97"/>
      <c r="E3402" s="97"/>
      <c r="F3402" s="97"/>
      <c r="G3402" s="97"/>
      <c r="H3402" s="97"/>
      <c r="I3402" s="97"/>
      <c r="J3402" s="97"/>
      <c r="K3402" s="97"/>
      <c r="L3402" s="97"/>
      <c r="M3402" s="97"/>
      <c r="N3402" s="97"/>
      <c r="O3402" s="97"/>
      <c r="P3402" s="97"/>
      <c r="Q3402" s="97"/>
      <c r="R3402" s="97"/>
      <c r="S3402" s="97"/>
      <c r="T3402" s="97"/>
      <c r="U3402" s="97"/>
      <c r="V3402" s="97"/>
      <c r="W3402" s="97"/>
      <c r="X3402" s="97"/>
      <c r="Y3402" s="97"/>
      <c r="Z3402" s="97"/>
      <c r="AA3402" s="97"/>
      <c r="AB3402" s="97"/>
      <c r="AC3402" s="97"/>
      <c r="AD3402" s="97"/>
      <c r="AE3402" s="97"/>
      <c r="AF3402" s="97"/>
      <c r="AG3402" s="9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7"/>
      <c r="C3527" s="97"/>
      <c r="D3527" s="97"/>
      <c r="E3527" s="97"/>
      <c r="F3527" s="97"/>
      <c r="G3527" s="97"/>
      <c r="H3527" s="97"/>
      <c r="I3527" s="97"/>
      <c r="J3527" s="97"/>
      <c r="K3527" s="97"/>
      <c r="L3527" s="97"/>
      <c r="M3527" s="97"/>
      <c r="N3527" s="97"/>
      <c r="O3527" s="97"/>
      <c r="P3527" s="97"/>
      <c r="Q3527" s="97"/>
      <c r="R3527" s="97"/>
      <c r="S3527" s="97"/>
      <c r="T3527" s="97"/>
      <c r="U3527" s="97"/>
      <c r="V3527" s="97"/>
      <c r="W3527" s="97"/>
      <c r="X3527" s="97"/>
      <c r="Y3527" s="97"/>
      <c r="Z3527" s="97"/>
      <c r="AA3527" s="97"/>
      <c r="AB3527" s="97"/>
      <c r="AC3527" s="97"/>
      <c r="AD3527" s="97"/>
      <c r="AE3527" s="97"/>
      <c r="AF3527" s="97"/>
      <c r="AG3527" s="9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7"/>
      <c r="C3652" s="97"/>
      <c r="D3652" s="97"/>
      <c r="E3652" s="97"/>
      <c r="F3652" s="97"/>
      <c r="G3652" s="97"/>
      <c r="H3652" s="97"/>
      <c r="I3652" s="97"/>
      <c r="J3652" s="97"/>
      <c r="K3652" s="97"/>
      <c r="L3652" s="97"/>
      <c r="M3652" s="97"/>
      <c r="N3652" s="97"/>
      <c r="O3652" s="97"/>
      <c r="P3652" s="97"/>
      <c r="Q3652" s="97"/>
      <c r="R3652" s="97"/>
      <c r="S3652" s="97"/>
      <c r="T3652" s="97"/>
      <c r="U3652" s="97"/>
      <c r="V3652" s="97"/>
      <c r="W3652" s="97"/>
      <c r="X3652" s="97"/>
      <c r="Y3652" s="97"/>
      <c r="Z3652" s="97"/>
      <c r="AA3652" s="97"/>
      <c r="AB3652" s="97"/>
      <c r="AC3652" s="97"/>
      <c r="AD3652" s="97"/>
      <c r="AE3652" s="97"/>
      <c r="AF3652" s="97"/>
      <c r="AG3652" s="9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7"/>
      <c r="C3777" s="97"/>
      <c r="D3777" s="97"/>
      <c r="E3777" s="97"/>
      <c r="F3777" s="97"/>
      <c r="G3777" s="97"/>
      <c r="H3777" s="97"/>
      <c r="I3777" s="97"/>
      <c r="J3777" s="97"/>
      <c r="K3777" s="97"/>
      <c r="L3777" s="97"/>
      <c r="M3777" s="97"/>
      <c r="N3777" s="97"/>
      <c r="O3777" s="97"/>
      <c r="P3777" s="97"/>
      <c r="Q3777" s="97"/>
      <c r="R3777" s="97"/>
      <c r="S3777" s="97"/>
      <c r="T3777" s="97"/>
      <c r="U3777" s="97"/>
      <c r="V3777" s="97"/>
      <c r="W3777" s="97"/>
      <c r="X3777" s="97"/>
      <c r="Y3777" s="97"/>
      <c r="Z3777" s="97"/>
      <c r="AA3777" s="97"/>
      <c r="AB3777" s="97"/>
      <c r="AC3777" s="97"/>
      <c r="AD3777" s="97"/>
      <c r="AE3777" s="97"/>
      <c r="AF3777" s="97"/>
      <c r="AG3777" s="9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7"/>
      <c r="C3902" s="97"/>
      <c r="D3902" s="97"/>
      <c r="E3902" s="97"/>
      <c r="F3902" s="97"/>
      <c r="G3902" s="97"/>
      <c r="H3902" s="97"/>
      <c r="I3902" s="97"/>
      <c r="J3902" s="97"/>
      <c r="K3902" s="97"/>
      <c r="L3902" s="97"/>
      <c r="M3902" s="97"/>
      <c r="N3902" s="97"/>
      <c r="O3902" s="97"/>
      <c r="P3902" s="97"/>
      <c r="Q3902" s="97"/>
      <c r="R3902" s="97"/>
      <c r="S3902" s="97"/>
      <c r="T3902" s="97"/>
      <c r="U3902" s="97"/>
      <c r="V3902" s="97"/>
      <c r="W3902" s="97"/>
      <c r="X3902" s="97"/>
      <c r="Y3902" s="97"/>
      <c r="Z3902" s="97"/>
      <c r="AA3902" s="97"/>
      <c r="AB3902" s="97"/>
      <c r="AC3902" s="97"/>
      <c r="AD3902" s="97"/>
      <c r="AE3902" s="97"/>
      <c r="AF3902" s="97"/>
      <c r="AG3902" s="9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7"/>
      <c r="C4027" s="97"/>
      <c r="D4027" s="97"/>
      <c r="E4027" s="97"/>
      <c r="F4027" s="97"/>
      <c r="G4027" s="97"/>
      <c r="H4027" s="97"/>
      <c r="I4027" s="97"/>
      <c r="J4027" s="97"/>
      <c r="K4027" s="97"/>
      <c r="L4027" s="97"/>
      <c r="M4027" s="97"/>
      <c r="N4027" s="97"/>
      <c r="O4027" s="97"/>
      <c r="P4027" s="97"/>
      <c r="Q4027" s="97"/>
      <c r="R4027" s="97"/>
      <c r="S4027" s="97"/>
      <c r="T4027" s="97"/>
      <c r="U4027" s="97"/>
      <c r="V4027" s="97"/>
      <c r="W4027" s="97"/>
      <c r="X4027" s="97"/>
      <c r="Y4027" s="97"/>
      <c r="Z4027" s="97"/>
      <c r="AA4027" s="97"/>
      <c r="AB4027" s="97"/>
      <c r="AC4027" s="97"/>
      <c r="AD4027" s="97"/>
      <c r="AE4027" s="97"/>
      <c r="AF4027" s="97"/>
      <c r="AG4027" s="9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7"/>
      <c r="C4152" s="97"/>
      <c r="D4152" s="97"/>
      <c r="E4152" s="97"/>
      <c r="F4152" s="97"/>
      <c r="G4152" s="97"/>
      <c r="H4152" s="97"/>
      <c r="I4152" s="97"/>
      <c r="J4152" s="97"/>
      <c r="K4152" s="97"/>
      <c r="L4152" s="97"/>
      <c r="M4152" s="97"/>
      <c r="N4152" s="97"/>
      <c r="O4152" s="97"/>
      <c r="P4152" s="97"/>
      <c r="Q4152" s="97"/>
      <c r="R4152" s="97"/>
      <c r="S4152" s="97"/>
      <c r="T4152" s="97"/>
      <c r="U4152" s="97"/>
      <c r="V4152" s="97"/>
      <c r="W4152" s="97"/>
      <c r="X4152" s="97"/>
      <c r="Y4152" s="97"/>
      <c r="Z4152" s="97"/>
      <c r="AA4152" s="97"/>
      <c r="AB4152" s="97"/>
      <c r="AC4152" s="97"/>
      <c r="AD4152" s="97"/>
      <c r="AE4152" s="97"/>
      <c r="AF4152" s="97"/>
      <c r="AG4152" s="9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7"/>
      <c r="C4277" s="97"/>
      <c r="D4277" s="97"/>
      <c r="E4277" s="97"/>
      <c r="F4277" s="97"/>
      <c r="G4277" s="97"/>
      <c r="H4277" s="97"/>
      <c r="I4277" s="97"/>
      <c r="J4277" s="97"/>
      <c r="K4277" s="97"/>
      <c r="L4277" s="97"/>
      <c r="M4277" s="97"/>
      <c r="N4277" s="97"/>
      <c r="O4277" s="97"/>
      <c r="P4277" s="97"/>
      <c r="Q4277" s="97"/>
      <c r="R4277" s="97"/>
      <c r="S4277" s="97"/>
      <c r="T4277" s="97"/>
      <c r="U4277" s="97"/>
      <c r="V4277" s="97"/>
      <c r="W4277" s="97"/>
      <c r="X4277" s="97"/>
      <c r="Y4277" s="97"/>
      <c r="Z4277" s="97"/>
      <c r="AA4277" s="97"/>
      <c r="AB4277" s="97"/>
      <c r="AC4277" s="97"/>
      <c r="AD4277" s="97"/>
      <c r="AE4277" s="97"/>
      <c r="AF4277" s="97"/>
      <c r="AG4277" s="9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7"/>
      <c r="C4402" s="97"/>
      <c r="D4402" s="97"/>
      <c r="E4402" s="97"/>
      <c r="F4402" s="97"/>
      <c r="G4402" s="97"/>
      <c r="H4402" s="97"/>
      <c r="I4402" s="97"/>
      <c r="J4402" s="97"/>
      <c r="K4402" s="97"/>
      <c r="L4402" s="97"/>
      <c r="M4402" s="97"/>
      <c r="N4402" s="97"/>
      <c r="O4402" s="97"/>
      <c r="P4402" s="97"/>
      <c r="Q4402" s="97"/>
      <c r="R4402" s="97"/>
      <c r="S4402" s="97"/>
      <c r="T4402" s="97"/>
      <c r="U4402" s="97"/>
      <c r="V4402" s="97"/>
      <c r="W4402" s="97"/>
      <c r="X4402" s="97"/>
      <c r="Y4402" s="97"/>
      <c r="Z4402" s="97"/>
      <c r="AA4402" s="97"/>
      <c r="AB4402" s="97"/>
      <c r="AC4402" s="97"/>
      <c r="AD4402" s="97"/>
      <c r="AE4402" s="97"/>
      <c r="AF4402" s="97"/>
      <c r="AG4402" s="9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3">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3">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3">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3">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3">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3">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3">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3">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3">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3">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3">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3">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3">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3">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3">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3">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3">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3">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3">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3">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3">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3">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3">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3">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3">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3">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3">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3">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3">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3">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3">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3">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3">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3">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3">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3">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3">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3">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3">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3">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3">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3">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3">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940</v>
      </c>
      <c r="B10" s="20" t="s">
        <v>941</v>
      </c>
      <c r="AG10" s="38" t="s">
        <v>821</v>
      </c>
    </row>
    <row r="11" spans="1:33" ht="15" customHeight="1">
      <c r="B11" s="17" t="s">
        <v>942</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6">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6">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6">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6"/>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6"/>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6">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6">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6">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6">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6">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6">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6"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6">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6">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6">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6">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6">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6"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6">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6">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6"/>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6">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6"/>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6"/>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6"/>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6">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6">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6">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6"/>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6"/>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6">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6">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6">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6">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6">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6">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6"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6">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6">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6">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6">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6">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6"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6"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6">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6"/>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6">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6"/>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6">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6"/>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6"/>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6">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6">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6">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6">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6">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6">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6">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6">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6"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6">
        <f>'AEO 2022 Table 46 Raw'!AJ61</f>
        <v>8.0000000000000002E-3</v>
      </c>
    </row>
    <row r="78" spans="1:34" ht="15" customHeight="1" thickBot="1"/>
    <row r="79" spans="1:34" ht="15" customHeight="1">
      <c r="B79" s="99" t="s">
        <v>1032</v>
      </c>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c r="AF340" s="97"/>
      <c r="AG340" s="9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c r="AG452" s="9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c r="AE557" s="97"/>
      <c r="AF557" s="97"/>
      <c r="AG557" s="9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c r="AE638" s="97"/>
      <c r="AF638" s="97"/>
      <c r="AG638" s="9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c r="AE886" s="97"/>
      <c r="AF886" s="97"/>
      <c r="AG886" s="9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c r="AE969" s="97"/>
      <c r="AF969" s="97"/>
      <c r="AG969" s="9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7"/>
      <c r="C1071" s="97"/>
      <c r="D1071" s="97"/>
      <c r="E1071" s="97"/>
      <c r="F1071" s="97"/>
      <c r="G1071" s="97"/>
      <c r="H1071" s="97"/>
      <c r="I1071" s="97"/>
      <c r="J1071" s="97"/>
      <c r="K1071" s="97"/>
      <c r="L1071" s="97"/>
      <c r="M1071" s="97"/>
      <c r="N1071" s="97"/>
      <c r="O1071" s="97"/>
      <c r="P1071" s="97"/>
      <c r="Q1071" s="97"/>
      <c r="R1071" s="97"/>
      <c r="S1071" s="97"/>
      <c r="T1071" s="97"/>
      <c r="U1071" s="97"/>
      <c r="V1071" s="97"/>
      <c r="W1071" s="97"/>
      <c r="X1071" s="97"/>
      <c r="Y1071" s="97"/>
      <c r="Z1071" s="97"/>
      <c r="AA1071" s="97"/>
      <c r="AB1071" s="97"/>
      <c r="AC1071" s="97"/>
      <c r="AD1071" s="97"/>
      <c r="AE1071" s="97"/>
      <c r="AF1071" s="97"/>
      <c r="AG1071" s="9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7"/>
      <c r="C1169" s="97"/>
      <c r="D1169" s="97"/>
      <c r="E1169" s="97"/>
      <c r="F1169" s="97"/>
      <c r="G1169" s="97"/>
      <c r="H1169" s="97"/>
      <c r="I1169" s="97"/>
      <c r="J1169" s="97"/>
      <c r="K1169" s="97"/>
      <c r="L1169" s="97"/>
      <c r="M1169" s="97"/>
      <c r="N1169" s="97"/>
      <c r="O1169" s="97"/>
      <c r="P1169" s="97"/>
      <c r="Q1169" s="97"/>
      <c r="R1169" s="97"/>
      <c r="S1169" s="97"/>
      <c r="T1169" s="97"/>
      <c r="U1169" s="97"/>
      <c r="V1169" s="97"/>
      <c r="W1169" s="97"/>
      <c r="X1169" s="97"/>
      <c r="Y1169" s="97"/>
      <c r="Z1169" s="97"/>
      <c r="AA1169" s="97"/>
      <c r="AB1169" s="97"/>
      <c r="AC1169" s="97"/>
      <c r="AD1169" s="97"/>
      <c r="AE1169" s="97"/>
      <c r="AF1169" s="97"/>
      <c r="AG1169" s="9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7"/>
      <c r="C1269" s="97"/>
      <c r="D1269" s="97"/>
      <c r="E1269" s="97"/>
      <c r="F1269" s="97"/>
      <c r="G1269" s="97"/>
      <c r="H1269" s="97"/>
      <c r="I1269" s="97"/>
      <c r="J1269" s="97"/>
      <c r="K1269" s="97"/>
      <c r="L1269" s="97"/>
      <c r="M1269" s="97"/>
      <c r="N1269" s="97"/>
      <c r="O1269" s="97"/>
      <c r="P1269" s="97"/>
      <c r="Q1269" s="97"/>
      <c r="R1269" s="97"/>
      <c r="S1269" s="97"/>
      <c r="T1269" s="97"/>
      <c r="U1269" s="97"/>
      <c r="V1269" s="97"/>
      <c r="W1269" s="97"/>
      <c r="X1269" s="97"/>
      <c r="Y1269" s="97"/>
      <c r="Z1269" s="97"/>
      <c r="AA1269" s="97"/>
      <c r="AB1269" s="97"/>
      <c r="AC1269" s="97"/>
      <c r="AD1269" s="97"/>
      <c r="AE1269" s="97"/>
      <c r="AF1269" s="97"/>
      <c r="AG1269" s="9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7"/>
      <c r="C1484" s="97"/>
      <c r="D1484" s="97"/>
      <c r="E1484" s="97"/>
      <c r="F1484" s="97"/>
      <c r="G1484" s="97"/>
      <c r="H1484" s="97"/>
      <c r="I1484" s="97"/>
      <c r="J1484" s="97"/>
      <c r="K1484" s="97"/>
      <c r="L1484" s="97"/>
      <c r="M1484" s="97"/>
      <c r="N1484" s="97"/>
      <c r="O1484" s="97"/>
      <c r="P1484" s="97"/>
      <c r="Q1484" s="97"/>
      <c r="R1484" s="97"/>
      <c r="S1484" s="97"/>
      <c r="T1484" s="97"/>
      <c r="U1484" s="97"/>
      <c r="V1484" s="97"/>
      <c r="W1484" s="97"/>
      <c r="X1484" s="97"/>
      <c r="Y1484" s="97"/>
      <c r="Z1484" s="97"/>
      <c r="AA1484" s="97"/>
      <c r="AB1484" s="97"/>
      <c r="AC1484" s="97"/>
      <c r="AD1484" s="97"/>
      <c r="AE1484" s="97"/>
      <c r="AF1484" s="97"/>
      <c r="AG1484" s="9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7"/>
      <c r="C1713" s="97"/>
      <c r="D1713" s="97"/>
      <c r="E1713" s="97"/>
      <c r="F1713" s="97"/>
      <c r="G1713" s="97"/>
      <c r="H1713" s="97"/>
      <c r="I1713" s="97"/>
      <c r="J1713" s="97"/>
      <c r="K1713" s="97"/>
      <c r="L1713" s="97"/>
      <c r="M1713" s="97"/>
      <c r="N1713" s="97"/>
      <c r="O1713" s="97"/>
      <c r="P1713" s="97"/>
      <c r="Q1713" s="97"/>
      <c r="R1713" s="97"/>
      <c r="S1713" s="97"/>
      <c r="T1713" s="97"/>
      <c r="U1713" s="97"/>
      <c r="V1713" s="97"/>
      <c r="W1713" s="97"/>
      <c r="X1713" s="97"/>
      <c r="Y1713" s="97"/>
      <c r="Z1713" s="97"/>
      <c r="AA1713" s="97"/>
      <c r="AB1713" s="97"/>
      <c r="AC1713" s="97"/>
      <c r="AD1713" s="97"/>
      <c r="AE1713" s="97"/>
      <c r="AF1713" s="97"/>
      <c r="AG1713" s="9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7"/>
      <c r="C1990" s="97"/>
      <c r="D1990" s="97"/>
      <c r="E1990" s="97"/>
      <c r="F1990" s="97"/>
      <c r="G1990" s="97"/>
      <c r="H1990" s="97"/>
      <c r="I1990" s="97"/>
      <c r="J1990" s="97"/>
      <c r="K1990" s="97"/>
      <c r="L1990" s="97"/>
      <c r="M1990" s="97"/>
      <c r="N1990" s="97"/>
      <c r="O1990" s="97"/>
      <c r="P1990" s="97"/>
      <c r="Q1990" s="97"/>
      <c r="R1990" s="97"/>
      <c r="S1990" s="97"/>
      <c r="T1990" s="97"/>
      <c r="U1990" s="97"/>
      <c r="V1990" s="97"/>
      <c r="W1990" s="97"/>
      <c r="X1990" s="97"/>
      <c r="Y1990" s="97"/>
      <c r="Z1990" s="97"/>
      <c r="AA1990" s="97"/>
      <c r="AB1990" s="97"/>
      <c r="AC1990" s="97"/>
      <c r="AD1990" s="97"/>
      <c r="AE1990" s="97"/>
      <c r="AF1990" s="97"/>
      <c r="AG1990" s="9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7"/>
      <c r="C2325" s="97"/>
      <c r="D2325" s="97"/>
      <c r="E2325" s="97"/>
      <c r="F2325" s="97"/>
      <c r="G2325" s="97"/>
      <c r="H2325" s="97"/>
      <c r="I2325" s="97"/>
      <c r="J2325" s="97"/>
      <c r="K2325" s="97"/>
      <c r="L2325" s="97"/>
      <c r="M2325" s="97"/>
      <c r="N2325" s="97"/>
      <c r="O2325" s="97"/>
      <c r="P2325" s="97"/>
      <c r="Q2325" s="97"/>
      <c r="R2325" s="97"/>
      <c r="S2325" s="97"/>
      <c r="T2325" s="97"/>
      <c r="U2325" s="97"/>
      <c r="V2325" s="97"/>
      <c r="W2325" s="97"/>
      <c r="X2325" s="97"/>
      <c r="Y2325" s="97"/>
      <c r="Z2325" s="97"/>
      <c r="AA2325" s="97"/>
      <c r="AB2325" s="97"/>
      <c r="AC2325" s="97"/>
      <c r="AD2325" s="97"/>
      <c r="AE2325" s="97"/>
      <c r="AF2325" s="97"/>
      <c r="AG2325" s="9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7"/>
      <c r="C2645" s="97"/>
      <c r="D2645" s="97"/>
      <c r="E2645" s="97"/>
      <c r="F2645" s="97"/>
      <c r="G2645" s="97"/>
      <c r="H2645" s="97"/>
      <c r="I2645" s="97"/>
      <c r="J2645" s="97"/>
      <c r="K2645" s="97"/>
      <c r="L2645" s="97"/>
      <c r="M2645" s="97"/>
      <c r="N2645" s="97"/>
      <c r="O2645" s="97"/>
      <c r="P2645" s="97"/>
      <c r="Q2645" s="97"/>
      <c r="R2645" s="97"/>
      <c r="S2645" s="97"/>
      <c r="T2645" s="97"/>
      <c r="U2645" s="97"/>
      <c r="V2645" s="97"/>
      <c r="W2645" s="97"/>
      <c r="X2645" s="97"/>
      <c r="Y2645" s="97"/>
      <c r="Z2645" s="97"/>
      <c r="AA2645" s="97"/>
      <c r="AB2645" s="97"/>
      <c r="AC2645" s="97"/>
      <c r="AD2645" s="97"/>
      <c r="AE2645" s="97"/>
      <c r="AF2645" s="97"/>
      <c r="AG2645" s="9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7"/>
      <c r="C2971" s="97"/>
      <c r="D2971" s="97"/>
      <c r="E2971" s="97"/>
      <c r="F2971" s="97"/>
      <c r="G2971" s="97"/>
      <c r="H2971" s="97"/>
      <c r="I2971" s="97"/>
      <c r="J2971" s="97"/>
      <c r="K2971" s="97"/>
      <c r="L2971" s="97"/>
      <c r="M2971" s="97"/>
      <c r="N2971" s="97"/>
      <c r="O2971" s="97"/>
      <c r="P2971" s="97"/>
      <c r="Q2971" s="97"/>
      <c r="R2971" s="97"/>
      <c r="S2971" s="97"/>
      <c r="T2971" s="97"/>
      <c r="U2971" s="97"/>
      <c r="V2971" s="97"/>
      <c r="W2971" s="97"/>
      <c r="X2971" s="97"/>
      <c r="Y2971" s="97"/>
      <c r="Z2971" s="97"/>
      <c r="AA2971" s="97"/>
      <c r="AB2971" s="97"/>
      <c r="AC2971" s="97"/>
      <c r="AD2971" s="97"/>
      <c r="AE2971" s="97"/>
      <c r="AF2971" s="97"/>
      <c r="AG2971" s="9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7"/>
      <c r="C3293" s="97"/>
      <c r="D3293" s="97"/>
      <c r="E3293" s="97"/>
      <c r="F3293" s="97"/>
      <c r="G3293" s="97"/>
      <c r="H3293" s="97"/>
      <c r="I3293" s="97"/>
      <c r="J3293" s="97"/>
      <c r="K3293" s="97"/>
      <c r="L3293" s="97"/>
      <c r="M3293" s="97"/>
      <c r="N3293" s="97"/>
      <c r="O3293" s="97"/>
      <c r="P3293" s="97"/>
      <c r="Q3293" s="97"/>
      <c r="R3293" s="97"/>
      <c r="S3293" s="97"/>
      <c r="T3293" s="97"/>
      <c r="U3293" s="97"/>
      <c r="V3293" s="97"/>
      <c r="W3293" s="97"/>
      <c r="X3293" s="97"/>
      <c r="Y3293" s="97"/>
      <c r="Z3293" s="97"/>
      <c r="AA3293" s="97"/>
      <c r="AB3293" s="97"/>
      <c r="AC3293" s="97"/>
      <c r="AD3293" s="97"/>
      <c r="AE3293" s="97"/>
      <c r="AF3293" s="97"/>
      <c r="AG3293" s="9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7"/>
      <c r="C3402" s="97"/>
      <c r="D3402" s="97"/>
      <c r="E3402" s="97"/>
      <c r="F3402" s="97"/>
      <c r="G3402" s="97"/>
      <c r="H3402" s="97"/>
      <c r="I3402" s="97"/>
      <c r="J3402" s="97"/>
      <c r="K3402" s="97"/>
      <c r="L3402" s="97"/>
      <c r="M3402" s="97"/>
      <c r="N3402" s="97"/>
      <c r="O3402" s="97"/>
      <c r="P3402" s="97"/>
      <c r="Q3402" s="97"/>
      <c r="R3402" s="97"/>
      <c r="S3402" s="97"/>
      <c r="T3402" s="97"/>
      <c r="U3402" s="97"/>
      <c r="V3402" s="97"/>
      <c r="W3402" s="97"/>
      <c r="X3402" s="97"/>
      <c r="Y3402" s="97"/>
      <c r="Z3402" s="97"/>
      <c r="AA3402" s="97"/>
      <c r="AB3402" s="97"/>
      <c r="AC3402" s="97"/>
      <c r="AD3402" s="97"/>
      <c r="AE3402" s="97"/>
      <c r="AF3402" s="97"/>
      <c r="AG3402" s="9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7"/>
      <c r="C3527" s="97"/>
      <c r="D3527" s="97"/>
      <c r="E3527" s="97"/>
      <c r="F3527" s="97"/>
      <c r="G3527" s="97"/>
      <c r="H3527" s="97"/>
      <c r="I3527" s="97"/>
      <c r="J3527" s="97"/>
      <c r="K3527" s="97"/>
      <c r="L3527" s="97"/>
      <c r="M3527" s="97"/>
      <c r="N3527" s="97"/>
      <c r="O3527" s="97"/>
      <c r="P3527" s="97"/>
      <c r="Q3527" s="97"/>
      <c r="R3527" s="97"/>
      <c r="S3527" s="97"/>
      <c r="T3527" s="97"/>
      <c r="U3527" s="97"/>
      <c r="V3527" s="97"/>
      <c r="W3527" s="97"/>
      <c r="X3527" s="97"/>
      <c r="Y3527" s="97"/>
      <c r="Z3527" s="97"/>
      <c r="AA3527" s="97"/>
      <c r="AB3527" s="97"/>
      <c r="AC3527" s="97"/>
      <c r="AD3527" s="97"/>
      <c r="AE3527" s="97"/>
      <c r="AF3527" s="97"/>
      <c r="AG3527" s="9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7"/>
      <c r="C3652" s="97"/>
      <c r="D3652" s="97"/>
      <c r="E3652" s="97"/>
      <c r="F3652" s="97"/>
      <c r="G3652" s="97"/>
      <c r="H3652" s="97"/>
      <c r="I3652" s="97"/>
      <c r="J3652" s="97"/>
      <c r="K3652" s="97"/>
      <c r="L3652" s="97"/>
      <c r="M3652" s="97"/>
      <c r="N3652" s="97"/>
      <c r="O3652" s="97"/>
      <c r="P3652" s="97"/>
      <c r="Q3652" s="97"/>
      <c r="R3652" s="97"/>
      <c r="S3652" s="97"/>
      <c r="T3652" s="97"/>
      <c r="U3652" s="97"/>
      <c r="V3652" s="97"/>
      <c r="W3652" s="97"/>
      <c r="X3652" s="97"/>
      <c r="Y3652" s="97"/>
      <c r="Z3652" s="97"/>
      <c r="AA3652" s="97"/>
      <c r="AB3652" s="97"/>
      <c r="AC3652" s="97"/>
      <c r="AD3652" s="97"/>
      <c r="AE3652" s="97"/>
      <c r="AF3652" s="97"/>
      <c r="AG3652" s="9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7"/>
      <c r="C3777" s="97"/>
      <c r="D3777" s="97"/>
      <c r="E3777" s="97"/>
      <c r="F3777" s="97"/>
      <c r="G3777" s="97"/>
      <c r="H3777" s="97"/>
      <c r="I3777" s="97"/>
      <c r="J3777" s="97"/>
      <c r="K3777" s="97"/>
      <c r="L3777" s="97"/>
      <c r="M3777" s="97"/>
      <c r="N3777" s="97"/>
      <c r="O3777" s="97"/>
      <c r="P3777" s="97"/>
      <c r="Q3777" s="97"/>
      <c r="R3777" s="97"/>
      <c r="S3777" s="97"/>
      <c r="T3777" s="97"/>
      <c r="U3777" s="97"/>
      <c r="V3777" s="97"/>
      <c r="W3777" s="97"/>
      <c r="X3777" s="97"/>
      <c r="Y3777" s="97"/>
      <c r="Z3777" s="97"/>
      <c r="AA3777" s="97"/>
      <c r="AB3777" s="97"/>
      <c r="AC3777" s="97"/>
      <c r="AD3777" s="97"/>
      <c r="AE3777" s="97"/>
      <c r="AF3777" s="97"/>
      <c r="AG3777" s="9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7"/>
      <c r="C3902" s="97"/>
      <c r="D3902" s="97"/>
      <c r="E3902" s="97"/>
      <c r="F3902" s="97"/>
      <c r="G3902" s="97"/>
      <c r="H3902" s="97"/>
      <c r="I3902" s="97"/>
      <c r="J3902" s="97"/>
      <c r="K3902" s="97"/>
      <c r="L3902" s="97"/>
      <c r="M3902" s="97"/>
      <c r="N3902" s="97"/>
      <c r="O3902" s="97"/>
      <c r="P3902" s="97"/>
      <c r="Q3902" s="97"/>
      <c r="R3902" s="97"/>
      <c r="S3902" s="97"/>
      <c r="T3902" s="97"/>
      <c r="U3902" s="97"/>
      <c r="V3902" s="97"/>
      <c r="W3902" s="97"/>
      <c r="X3902" s="97"/>
      <c r="Y3902" s="97"/>
      <c r="Z3902" s="97"/>
      <c r="AA3902" s="97"/>
      <c r="AB3902" s="97"/>
      <c r="AC3902" s="97"/>
      <c r="AD3902" s="97"/>
      <c r="AE3902" s="97"/>
      <c r="AF3902" s="97"/>
      <c r="AG3902" s="9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7"/>
      <c r="C4027" s="97"/>
      <c r="D4027" s="97"/>
      <c r="E4027" s="97"/>
      <c r="F4027" s="97"/>
      <c r="G4027" s="97"/>
      <c r="H4027" s="97"/>
      <c r="I4027" s="97"/>
      <c r="J4027" s="97"/>
      <c r="K4027" s="97"/>
      <c r="L4027" s="97"/>
      <c r="M4027" s="97"/>
      <c r="N4027" s="97"/>
      <c r="O4027" s="97"/>
      <c r="P4027" s="97"/>
      <c r="Q4027" s="97"/>
      <c r="R4027" s="97"/>
      <c r="S4027" s="97"/>
      <c r="T4027" s="97"/>
      <c r="U4027" s="97"/>
      <c r="V4027" s="97"/>
      <c r="W4027" s="97"/>
      <c r="X4027" s="97"/>
      <c r="Y4027" s="97"/>
      <c r="Z4027" s="97"/>
      <c r="AA4027" s="97"/>
      <c r="AB4027" s="97"/>
      <c r="AC4027" s="97"/>
      <c r="AD4027" s="97"/>
      <c r="AE4027" s="97"/>
      <c r="AF4027" s="97"/>
      <c r="AG4027" s="9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7"/>
      <c r="C4152" s="97"/>
      <c r="D4152" s="97"/>
      <c r="E4152" s="97"/>
      <c r="F4152" s="97"/>
      <c r="G4152" s="97"/>
      <c r="H4152" s="97"/>
      <c r="I4152" s="97"/>
      <c r="J4152" s="97"/>
      <c r="K4152" s="97"/>
      <c r="L4152" s="97"/>
      <c r="M4152" s="97"/>
      <c r="N4152" s="97"/>
      <c r="O4152" s="97"/>
      <c r="P4152" s="97"/>
      <c r="Q4152" s="97"/>
      <c r="R4152" s="97"/>
      <c r="S4152" s="97"/>
      <c r="T4152" s="97"/>
      <c r="U4152" s="97"/>
      <c r="V4152" s="97"/>
      <c r="W4152" s="97"/>
      <c r="X4152" s="97"/>
      <c r="Y4152" s="97"/>
      <c r="Z4152" s="97"/>
      <c r="AA4152" s="97"/>
      <c r="AB4152" s="97"/>
      <c r="AC4152" s="97"/>
      <c r="AD4152" s="97"/>
      <c r="AE4152" s="97"/>
      <c r="AF4152" s="97"/>
      <c r="AG4152" s="9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7"/>
      <c r="C4277" s="97"/>
      <c r="D4277" s="97"/>
      <c r="E4277" s="97"/>
      <c r="F4277" s="97"/>
      <c r="G4277" s="97"/>
      <c r="H4277" s="97"/>
      <c r="I4277" s="97"/>
      <c r="J4277" s="97"/>
      <c r="K4277" s="97"/>
      <c r="L4277" s="97"/>
      <c r="M4277" s="97"/>
      <c r="N4277" s="97"/>
      <c r="O4277" s="97"/>
      <c r="P4277" s="97"/>
      <c r="Q4277" s="97"/>
      <c r="R4277" s="97"/>
      <c r="S4277" s="97"/>
      <c r="T4277" s="97"/>
      <c r="U4277" s="97"/>
      <c r="V4277" s="97"/>
      <c r="W4277" s="97"/>
      <c r="X4277" s="97"/>
      <c r="Y4277" s="97"/>
      <c r="Z4277" s="97"/>
      <c r="AA4277" s="97"/>
      <c r="AB4277" s="97"/>
      <c r="AC4277" s="97"/>
      <c r="AD4277" s="97"/>
      <c r="AE4277" s="97"/>
      <c r="AF4277" s="97"/>
      <c r="AG4277" s="9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7"/>
      <c r="C4402" s="97"/>
      <c r="D4402" s="97"/>
      <c r="E4402" s="97"/>
      <c r="F4402" s="97"/>
      <c r="G4402" s="97"/>
      <c r="H4402" s="97"/>
      <c r="I4402" s="97"/>
      <c r="J4402" s="97"/>
      <c r="K4402" s="97"/>
      <c r="L4402" s="97"/>
      <c r="M4402" s="97"/>
      <c r="N4402" s="97"/>
      <c r="O4402" s="97"/>
      <c r="P4402" s="97"/>
      <c r="Q4402" s="97"/>
      <c r="R4402" s="97"/>
      <c r="S4402" s="97"/>
      <c r="T4402" s="97"/>
      <c r="U4402" s="97"/>
      <c r="V4402" s="97"/>
      <c r="W4402" s="97"/>
      <c r="X4402" s="97"/>
      <c r="Y4402" s="97"/>
      <c r="Z4402" s="97"/>
      <c r="AA4402" s="97"/>
      <c r="AB4402" s="97"/>
      <c r="AC4402" s="97"/>
      <c r="AD4402" s="97"/>
      <c r="AE4402" s="97"/>
      <c r="AF4402" s="97"/>
      <c r="AG4402" s="9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3">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3">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3">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3">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3">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3">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3">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3">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3">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3">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3">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3">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3">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3">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3">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3">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3">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3">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3">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3">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3">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3">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3">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3">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3">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3">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3">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3">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3">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3">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3">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3">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3">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3">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3">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3">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3">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3">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3">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3">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3">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3">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3">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3">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3">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3">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3">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3">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3">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3">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3">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3">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3">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3">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3">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3">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3">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3">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3">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3">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3">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3">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3">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3">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3">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3">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3">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3">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3">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3">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3">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3">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3">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3">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3">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3">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3">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3">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3">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3">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3">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3">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3">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3">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3">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3">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3">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3">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3">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3">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3">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3">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3">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3">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3">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3">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3">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3">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3">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3">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3">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3">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3">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3">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3">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3">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3">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7" t="s">
        <v>105</v>
      </c>
      <c r="D6" s="7"/>
      <c r="E6" s="41" t="s">
        <v>820</v>
      </c>
      <c r="F6" s="7"/>
      <c r="G6" s="7"/>
    </row>
    <row r="7" spans="1:33" ht="12" customHeight="1"/>
    <row r="8" spans="1:33" ht="12" customHeight="1"/>
    <row r="9" spans="1:33" ht="12" customHeight="1"/>
    <row r="10" spans="1:33" ht="15" customHeight="1">
      <c r="A10" s="8" t="s">
        <v>1037</v>
      </c>
      <c r="B10" s="20" t="s">
        <v>1038</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A15" s="8" t="s">
        <v>1040</v>
      </c>
      <c r="B15" s="23" t="s">
        <v>121</v>
      </c>
      <c r="C15" s="44">
        <f>'AEO 2022 Table 47 Raw'!F6</f>
        <v>7.1011179999999996</v>
      </c>
      <c r="D15" s="44">
        <f>'AEO 2022 Table 47 Raw'!G6</f>
        <v>7.4230700000000001</v>
      </c>
      <c r="E15" s="44">
        <f>'AEO 2022 Table 47 Raw'!H6</f>
        <v>6.714747</v>
      </c>
      <c r="F15" s="44">
        <f>'AEO 2022 Table 47 Raw'!I6</f>
        <v>7.243608</v>
      </c>
      <c r="G15" s="44">
        <f>'AEO 2022 Table 47 Raw'!J6</f>
        <v>7.2858879999999999</v>
      </c>
      <c r="H15" s="44">
        <f>'AEO 2022 Table 47 Raw'!K6</f>
        <v>7.3696469999999996</v>
      </c>
      <c r="I15" s="44">
        <f>'AEO 2022 Table 47 Raw'!L6</f>
        <v>7.4949159999999999</v>
      </c>
      <c r="J15" s="44">
        <f>'AEO 2022 Table 47 Raw'!M6</f>
        <v>7.5918679999999998</v>
      </c>
      <c r="K15" s="44">
        <f>'AEO 2022 Table 47 Raw'!N6</f>
        <v>7.6585869999999998</v>
      </c>
      <c r="L15" s="44">
        <f>'AEO 2022 Table 47 Raw'!O6</f>
        <v>7.6484579999999998</v>
      </c>
      <c r="M15" s="44">
        <f>'AEO 2022 Table 47 Raw'!P6</f>
        <v>7.7865849999999996</v>
      </c>
      <c r="N15" s="44">
        <f>'AEO 2022 Table 47 Raw'!Q6</f>
        <v>7.9648079999999997</v>
      </c>
      <c r="O15" s="44">
        <f>'AEO 2022 Table 47 Raw'!R6</f>
        <v>7.9906990000000002</v>
      </c>
      <c r="P15" s="44">
        <f>'AEO 2022 Table 47 Raw'!S6</f>
        <v>8.0069169999999996</v>
      </c>
      <c r="Q15" s="44">
        <f>'AEO 2022 Table 47 Raw'!T6</f>
        <v>8.0249400000000009</v>
      </c>
      <c r="R15" s="44">
        <f>'AEO 2022 Table 47 Raw'!U6</f>
        <v>8.0655629999999991</v>
      </c>
      <c r="S15" s="44">
        <f>'AEO 2022 Table 47 Raw'!V6</f>
        <v>8.1569140000000004</v>
      </c>
      <c r="T15" s="44">
        <f>'AEO 2022 Table 47 Raw'!W6</f>
        <v>8.223554</v>
      </c>
      <c r="U15" s="44">
        <f>'AEO 2022 Table 47 Raw'!X6</f>
        <v>8.2438719999999996</v>
      </c>
      <c r="V15" s="44">
        <f>'AEO 2022 Table 47 Raw'!Y6</f>
        <v>8.367089</v>
      </c>
      <c r="W15" s="44">
        <f>'AEO 2022 Table 47 Raw'!Z6</f>
        <v>8.4583309999999994</v>
      </c>
      <c r="X15" s="44">
        <f>'AEO 2022 Table 47 Raw'!AA6</f>
        <v>8.5021839999999997</v>
      </c>
      <c r="Y15" s="44">
        <f>'AEO 2022 Table 47 Raw'!AB6</f>
        <v>8.6398980000000005</v>
      </c>
      <c r="Z15" s="44">
        <f>'AEO 2022 Table 47 Raw'!AC6</f>
        <v>8.7775870000000005</v>
      </c>
      <c r="AA15" s="44">
        <f>'AEO 2022 Table 47 Raw'!AD6</f>
        <v>8.7880540000000007</v>
      </c>
      <c r="AB15" s="44">
        <f>'AEO 2022 Table 47 Raw'!AE6</f>
        <v>8.873958</v>
      </c>
      <c r="AC15" s="44">
        <f>'AEO 2022 Table 47 Raw'!AF6</f>
        <v>8.8747260000000008</v>
      </c>
      <c r="AD15" s="44">
        <f>'AEO 2022 Table 47 Raw'!AG6</f>
        <v>8.8628479999999996</v>
      </c>
      <c r="AE15" s="44">
        <f>'AEO 2022 Table 47 Raw'!AH6</f>
        <v>8.911759</v>
      </c>
      <c r="AF15" s="44">
        <f>'AEO 2022 Table 47 Raw'!AI6</f>
        <v>8.8729899999999997</v>
      </c>
      <c r="AG15" s="48">
        <f>'AEO 2022 Table 47 Raw'!AJ6</f>
        <v>8.0000000000000002E-3</v>
      </c>
    </row>
    <row r="16" spans="1:33" ht="15" customHeight="1">
      <c r="AG16" s="49"/>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9">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6">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6">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6">
        <f>'AEO 2022 Table 47 Raw'!AJ11</f>
        <v>0</v>
      </c>
    </row>
    <row r="21" spans="1:33" ht="15" customHeight="1">
      <c r="AG21" s="49"/>
    </row>
    <row r="22" spans="1:33" ht="15" customHeight="1">
      <c r="B22" s="23" t="s">
        <v>119</v>
      </c>
      <c r="AG22" s="49"/>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6">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6">
        <f>'AEO 2022 Table 47 Raw'!AJ13</f>
        <v>1.4999999999999999E-2</v>
      </c>
    </row>
    <row r="25" spans="1:33" ht="15" customHeight="1">
      <c r="AG25" s="49"/>
    </row>
    <row r="26" spans="1:33" ht="15" customHeight="1">
      <c r="B26" s="23" t="s">
        <v>118</v>
      </c>
      <c r="AG26" s="49"/>
    </row>
    <row r="27" spans="1:33" ht="15" customHeight="1">
      <c r="B27" s="23" t="s">
        <v>1051</v>
      </c>
      <c r="AG27" s="49"/>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6">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6">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6">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6">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6">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6">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6">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6">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6">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6">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6">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6">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6">
        <f>'AEO 2022 Table 47 Raw'!AJ28</f>
        <v>1.2E-2</v>
      </c>
    </row>
    <row r="41" spans="1:33" ht="12" customHeight="1">
      <c r="AG41" s="49"/>
    </row>
    <row r="42" spans="1:33" ht="12" customHeight="1">
      <c r="B42" s="23" t="s">
        <v>117</v>
      </c>
      <c r="AG42" s="49"/>
    </row>
    <row r="43" spans="1:33" ht="12" customHeight="1">
      <c r="B43" s="23" t="s">
        <v>1078</v>
      </c>
      <c r="AG43" s="49"/>
    </row>
    <row r="44" spans="1:33" ht="12" customHeight="1">
      <c r="B44" s="23" t="s">
        <v>1079</v>
      </c>
      <c r="AG44" s="49"/>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6">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6">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6">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6">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6">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6">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6">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6">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6">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6">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6">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6">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6">
        <f>'AEO 2022 Table 47 Raw'!AJ44</f>
        <v>5.6000000000000001E-2</v>
      </c>
    </row>
    <row r="58" spans="1:33" ht="15" customHeight="1">
      <c r="B58" s="23" t="s">
        <v>1106</v>
      </c>
      <c r="AG58" s="49"/>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6">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6">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6">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6">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6">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6">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6">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6">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6">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6">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6">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6">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6">
        <f>'AEO 2022 Table 47 Raw'!AJ58</f>
        <v>0.14699999999999999</v>
      </c>
    </row>
    <row r="72" spans="1:33" ht="15" customHeight="1">
      <c r="AG72" s="49"/>
    </row>
    <row r="73" spans="1:33" ht="15" customHeight="1">
      <c r="B73" s="23" t="s">
        <v>1120</v>
      </c>
      <c r="AG73" s="49"/>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6">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6">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6">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6">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6">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6">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6">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6">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6">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6">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6">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6">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6">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6">
        <f>'AEO 2022 Table 47 Raw'!AJ73</f>
        <v>2.1999999999999999E-2</v>
      </c>
    </row>
    <row r="88" spans="1:33" ht="15" customHeight="1">
      <c r="AG88" s="49"/>
    </row>
    <row r="89" spans="1:33" ht="15" customHeight="1">
      <c r="B89" s="23" t="s">
        <v>116</v>
      </c>
      <c r="AG89" s="49"/>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6">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6">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6">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6">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6">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6">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6">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6">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6">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6">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6">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6">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6">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6">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6">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6">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6">
        <f>'AEO 2022 Table 47 Raw'!AJ91</f>
        <v>5.3999999999999999E-2</v>
      </c>
    </row>
    <row r="107" spans="1:33" ht="15" customHeight="1">
      <c r="AG107" s="49"/>
    </row>
    <row r="108" spans="1:33" ht="15" customHeight="1">
      <c r="B108" s="23" t="s">
        <v>1170</v>
      </c>
      <c r="AG108" s="49"/>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6"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6"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6"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6"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6"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6"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6" t="str">
        <f>'AEO 2022 Table 47 Raw'!AJ99</f>
        <v>- -</v>
      </c>
    </row>
    <row r="116" spans="1:33" ht="15" customHeight="1">
      <c r="A116" s="8" t="s">
        <v>1178</v>
      </c>
      <c r="B116" s="24" t="s">
        <v>1143</v>
      </c>
      <c r="C116" s="47">
        <f>'AEO 2022 Table 47 Raw'!F100</f>
        <v>0</v>
      </c>
      <c r="D116" s="47">
        <f>'AEO 2022 Table 47 Raw'!G100</f>
        <v>0</v>
      </c>
      <c r="E116" s="47">
        <f>'AEO 2022 Table 47 Raw'!H100</f>
        <v>0</v>
      </c>
      <c r="F116" s="47">
        <f>'AEO 2022 Table 47 Raw'!I100</f>
        <v>13.573143</v>
      </c>
      <c r="G116" s="47">
        <f>'AEO 2022 Table 47 Raw'!J100</f>
        <v>0</v>
      </c>
      <c r="H116" s="47">
        <f>'AEO 2022 Table 47 Raw'!K100</f>
        <v>15.314667</v>
      </c>
      <c r="I116" s="47">
        <f>'AEO 2022 Table 47 Raw'!L100</f>
        <v>16.942931999999999</v>
      </c>
      <c r="J116" s="47">
        <f>'AEO 2022 Table 47 Raw'!M100</f>
        <v>17.348572000000001</v>
      </c>
      <c r="K116" s="47">
        <f>'AEO 2022 Table 47 Raw'!N100</f>
        <v>17.697510000000001</v>
      </c>
      <c r="L116" s="47">
        <f>'AEO 2022 Table 47 Raw'!O100</f>
        <v>17.999908000000001</v>
      </c>
      <c r="M116" s="47">
        <f>'AEO 2022 Table 47 Raw'!P100</f>
        <v>18.186646</v>
      </c>
      <c r="N116" s="47">
        <f>'AEO 2022 Table 47 Raw'!Q100</f>
        <v>18.340606999999999</v>
      </c>
      <c r="O116" s="47">
        <f>'AEO 2022 Table 47 Raw'!R100</f>
        <v>18.476012999999998</v>
      </c>
      <c r="P116" s="47">
        <f>'AEO 2022 Table 47 Raw'!S100</f>
        <v>18.591034000000001</v>
      </c>
      <c r="Q116" s="47">
        <f>'AEO 2022 Table 47 Raw'!T100</f>
        <v>18.690491000000002</v>
      </c>
      <c r="R116" s="47">
        <f>'AEO 2022 Table 47 Raw'!U100</f>
        <v>18.777007999999999</v>
      </c>
      <c r="S116" s="47">
        <f>'AEO 2022 Table 47 Raw'!V100</f>
        <v>18.856231999999999</v>
      </c>
      <c r="T116" s="47">
        <f>'AEO 2022 Table 47 Raw'!W100</f>
        <v>18.929625999999999</v>
      </c>
      <c r="U116" s="47">
        <f>'AEO 2022 Table 47 Raw'!X100</f>
        <v>18.999358999999998</v>
      </c>
      <c r="V116" s="47">
        <f>'AEO 2022 Table 47 Raw'!Y100</f>
        <v>19.055481</v>
      </c>
      <c r="W116" s="47">
        <f>'AEO 2022 Table 47 Raw'!Z100</f>
        <v>19.126830999999999</v>
      </c>
      <c r="X116" s="47">
        <f>'AEO 2022 Table 47 Raw'!AA100</f>
        <v>19.213042999999999</v>
      </c>
      <c r="Y116" s="47">
        <f>'AEO 2022 Table 47 Raw'!AB100</f>
        <v>19.315124999999998</v>
      </c>
      <c r="Z116" s="47">
        <f>'AEO 2022 Table 47 Raw'!AC100</f>
        <v>19.445740000000001</v>
      </c>
      <c r="AA116" s="47">
        <f>'AEO 2022 Table 47 Raw'!AD100</f>
        <v>19.605011000000001</v>
      </c>
      <c r="AB116" s="47">
        <f>'AEO 2022 Table 47 Raw'!AE100</f>
        <v>19.794006</v>
      </c>
      <c r="AC116" s="47">
        <f>'AEO 2022 Table 47 Raw'!AF100</f>
        <v>20.015868999999999</v>
      </c>
      <c r="AD116" s="47">
        <f>'AEO 2022 Table 47 Raw'!AG100</f>
        <v>20.273925999999999</v>
      </c>
      <c r="AE116" s="47">
        <f>'AEO 2022 Table 47 Raw'!AH100</f>
        <v>20.572020999999999</v>
      </c>
      <c r="AF116" s="47">
        <f>'AEO 2022 Table 47 Raw'!AI100</f>
        <v>20.911621</v>
      </c>
      <c r="AG116" s="50"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6"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6"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6"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6"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6"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6"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6"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6"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6"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6"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6"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6"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6"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6"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6"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6"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6"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6"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6"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6"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6">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6">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6"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6"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6">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6">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6"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6"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6">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6"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6"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6">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6"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6"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6"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6"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6"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6"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6"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6"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6"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6"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6"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6"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8">
        <f>'AEO 2022 Table 47 Raw'!AJ145</f>
        <v>7.9000000000000001E-2</v>
      </c>
    </row>
    <row r="162" spans="1:33" ht="15" customHeight="1">
      <c r="AG162" s="49"/>
    </row>
    <row r="163" spans="1:33" ht="12" customHeight="1">
      <c r="B163" s="23" t="s">
        <v>1224</v>
      </c>
      <c r="AG163" s="49"/>
    </row>
    <row r="164" spans="1:33" ht="15" customHeight="1">
      <c r="B164" s="23" t="s">
        <v>1225</v>
      </c>
      <c r="AG164" s="49"/>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6">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6">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6">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6">
        <f>'AEO 2022 Table 47 Raw'!AJ151</f>
        <v>8.0000000000000002E-3</v>
      </c>
    </row>
    <row r="169" spans="1:33" ht="15" customHeight="1">
      <c r="B169" s="23" t="s">
        <v>1231</v>
      </c>
      <c r="AG169" s="49"/>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6">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6">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6">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6">
        <f>'AEO 2022 Table 47 Raw'!AJ156</f>
        <v>8.0000000000000002E-3</v>
      </c>
    </row>
    <row r="174" spans="1:33" ht="15" customHeight="1">
      <c r="AG174" s="49"/>
    </row>
    <row r="175" spans="1:33" ht="15" customHeight="1">
      <c r="B175" s="23" t="s">
        <v>111</v>
      </c>
      <c r="AG175" s="49"/>
    </row>
    <row r="176" spans="1:33" ht="15" customHeight="1">
      <c r="B176" s="23" t="s">
        <v>1236</v>
      </c>
      <c r="AG176" s="49"/>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6">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6">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6">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6">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6">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6">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6">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6">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6">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6">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6">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6">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6">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6">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6">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6">
        <f>'AEO 2022 Table 47 Raw'!AJ174</f>
        <v>-1E-3</v>
      </c>
    </row>
    <row r="193" spans="2:34" ht="15" customHeight="1" thickBot="1"/>
    <row r="194" spans="2:34"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3">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3">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3">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3">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3">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3">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3">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3">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3">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3">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3">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3">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3">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3">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3">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3">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3">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3">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3">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3">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3">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3">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3">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3">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3">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3">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3">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3">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3">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3">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3">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3">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3">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3">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3">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3">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3">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3">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3">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3">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3">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3">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3">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3">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3">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3">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3">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3">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3">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3">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3">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3">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3">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3">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3">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3">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3">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3">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3">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3">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3">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3">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3">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3">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3">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3">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3">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3">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3">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3">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3">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3">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3">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3">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3">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3">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3">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3">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3">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3">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3">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3">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3">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3">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3">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3">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3">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3">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3">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3">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3">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3">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3">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3">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3">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3">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3">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3">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3">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3">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3">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3">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3">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3">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3">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3">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3">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3">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3">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3">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3">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3">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3">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3">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3">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3">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3">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3">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3">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3">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3">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3">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3">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3">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3">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3">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3">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3">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3">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3">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3">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3">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3">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3">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3">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3">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3">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3">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3">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3">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3">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3">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3">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3">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3">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3">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3">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3">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3">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3">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3">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3">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3">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3">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3">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3">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3">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3">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3">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3">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3">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3">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3">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3">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3">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3">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3">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3">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3">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3">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3">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3">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3">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3">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3">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3">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3">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3">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3">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3">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3">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3">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3">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3">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3">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3">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3">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3">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3">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3">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3">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3">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3">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3">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3">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3">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3">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3">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3">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3">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3">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3">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3">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3">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1262</v>
      </c>
      <c r="B10" s="20" t="s">
        <v>1263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6">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6">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6">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6">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6">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6">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6">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6">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6">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6">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6"/>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6">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6">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6">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6">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6">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6">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6">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6">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6">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6">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6"/>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6">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6">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6">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6">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6"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6">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6">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6">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6">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6">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6">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6"/>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6"/>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6"/>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6">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6">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6">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6">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6">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6">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6">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6">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6">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6">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6"/>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6">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6">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6">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6">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6">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6">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6">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6">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6">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6">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6"/>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6">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6">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6">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6">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6"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6">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6">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6">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6">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6">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6"/>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6">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6">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6">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6">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6">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6">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6">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6">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6">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6">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6"/>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6"/>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6"/>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6">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6">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6">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6">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6">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6">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6">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6">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6">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6">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6"/>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6">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6">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6">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6">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6">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6">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6">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6">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6">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6">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6"/>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6">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6">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6">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6">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6"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6">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6">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6">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6">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6">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6">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6"/>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6"/>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6"/>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6">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6">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6">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6">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6">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6">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6">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6">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6">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6">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6"/>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6">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6">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6">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6">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6">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6">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6">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6">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6">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6">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6"/>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6">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6">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6">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6">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6"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6">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6">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6">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6">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6">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6">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6"/>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6"/>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6"/>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6"/>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6"/>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6">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6">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6">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6">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6">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6">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6">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6">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6">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6">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6"/>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6">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6">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6">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6">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6">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6">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6">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6">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6">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6">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6"/>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6">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6">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6">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6">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6"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6">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6">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6">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6">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6">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6">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6"/>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6"/>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6"/>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6">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6">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6">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6">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6">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6">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6">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6">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6">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6">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6">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6">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6">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6">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6">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6">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6">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6">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6">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6">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6">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6">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6">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6">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6">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6">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6"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6">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6">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6">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6">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6">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6">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6"/>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6"/>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6"/>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6"/>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6">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6">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6">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6">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6"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6"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6">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6"/>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6">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6">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6">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6">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6">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6"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6">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6">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6"/>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6"/>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6">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6">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6">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6">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6">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6">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6"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6">
        <f>'AEO 2022 Table 49 Raw'!AJ252</f>
        <v>3.1E-2</v>
      </c>
    </row>
    <row r="274" spans="1:34" ht="12" customHeight="1" thickBot="1"/>
    <row r="275" spans="1:34"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61" workbookViewId="0">
      <selection activeCell="F18" sqref="F18:AI88"/>
    </sheetView>
  </sheetViews>
  <sheetFormatPr defaultColWidth="8.7109375" defaultRowHeight="15"/>
  <cols>
    <col min="1" max="1" width="21.42578125" hidden="1" customWidth="1"/>
    <col min="2" max="5" width="46.7109375" customWidth="1"/>
  </cols>
  <sheetData>
    <row r="1" spans="1:36" ht="15" customHeight="1" thickBot="1">
      <c r="A1" s="13"/>
      <c r="B1" s="107" t="s">
        <v>2816</v>
      </c>
      <c r="C1" s="53"/>
      <c r="D1" s="53"/>
      <c r="E1" s="53"/>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65" t="s">
        <v>109</v>
      </c>
      <c r="G3" s="65" t="s">
        <v>2566</v>
      </c>
      <c r="H3" s="56"/>
      <c r="I3" s="56"/>
      <c r="J3" s="56"/>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65" t="s">
        <v>108</v>
      </c>
      <c r="G4" s="65" t="s">
        <v>2567</v>
      </c>
      <c r="H4" s="56"/>
      <c r="I4" s="56"/>
      <c r="J4" s="123" t="s">
        <v>2817</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65" t="s">
        <v>106</v>
      </c>
      <c r="G5" s="65" t="s">
        <v>2568</v>
      </c>
      <c r="H5" s="56"/>
      <c r="I5" s="56"/>
      <c r="J5" s="56"/>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65" t="s">
        <v>105</v>
      </c>
      <c r="G6" s="56"/>
      <c r="H6" s="65" t="s">
        <v>2569</v>
      </c>
      <c r="I6" s="56"/>
      <c r="J6" s="56"/>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row>
    <row r="10" spans="1:36" ht="15" customHeight="1">
      <c r="A10" s="55" t="s">
        <v>104</v>
      </c>
      <c r="B10" s="57" t="s">
        <v>103</v>
      </c>
      <c r="C10" s="57"/>
      <c r="D10" s="57"/>
      <c r="E10" s="57"/>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58" t="s">
        <v>821</v>
      </c>
      <c r="AJ10" s="32"/>
    </row>
    <row r="11" spans="1:36" ht="15" customHeight="1">
      <c r="A11" s="13"/>
      <c r="B11" s="59"/>
      <c r="C11" s="59"/>
      <c r="D11" s="59"/>
      <c r="E11" s="59"/>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58" t="s">
        <v>822</v>
      </c>
      <c r="AJ11" s="32"/>
    </row>
    <row r="12" spans="1:36" ht="15" customHeight="1">
      <c r="A12" s="13"/>
      <c r="B12" s="59"/>
      <c r="C12" s="59"/>
      <c r="D12" s="59"/>
      <c r="E12" s="59"/>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8" t="s">
        <v>823</v>
      </c>
      <c r="AJ12" s="32"/>
    </row>
    <row r="13" spans="1:36" ht="15" customHeight="1" thickBot="1">
      <c r="A13" s="13"/>
      <c r="B13" s="61" t="s">
        <v>102</v>
      </c>
      <c r="C13" s="61">
        <v>2019</v>
      </c>
      <c r="D13" s="61">
        <v>2020</v>
      </c>
      <c r="E13" s="61">
        <v>2021</v>
      </c>
      <c r="F13" s="61">
        <v>2022</v>
      </c>
      <c r="G13" s="61">
        <v>2023</v>
      </c>
      <c r="H13" s="61">
        <v>2024</v>
      </c>
      <c r="I13" s="61">
        <v>2025</v>
      </c>
      <c r="J13" s="61">
        <v>2026</v>
      </c>
      <c r="K13" s="61">
        <v>2027</v>
      </c>
      <c r="L13" s="61">
        <v>2028</v>
      </c>
      <c r="M13" s="61">
        <v>2029</v>
      </c>
      <c r="N13" s="61">
        <v>2030</v>
      </c>
      <c r="O13" s="61">
        <v>2031</v>
      </c>
      <c r="P13" s="61">
        <v>2032</v>
      </c>
      <c r="Q13" s="61">
        <v>2033</v>
      </c>
      <c r="R13" s="61">
        <v>2034</v>
      </c>
      <c r="S13" s="61">
        <v>2035</v>
      </c>
      <c r="T13" s="61">
        <v>2036</v>
      </c>
      <c r="U13" s="61">
        <v>2037</v>
      </c>
      <c r="V13" s="61">
        <v>2038</v>
      </c>
      <c r="W13" s="61">
        <v>2039</v>
      </c>
      <c r="X13" s="61">
        <v>2040</v>
      </c>
      <c r="Y13" s="61">
        <v>2041</v>
      </c>
      <c r="Z13" s="61">
        <v>2042</v>
      </c>
      <c r="AA13" s="61">
        <v>2043</v>
      </c>
      <c r="AB13" s="61">
        <v>2044</v>
      </c>
      <c r="AC13" s="61">
        <v>2045</v>
      </c>
      <c r="AD13" s="61">
        <v>2046</v>
      </c>
      <c r="AE13" s="61">
        <v>2047</v>
      </c>
      <c r="AF13" s="61">
        <v>2048</v>
      </c>
      <c r="AG13" s="61">
        <v>2049</v>
      </c>
      <c r="AH13" s="61">
        <v>2050</v>
      </c>
      <c r="AI13" s="62" t="s">
        <v>2570</v>
      </c>
      <c r="AJ13" s="32"/>
    </row>
    <row r="14" spans="1:36"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row>
    <row r="15" spans="1:36" ht="15" customHeight="1">
      <c r="A15" s="13"/>
      <c r="B15" s="63" t="s">
        <v>101</v>
      </c>
      <c r="C15" s="63"/>
      <c r="D15" s="63"/>
      <c r="E15" s="63"/>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row>
    <row r="16" spans="1:36" ht="15" customHeight="1">
      <c r="A16" s="13"/>
      <c r="B16" s="63" t="s">
        <v>100</v>
      </c>
      <c r="C16" s="63"/>
      <c r="D16" s="63"/>
      <c r="E16" s="63"/>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row>
    <row r="17" spans="1:36" ht="15" customHeight="1">
      <c r="A17" s="13"/>
      <c r="B17" s="63" t="s">
        <v>99</v>
      </c>
      <c r="C17" s="63"/>
      <c r="D17" s="63"/>
      <c r="E17" s="63"/>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row>
    <row r="18" spans="1:36" ht="15" customHeight="1">
      <c r="A18" s="55" t="s">
        <v>98</v>
      </c>
      <c r="B18" s="64" t="s">
        <v>97</v>
      </c>
      <c r="C18" s="64"/>
      <c r="D18" s="64"/>
      <c r="E18" s="64"/>
      <c r="F18" s="121">
        <v>2840.2922359999998</v>
      </c>
      <c r="G18" s="121">
        <v>2898.5253910000001</v>
      </c>
      <c r="H18" s="121">
        <v>2920.3198240000002</v>
      </c>
      <c r="I18" s="121">
        <v>2929.7807619999999</v>
      </c>
      <c r="J18" s="121">
        <v>2951.8454590000001</v>
      </c>
      <c r="K18" s="121">
        <v>2981.6743160000001</v>
      </c>
      <c r="L18" s="121">
        <v>3008.5253910000001</v>
      </c>
      <c r="M18" s="121">
        <v>3028.6669919999999</v>
      </c>
      <c r="N18" s="121">
        <v>3042.8676759999998</v>
      </c>
      <c r="O18" s="121">
        <v>3054.554443</v>
      </c>
      <c r="P18" s="121">
        <v>3064.8295899999998</v>
      </c>
      <c r="Q18" s="121">
        <v>3080.6779790000001</v>
      </c>
      <c r="R18" s="121">
        <v>3101.9916990000002</v>
      </c>
      <c r="S18" s="121">
        <v>3122.3266600000002</v>
      </c>
      <c r="T18" s="121">
        <v>3139.2158199999999</v>
      </c>
      <c r="U18" s="121">
        <v>3157.695557</v>
      </c>
      <c r="V18" s="121">
        <v>3178.3923340000001</v>
      </c>
      <c r="W18" s="121">
        <v>3198.8522950000001</v>
      </c>
      <c r="X18" s="121">
        <v>3221.6450199999999</v>
      </c>
      <c r="Y18" s="121">
        <v>3246.0986330000001</v>
      </c>
      <c r="Z18" s="121">
        <v>3271.2524410000001</v>
      </c>
      <c r="AA18" s="121">
        <v>3294.5581050000001</v>
      </c>
      <c r="AB18" s="121">
        <v>3316.4104000000002</v>
      </c>
      <c r="AC18" s="121">
        <v>3339.2727049999999</v>
      </c>
      <c r="AD18" s="121">
        <v>3365.8242190000001</v>
      </c>
      <c r="AE18" s="121">
        <v>3395.9536130000001</v>
      </c>
      <c r="AF18" s="121">
        <v>3428.6833499999998</v>
      </c>
      <c r="AG18" s="121">
        <v>3463.4870609999998</v>
      </c>
      <c r="AH18" s="121">
        <v>3500.2465820000002</v>
      </c>
      <c r="AI18" s="118">
        <v>7.4900000000000001E-3</v>
      </c>
      <c r="AJ18" s="32"/>
    </row>
    <row r="19" spans="1:36" ht="15" customHeight="1">
      <c r="A19" s="55" t="s">
        <v>96</v>
      </c>
      <c r="B19" s="64" t="s">
        <v>95</v>
      </c>
      <c r="C19" s="64"/>
      <c r="D19" s="64"/>
      <c r="E19" s="64"/>
      <c r="F19" s="121">
        <v>102.182846</v>
      </c>
      <c r="G19" s="121">
        <v>103.293823</v>
      </c>
      <c r="H19" s="121">
        <v>103.489937</v>
      </c>
      <c r="I19" s="121">
        <v>104.244308</v>
      </c>
      <c r="J19" s="121">
        <v>105.713486</v>
      </c>
      <c r="K19" s="121">
        <v>107.167953</v>
      </c>
      <c r="L19" s="121">
        <v>108.37455</v>
      </c>
      <c r="M19" s="121">
        <v>109.462868</v>
      </c>
      <c r="N19" s="121">
        <v>110.216835</v>
      </c>
      <c r="O19" s="121">
        <v>110.999275</v>
      </c>
      <c r="P19" s="121">
        <v>112.10008999999999</v>
      </c>
      <c r="Q19" s="121">
        <v>113.21054100000001</v>
      </c>
      <c r="R19" s="121">
        <v>114.41246</v>
      </c>
      <c r="S19" s="121">
        <v>115.741348</v>
      </c>
      <c r="T19" s="121">
        <v>116.941322</v>
      </c>
      <c r="U19" s="121">
        <v>118.189804</v>
      </c>
      <c r="V19" s="121">
        <v>119.56903800000001</v>
      </c>
      <c r="W19" s="121">
        <v>120.807121</v>
      </c>
      <c r="X19" s="121">
        <v>122.293434</v>
      </c>
      <c r="Y19" s="121">
        <v>124.05663300000001</v>
      </c>
      <c r="Z19" s="121">
        <v>125.62550400000001</v>
      </c>
      <c r="AA19" s="121">
        <v>127.009232</v>
      </c>
      <c r="AB19" s="121">
        <v>128.18563800000001</v>
      </c>
      <c r="AC19" s="121">
        <v>129.314178</v>
      </c>
      <c r="AD19" s="121">
        <v>130.65448000000001</v>
      </c>
      <c r="AE19" s="121">
        <v>132.132385</v>
      </c>
      <c r="AF19" s="121">
        <v>133.67775</v>
      </c>
      <c r="AG19" s="121">
        <v>135.25266999999999</v>
      </c>
      <c r="AH19" s="121">
        <v>137.02835099999999</v>
      </c>
      <c r="AI19" s="118">
        <v>1.0534999999999999E-2</v>
      </c>
      <c r="AJ19" s="32"/>
    </row>
    <row r="20" spans="1:36" ht="15" customHeight="1">
      <c r="A20" s="55" t="s">
        <v>94</v>
      </c>
      <c r="B20" s="64" t="s">
        <v>93</v>
      </c>
      <c r="C20" s="64"/>
      <c r="D20" s="64"/>
      <c r="E20" s="64"/>
      <c r="F20" s="121">
        <v>321.95498700000002</v>
      </c>
      <c r="G20" s="121">
        <v>320.663025</v>
      </c>
      <c r="H20" s="121">
        <v>321.05639600000001</v>
      </c>
      <c r="I20" s="121">
        <v>324.03488199999998</v>
      </c>
      <c r="J20" s="121">
        <v>329.40130599999998</v>
      </c>
      <c r="K20" s="121">
        <v>333.88256799999999</v>
      </c>
      <c r="L20" s="121">
        <v>337.82089200000001</v>
      </c>
      <c r="M20" s="121">
        <v>340.88201900000001</v>
      </c>
      <c r="N20" s="121">
        <v>343.14044200000001</v>
      </c>
      <c r="O20" s="121">
        <v>346.05670199999997</v>
      </c>
      <c r="P20" s="121">
        <v>350.01309199999997</v>
      </c>
      <c r="Q20" s="121">
        <v>353.42364500000002</v>
      </c>
      <c r="R20" s="121">
        <v>357.08728000000002</v>
      </c>
      <c r="S20" s="121">
        <v>361.06741299999999</v>
      </c>
      <c r="T20" s="121">
        <v>364.03259300000002</v>
      </c>
      <c r="U20" s="121">
        <v>367.505493</v>
      </c>
      <c r="V20" s="121">
        <v>371.091339</v>
      </c>
      <c r="W20" s="121">
        <v>374.19821200000001</v>
      </c>
      <c r="X20" s="121">
        <v>378.32888800000001</v>
      </c>
      <c r="Y20" s="121">
        <v>383.12887599999999</v>
      </c>
      <c r="Z20" s="121">
        <v>387.180115</v>
      </c>
      <c r="AA20" s="121">
        <v>390.80212399999999</v>
      </c>
      <c r="AB20" s="121">
        <v>393.73623700000002</v>
      </c>
      <c r="AC20" s="121">
        <v>396.53027300000002</v>
      </c>
      <c r="AD20" s="121">
        <v>399.58618200000001</v>
      </c>
      <c r="AE20" s="121">
        <v>402.82312000000002</v>
      </c>
      <c r="AF20" s="121">
        <v>406.55081200000001</v>
      </c>
      <c r="AG20" s="121">
        <v>410.34964000000002</v>
      </c>
      <c r="AH20" s="121">
        <v>414.31829800000003</v>
      </c>
      <c r="AI20" s="118">
        <v>9.0489999999999998E-3</v>
      </c>
      <c r="AJ20" s="32"/>
    </row>
    <row r="21" spans="1:36" ht="15" customHeight="1">
      <c r="A21" s="13"/>
      <c r="B21" s="63" t="s">
        <v>142</v>
      </c>
      <c r="C21" s="63"/>
      <c r="D21" s="63"/>
      <c r="E21" s="63"/>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32"/>
    </row>
    <row r="22" spans="1:36" ht="15" customHeight="1">
      <c r="A22" s="55" t="s">
        <v>138</v>
      </c>
      <c r="B22" s="64" t="s">
        <v>139</v>
      </c>
      <c r="C22" s="70">
        <v>210</v>
      </c>
      <c r="D22" s="69">
        <f>'AEO 2021 Table 7'!C22</f>
        <v>108.32250999999999</v>
      </c>
      <c r="E22" s="69">
        <f>'AEO 2022 Table 7'!C22</f>
        <v>151.12510700000001</v>
      </c>
      <c r="F22" s="121">
        <v>175.28022799999999</v>
      </c>
      <c r="G22" s="121">
        <v>186.743088</v>
      </c>
      <c r="H22" s="121">
        <v>193.36317399999999</v>
      </c>
      <c r="I22" s="121">
        <v>197.31823700000001</v>
      </c>
      <c r="J22" s="121">
        <v>200.23876999999999</v>
      </c>
      <c r="K22" s="121">
        <v>202.45401000000001</v>
      </c>
      <c r="L22" s="121">
        <v>204.12432899999999</v>
      </c>
      <c r="M22" s="121">
        <v>205.38320899999999</v>
      </c>
      <c r="N22" s="121">
        <v>206.323105</v>
      </c>
      <c r="O22" s="121">
        <v>206.951706</v>
      </c>
      <c r="P22" s="121">
        <v>207.45626799999999</v>
      </c>
      <c r="Q22" s="121">
        <v>207.917709</v>
      </c>
      <c r="R22" s="121">
        <v>208.3629</v>
      </c>
      <c r="S22" s="121">
        <v>208.70959500000001</v>
      </c>
      <c r="T22" s="121">
        <v>209.04690600000001</v>
      </c>
      <c r="U22" s="121">
        <v>209.327057</v>
      </c>
      <c r="V22" s="121">
        <v>209.47241199999999</v>
      </c>
      <c r="W22" s="121">
        <v>209.56007399999999</v>
      </c>
      <c r="X22" s="121">
        <v>209.550995</v>
      </c>
      <c r="Y22" s="121">
        <v>209.50045800000001</v>
      </c>
      <c r="Z22" s="121">
        <v>209.44343599999999</v>
      </c>
      <c r="AA22" s="121">
        <v>209.31512499999999</v>
      </c>
      <c r="AB22" s="121">
        <v>209.124619</v>
      </c>
      <c r="AC22" s="121">
        <v>208.94361900000001</v>
      </c>
      <c r="AD22" s="121">
        <v>208.74443099999999</v>
      </c>
      <c r="AE22" s="121">
        <v>208.54788199999999</v>
      </c>
      <c r="AF22" s="121">
        <v>208.34544399999999</v>
      </c>
      <c r="AG22" s="121">
        <v>208.14913899999999</v>
      </c>
      <c r="AH22" s="121">
        <v>207.94908100000001</v>
      </c>
      <c r="AI22" s="118">
        <v>6.1219999999999998E-3</v>
      </c>
      <c r="AJ22" s="32"/>
    </row>
    <row r="23" spans="1:36" ht="15" customHeight="1">
      <c r="A23" s="55" t="s">
        <v>140</v>
      </c>
      <c r="B23" s="64" t="s">
        <v>141</v>
      </c>
      <c r="C23" s="64"/>
      <c r="D23" s="71">
        <f>D22/$C$22</f>
        <v>0.51582147619047614</v>
      </c>
      <c r="E23" s="71">
        <f>E22/$C$22</f>
        <v>0.71964336666666673</v>
      </c>
      <c r="F23" s="121">
        <v>29.864742</v>
      </c>
      <c r="G23" s="121">
        <v>31.828600000000002</v>
      </c>
      <c r="H23" s="121">
        <v>33.031570000000002</v>
      </c>
      <c r="I23" s="121">
        <v>33.556454000000002</v>
      </c>
      <c r="J23" s="121">
        <v>34.489364999999999</v>
      </c>
      <c r="K23" s="121">
        <v>35.354331999999999</v>
      </c>
      <c r="L23" s="121">
        <v>36.030548000000003</v>
      </c>
      <c r="M23" s="121">
        <v>36.535663999999997</v>
      </c>
      <c r="N23" s="121">
        <v>36.881377999999998</v>
      </c>
      <c r="O23" s="121">
        <v>37.110534999999999</v>
      </c>
      <c r="P23" s="121">
        <v>37.467663000000002</v>
      </c>
      <c r="Q23" s="121">
        <v>37.915100000000002</v>
      </c>
      <c r="R23" s="121">
        <v>38.442157999999999</v>
      </c>
      <c r="S23" s="121">
        <v>38.883797000000001</v>
      </c>
      <c r="T23" s="121">
        <v>39.357868000000003</v>
      </c>
      <c r="U23" s="121">
        <v>39.793503000000001</v>
      </c>
      <c r="V23" s="121">
        <v>40.271095000000003</v>
      </c>
      <c r="W23" s="121">
        <v>40.743228999999999</v>
      </c>
      <c r="X23" s="121">
        <v>41.213374999999999</v>
      </c>
      <c r="Y23" s="121">
        <v>41.699511999999999</v>
      </c>
      <c r="Z23" s="121">
        <v>42.197121000000003</v>
      </c>
      <c r="AA23" s="121">
        <v>42.614082000000003</v>
      </c>
      <c r="AB23" s="121">
        <v>42.936844000000001</v>
      </c>
      <c r="AC23" s="121">
        <v>43.310657999999997</v>
      </c>
      <c r="AD23" s="121">
        <v>43.733851999999999</v>
      </c>
      <c r="AE23" s="121">
        <v>44.218173999999998</v>
      </c>
      <c r="AF23" s="121">
        <v>44.749972999999997</v>
      </c>
      <c r="AG23" s="121">
        <v>45.320678999999998</v>
      </c>
      <c r="AH23" s="121">
        <v>45.901015999999998</v>
      </c>
      <c r="AI23" s="118">
        <v>1.5469E-2</v>
      </c>
      <c r="AJ23" s="32"/>
    </row>
    <row r="24" spans="1:36" ht="15" customHeight="1">
      <c r="A24" s="13"/>
      <c r="B24" s="63" t="s">
        <v>92</v>
      </c>
      <c r="C24" s="63"/>
      <c r="D24" s="63"/>
      <c r="E24" s="63"/>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32"/>
    </row>
    <row r="25" spans="1:36" ht="15" customHeight="1">
      <c r="A25" s="55" t="s">
        <v>91</v>
      </c>
      <c r="B25" s="64" t="s">
        <v>90</v>
      </c>
      <c r="C25" s="70">
        <v>1223</v>
      </c>
      <c r="D25" s="69">
        <f>'AEO 2021 Table 7'!C25</f>
        <v>738.85894800000005</v>
      </c>
      <c r="E25" s="69">
        <f>'AEO 2022 Table 7'!C25</f>
        <v>884.81805399999996</v>
      </c>
      <c r="F25" s="121">
        <v>1173.034668</v>
      </c>
      <c r="G25" s="121">
        <v>1318.6945800000001</v>
      </c>
      <c r="H25" s="121">
        <v>1360.1801760000001</v>
      </c>
      <c r="I25" s="121">
        <v>1369.384155</v>
      </c>
      <c r="J25" s="121">
        <v>1403.428345</v>
      </c>
      <c r="K25" s="121">
        <v>1436.310303</v>
      </c>
      <c r="L25" s="121">
        <v>1464.577759</v>
      </c>
      <c r="M25" s="121">
        <v>1487.422607</v>
      </c>
      <c r="N25" s="121">
        <v>1504.5146480000001</v>
      </c>
      <c r="O25" s="121">
        <v>1523.4083250000001</v>
      </c>
      <c r="P25" s="121">
        <v>1550.2579350000001</v>
      </c>
      <c r="Q25" s="121">
        <v>1582.3560789999999</v>
      </c>
      <c r="R25" s="121">
        <v>1616.2855219999999</v>
      </c>
      <c r="S25" s="121">
        <v>1651.3248289999999</v>
      </c>
      <c r="T25" s="121">
        <v>1687.814087</v>
      </c>
      <c r="U25" s="121">
        <v>1726.3876949999999</v>
      </c>
      <c r="V25" s="121">
        <v>1767.289307</v>
      </c>
      <c r="W25" s="121">
        <v>1807.8004149999999</v>
      </c>
      <c r="X25" s="121">
        <v>1854.6992190000001</v>
      </c>
      <c r="Y25" s="121">
        <v>1904.764404</v>
      </c>
      <c r="Z25" s="121">
        <v>1952.522217</v>
      </c>
      <c r="AA25" s="121">
        <v>1999.2700199999999</v>
      </c>
      <c r="AB25" s="121">
        <v>2044.251831</v>
      </c>
      <c r="AC25" s="121">
        <v>2088.6870119999999</v>
      </c>
      <c r="AD25" s="121">
        <v>2135.6040039999998</v>
      </c>
      <c r="AE25" s="121">
        <v>2184.8652339999999</v>
      </c>
      <c r="AF25" s="121">
        <v>2238.8173830000001</v>
      </c>
      <c r="AG25" s="121">
        <v>2295.5966800000001</v>
      </c>
      <c r="AH25" s="121">
        <v>2353.536865</v>
      </c>
      <c r="AI25" s="118">
        <v>2.5180999999999999E-2</v>
      </c>
      <c r="AJ25" s="32"/>
    </row>
    <row r="26" spans="1:36" ht="15" customHeight="1">
      <c r="A26" s="13"/>
      <c r="B26" s="63" t="s">
        <v>89</v>
      </c>
      <c r="C26" s="63"/>
      <c r="D26" s="72">
        <f>D25/$C$25</f>
        <v>0.60413650695012266</v>
      </c>
      <c r="E26" s="72">
        <f>E25/$C$25</f>
        <v>0.72348164677023707</v>
      </c>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32"/>
    </row>
    <row r="27" spans="1:36" ht="15" customHeight="1">
      <c r="A27" s="55" t="s">
        <v>88</v>
      </c>
      <c r="B27" s="64" t="s">
        <v>47</v>
      </c>
      <c r="C27" s="64"/>
      <c r="D27" s="64"/>
      <c r="E27" s="64"/>
      <c r="F27" s="121">
        <v>1621.6689449999999</v>
      </c>
      <c r="G27" s="121">
        <v>1602.000732</v>
      </c>
      <c r="H27" s="121">
        <v>1666.5855710000001</v>
      </c>
      <c r="I27" s="121">
        <v>1629.5417480000001</v>
      </c>
      <c r="J27" s="121">
        <v>1622.1038820000001</v>
      </c>
      <c r="K27" s="121">
        <v>1617.788086</v>
      </c>
      <c r="L27" s="121">
        <v>1627.6685789999999</v>
      </c>
      <c r="M27" s="121">
        <v>1646.1723629999999</v>
      </c>
      <c r="N27" s="121">
        <v>1647.666626</v>
      </c>
      <c r="O27" s="121">
        <v>1652.6727289999999</v>
      </c>
      <c r="P27" s="121">
        <v>1664.2730710000001</v>
      </c>
      <c r="Q27" s="121">
        <v>1670.6632079999999</v>
      </c>
      <c r="R27" s="121">
        <v>1671.606689</v>
      </c>
      <c r="S27" s="121">
        <v>1677.693237</v>
      </c>
      <c r="T27" s="121">
        <v>1679.6362300000001</v>
      </c>
      <c r="U27" s="121">
        <v>1688.5701899999999</v>
      </c>
      <c r="V27" s="121">
        <v>1686.594482</v>
      </c>
      <c r="W27" s="121">
        <v>1681.6455080000001</v>
      </c>
      <c r="X27" s="121">
        <v>1689.9884030000001</v>
      </c>
      <c r="Y27" s="121">
        <v>1696.063232</v>
      </c>
      <c r="Z27" s="121">
        <v>1708.9470209999999</v>
      </c>
      <c r="AA27" s="121">
        <v>1713.184082</v>
      </c>
      <c r="AB27" s="121">
        <v>1713.7332759999999</v>
      </c>
      <c r="AC27" s="121">
        <v>1719.427246</v>
      </c>
      <c r="AD27" s="121">
        <v>1717.267578</v>
      </c>
      <c r="AE27" s="121">
        <v>1721.3813479999999</v>
      </c>
      <c r="AF27" s="121">
        <v>1723.7348629999999</v>
      </c>
      <c r="AG27" s="121">
        <v>1730.982788</v>
      </c>
      <c r="AH27" s="121">
        <v>1740.2647710000001</v>
      </c>
      <c r="AI27" s="118">
        <v>2.5240000000000002E-3</v>
      </c>
      <c r="AJ27" s="32"/>
    </row>
    <row r="28" spans="1:36" ht="15" customHeight="1">
      <c r="A28" s="55" t="s">
        <v>87</v>
      </c>
      <c r="B28" s="64" t="s">
        <v>45</v>
      </c>
      <c r="C28" s="64"/>
      <c r="D28" s="64"/>
      <c r="E28" s="64"/>
      <c r="F28" s="121">
        <v>444.89984099999998</v>
      </c>
      <c r="G28" s="121">
        <v>450.49111900000003</v>
      </c>
      <c r="H28" s="121">
        <v>449.02374300000002</v>
      </c>
      <c r="I28" s="121">
        <v>447.715576</v>
      </c>
      <c r="J28" s="121">
        <v>447.824005</v>
      </c>
      <c r="K28" s="121">
        <v>447.09670999999997</v>
      </c>
      <c r="L28" s="121">
        <v>446.20770299999998</v>
      </c>
      <c r="M28" s="121">
        <v>444.16409299999998</v>
      </c>
      <c r="N28" s="121">
        <v>441.18298299999998</v>
      </c>
      <c r="O28" s="121">
        <v>438.52200299999998</v>
      </c>
      <c r="P28" s="121">
        <v>436.823578</v>
      </c>
      <c r="Q28" s="121">
        <v>434.88879400000002</v>
      </c>
      <c r="R28" s="121">
        <v>433.18487499999998</v>
      </c>
      <c r="S28" s="121">
        <v>431.45101899999997</v>
      </c>
      <c r="T28" s="121">
        <v>428.73455799999999</v>
      </c>
      <c r="U28" s="121">
        <v>426.84320100000002</v>
      </c>
      <c r="V28" s="121">
        <v>424.50756799999999</v>
      </c>
      <c r="W28" s="121">
        <v>422.14855999999997</v>
      </c>
      <c r="X28" s="121">
        <v>420.87176499999998</v>
      </c>
      <c r="Y28" s="121">
        <v>419.95474200000001</v>
      </c>
      <c r="Z28" s="121">
        <v>418.61642499999999</v>
      </c>
      <c r="AA28" s="121">
        <v>417.23568699999998</v>
      </c>
      <c r="AB28" s="121">
        <v>415.20636000000002</v>
      </c>
      <c r="AC28" s="121">
        <v>413.15087899999997</v>
      </c>
      <c r="AD28" s="121">
        <v>411.09756499999997</v>
      </c>
      <c r="AE28" s="121">
        <v>408.89117399999998</v>
      </c>
      <c r="AF28" s="121">
        <v>407.28939800000001</v>
      </c>
      <c r="AG28" s="121">
        <v>405.94958500000001</v>
      </c>
      <c r="AH28" s="121">
        <v>404.558289</v>
      </c>
      <c r="AI28" s="118">
        <v>-3.3890000000000001E-3</v>
      </c>
      <c r="AJ28" s="32"/>
    </row>
    <row r="29" spans="1:36" ht="15" customHeight="1">
      <c r="A29" s="13"/>
      <c r="B29" s="32"/>
      <c r="C29" s="32"/>
      <c r="D29" s="32"/>
      <c r="E29" s="32"/>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32"/>
    </row>
    <row r="30" spans="1:36" ht="15" customHeight="1">
      <c r="A30" s="13"/>
      <c r="B30" s="63" t="s">
        <v>86</v>
      </c>
      <c r="C30" s="63"/>
      <c r="D30" s="63"/>
      <c r="E30" s="63"/>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32"/>
    </row>
    <row r="31" spans="1:36">
      <c r="A31" s="13"/>
      <c r="B31" s="63" t="s">
        <v>85</v>
      </c>
      <c r="C31" s="63"/>
      <c r="D31" s="63"/>
      <c r="E31" s="63"/>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32"/>
    </row>
    <row r="32" spans="1:36">
      <c r="A32" s="55" t="s">
        <v>84</v>
      </c>
      <c r="B32" s="64" t="s">
        <v>83</v>
      </c>
      <c r="C32" s="64"/>
      <c r="D32" s="64"/>
      <c r="E32" s="64"/>
      <c r="F32" s="122">
        <v>35.858868000000001</v>
      </c>
      <c r="G32" s="122">
        <v>36.258204999999997</v>
      </c>
      <c r="H32" s="122">
        <v>39.371448999999998</v>
      </c>
      <c r="I32" s="122">
        <v>42.559513000000003</v>
      </c>
      <c r="J32" s="122">
        <v>47.234946999999998</v>
      </c>
      <c r="K32" s="122">
        <v>47.203152000000003</v>
      </c>
      <c r="L32" s="122">
        <v>47.139439000000003</v>
      </c>
      <c r="M32" s="122">
        <v>47.124760000000002</v>
      </c>
      <c r="N32" s="122">
        <v>47.135993999999997</v>
      </c>
      <c r="O32" s="122">
        <v>47.125655999999999</v>
      </c>
      <c r="P32" s="122">
        <v>47.136203999999999</v>
      </c>
      <c r="Q32" s="122">
        <v>47.136336999999997</v>
      </c>
      <c r="R32" s="122">
        <v>47.126449999999998</v>
      </c>
      <c r="S32" s="122">
        <v>47.096370999999998</v>
      </c>
      <c r="T32" s="122">
        <v>47.112262999999999</v>
      </c>
      <c r="U32" s="122">
        <v>47.096896999999998</v>
      </c>
      <c r="V32" s="122">
        <v>47.093212000000001</v>
      </c>
      <c r="W32" s="122">
        <v>47.102981999999997</v>
      </c>
      <c r="X32" s="122">
        <v>47.070529999999998</v>
      </c>
      <c r="Y32" s="122">
        <v>47.044623999999999</v>
      </c>
      <c r="Z32" s="122">
        <v>47.030296</v>
      </c>
      <c r="AA32" s="122">
        <v>47.007717</v>
      </c>
      <c r="AB32" s="122">
        <v>46.971606999999999</v>
      </c>
      <c r="AC32" s="122">
        <v>46.954639</v>
      </c>
      <c r="AD32" s="122">
        <v>46.933971</v>
      </c>
      <c r="AE32" s="122">
        <v>46.913592999999999</v>
      </c>
      <c r="AF32" s="122">
        <v>46.894328999999999</v>
      </c>
      <c r="AG32" s="122">
        <v>46.882823999999999</v>
      </c>
      <c r="AH32" s="122">
        <v>46.869399999999999</v>
      </c>
      <c r="AI32" s="118">
        <v>9.6089999999999995E-3</v>
      </c>
      <c r="AJ32" s="32"/>
    </row>
    <row r="33" spans="1:36">
      <c r="A33" s="55" t="s">
        <v>82</v>
      </c>
      <c r="B33" s="64" t="s">
        <v>81</v>
      </c>
      <c r="C33" s="64"/>
      <c r="D33" s="64"/>
      <c r="E33" s="64"/>
      <c r="F33" s="122">
        <v>45.072024999999996</v>
      </c>
      <c r="G33" s="122">
        <v>45.489333999999999</v>
      </c>
      <c r="H33" s="122">
        <v>49.504188999999997</v>
      </c>
      <c r="I33" s="122">
        <v>53.766841999999997</v>
      </c>
      <c r="J33" s="122">
        <v>59.786911000000003</v>
      </c>
      <c r="K33" s="122">
        <v>59.806705000000001</v>
      </c>
      <c r="L33" s="122">
        <v>59.810473999999999</v>
      </c>
      <c r="M33" s="122">
        <v>59.818492999999997</v>
      </c>
      <c r="N33" s="122">
        <v>59.827671000000002</v>
      </c>
      <c r="O33" s="122">
        <v>59.827671000000002</v>
      </c>
      <c r="P33" s="122">
        <v>59.830044000000001</v>
      </c>
      <c r="Q33" s="122">
        <v>59.832419999999999</v>
      </c>
      <c r="R33" s="122">
        <v>59.833607000000001</v>
      </c>
      <c r="S33" s="122">
        <v>59.833607000000001</v>
      </c>
      <c r="T33" s="122">
        <v>59.850456000000001</v>
      </c>
      <c r="U33" s="122">
        <v>59.850456000000001</v>
      </c>
      <c r="V33" s="122">
        <v>59.850456000000001</v>
      </c>
      <c r="W33" s="122">
        <v>59.853451</v>
      </c>
      <c r="X33" s="122">
        <v>59.853451</v>
      </c>
      <c r="Y33" s="122">
        <v>59.853451</v>
      </c>
      <c r="Z33" s="122">
        <v>59.853451</v>
      </c>
      <c r="AA33" s="122">
        <v>59.853451</v>
      </c>
      <c r="AB33" s="122">
        <v>59.853451</v>
      </c>
      <c r="AC33" s="122">
        <v>59.854084</v>
      </c>
      <c r="AD33" s="122">
        <v>59.854919000000002</v>
      </c>
      <c r="AE33" s="122">
        <v>59.855826999999998</v>
      </c>
      <c r="AF33" s="122">
        <v>59.856521999999998</v>
      </c>
      <c r="AG33" s="122">
        <v>59.858471000000002</v>
      </c>
      <c r="AH33" s="122">
        <v>59.858471000000002</v>
      </c>
      <c r="AI33" s="118">
        <v>1.0184E-2</v>
      </c>
      <c r="AJ33" s="32"/>
    </row>
    <row r="34" spans="1:36">
      <c r="A34" s="55" t="s">
        <v>80</v>
      </c>
      <c r="B34" s="64" t="s">
        <v>79</v>
      </c>
      <c r="C34" s="64"/>
      <c r="D34" s="64"/>
      <c r="E34" s="64"/>
      <c r="F34" s="122">
        <v>32.041851000000001</v>
      </c>
      <c r="G34" s="122">
        <v>32.607430000000001</v>
      </c>
      <c r="H34" s="122">
        <v>35.398136000000001</v>
      </c>
      <c r="I34" s="122">
        <v>38.461922000000001</v>
      </c>
      <c r="J34" s="122">
        <v>42.757565</v>
      </c>
      <c r="K34" s="122">
        <v>42.759968000000001</v>
      </c>
      <c r="L34" s="122">
        <v>42.763354999999997</v>
      </c>
      <c r="M34" s="122">
        <v>42.763354999999997</v>
      </c>
      <c r="N34" s="122">
        <v>42.763378000000003</v>
      </c>
      <c r="O34" s="122">
        <v>42.763565</v>
      </c>
      <c r="P34" s="122">
        <v>42.763663999999999</v>
      </c>
      <c r="Q34" s="122">
        <v>42.763812999999999</v>
      </c>
      <c r="R34" s="122">
        <v>42.763846999999998</v>
      </c>
      <c r="S34" s="122">
        <v>42.764007999999997</v>
      </c>
      <c r="T34" s="122">
        <v>42.764007999999997</v>
      </c>
      <c r="U34" s="122">
        <v>42.764141000000002</v>
      </c>
      <c r="V34" s="122">
        <v>42.764172000000002</v>
      </c>
      <c r="W34" s="122">
        <v>42.764235999999997</v>
      </c>
      <c r="X34" s="122">
        <v>42.764378000000001</v>
      </c>
      <c r="Y34" s="122">
        <v>42.764439000000003</v>
      </c>
      <c r="Z34" s="122">
        <v>42.764457999999998</v>
      </c>
      <c r="AA34" s="122">
        <v>42.764525999999996</v>
      </c>
      <c r="AB34" s="122">
        <v>42.764609999999998</v>
      </c>
      <c r="AC34" s="122">
        <v>42.764628999999999</v>
      </c>
      <c r="AD34" s="122">
        <v>42.764679000000001</v>
      </c>
      <c r="AE34" s="122">
        <v>42.764724999999999</v>
      </c>
      <c r="AF34" s="122">
        <v>42.764771000000003</v>
      </c>
      <c r="AG34" s="122">
        <v>42.764797000000002</v>
      </c>
      <c r="AH34" s="122">
        <v>42.764851</v>
      </c>
      <c r="AI34" s="118">
        <v>1.0363000000000001E-2</v>
      </c>
      <c r="AJ34" s="32"/>
    </row>
    <row r="35" spans="1:36">
      <c r="A35" s="55" t="s">
        <v>78</v>
      </c>
      <c r="B35" s="64" t="s">
        <v>77</v>
      </c>
      <c r="C35" s="64"/>
      <c r="D35" s="64"/>
      <c r="E35" s="64"/>
      <c r="F35" s="122">
        <v>41.580620000000003</v>
      </c>
      <c r="G35" s="122">
        <v>42.963425000000001</v>
      </c>
      <c r="H35" s="122">
        <v>44.040672000000001</v>
      </c>
      <c r="I35" s="122">
        <v>46.061287</v>
      </c>
      <c r="J35" s="122">
        <v>47.407271999999999</v>
      </c>
      <c r="K35" s="122">
        <v>48.726753000000002</v>
      </c>
      <c r="L35" s="122">
        <v>50.676524999999998</v>
      </c>
      <c r="M35" s="122">
        <v>51.434994000000003</v>
      </c>
      <c r="N35" s="122">
        <v>52.040599999999998</v>
      </c>
      <c r="O35" s="122">
        <v>52.365020999999999</v>
      </c>
      <c r="P35" s="122">
        <v>52.790965999999997</v>
      </c>
      <c r="Q35" s="122">
        <v>53.318142000000002</v>
      </c>
      <c r="R35" s="122">
        <v>53.847439000000001</v>
      </c>
      <c r="S35" s="122">
        <v>54.367348</v>
      </c>
      <c r="T35" s="122">
        <v>55.002338000000002</v>
      </c>
      <c r="U35" s="122">
        <v>55.421066000000003</v>
      </c>
      <c r="V35" s="122">
        <v>55.778812000000002</v>
      </c>
      <c r="W35" s="122">
        <v>56.569256000000003</v>
      </c>
      <c r="X35" s="122">
        <v>56.724243000000001</v>
      </c>
      <c r="Y35" s="122">
        <v>56.909270999999997</v>
      </c>
      <c r="Z35" s="122">
        <v>57.244553000000003</v>
      </c>
      <c r="AA35" s="122">
        <v>57.361435</v>
      </c>
      <c r="AB35" s="122">
        <v>57.192450999999998</v>
      </c>
      <c r="AC35" s="122">
        <v>57.144257000000003</v>
      </c>
      <c r="AD35" s="122">
        <v>57.067107999999998</v>
      </c>
      <c r="AE35" s="122">
        <v>56.957419999999999</v>
      </c>
      <c r="AF35" s="122">
        <v>56.851730000000003</v>
      </c>
      <c r="AG35" s="122">
        <v>56.804333</v>
      </c>
      <c r="AH35" s="122">
        <v>56.780506000000003</v>
      </c>
      <c r="AI35" s="118">
        <v>1.1188999999999999E-2</v>
      </c>
      <c r="AJ35" s="32"/>
    </row>
    <row r="36" spans="1:36">
      <c r="A36" s="55" t="s">
        <v>76</v>
      </c>
      <c r="B36" s="64" t="s">
        <v>75</v>
      </c>
      <c r="C36" s="64"/>
      <c r="D36" s="64"/>
      <c r="E36" s="64"/>
      <c r="F36" s="122">
        <v>55.963287000000001</v>
      </c>
      <c r="G36" s="122">
        <v>57.489776999999997</v>
      </c>
      <c r="H36" s="122">
        <v>58.528396999999998</v>
      </c>
      <c r="I36" s="122">
        <v>61.763561000000003</v>
      </c>
      <c r="J36" s="122">
        <v>62.677802999999997</v>
      </c>
      <c r="K36" s="122">
        <v>64.783439999999999</v>
      </c>
      <c r="L36" s="122">
        <v>68.627892000000003</v>
      </c>
      <c r="M36" s="122">
        <v>70.031379999999999</v>
      </c>
      <c r="N36" s="122">
        <v>71.276107999999994</v>
      </c>
      <c r="O36" s="122">
        <v>71.726555000000005</v>
      </c>
      <c r="P36" s="122">
        <v>72.438805000000002</v>
      </c>
      <c r="Q36" s="122">
        <v>73.308532999999997</v>
      </c>
      <c r="R36" s="122">
        <v>74.201751999999999</v>
      </c>
      <c r="S36" s="122">
        <v>75.133574999999993</v>
      </c>
      <c r="T36" s="122">
        <v>76.201920000000001</v>
      </c>
      <c r="U36" s="122">
        <v>76.974418999999997</v>
      </c>
      <c r="V36" s="122">
        <v>77.756095999999999</v>
      </c>
      <c r="W36" s="122">
        <v>79.540192000000005</v>
      </c>
      <c r="X36" s="122">
        <v>79.887946999999997</v>
      </c>
      <c r="Y36" s="122">
        <v>80.389876999999998</v>
      </c>
      <c r="Z36" s="122">
        <v>81.217979</v>
      </c>
      <c r="AA36" s="122">
        <v>81.568725999999998</v>
      </c>
      <c r="AB36" s="122">
        <v>81.319198999999998</v>
      </c>
      <c r="AC36" s="122">
        <v>81.288955999999999</v>
      </c>
      <c r="AD36" s="122">
        <v>81.196365</v>
      </c>
      <c r="AE36" s="122">
        <v>80.989745999999997</v>
      </c>
      <c r="AF36" s="122">
        <v>80.787284999999997</v>
      </c>
      <c r="AG36" s="122">
        <v>80.699241999999998</v>
      </c>
      <c r="AH36" s="122">
        <v>80.719459999999998</v>
      </c>
      <c r="AI36" s="118">
        <v>1.3167999999999999E-2</v>
      </c>
      <c r="AJ36" s="32"/>
    </row>
    <row r="37" spans="1:36">
      <c r="A37" s="55" t="s">
        <v>74</v>
      </c>
      <c r="B37" s="64" t="s">
        <v>73</v>
      </c>
      <c r="C37" s="64"/>
      <c r="D37" s="64"/>
      <c r="E37" s="64"/>
      <c r="F37" s="122">
        <v>36.164119999999997</v>
      </c>
      <c r="G37" s="122">
        <v>37.706775999999998</v>
      </c>
      <c r="H37" s="122">
        <v>38.776938999999999</v>
      </c>
      <c r="I37" s="122">
        <v>40.764381</v>
      </c>
      <c r="J37" s="122">
        <v>42.270569000000002</v>
      </c>
      <c r="K37" s="122">
        <v>43.420357000000003</v>
      </c>
      <c r="L37" s="122">
        <v>44.991805999999997</v>
      </c>
      <c r="M37" s="122">
        <v>45.613551999999999</v>
      </c>
      <c r="N37" s="122">
        <v>46.050350000000002</v>
      </c>
      <c r="O37" s="122">
        <v>46.353400999999998</v>
      </c>
      <c r="P37" s="122">
        <v>46.688084000000003</v>
      </c>
      <c r="Q37" s="122">
        <v>47.125889000000001</v>
      </c>
      <c r="R37" s="122">
        <v>47.578178000000001</v>
      </c>
      <c r="S37" s="122">
        <v>48.047446999999998</v>
      </c>
      <c r="T37" s="122">
        <v>48.549602999999998</v>
      </c>
      <c r="U37" s="122">
        <v>48.909537999999998</v>
      </c>
      <c r="V37" s="122">
        <v>49.177536000000003</v>
      </c>
      <c r="W37" s="122">
        <v>49.729336000000004</v>
      </c>
      <c r="X37" s="122">
        <v>49.902225000000001</v>
      </c>
      <c r="Y37" s="122">
        <v>50.069499999999998</v>
      </c>
      <c r="Z37" s="122">
        <v>50.327804999999998</v>
      </c>
      <c r="AA37" s="122">
        <v>50.440823000000002</v>
      </c>
      <c r="AB37" s="122">
        <v>50.362572</v>
      </c>
      <c r="AC37" s="122">
        <v>50.345844</v>
      </c>
      <c r="AD37" s="122">
        <v>50.314338999999997</v>
      </c>
      <c r="AE37" s="122">
        <v>50.265141</v>
      </c>
      <c r="AF37" s="122">
        <v>50.217281</v>
      </c>
      <c r="AG37" s="122">
        <v>50.201210000000003</v>
      </c>
      <c r="AH37" s="122">
        <v>50.196021999999999</v>
      </c>
      <c r="AI37" s="118">
        <v>1.1778E-2</v>
      </c>
      <c r="AJ37" s="32"/>
    </row>
    <row r="38" spans="1:36">
      <c r="A38" s="55" t="s">
        <v>72</v>
      </c>
      <c r="B38" s="64" t="s">
        <v>71</v>
      </c>
      <c r="C38" s="64"/>
      <c r="D38" s="64"/>
      <c r="E38" s="64"/>
      <c r="F38" s="122">
        <v>37.475665999999997</v>
      </c>
      <c r="G38" s="122">
        <v>38.199553999999999</v>
      </c>
      <c r="H38" s="122">
        <v>38.853389999999997</v>
      </c>
      <c r="I38" s="122">
        <v>40.189937999999998</v>
      </c>
      <c r="J38" s="122">
        <v>41.04327</v>
      </c>
      <c r="K38" s="122">
        <v>41.878928999999999</v>
      </c>
      <c r="L38" s="122">
        <v>43.177311000000003</v>
      </c>
      <c r="M38" s="122">
        <v>43.587204</v>
      </c>
      <c r="N38" s="122">
        <v>43.912239</v>
      </c>
      <c r="O38" s="122">
        <v>44.095027999999999</v>
      </c>
      <c r="P38" s="122">
        <v>44.331645999999999</v>
      </c>
      <c r="Q38" s="122">
        <v>44.622912999999997</v>
      </c>
      <c r="R38" s="122">
        <v>44.913155000000003</v>
      </c>
      <c r="S38" s="122">
        <v>45.197144000000002</v>
      </c>
      <c r="T38" s="122">
        <v>45.564835000000002</v>
      </c>
      <c r="U38" s="122">
        <v>45.799689999999998</v>
      </c>
      <c r="V38" s="122">
        <v>45.984074</v>
      </c>
      <c r="W38" s="122">
        <v>46.433441000000002</v>
      </c>
      <c r="X38" s="122">
        <v>46.516509999999997</v>
      </c>
      <c r="Y38" s="122">
        <v>46.621262000000002</v>
      </c>
      <c r="Z38" s="122">
        <v>46.809108999999999</v>
      </c>
      <c r="AA38" s="122">
        <v>46.868507000000001</v>
      </c>
      <c r="AB38" s="122">
        <v>46.763660000000002</v>
      </c>
      <c r="AC38" s="122">
        <v>46.725929000000001</v>
      </c>
      <c r="AD38" s="122">
        <v>46.670994</v>
      </c>
      <c r="AE38" s="122">
        <v>46.601315</v>
      </c>
      <c r="AF38" s="122">
        <v>46.533932</v>
      </c>
      <c r="AG38" s="122">
        <v>46.498607999999997</v>
      </c>
      <c r="AH38" s="122">
        <v>46.471592000000001</v>
      </c>
      <c r="AI38" s="118">
        <v>7.7140000000000004E-3</v>
      </c>
      <c r="AJ38" s="32"/>
    </row>
    <row r="39" spans="1:36">
      <c r="A39" s="55" t="s">
        <v>70</v>
      </c>
      <c r="B39" s="64" t="s">
        <v>69</v>
      </c>
      <c r="C39" s="64"/>
      <c r="D39" s="64"/>
      <c r="E39" s="64"/>
      <c r="F39" s="122">
        <v>49.302920999999998</v>
      </c>
      <c r="G39" s="122">
        <v>50.202922999999998</v>
      </c>
      <c r="H39" s="122">
        <v>50.773567</v>
      </c>
      <c r="I39" s="122">
        <v>52.729652000000002</v>
      </c>
      <c r="J39" s="122">
        <v>53.129528000000001</v>
      </c>
      <c r="K39" s="122">
        <v>54.273006000000002</v>
      </c>
      <c r="L39" s="122">
        <v>56.630028000000003</v>
      </c>
      <c r="M39" s="122">
        <v>57.242289999999997</v>
      </c>
      <c r="N39" s="122">
        <v>57.775364000000003</v>
      </c>
      <c r="O39" s="122">
        <v>57.932056000000003</v>
      </c>
      <c r="P39" s="122">
        <v>58.204967000000003</v>
      </c>
      <c r="Q39" s="122">
        <v>58.548717000000003</v>
      </c>
      <c r="R39" s="122">
        <v>58.903027000000002</v>
      </c>
      <c r="S39" s="122">
        <v>59.283423999999997</v>
      </c>
      <c r="T39" s="122">
        <v>59.760868000000002</v>
      </c>
      <c r="U39" s="122">
        <v>60.097076000000001</v>
      </c>
      <c r="V39" s="122">
        <v>60.400844999999997</v>
      </c>
      <c r="W39" s="122">
        <v>61.214419999999997</v>
      </c>
      <c r="X39" s="122">
        <v>61.369971999999997</v>
      </c>
      <c r="Y39" s="122">
        <v>61.604304999999997</v>
      </c>
      <c r="Z39" s="122">
        <v>61.981236000000003</v>
      </c>
      <c r="AA39" s="122">
        <v>62.1325</v>
      </c>
      <c r="AB39" s="122">
        <v>62.005885999999997</v>
      </c>
      <c r="AC39" s="122">
        <v>61.971412999999998</v>
      </c>
      <c r="AD39" s="122">
        <v>61.910964999999997</v>
      </c>
      <c r="AE39" s="122">
        <v>61.807560000000002</v>
      </c>
      <c r="AF39" s="122">
        <v>61.705803000000003</v>
      </c>
      <c r="AG39" s="122">
        <v>61.654086999999997</v>
      </c>
      <c r="AH39" s="122">
        <v>61.637084999999999</v>
      </c>
      <c r="AI39" s="118">
        <v>8.0059999999999992E-3</v>
      </c>
      <c r="AJ39" s="32"/>
    </row>
    <row r="40" spans="1:36">
      <c r="A40" s="55" t="s">
        <v>68</v>
      </c>
      <c r="B40" s="64" t="s">
        <v>67</v>
      </c>
      <c r="C40" s="64"/>
      <c r="D40" s="64"/>
      <c r="E40" s="64"/>
      <c r="F40" s="122">
        <v>32.879074000000003</v>
      </c>
      <c r="G40" s="122">
        <v>33.747692000000001</v>
      </c>
      <c r="H40" s="122">
        <v>34.421740999999997</v>
      </c>
      <c r="I40" s="122">
        <v>35.834384999999997</v>
      </c>
      <c r="J40" s="122">
        <v>36.860847</v>
      </c>
      <c r="K40" s="122">
        <v>37.640545000000003</v>
      </c>
      <c r="L40" s="122">
        <v>38.73283</v>
      </c>
      <c r="M40" s="122">
        <v>39.103897000000003</v>
      </c>
      <c r="N40" s="122">
        <v>39.359993000000003</v>
      </c>
      <c r="O40" s="122">
        <v>39.555779000000001</v>
      </c>
      <c r="P40" s="122">
        <v>39.763969000000003</v>
      </c>
      <c r="Q40" s="122">
        <v>40.034526999999997</v>
      </c>
      <c r="R40" s="122">
        <v>40.313805000000002</v>
      </c>
      <c r="S40" s="122">
        <v>40.605533999999999</v>
      </c>
      <c r="T40" s="122">
        <v>40.920845</v>
      </c>
      <c r="U40" s="122">
        <v>41.145477</v>
      </c>
      <c r="V40" s="122">
        <v>41.302199999999999</v>
      </c>
      <c r="W40" s="122">
        <v>41.644359999999999</v>
      </c>
      <c r="X40" s="122">
        <v>41.752029</v>
      </c>
      <c r="Y40" s="122">
        <v>41.859737000000003</v>
      </c>
      <c r="Z40" s="122">
        <v>42.019962</v>
      </c>
      <c r="AA40" s="122">
        <v>42.088261000000003</v>
      </c>
      <c r="AB40" s="122">
        <v>42.040016000000001</v>
      </c>
      <c r="AC40" s="122">
        <v>42.025706999999997</v>
      </c>
      <c r="AD40" s="122">
        <v>42.001559999999998</v>
      </c>
      <c r="AE40" s="122">
        <v>41.968497999999997</v>
      </c>
      <c r="AF40" s="122">
        <v>41.936110999999997</v>
      </c>
      <c r="AG40" s="122">
        <v>41.920997999999997</v>
      </c>
      <c r="AH40" s="122">
        <v>41.910553</v>
      </c>
      <c r="AI40" s="118">
        <v>8.7060000000000002E-3</v>
      </c>
      <c r="AJ40" s="32"/>
    </row>
    <row r="41" spans="1:36">
      <c r="A41" s="55" t="s">
        <v>66</v>
      </c>
      <c r="B41" s="64" t="s">
        <v>65</v>
      </c>
      <c r="C41" s="64"/>
      <c r="D41" s="64"/>
      <c r="E41" s="64"/>
      <c r="F41" s="122">
        <v>30.56925</v>
      </c>
      <c r="G41" s="122">
        <v>31.159288</v>
      </c>
      <c r="H41" s="122">
        <v>31.692640000000001</v>
      </c>
      <c r="I41" s="122">
        <v>32.782195999999999</v>
      </c>
      <c r="J41" s="122">
        <v>33.478206999999998</v>
      </c>
      <c r="K41" s="122">
        <v>34.159717999999998</v>
      </c>
      <c r="L41" s="122">
        <v>35.218426000000001</v>
      </c>
      <c r="M41" s="122">
        <v>35.552695999999997</v>
      </c>
      <c r="N41" s="122">
        <v>35.817824999999999</v>
      </c>
      <c r="O41" s="122">
        <v>35.966904</v>
      </c>
      <c r="P41" s="122">
        <v>36.159950000000002</v>
      </c>
      <c r="Q41" s="122">
        <v>36.397533000000003</v>
      </c>
      <c r="R41" s="122">
        <v>36.634250999999999</v>
      </c>
      <c r="S41" s="122">
        <v>36.865803</v>
      </c>
      <c r="T41" s="122">
        <v>37.165759999999999</v>
      </c>
      <c r="U41" s="122">
        <v>37.357264999999998</v>
      </c>
      <c r="V41" s="122">
        <v>37.507629000000001</v>
      </c>
      <c r="W41" s="122">
        <v>37.874141999999999</v>
      </c>
      <c r="X41" s="122">
        <v>37.941794999999999</v>
      </c>
      <c r="Y41" s="122">
        <v>38.02713</v>
      </c>
      <c r="Z41" s="122">
        <v>38.180278999999999</v>
      </c>
      <c r="AA41" s="122">
        <v>38.228645</v>
      </c>
      <c r="AB41" s="122">
        <v>38.143017</v>
      </c>
      <c r="AC41" s="122">
        <v>38.112178999999998</v>
      </c>
      <c r="AD41" s="122">
        <v>38.067307</v>
      </c>
      <c r="AE41" s="122">
        <v>38.010418000000001</v>
      </c>
      <c r="AF41" s="122">
        <v>37.955406000000004</v>
      </c>
      <c r="AG41" s="122">
        <v>37.926552000000001</v>
      </c>
      <c r="AH41" s="122">
        <v>37.904476000000003</v>
      </c>
      <c r="AI41" s="118">
        <v>7.711E-3</v>
      </c>
      <c r="AJ41" s="32"/>
    </row>
    <row r="42" spans="1:36">
      <c r="A42" s="55" t="s">
        <v>64</v>
      </c>
      <c r="B42" s="64" t="s">
        <v>63</v>
      </c>
      <c r="C42" s="64"/>
      <c r="D42" s="64"/>
      <c r="E42" s="64"/>
      <c r="F42" s="122">
        <v>40.261505</v>
      </c>
      <c r="G42" s="122">
        <v>40.996459999999999</v>
      </c>
      <c r="H42" s="122">
        <v>41.462456000000003</v>
      </c>
      <c r="I42" s="122">
        <v>43.059826000000001</v>
      </c>
      <c r="J42" s="122">
        <v>43.386367999999997</v>
      </c>
      <c r="K42" s="122">
        <v>44.320148000000003</v>
      </c>
      <c r="L42" s="122">
        <v>46.244929999999997</v>
      </c>
      <c r="M42" s="122">
        <v>46.744911000000002</v>
      </c>
      <c r="N42" s="122">
        <v>47.180228999999997</v>
      </c>
      <c r="O42" s="122">
        <v>47.308185999999999</v>
      </c>
      <c r="P42" s="122">
        <v>47.531047999999998</v>
      </c>
      <c r="Q42" s="122">
        <v>47.81176</v>
      </c>
      <c r="R42" s="122">
        <v>48.101092999999999</v>
      </c>
      <c r="S42" s="122">
        <v>48.411732000000001</v>
      </c>
      <c r="T42" s="122">
        <v>48.80162</v>
      </c>
      <c r="U42" s="122">
        <v>49.076172</v>
      </c>
      <c r="V42" s="122">
        <v>49.324233999999997</v>
      </c>
      <c r="W42" s="122">
        <v>49.988613000000001</v>
      </c>
      <c r="X42" s="122">
        <v>50.115639000000002</v>
      </c>
      <c r="Y42" s="122">
        <v>50.306998999999998</v>
      </c>
      <c r="Z42" s="122">
        <v>50.614806999999999</v>
      </c>
      <c r="AA42" s="122">
        <v>50.738331000000002</v>
      </c>
      <c r="AB42" s="122">
        <v>50.634937000000001</v>
      </c>
      <c r="AC42" s="122">
        <v>50.606785000000002</v>
      </c>
      <c r="AD42" s="122">
        <v>50.557423</v>
      </c>
      <c r="AE42" s="122">
        <v>50.47298</v>
      </c>
      <c r="AF42" s="122">
        <v>50.389885</v>
      </c>
      <c r="AG42" s="122">
        <v>50.347651999999997</v>
      </c>
      <c r="AH42" s="122">
        <v>50.333767000000002</v>
      </c>
      <c r="AI42" s="118">
        <v>8.0059999999999992E-3</v>
      </c>
      <c r="AJ42" s="32"/>
    </row>
    <row r="43" spans="1:36">
      <c r="A43" s="55" t="s">
        <v>62</v>
      </c>
      <c r="B43" s="64" t="s">
        <v>61</v>
      </c>
      <c r="C43" s="64"/>
      <c r="D43" s="64"/>
      <c r="E43" s="64"/>
      <c r="F43" s="122">
        <v>26.808216000000002</v>
      </c>
      <c r="G43" s="122">
        <v>27.516451</v>
      </c>
      <c r="H43" s="122">
        <v>28.066041999999999</v>
      </c>
      <c r="I43" s="122">
        <v>29.217852000000001</v>
      </c>
      <c r="J43" s="122">
        <v>30.054787000000001</v>
      </c>
      <c r="K43" s="122">
        <v>30.690518999999998</v>
      </c>
      <c r="L43" s="122">
        <v>31.581121</v>
      </c>
      <c r="M43" s="122">
        <v>31.883675</v>
      </c>
      <c r="N43" s="122">
        <v>32.092483999999999</v>
      </c>
      <c r="O43" s="122">
        <v>32.252121000000002</v>
      </c>
      <c r="P43" s="122">
        <v>32.421871000000003</v>
      </c>
      <c r="Q43" s="122">
        <v>32.642471</v>
      </c>
      <c r="R43" s="122">
        <v>32.870182</v>
      </c>
      <c r="S43" s="122">
        <v>33.108046999999999</v>
      </c>
      <c r="T43" s="122">
        <v>33.365138999999999</v>
      </c>
      <c r="U43" s="122">
        <v>33.548293999999999</v>
      </c>
      <c r="V43" s="122">
        <v>33.676079000000001</v>
      </c>
      <c r="W43" s="122">
        <v>33.955063000000003</v>
      </c>
      <c r="X43" s="122">
        <v>34.042850000000001</v>
      </c>
      <c r="Y43" s="122">
        <v>34.130671999999997</v>
      </c>
      <c r="Z43" s="122">
        <v>34.261310999999999</v>
      </c>
      <c r="AA43" s="122">
        <v>34.316997999999998</v>
      </c>
      <c r="AB43" s="122">
        <v>34.277664000000001</v>
      </c>
      <c r="AC43" s="122">
        <v>34.265994999999997</v>
      </c>
      <c r="AD43" s="122">
        <v>34.246307000000002</v>
      </c>
      <c r="AE43" s="122">
        <v>34.219349000000001</v>
      </c>
      <c r="AF43" s="122">
        <v>34.192943999999997</v>
      </c>
      <c r="AG43" s="122">
        <v>34.180618000000003</v>
      </c>
      <c r="AH43" s="122">
        <v>34.172103999999997</v>
      </c>
      <c r="AI43" s="118">
        <v>8.7060000000000002E-3</v>
      </c>
      <c r="AJ43" s="32"/>
    </row>
    <row r="44" spans="1:36">
      <c r="A44" s="55" t="s">
        <v>60</v>
      </c>
      <c r="B44" s="64" t="s">
        <v>59</v>
      </c>
      <c r="C44" s="64"/>
      <c r="D44" s="64"/>
      <c r="E44" s="64"/>
      <c r="F44" s="122">
        <v>24.413439</v>
      </c>
      <c r="G44" s="122">
        <v>24.831081000000001</v>
      </c>
      <c r="H44" s="122">
        <v>25.276257999999999</v>
      </c>
      <c r="I44" s="122">
        <v>25.760836000000001</v>
      </c>
      <c r="J44" s="122">
        <v>26.272333</v>
      </c>
      <c r="K44" s="122">
        <v>26.802931000000001</v>
      </c>
      <c r="L44" s="122">
        <v>27.368174</v>
      </c>
      <c r="M44" s="122">
        <v>27.943318999999999</v>
      </c>
      <c r="N44" s="122">
        <v>28.520475000000001</v>
      </c>
      <c r="O44" s="122">
        <v>29.070855999999999</v>
      </c>
      <c r="P44" s="122">
        <v>29.613261999999999</v>
      </c>
      <c r="Q44" s="122">
        <v>30.117380000000001</v>
      </c>
      <c r="R44" s="122">
        <v>30.616039000000001</v>
      </c>
      <c r="S44" s="122">
        <v>31.111768999999999</v>
      </c>
      <c r="T44" s="122">
        <v>31.598787000000002</v>
      </c>
      <c r="U44" s="122">
        <v>32.065024999999999</v>
      </c>
      <c r="V44" s="122">
        <v>32.515923000000001</v>
      </c>
      <c r="W44" s="122">
        <v>32.964626000000003</v>
      </c>
      <c r="X44" s="122">
        <v>33.386032</v>
      </c>
      <c r="Y44" s="122">
        <v>33.792380999999999</v>
      </c>
      <c r="Z44" s="122">
        <v>34.176597999999998</v>
      </c>
      <c r="AA44" s="122">
        <v>34.521061000000003</v>
      </c>
      <c r="AB44" s="122">
        <v>34.818100000000001</v>
      </c>
      <c r="AC44" s="122">
        <v>35.083739999999999</v>
      </c>
      <c r="AD44" s="122">
        <v>35.314971999999997</v>
      </c>
      <c r="AE44" s="122">
        <v>35.512165000000003</v>
      </c>
      <c r="AF44" s="122">
        <v>35.679988999999999</v>
      </c>
      <c r="AG44" s="122">
        <v>35.822392000000001</v>
      </c>
      <c r="AH44" s="122">
        <v>35.938262999999999</v>
      </c>
      <c r="AI44" s="118">
        <v>1.3905000000000001E-2</v>
      </c>
      <c r="AJ44" s="32"/>
    </row>
    <row r="45" spans="1:36">
      <c r="A45" s="55" t="s">
        <v>58</v>
      </c>
      <c r="B45" s="64" t="s">
        <v>57</v>
      </c>
      <c r="C45" s="64"/>
      <c r="D45" s="64"/>
      <c r="E45" s="64"/>
      <c r="F45" s="122">
        <v>15.730373</v>
      </c>
      <c r="G45" s="122">
        <v>16.017803000000001</v>
      </c>
      <c r="H45" s="122">
        <v>16.442527999999999</v>
      </c>
      <c r="I45" s="122">
        <v>16.901415</v>
      </c>
      <c r="J45" s="122">
        <v>17.241892</v>
      </c>
      <c r="K45" s="122">
        <v>17.550961000000001</v>
      </c>
      <c r="L45" s="122">
        <v>17.535219000000001</v>
      </c>
      <c r="M45" s="122">
        <v>17.601837</v>
      </c>
      <c r="N45" s="122">
        <v>17.635349000000001</v>
      </c>
      <c r="O45" s="122">
        <v>17.642603000000001</v>
      </c>
      <c r="P45" s="122">
        <v>17.614509999999999</v>
      </c>
      <c r="Q45" s="122">
        <v>17.597774999999999</v>
      </c>
      <c r="R45" s="122">
        <v>17.585599999999999</v>
      </c>
      <c r="S45" s="122">
        <v>17.574884000000001</v>
      </c>
      <c r="T45" s="122">
        <v>17.565291999999999</v>
      </c>
      <c r="U45" s="122">
        <v>17.557193999999999</v>
      </c>
      <c r="V45" s="122">
        <v>17.551141999999999</v>
      </c>
      <c r="W45" s="122">
        <v>17.545535999999998</v>
      </c>
      <c r="X45" s="122">
        <v>17.541712</v>
      </c>
      <c r="Y45" s="122">
        <v>17.538564999999998</v>
      </c>
      <c r="Z45" s="122">
        <v>17.536443999999999</v>
      </c>
      <c r="AA45" s="122">
        <v>17.535601</v>
      </c>
      <c r="AB45" s="122">
        <v>17.535055</v>
      </c>
      <c r="AC45" s="122">
        <v>17.534786</v>
      </c>
      <c r="AD45" s="122">
        <v>17.534459999999999</v>
      </c>
      <c r="AE45" s="122">
        <v>17.465509000000001</v>
      </c>
      <c r="AF45" s="122">
        <v>17.477848000000002</v>
      </c>
      <c r="AG45" s="122">
        <v>17.497128</v>
      </c>
      <c r="AH45" s="122">
        <v>17.526281000000001</v>
      </c>
      <c r="AI45" s="118">
        <v>3.8679999999999999E-3</v>
      </c>
      <c r="AJ45" s="32"/>
    </row>
    <row r="46" spans="1:36">
      <c r="A46" s="55" t="s">
        <v>56</v>
      </c>
      <c r="B46" s="64" t="s">
        <v>55</v>
      </c>
      <c r="C46" s="64"/>
      <c r="D46" s="64"/>
      <c r="E46" s="64"/>
      <c r="F46" s="122">
        <v>13.421690999999999</v>
      </c>
      <c r="G46" s="122">
        <v>13.690742999999999</v>
      </c>
      <c r="H46" s="122">
        <v>13.956609</v>
      </c>
      <c r="I46" s="122">
        <v>14.244901</v>
      </c>
      <c r="J46" s="122">
        <v>14.561849</v>
      </c>
      <c r="K46" s="122">
        <v>14.879849</v>
      </c>
      <c r="L46" s="122">
        <v>15.15128</v>
      </c>
      <c r="M46" s="122">
        <v>15.399362</v>
      </c>
      <c r="N46" s="122">
        <v>15.627086</v>
      </c>
      <c r="O46" s="122">
        <v>15.824806000000001</v>
      </c>
      <c r="P46" s="122">
        <v>16.003430999999999</v>
      </c>
      <c r="Q46" s="122">
        <v>16.156271</v>
      </c>
      <c r="R46" s="122">
        <v>16.289106</v>
      </c>
      <c r="S46" s="122">
        <v>16.417946000000001</v>
      </c>
      <c r="T46" s="122">
        <v>16.535830000000001</v>
      </c>
      <c r="U46" s="122">
        <v>16.645218</v>
      </c>
      <c r="V46" s="122">
        <v>16.747595</v>
      </c>
      <c r="W46" s="122">
        <v>16.843733</v>
      </c>
      <c r="X46" s="122">
        <v>16.926629999999999</v>
      </c>
      <c r="Y46" s="122">
        <v>16.999497999999999</v>
      </c>
      <c r="Z46" s="122">
        <v>17.058056000000001</v>
      </c>
      <c r="AA46" s="122">
        <v>17.128333999999999</v>
      </c>
      <c r="AB46" s="122">
        <v>17.198129999999999</v>
      </c>
      <c r="AC46" s="122">
        <v>17.243753000000002</v>
      </c>
      <c r="AD46" s="122">
        <v>17.294377999999998</v>
      </c>
      <c r="AE46" s="122">
        <v>17.331123000000002</v>
      </c>
      <c r="AF46" s="122">
        <v>17.377842000000001</v>
      </c>
      <c r="AG46" s="122">
        <v>17.412716</v>
      </c>
      <c r="AH46" s="122">
        <v>17.453500999999999</v>
      </c>
      <c r="AI46" s="118">
        <v>9.4249999999999994E-3</v>
      </c>
      <c r="AJ46" s="32"/>
    </row>
    <row r="47" spans="1:36">
      <c r="A47" s="55" t="s">
        <v>54</v>
      </c>
      <c r="B47" s="64" t="s">
        <v>53</v>
      </c>
      <c r="C47" s="64"/>
      <c r="D47" s="64"/>
      <c r="E47" s="64"/>
      <c r="F47" s="122">
        <v>7.47227</v>
      </c>
      <c r="G47" s="122">
        <v>7.5781900000000002</v>
      </c>
      <c r="H47" s="122">
        <v>7.7046770000000002</v>
      </c>
      <c r="I47" s="122">
        <v>7.8476410000000003</v>
      </c>
      <c r="J47" s="122">
        <v>8.0023839999999993</v>
      </c>
      <c r="K47" s="122">
        <v>8.1650930000000006</v>
      </c>
      <c r="L47" s="122">
        <v>8.3234320000000004</v>
      </c>
      <c r="M47" s="122">
        <v>8.4823579999999996</v>
      </c>
      <c r="N47" s="122">
        <v>8.6411680000000004</v>
      </c>
      <c r="O47" s="122">
        <v>8.7992430000000006</v>
      </c>
      <c r="P47" s="122">
        <v>8.9527079999999994</v>
      </c>
      <c r="Q47" s="122">
        <v>9.0957729999999994</v>
      </c>
      <c r="R47" s="122">
        <v>9.2264769999999992</v>
      </c>
      <c r="S47" s="122">
        <v>9.3457319999999999</v>
      </c>
      <c r="T47" s="122">
        <v>9.4542029999999997</v>
      </c>
      <c r="U47" s="122">
        <v>9.5522039999999997</v>
      </c>
      <c r="V47" s="122">
        <v>9.6412960000000005</v>
      </c>
      <c r="W47" s="122">
        <v>9.7237349999999996</v>
      </c>
      <c r="X47" s="122">
        <v>9.8012650000000008</v>
      </c>
      <c r="Y47" s="122">
        <v>9.8736149999999991</v>
      </c>
      <c r="Z47" s="122">
        <v>9.9381959999999996</v>
      </c>
      <c r="AA47" s="122">
        <v>9.9978479999999994</v>
      </c>
      <c r="AB47" s="122">
        <v>10.053625</v>
      </c>
      <c r="AC47" s="122">
        <v>10.108447</v>
      </c>
      <c r="AD47" s="122">
        <v>10.163309999999999</v>
      </c>
      <c r="AE47" s="122">
        <v>10.216726</v>
      </c>
      <c r="AF47" s="122">
        <v>10.267571</v>
      </c>
      <c r="AG47" s="122">
        <v>10.317109</v>
      </c>
      <c r="AH47" s="122">
        <v>10.366854999999999</v>
      </c>
      <c r="AI47" s="118">
        <v>1.1762E-2</v>
      </c>
      <c r="AJ47" s="32"/>
    </row>
    <row r="48" spans="1:36">
      <c r="A48" s="13"/>
      <c r="B48" s="63" t="s">
        <v>52</v>
      </c>
      <c r="C48" s="63"/>
      <c r="D48" s="63"/>
      <c r="E48" s="63"/>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32"/>
    </row>
    <row r="49" spans="1:36">
      <c r="A49" s="55" t="s">
        <v>51</v>
      </c>
      <c r="B49" s="64" t="s">
        <v>50</v>
      </c>
      <c r="C49" s="64"/>
      <c r="D49" s="64"/>
      <c r="E49" s="64"/>
      <c r="F49" s="122">
        <v>72.717087000000006</v>
      </c>
      <c r="G49" s="122">
        <v>73.091994999999997</v>
      </c>
      <c r="H49" s="122">
        <v>73.491309999999999</v>
      </c>
      <c r="I49" s="122">
        <v>74.015136999999996</v>
      </c>
      <c r="J49" s="122">
        <v>74.684218999999999</v>
      </c>
      <c r="K49" s="122">
        <v>75.135658000000006</v>
      </c>
      <c r="L49" s="122">
        <v>75.596855000000005</v>
      </c>
      <c r="M49" s="122">
        <v>76.027930999999995</v>
      </c>
      <c r="N49" s="122">
        <v>76.493088</v>
      </c>
      <c r="O49" s="122">
        <v>77.013015999999993</v>
      </c>
      <c r="P49" s="122">
        <v>77.599113000000003</v>
      </c>
      <c r="Q49" s="122">
        <v>78.266143999999997</v>
      </c>
      <c r="R49" s="122">
        <v>78.984145999999996</v>
      </c>
      <c r="S49" s="122">
        <v>79.737105999999997</v>
      </c>
      <c r="T49" s="122">
        <v>80.496955999999997</v>
      </c>
      <c r="U49" s="122">
        <v>81.268387000000004</v>
      </c>
      <c r="V49" s="122">
        <v>82.056220999999994</v>
      </c>
      <c r="W49" s="122">
        <v>82.821335000000005</v>
      </c>
      <c r="X49" s="122">
        <v>83.601723000000007</v>
      </c>
      <c r="Y49" s="122">
        <v>84.392707999999999</v>
      </c>
      <c r="Z49" s="122">
        <v>85.181281999999996</v>
      </c>
      <c r="AA49" s="122">
        <v>85.981232000000006</v>
      </c>
      <c r="AB49" s="122">
        <v>86.767623999999998</v>
      </c>
      <c r="AC49" s="122">
        <v>87.550903000000005</v>
      </c>
      <c r="AD49" s="122">
        <v>88.320839000000007</v>
      </c>
      <c r="AE49" s="122">
        <v>89.088752999999997</v>
      </c>
      <c r="AF49" s="122">
        <v>89.848343</v>
      </c>
      <c r="AG49" s="122">
        <v>90.594588999999999</v>
      </c>
      <c r="AH49" s="122">
        <v>91.329453000000001</v>
      </c>
      <c r="AI49" s="118">
        <v>8.1720000000000004E-3</v>
      </c>
      <c r="AJ49" s="32"/>
    </row>
    <row r="50" spans="1:36" ht="15" customHeight="1">
      <c r="A50" s="13"/>
      <c r="B50" s="63" t="s">
        <v>49</v>
      </c>
      <c r="C50" s="63"/>
      <c r="D50" s="63"/>
      <c r="E50" s="63"/>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32"/>
    </row>
    <row r="51" spans="1:36" ht="15" customHeight="1">
      <c r="A51" s="55" t="s">
        <v>48</v>
      </c>
      <c r="B51" s="64" t="s">
        <v>47</v>
      </c>
      <c r="C51" s="64"/>
      <c r="D51" s="64"/>
      <c r="E51" s="64"/>
      <c r="F51" s="122">
        <v>3.3663400000000001</v>
      </c>
      <c r="G51" s="122">
        <v>3.3698929999999998</v>
      </c>
      <c r="H51" s="122">
        <v>3.3734500000000001</v>
      </c>
      <c r="I51" s="122">
        <v>3.3770099999999998</v>
      </c>
      <c r="J51" s="122">
        <v>3.3805740000000002</v>
      </c>
      <c r="K51" s="122">
        <v>3.3841420000000002</v>
      </c>
      <c r="L51" s="122">
        <v>3.3877130000000002</v>
      </c>
      <c r="M51" s="122">
        <v>3.391289</v>
      </c>
      <c r="N51" s="122">
        <v>3.3948680000000002</v>
      </c>
      <c r="O51" s="122">
        <v>3.3984510000000001</v>
      </c>
      <c r="P51" s="122">
        <v>3.402037</v>
      </c>
      <c r="Q51" s="122">
        <v>3.4056280000000001</v>
      </c>
      <c r="R51" s="122">
        <v>3.4092220000000002</v>
      </c>
      <c r="S51" s="122">
        <v>3.41282</v>
      </c>
      <c r="T51" s="122">
        <v>3.4164219999999998</v>
      </c>
      <c r="U51" s="122">
        <v>3.4200270000000002</v>
      </c>
      <c r="V51" s="122">
        <v>3.4236369999999998</v>
      </c>
      <c r="W51" s="122">
        <v>3.4272499999999999</v>
      </c>
      <c r="X51" s="122">
        <v>3.4308670000000001</v>
      </c>
      <c r="Y51" s="122">
        <v>3.434488</v>
      </c>
      <c r="Z51" s="122">
        <v>3.438113</v>
      </c>
      <c r="AA51" s="122">
        <v>3.4417409999999999</v>
      </c>
      <c r="AB51" s="122">
        <v>3.445373</v>
      </c>
      <c r="AC51" s="122">
        <v>3.4490099999999999</v>
      </c>
      <c r="AD51" s="122">
        <v>3.4526490000000001</v>
      </c>
      <c r="AE51" s="122">
        <v>3.4562930000000001</v>
      </c>
      <c r="AF51" s="122">
        <v>3.4599410000000002</v>
      </c>
      <c r="AG51" s="122">
        <v>3.4635929999999999</v>
      </c>
      <c r="AH51" s="122">
        <v>3.4672480000000001</v>
      </c>
      <c r="AI51" s="118">
        <v>1.0549999999999999E-3</v>
      </c>
      <c r="AJ51" s="32"/>
    </row>
    <row r="52" spans="1:36" ht="15" customHeight="1">
      <c r="A52" s="55" t="s">
        <v>46</v>
      </c>
      <c r="B52" s="64" t="s">
        <v>45</v>
      </c>
      <c r="C52" s="64"/>
      <c r="D52" s="64"/>
      <c r="E52" s="64"/>
      <c r="F52" s="122">
        <v>4.8202259999999999</v>
      </c>
      <c r="G52" s="122">
        <v>4.8389660000000001</v>
      </c>
      <c r="H52" s="122">
        <v>4.8577789999999998</v>
      </c>
      <c r="I52" s="122">
        <v>4.876665</v>
      </c>
      <c r="J52" s="122">
        <v>4.8956239999999998</v>
      </c>
      <c r="K52" s="122">
        <v>4.9146570000000001</v>
      </c>
      <c r="L52" s="122">
        <v>4.933764</v>
      </c>
      <c r="M52" s="122">
        <v>4.9529449999999997</v>
      </c>
      <c r="N52" s="122">
        <v>4.9722</v>
      </c>
      <c r="O52" s="122">
        <v>4.9915310000000002</v>
      </c>
      <c r="P52" s="122">
        <v>5.0109370000000002</v>
      </c>
      <c r="Q52" s="122">
        <v>5.0304180000000001</v>
      </c>
      <c r="R52" s="122">
        <v>5.0499749999999999</v>
      </c>
      <c r="S52" s="122">
        <v>5.0696079999999997</v>
      </c>
      <c r="T52" s="122">
        <v>5.0893170000000003</v>
      </c>
      <c r="U52" s="122">
        <v>5.1091030000000002</v>
      </c>
      <c r="V52" s="122">
        <v>5.1289660000000001</v>
      </c>
      <c r="W52" s="122">
        <v>5.1489060000000002</v>
      </c>
      <c r="X52" s="122">
        <v>5.1689230000000004</v>
      </c>
      <c r="Y52" s="122">
        <v>5.189019</v>
      </c>
      <c r="Z52" s="122">
        <v>5.2091919999999998</v>
      </c>
      <c r="AA52" s="122">
        <v>5.2294450000000001</v>
      </c>
      <c r="AB52" s="122">
        <v>5.2497749999999996</v>
      </c>
      <c r="AC52" s="122">
        <v>5.2701849999999997</v>
      </c>
      <c r="AD52" s="122">
        <v>5.2906740000000001</v>
      </c>
      <c r="AE52" s="122">
        <v>5.3112430000000002</v>
      </c>
      <c r="AF52" s="122">
        <v>5.3318919999999999</v>
      </c>
      <c r="AG52" s="122">
        <v>5.3526210000000001</v>
      </c>
      <c r="AH52" s="122">
        <v>5.3734299999999999</v>
      </c>
      <c r="AI52" s="118">
        <v>3.888E-3</v>
      </c>
      <c r="AJ52" s="32"/>
    </row>
    <row r="53" spans="1:36" ht="15" customHeight="1">
      <c r="A53" s="13"/>
      <c r="B53" s="32"/>
      <c r="C53" s="32"/>
      <c r="D53" s="32"/>
      <c r="E53" s="32"/>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32"/>
    </row>
    <row r="54" spans="1:36" ht="15" customHeight="1">
      <c r="A54" s="13"/>
      <c r="B54" s="63" t="s">
        <v>44</v>
      </c>
      <c r="C54" s="63"/>
      <c r="D54" s="63"/>
      <c r="E54" s="63"/>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32"/>
    </row>
    <row r="55" spans="1:36" ht="15" customHeight="1">
      <c r="A55" s="13"/>
      <c r="B55" s="63" t="s">
        <v>43</v>
      </c>
      <c r="C55" s="63"/>
      <c r="D55" s="63"/>
      <c r="E55" s="63"/>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32"/>
    </row>
    <row r="56" spans="1:36" ht="15" customHeight="1">
      <c r="A56" s="55" t="s">
        <v>42</v>
      </c>
      <c r="B56" s="64" t="s">
        <v>26</v>
      </c>
      <c r="C56" s="64"/>
      <c r="D56" s="64"/>
      <c r="E56" s="64"/>
      <c r="F56" s="117">
        <v>14.528432</v>
      </c>
      <c r="G56" s="117">
        <v>14.57549</v>
      </c>
      <c r="H56" s="117">
        <v>14.425306000000001</v>
      </c>
      <c r="I56" s="117">
        <v>14.198710999999999</v>
      </c>
      <c r="J56" s="117">
        <v>14.026341</v>
      </c>
      <c r="K56" s="117">
        <v>13.886846</v>
      </c>
      <c r="L56" s="117">
        <v>13.721069999999999</v>
      </c>
      <c r="M56" s="117">
        <v>13.527455</v>
      </c>
      <c r="N56" s="117">
        <v>13.314392</v>
      </c>
      <c r="O56" s="117">
        <v>13.111098999999999</v>
      </c>
      <c r="P56" s="117">
        <v>12.912777</v>
      </c>
      <c r="Q56" s="117">
        <v>12.761379</v>
      </c>
      <c r="R56" s="117">
        <v>12.637549</v>
      </c>
      <c r="S56" s="117">
        <v>12.515390999999999</v>
      </c>
      <c r="T56" s="117">
        <v>12.387721000000001</v>
      </c>
      <c r="U56" s="117">
        <v>12.277627000000001</v>
      </c>
      <c r="V56" s="117">
        <v>12.184415</v>
      </c>
      <c r="W56" s="117">
        <v>12.094246</v>
      </c>
      <c r="X56" s="117">
        <v>12.024813</v>
      </c>
      <c r="Y56" s="117">
        <v>11.968634</v>
      </c>
      <c r="Z56" s="117">
        <v>11.92483</v>
      </c>
      <c r="AA56" s="117">
        <v>11.888298000000001</v>
      </c>
      <c r="AB56" s="117">
        <v>11.863884000000001</v>
      </c>
      <c r="AC56" s="117">
        <v>11.855324</v>
      </c>
      <c r="AD56" s="117">
        <v>11.871247</v>
      </c>
      <c r="AE56" s="117">
        <v>11.910532999999999</v>
      </c>
      <c r="AF56" s="117">
        <v>11.968114999999999</v>
      </c>
      <c r="AG56" s="117">
        <v>12.041335999999999</v>
      </c>
      <c r="AH56" s="117">
        <v>12.129553</v>
      </c>
      <c r="AI56" s="118">
        <v>-6.424E-3</v>
      </c>
      <c r="AJ56" s="32"/>
    </row>
    <row r="57" spans="1:36" ht="15" customHeight="1">
      <c r="A57" s="55" t="s">
        <v>41</v>
      </c>
      <c r="B57" s="64" t="s">
        <v>24</v>
      </c>
      <c r="C57" s="64"/>
      <c r="D57" s="64"/>
      <c r="E57" s="64"/>
      <c r="F57" s="117">
        <v>0.951658</v>
      </c>
      <c r="G57" s="117">
        <v>0.94309900000000002</v>
      </c>
      <c r="H57" s="117">
        <v>0.92688999999999999</v>
      </c>
      <c r="I57" s="117">
        <v>0.91475099999999998</v>
      </c>
      <c r="J57" s="117">
        <v>0.90745299999999995</v>
      </c>
      <c r="K57" s="117">
        <v>0.90027800000000002</v>
      </c>
      <c r="L57" s="117">
        <v>0.89410400000000001</v>
      </c>
      <c r="M57" s="117">
        <v>0.88853400000000005</v>
      </c>
      <c r="N57" s="117">
        <v>0.88161699999999998</v>
      </c>
      <c r="O57" s="117">
        <v>0.87678199999999995</v>
      </c>
      <c r="P57" s="117">
        <v>0.87559399999999998</v>
      </c>
      <c r="Q57" s="117">
        <v>0.87590299999999999</v>
      </c>
      <c r="R57" s="117">
        <v>0.87798299999999996</v>
      </c>
      <c r="S57" s="117">
        <v>0.88121099999999997</v>
      </c>
      <c r="T57" s="117">
        <v>0.88399899999999998</v>
      </c>
      <c r="U57" s="117">
        <v>0.88756599999999997</v>
      </c>
      <c r="V57" s="117">
        <v>0.89243399999999995</v>
      </c>
      <c r="W57" s="117">
        <v>0.89652900000000002</v>
      </c>
      <c r="X57" s="117">
        <v>0.90311399999999997</v>
      </c>
      <c r="Y57" s="117">
        <v>0.91220800000000002</v>
      </c>
      <c r="Z57" s="117">
        <v>0.92057299999999997</v>
      </c>
      <c r="AA57" s="117">
        <v>0.926894</v>
      </c>
      <c r="AB57" s="117">
        <v>0.93168300000000004</v>
      </c>
      <c r="AC57" s="117">
        <v>0.93739899999999998</v>
      </c>
      <c r="AD57" s="117">
        <v>0.94434200000000001</v>
      </c>
      <c r="AE57" s="117">
        <v>0.95299900000000004</v>
      </c>
      <c r="AF57" s="117">
        <v>0.96155299999999999</v>
      </c>
      <c r="AG57" s="117">
        <v>0.97093300000000005</v>
      </c>
      <c r="AH57" s="117">
        <v>0.98138199999999998</v>
      </c>
      <c r="AI57" s="118">
        <v>1.0989999999999999E-3</v>
      </c>
      <c r="AJ57" s="32"/>
    </row>
    <row r="58" spans="1:36" ht="15" customHeight="1">
      <c r="A58" s="55" t="s">
        <v>40</v>
      </c>
      <c r="B58" s="64" t="s">
        <v>22</v>
      </c>
      <c r="C58" s="64"/>
      <c r="D58" s="64"/>
      <c r="E58" s="64"/>
      <c r="F58" s="117">
        <v>0.211252</v>
      </c>
      <c r="G58" s="117">
        <v>0.221695</v>
      </c>
      <c r="H58" s="117">
        <v>0.226941</v>
      </c>
      <c r="I58" s="117">
        <v>0.22769700000000001</v>
      </c>
      <c r="J58" s="117">
        <v>0.22838700000000001</v>
      </c>
      <c r="K58" s="117">
        <v>0.22887299999999999</v>
      </c>
      <c r="L58" s="117">
        <v>0.22898099999999999</v>
      </c>
      <c r="M58" s="117">
        <v>0.22874900000000001</v>
      </c>
      <c r="N58" s="117">
        <v>0.228244</v>
      </c>
      <c r="O58" s="117">
        <v>0.227216</v>
      </c>
      <c r="P58" s="117">
        <v>0.22616</v>
      </c>
      <c r="Q58" s="117">
        <v>0.225663</v>
      </c>
      <c r="R58" s="117">
        <v>0.22498000000000001</v>
      </c>
      <c r="S58" s="117">
        <v>0.22404299999999999</v>
      </c>
      <c r="T58" s="117">
        <v>0.22272800000000001</v>
      </c>
      <c r="U58" s="117">
        <v>0.22171299999999999</v>
      </c>
      <c r="V58" s="117">
        <v>0.22043499999999999</v>
      </c>
      <c r="W58" s="117">
        <v>0.21912799999999999</v>
      </c>
      <c r="X58" s="117">
        <v>0.21748500000000001</v>
      </c>
      <c r="Y58" s="117">
        <v>0.215748</v>
      </c>
      <c r="Z58" s="117">
        <v>0.214091</v>
      </c>
      <c r="AA58" s="117">
        <v>0.212196</v>
      </c>
      <c r="AB58" s="117">
        <v>0.210175</v>
      </c>
      <c r="AC58" s="117">
        <v>0.208256</v>
      </c>
      <c r="AD58" s="117">
        <v>0.206234</v>
      </c>
      <c r="AE58" s="117">
        <v>0.20422199999999999</v>
      </c>
      <c r="AF58" s="117">
        <v>0.20214099999999999</v>
      </c>
      <c r="AG58" s="117">
        <v>0.200074</v>
      </c>
      <c r="AH58" s="117">
        <v>0.19796900000000001</v>
      </c>
      <c r="AI58" s="118">
        <v>-2.317E-3</v>
      </c>
      <c r="AJ58" s="32"/>
    </row>
    <row r="59" spans="1:36" ht="15" customHeight="1">
      <c r="A59" s="55" t="s">
        <v>39</v>
      </c>
      <c r="B59" s="64" t="s">
        <v>20</v>
      </c>
      <c r="C59" s="64"/>
      <c r="D59" s="64"/>
      <c r="E59" s="64"/>
      <c r="F59" s="117">
        <v>5.9212800000000003</v>
      </c>
      <c r="G59" s="117">
        <v>5.8142589999999998</v>
      </c>
      <c r="H59" s="117">
        <v>5.7248489999999999</v>
      </c>
      <c r="I59" s="117">
        <v>5.6714630000000001</v>
      </c>
      <c r="J59" s="117">
        <v>5.6527060000000002</v>
      </c>
      <c r="K59" s="117">
        <v>5.6143260000000001</v>
      </c>
      <c r="L59" s="117">
        <v>5.571402</v>
      </c>
      <c r="M59" s="117">
        <v>5.5154360000000002</v>
      </c>
      <c r="N59" s="117">
        <v>5.4487740000000002</v>
      </c>
      <c r="O59" s="117">
        <v>5.3951770000000003</v>
      </c>
      <c r="P59" s="117">
        <v>5.3620640000000002</v>
      </c>
      <c r="Q59" s="117">
        <v>5.3279120000000004</v>
      </c>
      <c r="R59" s="117">
        <v>5.3055669999999999</v>
      </c>
      <c r="S59" s="117">
        <v>5.2949060000000001</v>
      </c>
      <c r="T59" s="117">
        <v>5.275728</v>
      </c>
      <c r="U59" s="117">
        <v>5.2698280000000004</v>
      </c>
      <c r="V59" s="117">
        <v>5.2704110000000002</v>
      </c>
      <c r="W59" s="117">
        <v>5.2675850000000004</v>
      </c>
      <c r="X59" s="117">
        <v>5.2817109999999996</v>
      </c>
      <c r="Y59" s="117">
        <v>5.3076280000000002</v>
      </c>
      <c r="Z59" s="117">
        <v>5.3272000000000004</v>
      </c>
      <c r="AA59" s="117">
        <v>5.3434540000000004</v>
      </c>
      <c r="AB59" s="117">
        <v>5.3523449999999997</v>
      </c>
      <c r="AC59" s="117">
        <v>5.3598569999999999</v>
      </c>
      <c r="AD59" s="117">
        <v>5.3708419999999997</v>
      </c>
      <c r="AE59" s="117">
        <v>5.3849260000000001</v>
      </c>
      <c r="AF59" s="117">
        <v>5.4067850000000002</v>
      </c>
      <c r="AG59" s="117">
        <v>5.4300639999999998</v>
      </c>
      <c r="AH59" s="117">
        <v>5.4551439999999998</v>
      </c>
      <c r="AI59" s="118">
        <v>-2.9239999999999999E-3</v>
      </c>
      <c r="AJ59" s="32"/>
    </row>
    <row r="60" spans="1:36" ht="15" customHeight="1">
      <c r="A60" s="55" t="s">
        <v>38</v>
      </c>
      <c r="B60" s="64" t="s">
        <v>18</v>
      </c>
      <c r="C60" s="64"/>
      <c r="D60" s="64"/>
      <c r="E60" s="64"/>
      <c r="F60" s="117">
        <v>4.3753E-2</v>
      </c>
      <c r="G60" s="117">
        <v>4.5476000000000003E-2</v>
      </c>
      <c r="H60" s="117">
        <v>4.6523000000000002E-2</v>
      </c>
      <c r="I60" s="117">
        <v>4.7128999999999997E-2</v>
      </c>
      <c r="J60" s="117">
        <v>4.7841000000000002E-2</v>
      </c>
      <c r="K60" s="117">
        <v>4.8502000000000003E-2</v>
      </c>
      <c r="L60" s="117">
        <v>4.9031999999999999E-2</v>
      </c>
      <c r="M60" s="117">
        <v>4.9582000000000001E-2</v>
      </c>
      <c r="N60" s="117">
        <v>5.0008999999999998E-2</v>
      </c>
      <c r="O60" s="117">
        <v>5.0427E-2</v>
      </c>
      <c r="P60" s="117">
        <v>5.0953999999999999E-2</v>
      </c>
      <c r="Q60" s="117">
        <v>5.1554999999999997E-2</v>
      </c>
      <c r="R60" s="117">
        <v>5.2229999999999999E-2</v>
      </c>
      <c r="S60" s="117">
        <v>5.2804999999999998E-2</v>
      </c>
      <c r="T60" s="117">
        <v>5.3406000000000002E-2</v>
      </c>
      <c r="U60" s="117">
        <v>5.3949999999999998E-2</v>
      </c>
      <c r="V60" s="117">
        <v>5.4542E-2</v>
      </c>
      <c r="W60" s="117">
        <v>5.5130999999999999E-2</v>
      </c>
      <c r="X60" s="117">
        <v>5.5717999999999997E-2</v>
      </c>
      <c r="Y60" s="117">
        <v>5.6322999999999998E-2</v>
      </c>
      <c r="Z60" s="117">
        <v>5.6945999999999997E-2</v>
      </c>
      <c r="AA60" s="117">
        <v>5.7482999999999999E-2</v>
      </c>
      <c r="AB60" s="117">
        <v>5.7917999999999997E-2</v>
      </c>
      <c r="AC60" s="117">
        <v>5.8414000000000001E-2</v>
      </c>
      <c r="AD60" s="117">
        <v>5.8966999999999999E-2</v>
      </c>
      <c r="AE60" s="117">
        <v>5.9590999999999998E-2</v>
      </c>
      <c r="AF60" s="117">
        <v>6.0270999999999998E-2</v>
      </c>
      <c r="AG60" s="117">
        <v>6.0995000000000001E-2</v>
      </c>
      <c r="AH60" s="117">
        <v>6.1760000000000002E-2</v>
      </c>
      <c r="AI60" s="118">
        <v>1.2387E-2</v>
      </c>
      <c r="AJ60" s="32"/>
    </row>
    <row r="61" spans="1:36" ht="15" customHeight="1">
      <c r="A61" s="55" t="s">
        <v>37</v>
      </c>
      <c r="B61" s="64" t="s">
        <v>16</v>
      </c>
      <c r="C61" s="64"/>
      <c r="D61" s="64"/>
      <c r="E61" s="64"/>
      <c r="F61" s="117">
        <v>0.48173100000000002</v>
      </c>
      <c r="G61" s="117">
        <v>0.47538599999999998</v>
      </c>
      <c r="H61" s="117">
        <v>0.49403000000000002</v>
      </c>
      <c r="I61" s="117">
        <v>0.48254000000000002</v>
      </c>
      <c r="J61" s="117">
        <v>0.47983100000000001</v>
      </c>
      <c r="K61" s="117">
        <v>0.47804999999999997</v>
      </c>
      <c r="L61" s="117">
        <v>0.480462</v>
      </c>
      <c r="M61" s="117">
        <v>0.48541200000000001</v>
      </c>
      <c r="N61" s="117">
        <v>0.48533999999999999</v>
      </c>
      <c r="O61" s="117">
        <v>0.48630200000000001</v>
      </c>
      <c r="P61" s="117">
        <v>0.48919899999999999</v>
      </c>
      <c r="Q61" s="117">
        <v>0.49056</v>
      </c>
      <c r="R61" s="117">
        <v>0.490319</v>
      </c>
      <c r="S61" s="117">
        <v>0.49158600000000002</v>
      </c>
      <c r="T61" s="117">
        <v>0.49163600000000002</v>
      </c>
      <c r="U61" s="117">
        <v>0.49373</v>
      </c>
      <c r="V61" s="117">
        <v>0.49263200000000001</v>
      </c>
      <c r="W61" s="117">
        <v>0.49066900000000002</v>
      </c>
      <c r="X61" s="117">
        <v>0.49258299999999999</v>
      </c>
      <c r="Y61" s="117">
        <v>0.49383300000000002</v>
      </c>
      <c r="Z61" s="117">
        <v>0.49706</v>
      </c>
      <c r="AA61" s="117">
        <v>0.49776700000000002</v>
      </c>
      <c r="AB61" s="117">
        <v>0.49740099999999998</v>
      </c>
      <c r="AC61" s="117">
        <v>0.49852800000000003</v>
      </c>
      <c r="AD61" s="117">
        <v>0.49737700000000001</v>
      </c>
      <c r="AE61" s="117">
        <v>0.49804300000000001</v>
      </c>
      <c r="AF61" s="117">
        <v>0.49819799999999997</v>
      </c>
      <c r="AG61" s="117">
        <v>0.49976500000000001</v>
      </c>
      <c r="AH61" s="117">
        <v>0.501915</v>
      </c>
      <c r="AI61" s="118">
        <v>1.467E-3</v>
      </c>
      <c r="AJ61" s="32"/>
    </row>
    <row r="62" spans="1:36" ht="15" customHeight="1">
      <c r="A62" s="55" t="s">
        <v>36</v>
      </c>
      <c r="B62" s="64" t="s">
        <v>14</v>
      </c>
      <c r="C62" s="64"/>
      <c r="D62" s="64"/>
      <c r="E62" s="64"/>
      <c r="F62" s="117">
        <v>9.8239000000000007E-2</v>
      </c>
      <c r="G62" s="117">
        <v>9.8932999999999993E-2</v>
      </c>
      <c r="H62" s="117">
        <v>9.8198999999999995E-2</v>
      </c>
      <c r="I62" s="117">
        <v>9.7556000000000004E-2</v>
      </c>
      <c r="J62" s="117">
        <v>9.7240999999999994E-2</v>
      </c>
      <c r="K62" s="117">
        <v>9.6726000000000006E-2</v>
      </c>
      <c r="L62" s="117">
        <v>9.6186999999999995E-2</v>
      </c>
      <c r="M62" s="117">
        <v>9.5391000000000004E-2</v>
      </c>
      <c r="N62" s="117">
        <v>9.4417000000000001E-2</v>
      </c>
      <c r="O62" s="117">
        <v>9.3517000000000003E-2</v>
      </c>
      <c r="P62" s="117">
        <v>9.2817999999999998E-2</v>
      </c>
      <c r="Q62" s="117">
        <v>9.2063000000000006E-2</v>
      </c>
      <c r="R62" s="117">
        <v>9.1353000000000004E-2</v>
      </c>
      <c r="S62" s="117">
        <v>9.0660000000000004E-2</v>
      </c>
      <c r="T62" s="117">
        <v>8.9763999999999997E-2</v>
      </c>
      <c r="U62" s="117">
        <v>8.9039999999999994E-2</v>
      </c>
      <c r="V62" s="117">
        <v>8.8235999999999995E-2</v>
      </c>
      <c r="W62" s="117">
        <v>8.7430999999999995E-2</v>
      </c>
      <c r="X62" s="117">
        <v>8.6844000000000005E-2</v>
      </c>
      <c r="Y62" s="117">
        <v>8.6334999999999995E-2</v>
      </c>
      <c r="Z62" s="117">
        <v>8.5746000000000003E-2</v>
      </c>
      <c r="AA62" s="117">
        <v>8.5151000000000004E-2</v>
      </c>
      <c r="AB62" s="117">
        <v>8.4431000000000006E-2</v>
      </c>
      <c r="AC62" s="117">
        <v>8.3708000000000005E-2</v>
      </c>
      <c r="AD62" s="117">
        <v>8.2984000000000002E-2</v>
      </c>
      <c r="AE62" s="117">
        <v>8.2233000000000001E-2</v>
      </c>
      <c r="AF62" s="117">
        <v>8.1611000000000003E-2</v>
      </c>
      <c r="AG62" s="117">
        <v>8.1039E-2</v>
      </c>
      <c r="AH62" s="117">
        <v>8.0454999999999999E-2</v>
      </c>
      <c r="AI62" s="118">
        <v>-7.1069999999999996E-3</v>
      </c>
      <c r="AJ62" s="32"/>
    </row>
    <row r="63" spans="1:36" ht="15" customHeight="1">
      <c r="A63" s="55" t="s">
        <v>35</v>
      </c>
      <c r="B63" s="64" t="s">
        <v>12</v>
      </c>
      <c r="C63" s="64"/>
      <c r="D63" s="64"/>
      <c r="E63" s="64"/>
      <c r="F63" s="117">
        <v>0.935141</v>
      </c>
      <c r="G63" s="117">
        <v>0.88240200000000002</v>
      </c>
      <c r="H63" s="117">
        <v>0.87821800000000005</v>
      </c>
      <c r="I63" s="117">
        <v>0.87984799999999996</v>
      </c>
      <c r="J63" s="117">
        <v>0.87321899999999997</v>
      </c>
      <c r="K63" s="117">
        <v>0.87222500000000003</v>
      </c>
      <c r="L63" s="117">
        <v>0.86715299999999995</v>
      </c>
      <c r="M63" s="117">
        <v>0.86530200000000002</v>
      </c>
      <c r="N63" s="117">
        <v>0.86317699999999997</v>
      </c>
      <c r="O63" s="117">
        <v>0.86317200000000005</v>
      </c>
      <c r="P63" s="117">
        <v>0.86308200000000002</v>
      </c>
      <c r="Q63" s="117">
        <v>0.86272199999999999</v>
      </c>
      <c r="R63" s="117">
        <v>0.86266600000000004</v>
      </c>
      <c r="S63" s="117">
        <v>0.86271699999999996</v>
      </c>
      <c r="T63" s="117">
        <v>0.86187599999999998</v>
      </c>
      <c r="U63" s="117">
        <v>0.86212699999999998</v>
      </c>
      <c r="V63" s="117">
        <v>0.86321400000000004</v>
      </c>
      <c r="W63" s="117">
        <v>0.86408300000000005</v>
      </c>
      <c r="X63" s="117">
        <v>0.86449500000000001</v>
      </c>
      <c r="Y63" s="117">
        <v>0.86460700000000001</v>
      </c>
      <c r="Z63" s="117">
        <v>0.86410500000000001</v>
      </c>
      <c r="AA63" s="117">
        <v>0.864236</v>
      </c>
      <c r="AB63" s="117">
        <v>0.86437200000000003</v>
      </c>
      <c r="AC63" s="117">
        <v>0.86417600000000006</v>
      </c>
      <c r="AD63" s="117">
        <v>0.86407100000000003</v>
      </c>
      <c r="AE63" s="117">
        <v>0.86422699999999997</v>
      </c>
      <c r="AF63" s="117">
        <v>0.863483</v>
      </c>
      <c r="AG63" s="117">
        <v>0.86297400000000002</v>
      </c>
      <c r="AH63" s="117">
        <v>0.86218600000000001</v>
      </c>
      <c r="AI63" s="118">
        <v>-2.8969999999999998E-3</v>
      </c>
      <c r="AJ63" s="32"/>
    </row>
    <row r="64" spans="1:36" ht="15" customHeight="1">
      <c r="A64" s="55" t="s">
        <v>34</v>
      </c>
      <c r="B64" s="64" t="s">
        <v>10</v>
      </c>
      <c r="C64" s="64"/>
      <c r="D64" s="64"/>
      <c r="E64" s="64"/>
      <c r="F64" s="117">
        <v>0.20283699999999999</v>
      </c>
      <c r="G64" s="117">
        <v>0.199186</v>
      </c>
      <c r="H64" s="117">
        <v>0.19567300000000001</v>
      </c>
      <c r="I64" s="117">
        <v>0.19351699999999999</v>
      </c>
      <c r="J64" s="117">
        <v>0.192824</v>
      </c>
      <c r="K64" s="117">
        <v>0.192027</v>
      </c>
      <c r="L64" s="117">
        <v>0.190862</v>
      </c>
      <c r="M64" s="117">
        <v>0.18928700000000001</v>
      </c>
      <c r="N64" s="117">
        <v>0.18731100000000001</v>
      </c>
      <c r="O64" s="117">
        <v>0.18551000000000001</v>
      </c>
      <c r="P64" s="117">
        <v>0.18430199999999999</v>
      </c>
      <c r="Q64" s="117">
        <v>0.18346599999999999</v>
      </c>
      <c r="R64" s="117">
        <v>0.18277499999999999</v>
      </c>
      <c r="S64" s="117">
        <v>0.182168</v>
      </c>
      <c r="T64" s="117">
        <v>0.181672</v>
      </c>
      <c r="U64" s="117">
        <v>0.18134600000000001</v>
      </c>
      <c r="V64" s="117">
        <v>0.18104899999999999</v>
      </c>
      <c r="W64" s="117">
        <v>0.18065800000000001</v>
      </c>
      <c r="X64" s="117">
        <v>0.18060599999999999</v>
      </c>
      <c r="Y64" s="117">
        <v>0.18065500000000001</v>
      </c>
      <c r="Z64" s="117">
        <v>0.18049799999999999</v>
      </c>
      <c r="AA64" s="117">
        <v>0.18024599999999999</v>
      </c>
      <c r="AB64" s="117">
        <v>0.17982699999999999</v>
      </c>
      <c r="AC64" s="117">
        <v>0.17932899999999999</v>
      </c>
      <c r="AD64" s="117">
        <v>0.178929</v>
      </c>
      <c r="AE64" s="117">
        <v>0.17861299999999999</v>
      </c>
      <c r="AF64" s="117">
        <v>0.178455</v>
      </c>
      <c r="AG64" s="117">
        <v>0.17829700000000001</v>
      </c>
      <c r="AH64" s="117">
        <v>0.178149</v>
      </c>
      <c r="AI64" s="118">
        <v>-4.6239999999999996E-3</v>
      </c>
      <c r="AJ64" s="32"/>
    </row>
    <row r="65" spans="1:36" ht="15" customHeight="1">
      <c r="A65" s="55" t="s">
        <v>33</v>
      </c>
      <c r="B65" s="64" t="s">
        <v>8</v>
      </c>
      <c r="C65" s="70">
        <v>2.64</v>
      </c>
      <c r="D65" s="73">
        <f>'AEO 2021 Table 7'!C65</f>
        <v>1.8604849999999999</v>
      </c>
      <c r="E65" s="73">
        <f>'AEO 2022 Table 7'!C65</f>
        <v>2.2901210000000001</v>
      </c>
      <c r="F65" s="117">
        <v>2.8028080000000002</v>
      </c>
      <c r="G65" s="117">
        <v>3.0082149999999999</v>
      </c>
      <c r="H65" s="117">
        <v>3.0482320000000001</v>
      </c>
      <c r="I65" s="117">
        <v>3.0528719999999998</v>
      </c>
      <c r="J65" s="117">
        <v>3.0966179999999999</v>
      </c>
      <c r="K65" s="117">
        <v>3.1384219999999998</v>
      </c>
      <c r="L65" s="117">
        <v>3.1698050000000002</v>
      </c>
      <c r="M65" s="117">
        <v>3.191411</v>
      </c>
      <c r="N65" s="117">
        <v>3.2030910000000001</v>
      </c>
      <c r="O65" s="117">
        <v>3.2161749999999998</v>
      </c>
      <c r="P65" s="117">
        <v>3.2401170000000001</v>
      </c>
      <c r="Q65" s="117">
        <v>3.2671359999999998</v>
      </c>
      <c r="R65" s="117">
        <v>3.2952919999999999</v>
      </c>
      <c r="S65" s="117">
        <v>3.328897</v>
      </c>
      <c r="T65" s="117">
        <v>3.3678240000000002</v>
      </c>
      <c r="U65" s="117">
        <v>3.4120689999999998</v>
      </c>
      <c r="V65" s="117">
        <v>3.4596650000000002</v>
      </c>
      <c r="W65" s="117">
        <v>3.5075419999999999</v>
      </c>
      <c r="X65" s="117">
        <v>3.564937</v>
      </c>
      <c r="Y65" s="117">
        <v>3.6249250000000002</v>
      </c>
      <c r="Z65" s="117">
        <v>3.6803789999999998</v>
      </c>
      <c r="AA65" s="117">
        <v>3.7325159999999999</v>
      </c>
      <c r="AB65" s="117">
        <v>3.7831290000000002</v>
      </c>
      <c r="AC65" s="117">
        <v>3.8326280000000001</v>
      </c>
      <c r="AD65" s="117">
        <v>3.8829570000000002</v>
      </c>
      <c r="AE65" s="117">
        <v>3.9352459999999998</v>
      </c>
      <c r="AF65" s="117">
        <v>3.9936090000000002</v>
      </c>
      <c r="AG65" s="117">
        <v>4.0544969999999996</v>
      </c>
      <c r="AH65" s="117">
        <v>4.1169710000000004</v>
      </c>
      <c r="AI65" s="118">
        <v>1.3827000000000001E-2</v>
      </c>
      <c r="AJ65" s="32"/>
    </row>
    <row r="66" spans="1:36" ht="15" customHeight="1">
      <c r="A66" s="55"/>
      <c r="B66" s="64"/>
      <c r="C66" s="70"/>
      <c r="D66" s="74">
        <f>D65/$C$65</f>
        <v>0.70472916666666663</v>
      </c>
      <c r="E66" s="74">
        <f>E65/$C$65</f>
        <v>0.86747007575757573</v>
      </c>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8"/>
      <c r="AJ66" s="32"/>
    </row>
    <row r="67" spans="1:36">
      <c r="A67" s="55" t="s">
        <v>32</v>
      </c>
      <c r="B67" s="64" t="s">
        <v>6</v>
      </c>
      <c r="F67" s="117">
        <v>0.43083199999999999</v>
      </c>
      <c r="G67" s="117">
        <v>0.43313099999999999</v>
      </c>
      <c r="H67" s="117">
        <v>0.43396800000000002</v>
      </c>
      <c r="I67" s="117">
        <v>0.43462800000000001</v>
      </c>
      <c r="J67" s="117">
        <v>0.43516199999999999</v>
      </c>
      <c r="K67" s="117">
        <v>0.43594699999999997</v>
      </c>
      <c r="L67" s="117">
        <v>0.43650499999999998</v>
      </c>
      <c r="M67" s="117">
        <v>0.43695099999999998</v>
      </c>
      <c r="N67" s="117">
        <v>0.43733100000000003</v>
      </c>
      <c r="O67" s="117">
        <v>0.43757499999999999</v>
      </c>
      <c r="P67" s="117">
        <v>0.43774200000000002</v>
      </c>
      <c r="Q67" s="117">
        <v>0.43782399999999999</v>
      </c>
      <c r="R67" s="117">
        <v>0.43785400000000002</v>
      </c>
      <c r="S67" s="117">
        <v>0.43787500000000001</v>
      </c>
      <c r="T67" s="117">
        <v>0.43799900000000003</v>
      </c>
      <c r="U67" s="117">
        <v>0.438197</v>
      </c>
      <c r="V67" s="117">
        <v>0.43840600000000002</v>
      </c>
      <c r="W67" s="117">
        <v>0.43862400000000001</v>
      </c>
      <c r="X67" s="117">
        <v>0.43885099999999999</v>
      </c>
      <c r="Y67" s="117">
        <v>0.43908599999999998</v>
      </c>
      <c r="Z67" s="117">
        <v>0.439328</v>
      </c>
      <c r="AA67" s="117">
        <v>0.439577</v>
      </c>
      <c r="AB67" s="117">
        <v>0.43983100000000003</v>
      </c>
      <c r="AC67" s="117">
        <v>0.44009100000000001</v>
      </c>
      <c r="AD67" s="117">
        <v>0.44035600000000003</v>
      </c>
      <c r="AE67" s="117">
        <v>0.44062499999999999</v>
      </c>
      <c r="AF67" s="117">
        <v>0.44089699999999998</v>
      </c>
      <c r="AG67" s="117">
        <v>0.44117400000000001</v>
      </c>
      <c r="AH67" s="117">
        <v>0.44145400000000001</v>
      </c>
      <c r="AI67" s="118">
        <v>8.7000000000000001E-4</v>
      </c>
      <c r="AJ67" s="32"/>
    </row>
    <row r="68" spans="1:36" ht="15" customHeight="1">
      <c r="A68" s="55" t="s">
        <v>31</v>
      </c>
      <c r="B68" s="64" t="s">
        <v>4</v>
      </c>
      <c r="C68" s="64"/>
      <c r="D68" s="64"/>
      <c r="E68" s="64"/>
      <c r="F68" s="117">
        <v>0.125945</v>
      </c>
      <c r="G68" s="117">
        <v>0.12592700000000001</v>
      </c>
      <c r="H68" s="117">
        <v>0.126002</v>
      </c>
      <c r="I68" s="117">
        <v>0.126024</v>
      </c>
      <c r="J68" s="117">
        <v>0.126109</v>
      </c>
      <c r="K68" s="117">
        <v>0.12598799999999999</v>
      </c>
      <c r="L68" s="117">
        <v>0.12585099999999999</v>
      </c>
      <c r="M68" s="117">
        <v>0.125752</v>
      </c>
      <c r="N68" s="117">
        <v>0.12564400000000001</v>
      </c>
      <c r="O68" s="117">
        <v>0.12554199999999999</v>
      </c>
      <c r="P68" s="117">
        <v>0.125446</v>
      </c>
      <c r="Q68" s="117">
        <v>0.12534600000000001</v>
      </c>
      <c r="R68" s="117">
        <v>0.12528300000000001</v>
      </c>
      <c r="S68" s="117">
        <v>0.125274</v>
      </c>
      <c r="T68" s="117">
        <v>0.12531100000000001</v>
      </c>
      <c r="U68" s="117">
        <v>0.12538299999999999</v>
      </c>
      <c r="V68" s="117">
        <v>0.12548999999999999</v>
      </c>
      <c r="W68" s="117">
        <v>0.12560099999999999</v>
      </c>
      <c r="X68" s="117">
        <v>0.12573899999999999</v>
      </c>
      <c r="Y68" s="117">
        <v>0.12587699999999999</v>
      </c>
      <c r="Z68" s="117">
        <v>0.12598899999999999</v>
      </c>
      <c r="AA68" s="117">
        <v>0.12609699999999999</v>
      </c>
      <c r="AB68" s="117">
        <v>0.12620899999999999</v>
      </c>
      <c r="AC68" s="117">
        <v>0.126356</v>
      </c>
      <c r="AD68" s="117">
        <v>0.12651699999999999</v>
      </c>
      <c r="AE68" s="117">
        <v>0.126664</v>
      </c>
      <c r="AF68" s="117">
        <v>0.126804</v>
      </c>
      <c r="AG68" s="117">
        <v>0.12695000000000001</v>
      </c>
      <c r="AH68" s="117">
        <v>0.12711500000000001</v>
      </c>
      <c r="AI68" s="118">
        <v>3.3E-4</v>
      </c>
      <c r="AJ68" s="32"/>
    </row>
    <row r="69" spans="1:36" ht="15" customHeight="1">
      <c r="A69" s="55" t="s">
        <v>30</v>
      </c>
      <c r="B69" s="64" t="s">
        <v>143</v>
      </c>
      <c r="C69" s="64"/>
      <c r="D69" s="64"/>
      <c r="E69" s="64"/>
      <c r="F69" s="117">
        <v>0.90575700000000003</v>
      </c>
      <c r="G69" s="117">
        <v>0.80510899999999996</v>
      </c>
      <c r="H69" s="117">
        <v>0.74233800000000005</v>
      </c>
      <c r="I69" s="117">
        <v>0.72713099999999997</v>
      </c>
      <c r="J69" s="117">
        <v>0.70566099999999998</v>
      </c>
      <c r="K69" s="117">
        <v>0.67455500000000002</v>
      </c>
      <c r="L69" s="117">
        <v>0.64153199999999999</v>
      </c>
      <c r="M69" s="117">
        <v>0.63888900000000004</v>
      </c>
      <c r="N69" s="117">
        <v>0.63175999999999999</v>
      </c>
      <c r="O69" s="117">
        <v>0.62729199999999996</v>
      </c>
      <c r="P69" s="117">
        <v>0.62378299999999998</v>
      </c>
      <c r="Q69" s="117">
        <v>0.62735799999999997</v>
      </c>
      <c r="R69" s="117">
        <v>0.63131400000000004</v>
      </c>
      <c r="S69" s="117">
        <v>0.63404000000000005</v>
      </c>
      <c r="T69" s="117">
        <v>0.63463899999999995</v>
      </c>
      <c r="U69" s="117">
        <v>0.63814400000000004</v>
      </c>
      <c r="V69" s="117">
        <v>0.642876</v>
      </c>
      <c r="W69" s="117">
        <v>0.64663199999999998</v>
      </c>
      <c r="X69" s="117">
        <v>0.65500800000000003</v>
      </c>
      <c r="Y69" s="117">
        <v>0.66185000000000005</v>
      </c>
      <c r="Z69" s="117">
        <v>0.66797700000000004</v>
      </c>
      <c r="AA69" s="117">
        <v>0.67409300000000005</v>
      </c>
      <c r="AB69" s="117">
        <v>0.68408999999999998</v>
      </c>
      <c r="AC69" s="117">
        <v>0.69215700000000002</v>
      </c>
      <c r="AD69" s="117">
        <v>0.702843</v>
      </c>
      <c r="AE69" s="117">
        <v>0.71178600000000003</v>
      </c>
      <c r="AF69" s="117">
        <v>0.71523400000000004</v>
      </c>
      <c r="AG69" s="117">
        <v>0.71574599999999999</v>
      </c>
      <c r="AH69" s="117">
        <v>0.72519900000000004</v>
      </c>
      <c r="AI69" s="118">
        <v>-7.9089999999999994E-3</v>
      </c>
      <c r="AJ69" s="32"/>
    </row>
    <row r="70" spans="1:36" ht="15" customHeight="1">
      <c r="A70" s="55" t="s">
        <v>2571</v>
      </c>
      <c r="B70" s="64" t="s">
        <v>2572</v>
      </c>
      <c r="C70" s="64"/>
      <c r="D70" s="64"/>
      <c r="E70" s="64"/>
      <c r="F70" s="117">
        <v>0.33252300000000001</v>
      </c>
      <c r="G70" s="117">
        <v>0.377971</v>
      </c>
      <c r="H70" s="117">
        <v>0.38400499999999999</v>
      </c>
      <c r="I70" s="117">
        <v>0.40878300000000001</v>
      </c>
      <c r="J70" s="117">
        <v>0.44626100000000002</v>
      </c>
      <c r="K70" s="117">
        <v>0.47717300000000001</v>
      </c>
      <c r="L70" s="117">
        <v>0.50361</v>
      </c>
      <c r="M70" s="117">
        <v>0.52757100000000001</v>
      </c>
      <c r="N70" s="117">
        <v>0.57796899999999996</v>
      </c>
      <c r="O70" s="117">
        <v>0.62836700000000001</v>
      </c>
      <c r="P70" s="117">
        <v>0.68000400000000005</v>
      </c>
      <c r="Q70" s="117">
        <v>0.712364</v>
      </c>
      <c r="R70" s="117">
        <v>0.72916400000000003</v>
      </c>
      <c r="S70" s="117">
        <v>0.74596300000000004</v>
      </c>
      <c r="T70" s="117">
        <v>0.76400100000000004</v>
      </c>
      <c r="U70" s="117">
        <v>0.77116200000000001</v>
      </c>
      <c r="V70" s="117">
        <v>0.77116200000000001</v>
      </c>
      <c r="W70" s="117">
        <v>0.77116200000000001</v>
      </c>
      <c r="X70" s="117">
        <v>0.77239999999999998</v>
      </c>
      <c r="Y70" s="117">
        <v>0.77116200000000001</v>
      </c>
      <c r="Z70" s="117">
        <v>0.77116200000000001</v>
      </c>
      <c r="AA70" s="117">
        <v>0.77116200000000001</v>
      </c>
      <c r="AB70" s="117">
        <v>0.77239999999999998</v>
      </c>
      <c r="AC70" s="117">
        <v>0.77116099999999999</v>
      </c>
      <c r="AD70" s="117">
        <v>0.77114799999999994</v>
      </c>
      <c r="AE70" s="117">
        <v>0.77115299999999998</v>
      </c>
      <c r="AF70" s="117">
        <v>0.772393</v>
      </c>
      <c r="AG70" s="117">
        <v>0.77116200000000001</v>
      </c>
      <c r="AH70" s="117">
        <v>0.77116200000000001</v>
      </c>
      <c r="AI70" s="118">
        <v>3.0498000000000001E-2</v>
      </c>
      <c r="AJ70" s="32"/>
    </row>
    <row r="71" spans="1:36" ht="15" customHeight="1">
      <c r="A71" s="55" t="s">
        <v>29</v>
      </c>
      <c r="B71" s="63" t="s">
        <v>1</v>
      </c>
      <c r="C71" s="63"/>
      <c r="D71" s="63"/>
      <c r="E71" s="63"/>
      <c r="F71" s="119">
        <v>27.972189</v>
      </c>
      <c r="G71" s="119">
        <v>28.006278999999999</v>
      </c>
      <c r="H71" s="119">
        <v>27.751176999999998</v>
      </c>
      <c r="I71" s="119">
        <v>27.462648000000002</v>
      </c>
      <c r="J71" s="119">
        <v>27.315653000000001</v>
      </c>
      <c r="K71" s="119">
        <v>27.169937000000001</v>
      </c>
      <c r="L71" s="119">
        <v>26.976561</v>
      </c>
      <c r="M71" s="119">
        <v>26.765723999999999</v>
      </c>
      <c r="N71" s="119">
        <v>26.529076</v>
      </c>
      <c r="O71" s="119">
        <v>26.324152000000002</v>
      </c>
      <c r="P71" s="119">
        <v>26.164041999999998</v>
      </c>
      <c r="Q71" s="119">
        <v>26.041248</v>
      </c>
      <c r="R71" s="119">
        <v>25.944330000000001</v>
      </c>
      <c r="S71" s="119">
        <v>25.867531</v>
      </c>
      <c r="T71" s="119">
        <v>25.778305</v>
      </c>
      <c r="U71" s="119">
        <v>25.721882000000001</v>
      </c>
      <c r="V71" s="119">
        <v>25.684967</v>
      </c>
      <c r="W71" s="119">
        <v>25.645021</v>
      </c>
      <c r="X71" s="119">
        <v>25.664304999999999</v>
      </c>
      <c r="Y71" s="119">
        <v>25.708874000000002</v>
      </c>
      <c r="Z71" s="119">
        <v>25.755884000000002</v>
      </c>
      <c r="AA71" s="119">
        <v>25.79917</v>
      </c>
      <c r="AB71" s="119">
        <v>25.847694000000001</v>
      </c>
      <c r="AC71" s="119">
        <v>25.907382999999999</v>
      </c>
      <c r="AD71" s="119">
        <v>25.998813999999999</v>
      </c>
      <c r="AE71" s="119">
        <v>26.120858999999999</v>
      </c>
      <c r="AF71" s="119">
        <v>26.269545000000001</v>
      </c>
      <c r="AG71" s="119">
        <v>26.435006999999999</v>
      </c>
      <c r="AH71" s="119">
        <v>26.630413000000001</v>
      </c>
      <c r="AI71" s="120">
        <v>-1.7539999999999999E-3</v>
      </c>
      <c r="AJ71" s="32"/>
    </row>
    <row r="72" spans="1:36" ht="15" customHeight="1">
      <c r="A72" s="13"/>
      <c r="B72" s="32"/>
      <c r="C72" s="32"/>
      <c r="D72" s="32"/>
      <c r="E72" s="32"/>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32"/>
    </row>
    <row r="73" spans="1:36" ht="15" customHeight="1">
      <c r="A73" s="13"/>
      <c r="B73" s="63" t="s">
        <v>28</v>
      </c>
      <c r="C73" s="63"/>
      <c r="D73" s="63"/>
      <c r="E73" s="63"/>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32"/>
    </row>
    <row r="74" spans="1:36">
      <c r="A74" s="55" t="s">
        <v>27</v>
      </c>
      <c r="B74" s="64" t="s">
        <v>26</v>
      </c>
      <c r="C74" s="64"/>
      <c r="D74" s="64"/>
      <c r="E74" s="64"/>
      <c r="F74" s="117">
        <v>7.8798450000000004</v>
      </c>
      <c r="G74" s="117">
        <v>7.9063299999999996</v>
      </c>
      <c r="H74" s="117">
        <v>7.8253760000000003</v>
      </c>
      <c r="I74" s="117">
        <v>7.7029610000000002</v>
      </c>
      <c r="J74" s="117">
        <v>7.6095170000000003</v>
      </c>
      <c r="K74" s="117">
        <v>7.5336889999999999</v>
      </c>
      <c r="L74" s="117">
        <v>7.4432520000000002</v>
      </c>
      <c r="M74" s="117">
        <v>7.33751</v>
      </c>
      <c r="N74" s="117">
        <v>7.2210190000000001</v>
      </c>
      <c r="O74" s="117">
        <v>7.1099730000000001</v>
      </c>
      <c r="P74" s="117">
        <v>7.0016160000000003</v>
      </c>
      <c r="Q74" s="117">
        <v>6.9186800000000002</v>
      </c>
      <c r="R74" s="117">
        <v>6.8506239999999998</v>
      </c>
      <c r="S74" s="117">
        <v>6.7834820000000002</v>
      </c>
      <c r="T74" s="117">
        <v>6.7130789999999996</v>
      </c>
      <c r="U74" s="117">
        <v>6.6522189999999997</v>
      </c>
      <c r="V74" s="117">
        <v>6.6005380000000002</v>
      </c>
      <c r="W74" s="117">
        <v>6.5505060000000004</v>
      </c>
      <c r="X74" s="117">
        <v>6.5118109999999998</v>
      </c>
      <c r="Y74" s="117">
        <v>6.4802590000000002</v>
      </c>
      <c r="Z74" s="117">
        <v>6.4554900000000002</v>
      </c>
      <c r="AA74" s="117">
        <v>6.434736</v>
      </c>
      <c r="AB74" s="117">
        <v>6.4207970000000003</v>
      </c>
      <c r="AC74" s="117">
        <v>6.4156139999999997</v>
      </c>
      <c r="AD74" s="117">
        <v>6.4238109999999997</v>
      </c>
      <c r="AE74" s="117">
        <v>6.444788</v>
      </c>
      <c r="AF74" s="117">
        <v>6.4758110000000002</v>
      </c>
      <c r="AG74" s="117">
        <v>6.5154079999999999</v>
      </c>
      <c r="AH74" s="117">
        <v>6.5632619999999999</v>
      </c>
      <c r="AI74" s="118">
        <v>-6.5079999999999999E-3</v>
      </c>
      <c r="AJ74" s="32"/>
    </row>
    <row r="75" spans="1:36" ht="15" customHeight="1">
      <c r="A75" s="55" t="s">
        <v>25</v>
      </c>
      <c r="B75" s="64" t="s">
        <v>24</v>
      </c>
      <c r="C75" s="64"/>
      <c r="D75" s="64"/>
      <c r="E75" s="64"/>
      <c r="F75" s="117">
        <v>0.49688599999999999</v>
      </c>
      <c r="G75" s="117">
        <v>0.49249100000000001</v>
      </c>
      <c r="H75" s="117">
        <v>0.48418800000000001</v>
      </c>
      <c r="I75" s="117">
        <v>0.47813299999999997</v>
      </c>
      <c r="J75" s="117">
        <v>0.47459699999999999</v>
      </c>
      <c r="K75" s="117">
        <v>0.47092400000000001</v>
      </c>
      <c r="L75" s="117">
        <v>0.46784999999999999</v>
      </c>
      <c r="M75" s="117">
        <v>0.46510800000000002</v>
      </c>
      <c r="N75" s="117">
        <v>0.461673</v>
      </c>
      <c r="O75" s="117">
        <v>0.45934000000000003</v>
      </c>
      <c r="P75" s="117">
        <v>0.45891300000000002</v>
      </c>
      <c r="Q75" s="117">
        <v>0.45927299999999999</v>
      </c>
      <c r="R75" s="117">
        <v>0.46057399999999998</v>
      </c>
      <c r="S75" s="117">
        <v>0.462476</v>
      </c>
      <c r="T75" s="117">
        <v>0.46413599999999999</v>
      </c>
      <c r="U75" s="117">
        <v>0.46621099999999999</v>
      </c>
      <c r="V75" s="117">
        <v>0.46896599999999999</v>
      </c>
      <c r="W75" s="117">
        <v>0.47131099999999998</v>
      </c>
      <c r="X75" s="117">
        <v>0.47498600000000002</v>
      </c>
      <c r="Y75" s="117">
        <v>0.479931</v>
      </c>
      <c r="Z75" s="117">
        <v>0.48454000000000003</v>
      </c>
      <c r="AA75" s="117">
        <v>0.48825000000000002</v>
      </c>
      <c r="AB75" s="117">
        <v>0.49114799999999997</v>
      </c>
      <c r="AC75" s="117">
        <v>0.49440699999999999</v>
      </c>
      <c r="AD75" s="117">
        <v>0.49843999999999999</v>
      </c>
      <c r="AE75" s="117">
        <v>0.503278</v>
      </c>
      <c r="AF75" s="117">
        <v>0.50829500000000005</v>
      </c>
      <c r="AG75" s="117">
        <v>0.51351100000000005</v>
      </c>
      <c r="AH75" s="117">
        <v>0.51936899999999997</v>
      </c>
      <c r="AI75" s="118">
        <v>1.5820000000000001E-3</v>
      </c>
      <c r="AJ75" s="32"/>
    </row>
    <row r="76" spans="1:36" ht="15" customHeight="1">
      <c r="A76" s="55" t="s">
        <v>23</v>
      </c>
      <c r="B76" s="64" t="s">
        <v>22</v>
      </c>
      <c r="C76" s="64"/>
      <c r="D76" s="64"/>
      <c r="E76" s="64"/>
      <c r="F76" s="117">
        <v>0.104767</v>
      </c>
      <c r="G76" s="117">
        <v>0.109982</v>
      </c>
      <c r="H76" s="117">
        <v>0.11261</v>
      </c>
      <c r="I76" s="117">
        <v>0.112952</v>
      </c>
      <c r="J76" s="117">
        <v>0.113317</v>
      </c>
      <c r="K76" s="117">
        <v>0.11358</v>
      </c>
      <c r="L76" s="117">
        <v>0.113651</v>
      </c>
      <c r="M76" s="117">
        <v>0.11354300000000001</v>
      </c>
      <c r="N76" s="117">
        <v>0.11329699999999999</v>
      </c>
      <c r="O76" s="117">
        <v>0.1128</v>
      </c>
      <c r="P76" s="117">
        <v>0.112273</v>
      </c>
      <c r="Q76" s="117">
        <v>0.112012</v>
      </c>
      <c r="R76" s="117">
        <v>0.111662</v>
      </c>
      <c r="S76" s="117">
        <v>0.111207</v>
      </c>
      <c r="T76" s="117">
        <v>0.11056100000000001</v>
      </c>
      <c r="U76" s="117">
        <v>0.110067</v>
      </c>
      <c r="V76" s="117">
        <v>0.10945299999999999</v>
      </c>
      <c r="W76" s="117">
        <v>0.108822</v>
      </c>
      <c r="X76" s="117">
        <v>0.108016</v>
      </c>
      <c r="Y76" s="117">
        <v>0.10716100000000001</v>
      </c>
      <c r="Z76" s="117">
        <v>0.106346</v>
      </c>
      <c r="AA76" s="117">
        <v>0.105419</v>
      </c>
      <c r="AB76" s="117">
        <v>0.104437</v>
      </c>
      <c r="AC76" s="117">
        <v>0.103489</v>
      </c>
      <c r="AD76" s="117">
        <v>0.102494</v>
      </c>
      <c r="AE76" s="117">
        <v>0.101497</v>
      </c>
      <c r="AF76" s="117">
        <v>0.10047</v>
      </c>
      <c r="AG76" s="117">
        <v>9.9449999999999997E-2</v>
      </c>
      <c r="AH76" s="117">
        <v>9.8416000000000003E-2</v>
      </c>
      <c r="AI76" s="118">
        <v>-2.2309999999999999E-3</v>
      </c>
      <c r="AJ76" s="32"/>
    </row>
    <row r="77" spans="1:36" ht="15" customHeight="1">
      <c r="A77" s="55" t="s">
        <v>21</v>
      </c>
      <c r="B77" s="64" t="s">
        <v>20</v>
      </c>
      <c r="C77" s="64"/>
      <c r="D77" s="64"/>
      <c r="E77" s="64"/>
      <c r="F77" s="117">
        <v>2.851051</v>
      </c>
      <c r="G77" s="117">
        <v>2.8001100000000001</v>
      </c>
      <c r="H77" s="117">
        <v>2.7576109999999998</v>
      </c>
      <c r="I77" s="117">
        <v>2.7325539999999999</v>
      </c>
      <c r="J77" s="117">
        <v>2.7240730000000002</v>
      </c>
      <c r="K77" s="117">
        <v>2.705997</v>
      </c>
      <c r="L77" s="117">
        <v>2.686067</v>
      </c>
      <c r="M77" s="117">
        <v>2.6598329999999999</v>
      </c>
      <c r="N77" s="117">
        <v>2.6285790000000002</v>
      </c>
      <c r="O77" s="117">
        <v>2.60351</v>
      </c>
      <c r="P77" s="117">
        <v>2.588438</v>
      </c>
      <c r="Q77" s="117">
        <v>2.5727769999999999</v>
      </c>
      <c r="R77" s="117">
        <v>2.5628609999999998</v>
      </c>
      <c r="S77" s="117">
        <v>2.5584530000000001</v>
      </c>
      <c r="T77" s="117">
        <v>2.549928</v>
      </c>
      <c r="U77" s="117">
        <v>2.5477979999999998</v>
      </c>
      <c r="V77" s="117">
        <v>2.5487989999999998</v>
      </c>
      <c r="W77" s="117">
        <v>2.5481120000000002</v>
      </c>
      <c r="X77" s="117">
        <v>2.555631</v>
      </c>
      <c r="Y77" s="117">
        <v>2.5688119999999999</v>
      </c>
      <c r="Z77" s="117">
        <v>2.5789390000000001</v>
      </c>
      <c r="AA77" s="117">
        <v>2.5874470000000001</v>
      </c>
      <c r="AB77" s="117">
        <v>2.5924499999999999</v>
      </c>
      <c r="AC77" s="117">
        <v>2.596749</v>
      </c>
      <c r="AD77" s="117">
        <v>2.6028359999999999</v>
      </c>
      <c r="AE77" s="117">
        <v>2.6104349999999998</v>
      </c>
      <c r="AF77" s="117">
        <v>2.621699</v>
      </c>
      <c r="AG77" s="117">
        <v>2.6336490000000001</v>
      </c>
      <c r="AH77" s="117">
        <v>2.6466090000000002</v>
      </c>
      <c r="AI77" s="118">
        <v>-2.6540000000000001E-3</v>
      </c>
      <c r="AJ77" s="32"/>
    </row>
    <row r="78" spans="1:36" ht="15" customHeight="1">
      <c r="A78" s="55" t="s">
        <v>19</v>
      </c>
      <c r="B78" s="64" t="s">
        <v>18</v>
      </c>
      <c r="C78" s="64"/>
      <c r="D78" s="64"/>
      <c r="E78" s="64"/>
      <c r="F78" s="117">
        <v>2.0705000000000001E-2</v>
      </c>
      <c r="G78" s="117">
        <v>2.1520999999999998E-2</v>
      </c>
      <c r="H78" s="117">
        <v>2.2016999999999998E-2</v>
      </c>
      <c r="I78" s="117">
        <v>2.2304000000000001E-2</v>
      </c>
      <c r="J78" s="117">
        <v>2.264E-2</v>
      </c>
      <c r="K78" s="117">
        <v>2.2952E-2</v>
      </c>
      <c r="L78" s="117">
        <v>2.3203000000000001E-2</v>
      </c>
      <c r="M78" s="117">
        <v>2.3463999999999999E-2</v>
      </c>
      <c r="N78" s="117">
        <v>2.3666E-2</v>
      </c>
      <c r="O78" s="117">
        <v>2.3864E-2</v>
      </c>
      <c r="P78" s="117">
        <v>2.4112999999999999E-2</v>
      </c>
      <c r="Q78" s="117">
        <v>2.4398E-2</v>
      </c>
      <c r="R78" s="117">
        <v>2.4716999999999999E-2</v>
      </c>
      <c r="S78" s="117">
        <v>2.4989000000000001E-2</v>
      </c>
      <c r="T78" s="117">
        <v>2.5274000000000001E-2</v>
      </c>
      <c r="U78" s="117">
        <v>2.5531000000000002E-2</v>
      </c>
      <c r="V78" s="117">
        <v>2.5812000000000002E-2</v>
      </c>
      <c r="W78" s="117">
        <v>2.6091E-2</v>
      </c>
      <c r="X78" s="117">
        <v>2.6367999999999999E-2</v>
      </c>
      <c r="Y78" s="117">
        <v>2.6655000000000002E-2</v>
      </c>
      <c r="Z78" s="117">
        <v>2.6950000000000002E-2</v>
      </c>
      <c r="AA78" s="117">
        <v>2.7203999999999999E-2</v>
      </c>
      <c r="AB78" s="117">
        <v>2.741E-2</v>
      </c>
      <c r="AC78" s="117">
        <v>2.7643999999999998E-2</v>
      </c>
      <c r="AD78" s="117">
        <v>2.7906E-2</v>
      </c>
      <c r="AE78" s="117">
        <v>2.8202000000000001E-2</v>
      </c>
      <c r="AF78" s="117">
        <v>2.8523E-2</v>
      </c>
      <c r="AG78" s="117">
        <v>2.8865999999999999E-2</v>
      </c>
      <c r="AH78" s="117">
        <v>2.9229000000000002E-2</v>
      </c>
      <c r="AI78" s="118">
        <v>1.2389000000000001E-2</v>
      </c>
      <c r="AJ78" s="32"/>
    </row>
    <row r="79" spans="1:36" ht="15" customHeight="1">
      <c r="A79" s="55" t="s">
        <v>17</v>
      </c>
      <c r="B79" s="64" t="s">
        <v>16</v>
      </c>
      <c r="C79" s="64"/>
      <c r="D79" s="64"/>
      <c r="E79" s="64"/>
      <c r="F79" s="117">
        <v>0.22851299999999999</v>
      </c>
      <c r="G79" s="117">
        <v>0.22550200000000001</v>
      </c>
      <c r="H79" s="117">
        <v>0.23433100000000001</v>
      </c>
      <c r="I79" s="117">
        <v>0.228879</v>
      </c>
      <c r="J79" s="117">
        <v>0.227578</v>
      </c>
      <c r="K79" s="117">
        <v>0.22670599999999999</v>
      </c>
      <c r="L79" s="117">
        <v>0.227853</v>
      </c>
      <c r="M79" s="117">
        <v>0.23019600000000001</v>
      </c>
      <c r="N79" s="117">
        <v>0.23016500000000001</v>
      </c>
      <c r="O79" s="117">
        <v>0.23061100000000001</v>
      </c>
      <c r="P79" s="117">
        <v>0.23198199999999999</v>
      </c>
      <c r="Q79" s="117">
        <v>0.23261899999999999</v>
      </c>
      <c r="R79" s="117">
        <v>0.23250100000000001</v>
      </c>
      <c r="S79" s="117">
        <v>0.23309099999999999</v>
      </c>
      <c r="T79" s="117">
        <v>0.23311000000000001</v>
      </c>
      <c r="U79" s="117">
        <v>0.234094</v>
      </c>
      <c r="V79" s="117">
        <v>0.233573</v>
      </c>
      <c r="W79" s="117">
        <v>0.23263300000000001</v>
      </c>
      <c r="X79" s="117">
        <v>0.23353299999999999</v>
      </c>
      <c r="Y79" s="117">
        <v>0.23411100000000001</v>
      </c>
      <c r="Z79" s="117">
        <v>0.23563100000000001</v>
      </c>
      <c r="AA79" s="117">
        <v>0.235954</v>
      </c>
      <c r="AB79" s="117">
        <v>0.23577000000000001</v>
      </c>
      <c r="AC79" s="117">
        <v>0.236286</v>
      </c>
      <c r="AD79" s="117">
        <v>0.23572899999999999</v>
      </c>
      <c r="AE79" s="117">
        <v>0.23603199999999999</v>
      </c>
      <c r="AF79" s="117">
        <v>0.23608499999999999</v>
      </c>
      <c r="AG79" s="117">
        <v>0.23680799999999999</v>
      </c>
      <c r="AH79" s="117">
        <v>0.237817</v>
      </c>
      <c r="AI79" s="118">
        <v>1.426E-3</v>
      </c>
      <c r="AJ79" s="32"/>
    </row>
    <row r="80" spans="1:36">
      <c r="A80" s="55" t="s">
        <v>15</v>
      </c>
      <c r="B80" s="64" t="s">
        <v>14</v>
      </c>
      <c r="C80" s="64"/>
      <c r="D80" s="64"/>
      <c r="E80" s="64"/>
      <c r="F80" s="117">
        <v>4.6526999999999999E-2</v>
      </c>
      <c r="G80" s="117">
        <v>4.6858999999999998E-2</v>
      </c>
      <c r="H80" s="117">
        <v>4.6510999999999997E-2</v>
      </c>
      <c r="I80" s="117">
        <v>4.6209E-2</v>
      </c>
      <c r="J80" s="117">
        <v>4.6059999999999997E-2</v>
      </c>
      <c r="K80" s="117">
        <v>4.5814000000000001E-2</v>
      </c>
      <c r="L80" s="117">
        <v>4.5561999999999998E-2</v>
      </c>
      <c r="M80" s="117">
        <v>4.5187999999999999E-2</v>
      </c>
      <c r="N80" s="117">
        <v>4.4729999999999999E-2</v>
      </c>
      <c r="O80" s="117">
        <v>4.4304999999999997E-2</v>
      </c>
      <c r="P80" s="117">
        <v>4.3977000000000002E-2</v>
      </c>
      <c r="Q80" s="117">
        <v>4.3622000000000001E-2</v>
      </c>
      <c r="R80" s="117">
        <v>4.3289000000000001E-2</v>
      </c>
      <c r="S80" s="117">
        <v>4.2962E-2</v>
      </c>
      <c r="T80" s="117">
        <v>4.2540000000000001E-2</v>
      </c>
      <c r="U80" s="117">
        <v>4.2200000000000001E-2</v>
      </c>
      <c r="V80" s="117">
        <v>4.1822999999999999E-2</v>
      </c>
      <c r="W80" s="117">
        <v>4.1445000000000003E-2</v>
      </c>
      <c r="X80" s="117">
        <v>4.1169999999999998E-2</v>
      </c>
      <c r="Y80" s="117">
        <v>4.0927999999999999E-2</v>
      </c>
      <c r="Z80" s="117">
        <v>4.0648999999999998E-2</v>
      </c>
      <c r="AA80" s="117">
        <v>4.0367E-2</v>
      </c>
      <c r="AB80" s="117">
        <v>4.0025999999999999E-2</v>
      </c>
      <c r="AC80" s="117">
        <v>3.9682000000000002E-2</v>
      </c>
      <c r="AD80" s="117">
        <v>3.934E-2</v>
      </c>
      <c r="AE80" s="117">
        <v>3.8983999999999998E-2</v>
      </c>
      <c r="AF80" s="117">
        <v>3.8688E-2</v>
      </c>
      <c r="AG80" s="117">
        <v>3.8415999999999999E-2</v>
      </c>
      <c r="AH80" s="117">
        <v>3.8141000000000001E-2</v>
      </c>
      <c r="AI80" s="118">
        <v>-7.0730000000000003E-3</v>
      </c>
      <c r="AJ80" s="32"/>
    </row>
    <row r="81" spans="1:37" ht="15" customHeight="1">
      <c r="A81" s="55" t="s">
        <v>13</v>
      </c>
      <c r="B81" s="64" t="s">
        <v>12</v>
      </c>
      <c r="C81" s="64"/>
      <c r="D81" s="64"/>
      <c r="E81" s="64"/>
      <c r="F81" s="117">
        <v>0.41708499999999998</v>
      </c>
      <c r="G81" s="117">
        <v>0.39792499999999997</v>
      </c>
      <c r="H81" s="117">
        <v>0.39641900000000002</v>
      </c>
      <c r="I81" s="117">
        <v>0.39707399999999998</v>
      </c>
      <c r="J81" s="117">
        <v>0.39471000000000001</v>
      </c>
      <c r="K81" s="117">
        <v>0.39440199999999997</v>
      </c>
      <c r="L81" s="117">
        <v>0.39261299999999999</v>
      </c>
      <c r="M81" s="117">
        <v>0.39198899999999998</v>
      </c>
      <c r="N81" s="117">
        <v>0.39127000000000001</v>
      </c>
      <c r="O81" s="117">
        <v>0.39131300000000002</v>
      </c>
      <c r="P81" s="117">
        <v>0.39134099999999999</v>
      </c>
      <c r="Q81" s="117">
        <v>0.391262</v>
      </c>
      <c r="R81" s="117">
        <v>0.39129900000000001</v>
      </c>
      <c r="S81" s="117">
        <v>0.39137100000000002</v>
      </c>
      <c r="T81" s="117">
        <v>0.39111400000000002</v>
      </c>
      <c r="U81" s="117">
        <v>0.39125300000000002</v>
      </c>
      <c r="V81" s="117">
        <v>0.39170700000000003</v>
      </c>
      <c r="W81" s="117">
        <v>0.39207599999999998</v>
      </c>
      <c r="X81" s="117">
        <v>0.39227899999999999</v>
      </c>
      <c r="Y81" s="117">
        <v>0.392374</v>
      </c>
      <c r="Z81" s="117">
        <v>0.39224900000000001</v>
      </c>
      <c r="AA81" s="117">
        <v>0.39235300000000001</v>
      </c>
      <c r="AB81" s="117">
        <v>0.39246199999999998</v>
      </c>
      <c r="AC81" s="117">
        <v>0.39244299999999999</v>
      </c>
      <c r="AD81" s="117">
        <v>0.39246399999999998</v>
      </c>
      <c r="AE81" s="117">
        <v>0.39257700000000001</v>
      </c>
      <c r="AF81" s="117">
        <v>0.39236300000000002</v>
      </c>
      <c r="AG81" s="117">
        <v>0.39223400000000003</v>
      </c>
      <c r="AH81" s="117">
        <v>0.392009</v>
      </c>
      <c r="AI81" s="118">
        <v>-2.212E-3</v>
      </c>
      <c r="AJ81" s="32"/>
    </row>
    <row r="82" spans="1:37">
      <c r="A82" s="55" t="s">
        <v>11</v>
      </c>
      <c r="B82" s="64" t="s">
        <v>10</v>
      </c>
      <c r="C82" s="64"/>
      <c r="D82" s="64"/>
      <c r="E82" s="64"/>
      <c r="F82" s="117">
        <v>0.11000600000000001</v>
      </c>
      <c r="G82" s="117">
        <v>0.10805099999999999</v>
      </c>
      <c r="H82" s="117">
        <v>0.10617</v>
      </c>
      <c r="I82" s="117">
        <v>0.10502499999999999</v>
      </c>
      <c r="J82" s="117">
        <v>0.104673</v>
      </c>
      <c r="K82" s="117">
        <v>0.104265</v>
      </c>
      <c r="L82" s="117">
        <v>0.103657</v>
      </c>
      <c r="M82" s="117">
        <v>0.102826</v>
      </c>
      <c r="N82" s="117">
        <v>0.10177700000000001</v>
      </c>
      <c r="O82" s="117">
        <v>0.10082199999999999</v>
      </c>
      <c r="P82" s="117">
        <v>0.100189</v>
      </c>
      <c r="Q82" s="117">
        <v>9.9757999999999999E-2</v>
      </c>
      <c r="R82" s="117">
        <v>9.9406999999999995E-2</v>
      </c>
      <c r="S82" s="117">
        <v>9.9099999999999994E-2</v>
      </c>
      <c r="T82" s="117">
        <v>9.8850999999999994E-2</v>
      </c>
      <c r="U82" s="117">
        <v>9.8693000000000003E-2</v>
      </c>
      <c r="V82" s="117">
        <v>9.8551E-2</v>
      </c>
      <c r="W82" s="117">
        <v>9.8357E-2</v>
      </c>
      <c r="X82" s="117">
        <v>9.8348000000000005E-2</v>
      </c>
      <c r="Y82" s="117">
        <v>9.8391999999999993E-2</v>
      </c>
      <c r="Z82" s="117">
        <v>9.8323999999999995E-2</v>
      </c>
      <c r="AA82" s="117">
        <v>9.8205000000000001E-2</v>
      </c>
      <c r="AB82" s="117">
        <v>9.7993999999999998E-2</v>
      </c>
      <c r="AC82" s="117">
        <v>9.7739999999999994E-2</v>
      </c>
      <c r="AD82" s="117">
        <v>9.7539000000000001E-2</v>
      </c>
      <c r="AE82" s="117">
        <v>9.7383999999999998E-2</v>
      </c>
      <c r="AF82" s="117">
        <v>9.7314999999999999E-2</v>
      </c>
      <c r="AG82" s="117">
        <v>9.7245999999999999E-2</v>
      </c>
      <c r="AH82" s="117">
        <v>9.7183000000000005E-2</v>
      </c>
      <c r="AI82" s="118">
        <v>-4.4169999999999999E-3</v>
      </c>
      <c r="AJ82" s="32"/>
      <c r="AK82" s="13"/>
    </row>
    <row r="83" spans="1:37" ht="15" customHeight="1">
      <c r="A83" s="55" t="s">
        <v>9</v>
      </c>
      <c r="B83" s="64" t="s">
        <v>8</v>
      </c>
      <c r="C83" s="64"/>
      <c r="D83" s="64"/>
      <c r="E83" s="64"/>
      <c r="F83" s="117">
        <v>1.355634</v>
      </c>
      <c r="G83" s="117">
        <v>1.454888</v>
      </c>
      <c r="H83" s="117">
        <v>1.474227</v>
      </c>
      <c r="I83" s="117">
        <v>1.4764710000000001</v>
      </c>
      <c r="J83" s="117">
        <v>1.497611</v>
      </c>
      <c r="K83" s="117">
        <v>1.5178130000000001</v>
      </c>
      <c r="L83" s="117">
        <v>1.53298</v>
      </c>
      <c r="M83" s="117">
        <v>1.543423</v>
      </c>
      <c r="N83" s="117">
        <v>1.549069</v>
      </c>
      <c r="O83" s="117">
        <v>1.5553939999999999</v>
      </c>
      <c r="P83" s="117">
        <v>1.5669660000000001</v>
      </c>
      <c r="Q83" s="117">
        <v>1.5800240000000001</v>
      </c>
      <c r="R83" s="117">
        <v>1.5936319999999999</v>
      </c>
      <c r="S83" s="117">
        <v>1.609872</v>
      </c>
      <c r="T83" s="117">
        <v>1.628684</v>
      </c>
      <c r="U83" s="117">
        <v>1.6500649999999999</v>
      </c>
      <c r="V83" s="117">
        <v>1.6730659999999999</v>
      </c>
      <c r="W83" s="117">
        <v>1.6962029999999999</v>
      </c>
      <c r="X83" s="117">
        <v>1.723938</v>
      </c>
      <c r="Y83" s="117">
        <v>1.752926</v>
      </c>
      <c r="Z83" s="117">
        <v>1.7797229999999999</v>
      </c>
      <c r="AA83" s="117">
        <v>1.804918</v>
      </c>
      <c r="AB83" s="117">
        <v>1.8293759999999999</v>
      </c>
      <c r="AC83" s="117">
        <v>1.8532960000000001</v>
      </c>
      <c r="AD83" s="117">
        <v>1.8776170000000001</v>
      </c>
      <c r="AE83" s="117">
        <v>1.9028849999999999</v>
      </c>
      <c r="AF83" s="117">
        <v>1.9310879999999999</v>
      </c>
      <c r="AG83" s="117">
        <v>1.9605109999999999</v>
      </c>
      <c r="AH83" s="117">
        <v>1.9907010000000001</v>
      </c>
      <c r="AI83" s="118">
        <v>1.3816999999999999E-2</v>
      </c>
      <c r="AJ83" s="32"/>
      <c r="AK83" s="13"/>
    </row>
    <row r="84" spans="1:37" ht="15" customHeight="1">
      <c r="A84" s="55" t="s">
        <v>7</v>
      </c>
      <c r="B84" s="64" t="s">
        <v>6</v>
      </c>
      <c r="C84" s="64"/>
      <c r="D84" s="64"/>
      <c r="E84" s="64"/>
      <c r="F84" s="117">
        <v>0.20732500000000001</v>
      </c>
      <c r="G84" s="117">
        <v>0.20843100000000001</v>
      </c>
      <c r="H84" s="117">
        <v>0.20883099999999999</v>
      </c>
      <c r="I84" s="117">
        <v>0.209149</v>
      </c>
      <c r="J84" s="117">
        <v>0.20940300000000001</v>
      </c>
      <c r="K84" s="117">
        <v>0.20977499999999999</v>
      </c>
      <c r="L84" s="117">
        <v>0.21004500000000001</v>
      </c>
      <c r="M84" s="117">
        <v>0.210259</v>
      </c>
      <c r="N84" s="117">
        <v>0.21044299999999999</v>
      </c>
      <c r="O84" s="117">
        <v>0.210559</v>
      </c>
      <c r="P84" s="117">
        <v>0.21063999999999999</v>
      </c>
      <c r="Q84" s="117">
        <v>0.21067900000000001</v>
      </c>
      <c r="R84" s="117">
        <v>0.21069399999999999</v>
      </c>
      <c r="S84" s="117">
        <v>0.210703</v>
      </c>
      <c r="T84" s="117">
        <v>0.21076300000000001</v>
      </c>
      <c r="U84" s="117">
        <v>0.21085899999999999</v>
      </c>
      <c r="V84" s="117">
        <v>0.21096100000000001</v>
      </c>
      <c r="W84" s="117">
        <v>0.211067</v>
      </c>
      <c r="X84" s="117">
        <v>0.211177</v>
      </c>
      <c r="Y84" s="117">
        <v>0.211289</v>
      </c>
      <c r="Z84" s="117">
        <v>0.21140600000000001</v>
      </c>
      <c r="AA84" s="117">
        <v>0.21152599999999999</v>
      </c>
      <c r="AB84" s="117">
        <v>0.211649</v>
      </c>
      <c r="AC84" s="117">
        <v>0.21177399999999999</v>
      </c>
      <c r="AD84" s="117">
        <v>0.21190200000000001</v>
      </c>
      <c r="AE84" s="117">
        <v>0.212032</v>
      </c>
      <c r="AF84" s="117">
        <v>0.21216299999999999</v>
      </c>
      <c r="AG84" s="117">
        <v>0.21229600000000001</v>
      </c>
      <c r="AH84" s="117">
        <v>0.21243200000000001</v>
      </c>
      <c r="AI84" s="118">
        <v>8.7000000000000001E-4</v>
      </c>
      <c r="AJ84" s="32"/>
      <c r="AK84" s="13"/>
    </row>
    <row r="85" spans="1:37" ht="15" customHeight="1">
      <c r="A85" s="55" t="s">
        <v>5</v>
      </c>
      <c r="B85" s="64" t="s">
        <v>4</v>
      </c>
      <c r="C85" s="64"/>
      <c r="D85" s="64"/>
      <c r="E85" s="64"/>
      <c r="F85" s="117">
        <v>5.9492000000000003E-2</v>
      </c>
      <c r="G85" s="117">
        <v>5.9484000000000002E-2</v>
      </c>
      <c r="H85" s="117">
        <v>5.9519000000000002E-2</v>
      </c>
      <c r="I85" s="117">
        <v>5.953E-2</v>
      </c>
      <c r="J85" s="117">
        <v>5.9569999999999998E-2</v>
      </c>
      <c r="K85" s="117">
        <v>5.9512000000000002E-2</v>
      </c>
      <c r="L85" s="117">
        <v>5.9448000000000001E-2</v>
      </c>
      <c r="M85" s="117">
        <v>5.9401000000000002E-2</v>
      </c>
      <c r="N85" s="117">
        <v>5.935E-2</v>
      </c>
      <c r="O85" s="117">
        <v>5.9302000000000001E-2</v>
      </c>
      <c r="P85" s="117">
        <v>5.9256000000000003E-2</v>
      </c>
      <c r="Q85" s="117">
        <v>5.9208999999999998E-2</v>
      </c>
      <c r="R85" s="117">
        <v>5.9179000000000002E-2</v>
      </c>
      <c r="S85" s="117">
        <v>5.9174999999999998E-2</v>
      </c>
      <c r="T85" s="117">
        <v>5.9193000000000003E-2</v>
      </c>
      <c r="U85" s="117">
        <v>5.9227000000000002E-2</v>
      </c>
      <c r="V85" s="117">
        <v>5.9277000000000003E-2</v>
      </c>
      <c r="W85" s="117">
        <v>5.9330000000000001E-2</v>
      </c>
      <c r="X85" s="117">
        <v>5.9395000000000003E-2</v>
      </c>
      <c r="Y85" s="117">
        <v>5.9459999999999999E-2</v>
      </c>
      <c r="Z85" s="117">
        <v>5.9513000000000003E-2</v>
      </c>
      <c r="AA85" s="117">
        <v>5.9563999999999999E-2</v>
      </c>
      <c r="AB85" s="117">
        <v>5.9617000000000003E-2</v>
      </c>
      <c r="AC85" s="117">
        <v>5.9686000000000003E-2</v>
      </c>
      <c r="AD85" s="117">
        <v>5.9762000000000003E-2</v>
      </c>
      <c r="AE85" s="117">
        <v>5.9832000000000003E-2</v>
      </c>
      <c r="AF85" s="117">
        <v>5.9898E-2</v>
      </c>
      <c r="AG85" s="117">
        <v>5.9966999999999999E-2</v>
      </c>
      <c r="AH85" s="117">
        <v>6.0045000000000001E-2</v>
      </c>
      <c r="AI85" s="118">
        <v>3.3E-4</v>
      </c>
      <c r="AJ85" s="32"/>
      <c r="AK85" s="13"/>
    </row>
    <row r="86" spans="1:37" ht="15" customHeight="1">
      <c r="A86" s="55" t="s">
        <v>3</v>
      </c>
      <c r="B86" s="64" t="s">
        <v>143</v>
      </c>
      <c r="C86" s="64"/>
      <c r="D86" s="64"/>
      <c r="E86" s="64"/>
      <c r="F86" s="117">
        <v>0.42784899999999998</v>
      </c>
      <c r="G86" s="117">
        <v>0.38030700000000001</v>
      </c>
      <c r="H86" s="117">
        <v>0.35065600000000002</v>
      </c>
      <c r="I86" s="117">
        <v>0.343472</v>
      </c>
      <c r="J86" s="117">
        <v>0.33333000000000002</v>
      </c>
      <c r="K86" s="117">
        <v>0.318637</v>
      </c>
      <c r="L86" s="117">
        <v>0.30303799999999997</v>
      </c>
      <c r="M86" s="117">
        <v>0.30179</v>
      </c>
      <c r="N86" s="117">
        <v>0.29842200000000002</v>
      </c>
      <c r="O86" s="117">
        <v>0.29631200000000002</v>
      </c>
      <c r="P86" s="117">
        <v>0.29465400000000003</v>
      </c>
      <c r="Q86" s="117">
        <v>0.29634300000000002</v>
      </c>
      <c r="R86" s="117">
        <v>0.298211</v>
      </c>
      <c r="S86" s="117">
        <v>0.29949900000000002</v>
      </c>
      <c r="T86" s="117">
        <v>0.29978199999999999</v>
      </c>
      <c r="U86" s="117">
        <v>0.30143799999999998</v>
      </c>
      <c r="V86" s="117">
        <v>0.30367300000000003</v>
      </c>
      <c r="W86" s="117">
        <v>0.30544700000000002</v>
      </c>
      <c r="X86" s="117">
        <v>0.30940400000000001</v>
      </c>
      <c r="Y86" s="117">
        <v>0.31263600000000002</v>
      </c>
      <c r="Z86" s="117">
        <v>0.31552999999999998</v>
      </c>
      <c r="AA86" s="117">
        <v>0.31841900000000001</v>
      </c>
      <c r="AB86" s="117">
        <v>0.32314100000000001</v>
      </c>
      <c r="AC86" s="117">
        <v>0.32695200000000002</v>
      </c>
      <c r="AD86" s="117">
        <v>0.33200000000000002</v>
      </c>
      <c r="AE86" s="117">
        <v>0.33622400000000002</v>
      </c>
      <c r="AF86" s="117">
        <v>0.33785199999999999</v>
      </c>
      <c r="AG86" s="117">
        <v>0.33809400000000001</v>
      </c>
      <c r="AH86" s="117">
        <v>0.34255999999999998</v>
      </c>
      <c r="AI86" s="118">
        <v>-7.9089999999999994E-3</v>
      </c>
      <c r="AJ86" s="32"/>
      <c r="AK86" s="13"/>
    </row>
    <row r="87" spans="1:37" ht="15" customHeight="1">
      <c r="A87" s="55" t="s">
        <v>2573</v>
      </c>
      <c r="B87" s="64" t="s">
        <v>2572</v>
      </c>
      <c r="C87" s="64"/>
      <c r="D87" s="64"/>
      <c r="E87" s="64"/>
      <c r="F87" s="117">
        <v>0.15707299999999999</v>
      </c>
      <c r="G87" s="117">
        <v>0.17854100000000001</v>
      </c>
      <c r="H87" s="117">
        <v>0.181391</v>
      </c>
      <c r="I87" s="117">
        <v>0.19309499999999999</v>
      </c>
      <c r="J87" s="117">
        <v>0.21079899999999999</v>
      </c>
      <c r="K87" s="117">
        <v>0.22539999999999999</v>
      </c>
      <c r="L87" s="117">
        <v>0.23788899999999999</v>
      </c>
      <c r="M87" s="117">
        <v>0.24920700000000001</v>
      </c>
      <c r="N87" s="117">
        <v>0.27301300000000001</v>
      </c>
      <c r="O87" s="117">
        <v>0.29681999999999997</v>
      </c>
      <c r="P87" s="117">
        <v>0.32121100000000002</v>
      </c>
      <c r="Q87" s="117">
        <v>0.33649699999999999</v>
      </c>
      <c r="R87" s="117">
        <v>0.34443299999999999</v>
      </c>
      <c r="S87" s="117">
        <v>0.35236800000000001</v>
      </c>
      <c r="T87" s="117">
        <v>0.36088799999999999</v>
      </c>
      <c r="U87" s="117">
        <v>0.36427100000000001</v>
      </c>
      <c r="V87" s="117">
        <v>0.36427100000000001</v>
      </c>
      <c r="W87" s="117">
        <v>0.36427100000000001</v>
      </c>
      <c r="X87" s="117">
        <v>0.36485600000000001</v>
      </c>
      <c r="Y87" s="117">
        <v>0.36427100000000001</v>
      </c>
      <c r="Z87" s="117">
        <v>0.36427100000000001</v>
      </c>
      <c r="AA87" s="117">
        <v>0.36427100000000001</v>
      </c>
      <c r="AB87" s="117">
        <v>0.36485600000000001</v>
      </c>
      <c r="AC87" s="117">
        <v>0.36426999999999998</v>
      </c>
      <c r="AD87" s="117">
        <v>0.36426399999999998</v>
      </c>
      <c r="AE87" s="117">
        <v>0.36426700000000001</v>
      </c>
      <c r="AF87" s="117">
        <v>0.36485200000000001</v>
      </c>
      <c r="AG87" s="117">
        <v>0.36427100000000001</v>
      </c>
      <c r="AH87" s="117">
        <v>0.36427100000000001</v>
      </c>
      <c r="AI87" s="118">
        <v>3.0498000000000001E-2</v>
      </c>
      <c r="AJ87" s="32"/>
      <c r="AK87" s="13"/>
    </row>
    <row r="88" spans="1:37" ht="15" customHeight="1">
      <c r="A88" s="55" t="s">
        <v>2</v>
      </c>
      <c r="B88" s="63" t="s">
        <v>1</v>
      </c>
      <c r="C88" s="63"/>
      <c r="D88" s="63"/>
      <c r="E88" s="63"/>
      <c r="F88" s="119">
        <v>14.362759</v>
      </c>
      <c r="G88" s="119">
        <v>14.390419</v>
      </c>
      <c r="H88" s="119">
        <v>14.259855999999999</v>
      </c>
      <c r="I88" s="119">
        <v>14.107806</v>
      </c>
      <c r="J88" s="119">
        <v>14.027877</v>
      </c>
      <c r="K88" s="119">
        <v>13.949467</v>
      </c>
      <c r="L88" s="119">
        <v>13.847108</v>
      </c>
      <c r="M88" s="119">
        <v>13.733736</v>
      </c>
      <c r="N88" s="119">
        <v>13.606472999999999</v>
      </c>
      <c r="O88" s="119">
        <v>13.494923999999999</v>
      </c>
      <c r="P88" s="119">
        <v>13.405569</v>
      </c>
      <c r="Q88" s="119">
        <v>13.337149999999999</v>
      </c>
      <c r="R88" s="119">
        <v>13.283082</v>
      </c>
      <c r="S88" s="119">
        <v>13.23875</v>
      </c>
      <c r="T88" s="119">
        <v>13.187904</v>
      </c>
      <c r="U88" s="119">
        <v>13.153926999999999</v>
      </c>
      <c r="V88" s="119">
        <v>13.130471</v>
      </c>
      <c r="W88" s="119">
        <v>13.105669000000001</v>
      </c>
      <c r="X88" s="119">
        <v>13.110912000000001</v>
      </c>
      <c r="Y88" s="119">
        <v>13.129205000000001</v>
      </c>
      <c r="Z88" s="119">
        <v>13.149559</v>
      </c>
      <c r="AA88" s="119">
        <v>13.168632000000001</v>
      </c>
      <c r="AB88" s="119">
        <v>13.191133000000001</v>
      </c>
      <c r="AC88" s="119">
        <v>13.220034</v>
      </c>
      <c r="AD88" s="119">
        <v>13.266104</v>
      </c>
      <c r="AE88" s="119">
        <v>13.328417</v>
      </c>
      <c r="AF88" s="119">
        <v>13.405104</v>
      </c>
      <c r="AG88" s="119">
        <v>13.490727</v>
      </c>
      <c r="AH88" s="119">
        <v>13.592044</v>
      </c>
      <c r="AI88" s="120">
        <v>-1.9680000000000001E-3</v>
      </c>
      <c r="AJ88" s="32"/>
      <c r="AK88" s="13"/>
    </row>
    <row r="89" spans="1:37" ht="15" customHeight="1" thickBot="1">
      <c r="A89" s="13"/>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13"/>
    </row>
    <row r="90" spans="1:37" ht="15" customHeight="1">
      <c r="A90" s="13"/>
      <c r="B90" s="101" t="s">
        <v>2574</v>
      </c>
      <c r="C90" s="101"/>
      <c r="D90" s="101"/>
      <c r="E90" s="101"/>
      <c r="F90" s="102"/>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52"/>
    </row>
    <row r="91" spans="1:37" ht="15" customHeight="1">
      <c r="A91" s="13"/>
      <c r="B91" s="32" t="s">
        <v>169</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13"/>
    </row>
    <row r="92" spans="1:37" ht="15" customHeight="1">
      <c r="A92" s="13"/>
      <c r="B92" s="32" t="s">
        <v>170</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13"/>
    </row>
    <row r="93" spans="1:37">
      <c r="A93" s="13"/>
      <c r="B93" s="32" t="s">
        <v>2575</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13"/>
    </row>
    <row r="94" spans="1:37" ht="15" customHeight="1">
      <c r="A94" s="13"/>
      <c r="B94" s="32" t="s">
        <v>172</v>
      </c>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13"/>
    </row>
    <row r="95" spans="1:37" ht="15" customHeight="1">
      <c r="A95" s="13"/>
      <c r="B95" s="32" t="s">
        <v>173</v>
      </c>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13"/>
    </row>
    <row r="96" spans="1:37" ht="15" customHeight="1">
      <c r="A96" s="13"/>
      <c r="B96" s="32" t="s">
        <v>2576</v>
      </c>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13"/>
    </row>
    <row r="97" spans="1:37" ht="15" customHeight="1">
      <c r="A97" s="13"/>
      <c r="B97" s="32" t="s">
        <v>174</v>
      </c>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13"/>
    </row>
    <row r="98" spans="1:37" ht="15" customHeight="1">
      <c r="B98" s="32" t="s">
        <v>175</v>
      </c>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row>
    <row r="99" spans="1:37" ht="15" customHeight="1">
      <c r="B99" s="32" t="s">
        <v>176</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row>
    <row r="100" spans="1:37" ht="15" customHeight="1">
      <c r="B100" s="32" t="s">
        <v>2577</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row>
    <row r="101" spans="1:37" ht="15" customHeight="1">
      <c r="B101" s="32" t="s">
        <v>2578</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row>
    <row r="102" spans="1:37">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row>
    <row r="103" spans="1:37">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row>
    <row r="104" spans="1:37" ht="1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row>
    <row r="105" spans="1:37" ht="1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row>
    <row r="106" spans="1:37" ht="1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row>
    <row r="107" spans="1:37" ht="1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row>
    <row r="108" spans="1:37" ht="1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row>
    <row r="109" spans="1:37" ht="1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row>
    <row r="110" spans="1:37" ht="15" customHeight="1">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row>
    <row r="111" spans="1:37" ht="15" customHeight="1">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row>
    <row r="112" spans="1:37" ht="15" customHeight="1">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row>
    <row r="113" spans="2:36" ht="15" customHeight="1">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3"/>
      <c r="AF113" s="103"/>
      <c r="AG113" s="103"/>
      <c r="AH113" s="103"/>
      <c r="AI113" s="103"/>
      <c r="AJ113" s="32"/>
    </row>
    <row r="114" spans="2:36" ht="15" customHeight="1">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row>
    <row r="115" spans="2:36" ht="15" customHeight="1">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row>
    <row r="116" spans="2:36" ht="15" customHeight="1">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row>
    <row r="117" spans="2:36" ht="15" customHeight="1">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row>
    <row r="118" spans="2:36" ht="15" customHeight="1">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row>
    <row r="119" spans="2:36" ht="15" customHeight="1">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row>
    <row r="120" spans="2:36" ht="15" customHeight="1">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row>
    <row r="121" spans="2:36" ht="15" customHeight="1">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row>
    <row r="122" spans="2:36" ht="15" customHeight="1">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row>
    <row r="123" spans="2:36" ht="15" customHeight="1">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row>
    <row r="124" spans="2:36" ht="15" customHeight="1">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row>
    <row r="125" spans="2:36" ht="15" customHeight="1">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row>
    <row r="126" spans="2:36" ht="15" customHeight="1">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row>
    <row r="127" spans="2:36" ht="15" customHeight="1">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row>
    <row r="128" spans="2:36" ht="15" customHeight="1">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row>
    <row r="129" spans="2:36" ht="15" customHeight="1">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row>
    <row r="130" spans="2:36" ht="15" customHeight="1">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row>
    <row r="131" spans="2:36" ht="15" customHeight="1">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row>
    <row r="132" spans="2:36" ht="15" customHeight="1">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row>
    <row r="133" spans="2:36" ht="15" customHeight="1">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row>
    <row r="134" spans="2:36" ht="15" customHeight="1">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row>
    <row r="135" spans="2:36" ht="15" customHeight="1">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row>
    <row r="136" spans="2:36" ht="15" customHeight="1">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row>
    <row r="137" spans="2:36" ht="15" customHeight="1">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row>
    <row r="138" spans="2:36" ht="15" customHeight="1">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row>
    <row r="139" spans="2:36" ht="15" customHeight="1">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row>
    <row r="140" spans="2:36" ht="15" customHeight="1">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row>
    <row r="141" spans="2:36" ht="15" customHeight="1">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row>
    <row r="142" spans="2:36">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row>
    <row r="143" spans="2:36">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row>
    <row r="144" spans="2:36">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row>
    <row r="145" spans="2:36">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row>
    <row r="146" spans="2:36">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row>
    <row r="147" spans="2:36">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row>
    <row r="148" spans="2:36">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row>
    <row r="149" spans="2:36">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row>
    <row r="150" spans="2:36">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row>
    <row r="151" spans="2:36" ht="15" customHeight="1">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row>
    <row r="152" spans="2:36" ht="15" customHeight="1">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row>
    <row r="153" spans="2:36" ht="15" customHeight="1">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row>
    <row r="154" spans="2:36" ht="15" customHeight="1">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row>
    <row r="155" spans="2:36" ht="15" customHeight="1">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row>
    <row r="156" spans="2:36" ht="15" customHeight="1">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row>
    <row r="157" spans="2:36" ht="15" customHeight="1">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row>
    <row r="158" spans="2:36" ht="15" customHeight="1">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row>
    <row r="159" spans="2:36" ht="15" customHeight="1">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row>
    <row r="160" spans="2:36" ht="15" customHeight="1">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c r="AA309" s="100"/>
      <c r="AB309" s="100"/>
      <c r="AC309" s="100"/>
      <c r="AD309" s="100"/>
      <c r="AE309" s="100"/>
      <c r="AF309" s="100"/>
      <c r="AG309" s="100"/>
      <c r="AH309" s="100"/>
      <c r="AI309" s="100"/>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c r="AA512" s="100"/>
      <c r="AB512" s="100"/>
      <c r="AC512" s="100"/>
      <c r="AD512" s="100"/>
      <c r="AE512" s="100"/>
      <c r="AF512" s="100"/>
      <c r="AG512" s="100"/>
      <c r="AH512" s="100"/>
      <c r="AI512" s="100"/>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c r="AA713" s="100"/>
      <c r="AB713" s="100"/>
      <c r="AC713" s="100"/>
      <c r="AD713" s="100"/>
      <c r="AE713" s="100"/>
      <c r="AF713" s="100"/>
      <c r="AG713" s="100"/>
      <c r="AH713" s="100"/>
      <c r="AI713" s="100"/>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c r="AA888" s="100"/>
      <c r="AB888" s="100"/>
      <c r="AC888" s="100"/>
      <c r="AD888" s="100"/>
      <c r="AE888" s="100"/>
      <c r="AF888" s="100"/>
      <c r="AG888" s="100"/>
      <c r="AH888" s="100"/>
      <c r="AI888" s="100"/>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00"/>
      <c r="C1102" s="100"/>
      <c r="D1102" s="100"/>
      <c r="E1102" s="100"/>
      <c r="F1102" s="100"/>
      <c r="G1102" s="100"/>
      <c r="H1102" s="100"/>
      <c r="I1102" s="100"/>
      <c r="J1102" s="100"/>
      <c r="K1102" s="100"/>
      <c r="L1102" s="100"/>
      <c r="M1102" s="100"/>
      <c r="N1102" s="100"/>
      <c r="O1102" s="100"/>
      <c r="P1102" s="100"/>
      <c r="Q1102" s="100"/>
      <c r="R1102" s="100"/>
      <c r="S1102" s="100"/>
      <c r="T1102" s="100"/>
      <c r="U1102" s="100"/>
      <c r="V1102" s="100"/>
      <c r="W1102" s="100"/>
      <c r="X1102" s="100"/>
      <c r="Y1102" s="100"/>
      <c r="Z1102" s="100"/>
      <c r="AA1102" s="100"/>
      <c r="AB1102" s="100"/>
      <c r="AC1102" s="100"/>
      <c r="AD1102" s="100"/>
      <c r="AE1102" s="100"/>
      <c r="AF1102" s="100"/>
      <c r="AG1102" s="100"/>
      <c r="AH1102" s="100"/>
      <c r="AI1102" s="100"/>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00"/>
      <c r="C1230" s="100"/>
      <c r="D1230" s="100"/>
      <c r="E1230" s="100"/>
      <c r="F1230" s="100"/>
      <c r="G1230" s="100"/>
      <c r="H1230" s="100"/>
      <c r="I1230" s="100"/>
      <c r="J1230" s="100"/>
      <c r="K1230" s="100"/>
      <c r="L1230" s="100"/>
      <c r="M1230" s="100"/>
      <c r="N1230" s="100"/>
      <c r="O1230" s="100"/>
      <c r="P1230" s="100"/>
      <c r="Q1230" s="100"/>
      <c r="R1230" s="100"/>
      <c r="S1230" s="100"/>
      <c r="T1230" s="100"/>
      <c r="U1230" s="100"/>
      <c r="V1230" s="100"/>
      <c r="W1230" s="100"/>
      <c r="X1230" s="100"/>
      <c r="Y1230" s="100"/>
      <c r="Z1230" s="100"/>
      <c r="AA1230" s="100"/>
      <c r="AB1230" s="100"/>
      <c r="AC1230" s="100"/>
      <c r="AD1230" s="100"/>
      <c r="AE1230" s="100"/>
      <c r="AF1230" s="100"/>
      <c r="AG1230" s="100"/>
      <c r="AH1230" s="100"/>
      <c r="AI1230" s="100"/>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00"/>
      <c r="C1391" s="100"/>
      <c r="D1391" s="100"/>
      <c r="E1391" s="100"/>
      <c r="F1391" s="100"/>
      <c r="G1391" s="100"/>
      <c r="H1391" s="100"/>
      <c r="I1391" s="100"/>
      <c r="J1391" s="100"/>
      <c r="K1391" s="100"/>
      <c r="L1391" s="100"/>
      <c r="M1391" s="100"/>
      <c r="N1391" s="100"/>
      <c r="O1391" s="100"/>
      <c r="P1391" s="100"/>
      <c r="Q1391" s="100"/>
      <c r="R1391" s="100"/>
      <c r="S1391" s="100"/>
      <c r="T1391" s="100"/>
      <c r="U1391" s="100"/>
      <c r="V1391" s="100"/>
      <c r="W1391" s="100"/>
      <c r="X1391" s="100"/>
      <c r="Y1391" s="100"/>
      <c r="Z1391" s="100"/>
      <c r="AA1391" s="100"/>
      <c r="AB1391" s="100"/>
      <c r="AC1391" s="100"/>
      <c r="AD1391" s="100"/>
      <c r="AE1391" s="100"/>
      <c r="AF1391" s="100"/>
      <c r="AG1391" s="100"/>
      <c r="AH1391" s="100"/>
      <c r="AI1391" s="100"/>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00"/>
      <c r="C1503" s="100"/>
      <c r="D1503" s="100"/>
      <c r="E1503" s="100"/>
      <c r="F1503" s="100"/>
      <c r="G1503" s="100"/>
      <c r="H1503" s="100"/>
      <c r="I1503" s="100"/>
      <c r="J1503" s="100"/>
      <c r="K1503" s="100"/>
      <c r="L1503" s="100"/>
      <c r="M1503" s="100"/>
      <c r="N1503" s="100"/>
      <c r="O1503" s="100"/>
      <c r="P1503" s="100"/>
      <c r="Q1503" s="100"/>
      <c r="R1503" s="100"/>
      <c r="S1503" s="100"/>
      <c r="T1503" s="100"/>
      <c r="U1503" s="100"/>
      <c r="V1503" s="100"/>
      <c r="W1503" s="100"/>
      <c r="X1503" s="100"/>
      <c r="Y1503" s="100"/>
      <c r="Z1503" s="100"/>
      <c r="AA1503" s="100"/>
      <c r="AB1503" s="100"/>
      <c r="AC1503" s="100"/>
      <c r="AD1503" s="100"/>
      <c r="AE1503" s="100"/>
      <c r="AF1503" s="100"/>
      <c r="AG1503" s="100"/>
      <c r="AH1503" s="100"/>
      <c r="AI1503" s="100"/>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00"/>
      <c r="C1605" s="100"/>
      <c r="D1605" s="100"/>
      <c r="E1605" s="100"/>
      <c r="F1605" s="100"/>
      <c r="G1605" s="100"/>
      <c r="H1605" s="100"/>
      <c r="I1605" s="100"/>
      <c r="J1605" s="100"/>
      <c r="K1605" s="100"/>
      <c r="L1605" s="100"/>
      <c r="M1605" s="100"/>
      <c r="N1605" s="100"/>
      <c r="O1605" s="100"/>
      <c r="P1605" s="100"/>
      <c r="Q1605" s="100"/>
      <c r="R1605" s="100"/>
      <c r="S1605" s="100"/>
      <c r="T1605" s="100"/>
      <c r="U1605" s="100"/>
      <c r="V1605" s="100"/>
      <c r="W1605" s="100"/>
      <c r="X1605" s="100"/>
      <c r="Y1605" s="100"/>
      <c r="Z1605" s="100"/>
      <c r="AA1605" s="100"/>
      <c r="AB1605" s="100"/>
      <c r="AC1605" s="100"/>
      <c r="AD1605" s="100"/>
      <c r="AE1605" s="100"/>
      <c r="AF1605" s="100"/>
      <c r="AG1605" s="100"/>
      <c r="AH1605" s="100"/>
      <c r="AI1605" s="100"/>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00"/>
      <c r="C1700" s="100"/>
      <c r="D1700" s="100"/>
      <c r="E1700" s="100"/>
      <c r="F1700" s="100"/>
      <c r="G1700" s="100"/>
      <c r="H1700" s="100"/>
      <c r="I1700" s="100"/>
      <c r="J1700" s="100"/>
      <c r="K1700" s="100"/>
      <c r="L1700" s="100"/>
      <c r="M1700" s="100"/>
      <c r="N1700" s="100"/>
      <c r="O1700" s="100"/>
      <c r="P1700" s="100"/>
      <c r="Q1700" s="100"/>
      <c r="R1700" s="100"/>
      <c r="S1700" s="100"/>
      <c r="T1700" s="100"/>
      <c r="U1700" s="100"/>
      <c r="V1700" s="100"/>
      <c r="W1700" s="100"/>
      <c r="X1700" s="100"/>
      <c r="Y1700" s="100"/>
      <c r="Z1700" s="100"/>
      <c r="AA1700" s="100"/>
      <c r="AB1700" s="100"/>
      <c r="AC1700" s="100"/>
      <c r="AD1700" s="100"/>
      <c r="AE1700" s="100"/>
      <c r="AF1700" s="100"/>
      <c r="AG1700" s="100"/>
      <c r="AH1700" s="100"/>
      <c r="AI1700" s="100"/>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00"/>
      <c r="C1946" s="100"/>
      <c r="D1946" s="100"/>
      <c r="E1946" s="100"/>
      <c r="F1946" s="100"/>
      <c r="G1946" s="100"/>
      <c r="H1946" s="100"/>
      <c r="I1946" s="100"/>
      <c r="J1946" s="100"/>
      <c r="K1946" s="100"/>
      <c r="L1946" s="100"/>
      <c r="M1946" s="100"/>
      <c r="N1946" s="100"/>
      <c r="O1946" s="100"/>
      <c r="P1946" s="100"/>
      <c r="Q1946" s="100"/>
      <c r="R1946" s="100"/>
      <c r="S1946" s="100"/>
      <c r="T1946" s="100"/>
      <c r="U1946" s="100"/>
      <c r="V1946" s="100"/>
      <c r="W1946" s="100"/>
      <c r="X1946" s="100"/>
      <c r="Y1946" s="100"/>
      <c r="Z1946" s="100"/>
      <c r="AA1946" s="100"/>
      <c r="AB1946" s="100"/>
      <c r="AC1946" s="100"/>
      <c r="AD1946" s="100"/>
      <c r="AE1946" s="100"/>
      <c r="AF1946" s="100"/>
      <c r="AG1946" s="100"/>
      <c r="AH1946" s="100"/>
      <c r="AI1946" s="100"/>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00"/>
      <c r="C2032" s="100"/>
      <c r="D2032" s="100"/>
      <c r="E2032" s="100"/>
      <c r="F2032" s="100"/>
      <c r="G2032" s="100"/>
      <c r="H2032" s="100"/>
      <c r="I2032" s="100"/>
      <c r="J2032" s="100"/>
      <c r="K2032" s="100"/>
      <c r="L2032" s="100"/>
      <c r="M2032" s="100"/>
      <c r="N2032" s="100"/>
      <c r="O2032" s="100"/>
      <c r="P2032" s="100"/>
      <c r="Q2032" s="100"/>
      <c r="R2032" s="100"/>
      <c r="S2032" s="100"/>
      <c r="T2032" s="100"/>
      <c r="U2032" s="100"/>
      <c r="V2032" s="100"/>
      <c r="W2032" s="100"/>
      <c r="X2032" s="100"/>
      <c r="Y2032" s="100"/>
      <c r="Z2032" s="100"/>
      <c r="AA2032" s="100"/>
      <c r="AB2032" s="100"/>
      <c r="AC2032" s="100"/>
      <c r="AD2032" s="100"/>
      <c r="AE2032" s="100"/>
      <c r="AF2032" s="100"/>
      <c r="AG2032" s="100"/>
      <c r="AH2032" s="100"/>
      <c r="AI2032" s="100"/>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00"/>
      <c r="C2154" s="100"/>
      <c r="D2154" s="100"/>
      <c r="E2154" s="100"/>
      <c r="F2154" s="100"/>
      <c r="G2154" s="100"/>
      <c r="H2154" s="100"/>
      <c r="I2154" s="100"/>
      <c r="J2154" s="100"/>
      <c r="K2154" s="100"/>
      <c r="L2154" s="100"/>
      <c r="M2154" s="100"/>
      <c r="N2154" s="100"/>
      <c r="O2154" s="100"/>
      <c r="P2154" s="100"/>
      <c r="Q2154" s="100"/>
      <c r="R2154" s="100"/>
      <c r="S2154" s="100"/>
      <c r="T2154" s="100"/>
      <c r="U2154" s="100"/>
      <c r="V2154" s="100"/>
      <c r="W2154" s="100"/>
      <c r="X2154" s="100"/>
      <c r="Y2154" s="100"/>
      <c r="Z2154" s="100"/>
      <c r="AA2154" s="100"/>
      <c r="AB2154" s="100"/>
      <c r="AC2154" s="100"/>
      <c r="AD2154" s="100"/>
      <c r="AE2154" s="100"/>
      <c r="AF2154" s="100"/>
      <c r="AG2154" s="100"/>
      <c r="AH2154" s="100"/>
      <c r="AI2154" s="100"/>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00"/>
      <c r="C2318" s="100"/>
      <c r="D2318" s="100"/>
      <c r="E2318" s="100"/>
      <c r="F2318" s="100"/>
      <c r="G2318" s="100"/>
      <c r="H2318" s="100"/>
      <c r="I2318" s="100"/>
      <c r="J2318" s="100"/>
      <c r="K2318" s="100"/>
      <c r="L2318" s="100"/>
      <c r="M2318" s="100"/>
      <c r="N2318" s="100"/>
      <c r="O2318" s="100"/>
      <c r="P2318" s="100"/>
      <c r="Q2318" s="100"/>
      <c r="R2318" s="100"/>
      <c r="S2318" s="100"/>
      <c r="T2318" s="100"/>
      <c r="U2318" s="100"/>
      <c r="V2318" s="100"/>
      <c r="W2318" s="100"/>
      <c r="X2318" s="100"/>
      <c r="Y2318" s="100"/>
      <c r="Z2318" s="100"/>
      <c r="AA2318" s="100"/>
      <c r="AB2318" s="100"/>
      <c r="AC2318" s="100"/>
      <c r="AD2318" s="100"/>
      <c r="AE2318" s="100"/>
      <c r="AF2318" s="100"/>
      <c r="AG2318" s="100"/>
      <c r="AH2318" s="100"/>
      <c r="AI2318" s="100"/>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00"/>
      <c r="C2420" s="100"/>
      <c r="D2420" s="100"/>
      <c r="E2420" s="100"/>
      <c r="F2420" s="100"/>
      <c r="G2420" s="100"/>
      <c r="H2420" s="100"/>
      <c r="I2420" s="100"/>
      <c r="J2420" s="100"/>
      <c r="K2420" s="100"/>
      <c r="L2420" s="100"/>
      <c r="M2420" s="100"/>
      <c r="N2420" s="100"/>
      <c r="O2420" s="100"/>
      <c r="P2420" s="100"/>
      <c r="Q2420" s="100"/>
      <c r="R2420" s="100"/>
      <c r="S2420" s="100"/>
      <c r="T2420" s="100"/>
      <c r="U2420" s="100"/>
      <c r="V2420" s="100"/>
      <c r="W2420" s="100"/>
      <c r="X2420" s="100"/>
      <c r="Y2420" s="100"/>
      <c r="Z2420" s="100"/>
      <c r="AA2420" s="100"/>
      <c r="AB2420" s="100"/>
      <c r="AC2420" s="100"/>
      <c r="AD2420" s="100"/>
      <c r="AE2420" s="100"/>
      <c r="AF2420" s="100"/>
      <c r="AG2420" s="100"/>
      <c r="AH2420" s="100"/>
      <c r="AI2420" s="100"/>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00"/>
      <c r="C2510" s="100"/>
      <c r="D2510" s="100"/>
      <c r="E2510" s="100"/>
      <c r="F2510" s="100"/>
      <c r="G2510" s="100"/>
      <c r="H2510" s="100"/>
      <c r="I2510" s="100"/>
      <c r="J2510" s="100"/>
      <c r="K2510" s="100"/>
      <c r="L2510" s="100"/>
      <c r="M2510" s="100"/>
      <c r="N2510" s="100"/>
      <c r="O2510" s="100"/>
      <c r="P2510" s="100"/>
      <c r="Q2510" s="100"/>
      <c r="R2510" s="100"/>
      <c r="S2510" s="100"/>
      <c r="T2510" s="100"/>
      <c r="U2510" s="100"/>
      <c r="V2510" s="100"/>
      <c r="W2510" s="100"/>
      <c r="X2510" s="100"/>
      <c r="Y2510" s="100"/>
      <c r="Z2510" s="100"/>
      <c r="AA2510" s="100"/>
      <c r="AB2510" s="100"/>
      <c r="AC2510" s="100"/>
      <c r="AD2510" s="100"/>
      <c r="AE2510" s="100"/>
      <c r="AF2510" s="100"/>
      <c r="AG2510" s="100"/>
      <c r="AH2510" s="100"/>
      <c r="AI2510" s="100"/>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00"/>
      <c r="C2599" s="100"/>
      <c r="D2599" s="100"/>
      <c r="E2599" s="100"/>
      <c r="F2599" s="100"/>
      <c r="G2599" s="100"/>
      <c r="H2599" s="100"/>
      <c r="I2599" s="100"/>
      <c r="J2599" s="100"/>
      <c r="K2599" s="100"/>
      <c r="L2599" s="100"/>
      <c r="M2599" s="100"/>
      <c r="N2599" s="100"/>
      <c r="O2599" s="100"/>
      <c r="P2599" s="100"/>
      <c r="Q2599" s="100"/>
      <c r="R2599" s="100"/>
      <c r="S2599" s="100"/>
      <c r="T2599" s="100"/>
      <c r="U2599" s="100"/>
      <c r="V2599" s="100"/>
      <c r="W2599" s="100"/>
      <c r="X2599" s="100"/>
      <c r="Y2599" s="100"/>
      <c r="Z2599" s="100"/>
      <c r="AA2599" s="100"/>
      <c r="AB2599" s="100"/>
      <c r="AC2599" s="100"/>
      <c r="AD2599" s="100"/>
      <c r="AE2599" s="100"/>
      <c r="AF2599" s="100"/>
      <c r="AG2599" s="100"/>
      <c r="AH2599" s="100"/>
      <c r="AI2599" s="100"/>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00"/>
      <c r="C2720" s="100"/>
      <c r="D2720" s="100"/>
      <c r="E2720" s="100"/>
      <c r="F2720" s="100"/>
      <c r="G2720" s="100"/>
      <c r="H2720" s="100"/>
      <c r="I2720" s="100"/>
      <c r="J2720" s="100"/>
      <c r="K2720" s="100"/>
      <c r="L2720" s="100"/>
      <c r="M2720" s="100"/>
      <c r="N2720" s="100"/>
      <c r="O2720" s="100"/>
      <c r="P2720" s="100"/>
      <c r="Q2720" s="100"/>
      <c r="R2720" s="100"/>
      <c r="S2720" s="100"/>
      <c r="T2720" s="100"/>
      <c r="U2720" s="100"/>
      <c r="V2720" s="100"/>
      <c r="W2720" s="100"/>
      <c r="X2720" s="100"/>
      <c r="Y2720" s="100"/>
      <c r="Z2720" s="100"/>
      <c r="AA2720" s="100"/>
      <c r="AB2720" s="100"/>
      <c r="AC2720" s="100"/>
      <c r="AD2720" s="100"/>
      <c r="AE2720" s="100"/>
      <c r="AF2720" s="100"/>
      <c r="AG2720" s="100"/>
      <c r="AH2720" s="100"/>
      <c r="AI2720" s="100"/>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00"/>
      <c r="C2838" s="100"/>
      <c r="D2838" s="100"/>
      <c r="E2838" s="100"/>
      <c r="F2838" s="100"/>
      <c r="G2838" s="100"/>
      <c r="H2838" s="100"/>
      <c r="I2838" s="100"/>
      <c r="J2838" s="100"/>
      <c r="K2838" s="100"/>
      <c r="L2838" s="100"/>
      <c r="M2838" s="100"/>
      <c r="N2838" s="100"/>
      <c r="O2838" s="100"/>
      <c r="P2838" s="100"/>
      <c r="Q2838" s="100"/>
      <c r="R2838" s="100"/>
      <c r="S2838" s="100"/>
      <c r="T2838" s="100"/>
      <c r="U2838" s="100"/>
      <c r="V2838" s="100"/>
      <c r="W2838" s="100"/>
      <c r="X2838" s="100"/>
      <c r="Y2838" s="100"/>
      <c r="Z2838" s="100"/>
      <c r="AA2838" s="100"/>
      <c r="AB2838" s="100"/>
      <c r="AC2838" s="100"/>
      <c r="AD2838" s="100"/>
      <c r="AE2838" s="100"/>
      <c r="AF2838" s="100"/>
      <c r="AG2838" s="100"/>
      <c r="AH2838" s="100"/>
      <c r="AI2838" s="100"/>
    </row>
    <row r="2839" spans="2:35" ht="15" customHeight="1"/>
    <row r="2840" spans="2:35" ht="15" customHeight="1"/>
    <row r="2841" spans="2:35" ht="15" customHeight="1"/>
    <row r="2842" spans="2:35" ht="15" customHeight="1"/>
  </sheetData>
  <mergeCells count="21">
    <mergeCell ref="B1700:AI1700"/>
    <mergeCell ref="B90:AJ90"/>
    <mergeCell ref="B2720:AI2720"/>
    <mergeCell ref="B2838:AI2838"/>
    <mergeCell ref="B2032:AI2032"/>
    <mergeCell ref="B2154:AI2154"/>
    <mergeCell ref="B2318:AI2318"/>
    <mergeCell ref="B2420:AI2420"/>
    <mergeCell ref="B2510:AI2510"/>
    <mergeCell ref="B2599:AI2599"/>
    <mergeCell ref="B1946:AI1946"/>
    <mergeCell ref="B113:AI113"/>
    <mergeCell ref="B309:AI309"/>
    <mergeCell ref="B512:AI512"/>
    <mergeCell ref="B713:AI713"/>
    <mergeCell ref="B888:AI888"/>
    <mergeCell ref="B1102:AI1102"/>
    <mergeCell ref="B1230:AI1230"/>
    <mergeCell ref="B1391:AI1391"/>
    <mergeCell ref="B1503:AI1503"/>
    <mergeCell ref="B1605:AI160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2818</v>
      </c>
    </row>
    <row r="3" spans="1:35">
      <c r="A3" t="s">
        <v>2819</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2579</v>
      </c>
    </row>
    <row r="6" spans="1:35">
      <c r="A6" t="s">
        <v>44</v>
      </c>
    </row>
    <row r="7" spans="1:35">
      <c r="A7" t="s">
        <v>179</v>
      </c>
    </row>
    <row r="8" spans="1:35">
      <c r="A8" t="s">
        <v>180</v>
      </c>
      <c r="B8" t="s">
        <v>2820</v>
      </c>
      <c r="C8" t="s">
        <v>2821</v>
      </c>
      <c r="D8" t="s">
        <v>271</v>
      </c>
      <c r="F8">
        <v>14528.433594</v>
      </c>
      <c r="G8">
        <v>14575.490234000001</v>
      </c>
      <c r="H8">
        <v>14425.307617</v>
      </c>
      <c r="I8">
        <v>14198.711914</v>
      </c>
      <c r="J8">
        <v>14026.342773</v>
      </c>
      <c r="K8">
        <v>13886.845703000001</v>
      </c>
      <c r="L8">
        <v>13721.070312</v>
      </c>
      <c r="M8">
        <v>13527.456055000001</v>
      </c>
      <c r="N8">
        <v>13314.393555000001</v>
      </c>
      <c r="O8">
        <v>13111.100586</v>
      </c>
      <c r="P8">
        <v>12912.777344</v>
      </c>
      <c r="Q8">
        <v>12761.379883</v>
      </c>
      <c r="R8">
        <v>12637.549805000001</v>
      </c>
      <c r="S8">
        <v>12515.392578000001</v>
      </c>
      <c r="T8">
        <v>12387.723633</v>
      </c>
      <c r="U8">
        <v>12277.628906</v>
      </c>
      <c r="V8">
        <v>12184.416992</v>
      </c>
      <c r="W8">
        <v>12094.247069999999</v>
      </c>
      <c r="X8">
        <v>12024.815430000001</v>
      </c>
      <c r="Y8">
        <v>11968.634765999999</v>
      </c>
      <c r="Z8">
        <v>11924.832031</v>
      </c>
      <c r="AA8">
        <v>11888.299805000001</v>
      </c>
      <c r="AB8">
        <v>11863.885742</v>
      </c>
      <c r="AC8">
        <v>11855.326171999999</v>
      </c>
      <c r="AD8">
        <v>11871.25</v>
      </c>
      <c r="AE8">
        <v>11910.535156</v>
      </c>
      <c r="AF8">
        <v>11968.117188</v>
      </c>
      <c r="AG8">
        <v>12041.339844</v>
      </c>
      <c r="AH8">
        <v>12129.555664</v>
      </c>
      <c r="AI8" s="33">
        <v>-6.0000000000000001E-3</v>
      </c>
    </row>
    <row r="9" spans="1:35">
      <c r="A9" t="s">
        <v>182</v>
      </c>
      <c r="B9" t="s">
        <v>2822</v>
      </c>
      <c r="C9" t="s">
        <v>2823</v>
      </c>
      <c r="D9" t="s">
        <v>271</v>
      </c>
      <c r="F9">
        <v>5648.5683589999999</v>
      </c>
      <c r="G9">
        <v>5521.8110349999997</v>
      </c>
      <c r="H9">
        <v>5311.0166019999997</v>
      </c>
      <c r="I9">
        <v>5067.0512699999999</v>
      </c>
      <c r="J9">
        <v>4843.1171880000002</v>
      </c>
      <c r="K9">
        <v>4630.7441410000001</v>
      </c>
      <c r="L9">
        <v>4413.6054690000001</v>
      </c>
      <c r="M9">
        <v>4189.4956050000001</v>
      </c>
      <c r="N9">
        <v>3966.6840820000002</v>
      </c>
      <c r="O9">
        <v>3755.211914</v>
      </c>
      <c r="P9">
        <v>3557.9487300000001</v>
      </c>
      <c r="Q9">
        <v>3386.1469729999999</v>
      </c>
      <c r="R9">
        <v>3237.3078609999998</v>
      </c>
      <c r="S9">
        <v>3098.0715329999998</v>
      </c>
      <c r="T9">
        <v>2971.3635250000002</v>
      </c>
      <c r="U9">
        <v>2863.0893550000001</v>
      </c>
      <c r="V9">
        <v>2774.7585450000001</v>
      </c>
      <c r="W9">
        <v>2697.2990719999998</v>
      </c>
      <c r="X9">
        <v>2634.3017580000001</v>
      </c>
      <c r="Y9">
        <v>2582.9252929999998</v>
      </c>
      <c r="Z9">
        <v>2542.3386230000001</v>
      </c>
      <c r="AA9">
        <v>2508.992432</v>
      </c>
      <c r="AB9">
        <v>2480.4621579999998</v>
      </c>
      <c r="AC9">
        <v>2458.7197270000001</v>
      </c>
      <c r="AD9">
        <v>2443.4111330000001</v>
      </c>
      <c r="AE9">
        <v>2434.3403320000002</v>
      </c>
      <c r="AF9">
        <v>2429.2114259999998</v>
      </c>
      <c r="AG9">
        <v>2427.7751459999999</v>
      </c>
      <c r="AH9">
        <v>2429.7290039999998</v>
      </c>
      <c r="AI9" s="33">
        <v>-0.03</v>
      </c>
    </row>
    <row r="10" spans="1:35">
      <c r="A10" t="s">
        <v>184</v>
      </c>
      <c r="B10" t="s">
        <v>2824</v>
      </c>
      <c r="C10" t="s">
        <v>2825</v>
      </c>
      <c r="D10" t="s">
        <v>271</v>
      </c>
      <c r="F10">
        <v>8863.6181639999995</v>
      </c>
      <c r="G10">
        <v>9037.796875</v>
      </c>
      <c r="H10">
        <v>9099.0146480000003</v>
      </c>
      <c r="I10">
        <v>9117.0849610000005</v>
      </c>
      <c r="J10">
        <v>9169.2949219999991</v>
      </c>
      <c r="K10">
        <v>9242.7832030000009</v>
      </c>
      <c r="L10">
        <v>9294.7714840000008</v>
      </c>
      <c r="M10">
        <v>9325.9121090000008</v>
      </c>
      <c r="N10">
        <v>9336.3046880000002</v>
      </c>
      <c r="O10">
        <v>9345.09375</v>
      </c>
      <c r="P10">
        <v>9344.6025389999995</v>
      </c>
      <c r="Q10">
        <v>9365.5039059999999</v>
      </c>
      <c r="R10">
        <v>9390.9423829999996</v>
      </c>
      <c r="S10">
        <v>9408.4238280000009</v>
      </c>
      <c r="T10">
        <v>9407.8300780000009</v>
      </c>
      <c r="U10">
        <v>9406.3222659999992</v>
      </c>
      <c r="V10">
        <v>9401.6962889999995</v>
      </c>
      <c r="W10">
        <v>9389.2099610000005</v>
      </c>
      <c r="X10">
        <v>9382.9570309999999</v>
      </c>
      <c r="Y10">
        <v>9378.3017579999996</v>
      </c>
      <c r="Z10">
        <v>9375.2011719999991</v>
      </c>
      <c r="AA10">
        <v>9372.1113280000009</v>
      </c>
      <c r="AB10">
        <v>9376.3085940000001</v>
      </c>
      <c r="AC10">
        <v>9389.5527340000008</v>
      </c>
      <c r="AD10">
        <v>9420.828125</v>
      </c>
      <c r="AE10">
        <v>9469.2089840000008</v>
      </c>
      <c r="AF10">
        <v>9531.9335940000001</v>
      </c>
      <c r="AG10">
        <v>9606.5957030000009</v>
      </c>
      <c r="AH10">
        <v>9692.8515619999998</v>
      </c>
      <c r="AI10" s="33">
        <v>3.0000000000000001E-3</v>
      </c>
    </row>
    <row r="11" spans="1:35">
      <c r="A11" t="s">
        <v>186</v>
      </c>
      <c r="B11" t="s">
        <v>2826</v>
      </c>
      <c r="C11" t="s">
        <v>2827</v>
      </c>
      <c r="D11" t="s">
        <v>271</v>
      </c>
      <c r="F11">
        <v>16.246797999999998</v>
      </c>
      <c r="G11">
        <v>15.88292</v>
      </c>
      <c r="H11">
        <v>15.27664</v>
      </c>
      <c r="I11">
        <v>14.574944</v>
      </c>
      <c r="J11">
        <v>13.930298000000001</v>
      </c>
      <c r="K11">
        <v>13.31847</v>
      </c>
      <c r="L11">
        <v>12.693543</v>
      </c>
      <c r="M11">
        <v>12.047784</v>
      </c>
      <c r="N11">
        <v>11.405351</v>
      </c>
      <c r="O11">
        <v>10.795225</v>
      </c>
      <c r="P11">
        <v>10.226289</v>
      </c>
      <c r="Q11">
        <v>9.7297030000000007</v>
      </c>
      <c r="R11">
        <v>9.2999790000000004</v>
      </c>
      <c r="S11">
        <v>8.8975200000000001</v>
      </c>
      <c r="T11">
        <v>8.5306929999999994</v>
      </c>
      <c r="U11">
        <v>8.2169690000000006</v>
      </c>
      <c r="V11">
        <v>7.9615850000000004</v>
      </c>
      <c r="W11">
        <v>7.7379670000000003</v>
      </c>
      <c r="X11">
        <v>7.5563019999999996</v>
      </c>
      <c r="Y11">
        <v>7.4083180000000004</v>
      </c>
      <c r="Z11">
        <v>7.2920100000000003</v>
      </c>
      <c r="AA11">
        <v>7.1967540000000003</v>
      </c>
      <c r="AB11">
        <v>7.1153490000000001</v>
      </c>
      <c r="AC11">
        <v>7.0538860000000003</v>
      </c>
      <c r="AD11">
        <v>7.0109810000000001</v>
      </c>
      <c r="AE11">
        <v>6.9860119999999997</v>
      </c>
      <c r="AF11">
        <v>6.9722799999999996</v>
      </c>
      <c r="AG11">
        <v>6.9691850000000004</v>
      </c>
      <c r="AH11">
        <v>6.9757920000000002</v>
      </c>
      <c r="AI11" s="33">
        <v>-0.03</v>
      </c>
    </row>
    <row r="12" spans="1:35">
      <c r="A12" t="s">
        <v>188</v>
      </c>
      <c r="B12" t="s">
        <v>2828</v>
      </c>
      <c r="C12" t="s">
        <v>2829</v>
      </c>
      <c r="D12" t="s">
        <v>271</v>
      </c>
      <c r="F12">
        <v>951.65789800000005</v>
      </c>
      <c r="G12">
        <v>943.09912099999997</v>
      </c>
      <c r="H12">
        <v>926.88983199999996</v>
      </c>
      <c r="I12">
        <v>914.75103799999999</v>
      </c>
      <c r="J12">
        <v>907.45251499999995</v>
      </c>
      <c r="K12">
        <v>900.27752699999996</v>
      </c>
      <c r="L12">
        <v>894.10394299999996</v>
      </c>
      <c r="M12">
        <v>888.53405799999996</v>
      </c>
      <c r="N12">
        <v>881.61688200000003</v>
      </c>
      <c r="O12">
        <v>876.78228799999999</v>
      </c>
      <c r="P12">
        <v>875.59411599999999</v>
      </c>
      <c r="Q12">
        <v>875.90252699999996</v>
      </c>
      <c r="R12">
        <v>877.98284899999999</v>
      </c>
      <c r="S12">
        <v>881.21063200000003</v>
      </c>
      <c r="T12">
        <v>883.99932899999999</v>
      </c>
      <c r="U12">
        <v>887.56555200000003</v>
      </c>
      <c r="V12">
        <v>892.43426499999998</v>
      </c>
      <c r="W12">
        <v>896.52868699999999</v>
      </c>
      <c r="X12">
        <v>903.11413600000003</v>
      </c>
      <c r="Y12">
        <v>912.20806900000002</v>
      </c>
      <c r="Z12">
        <v>920.57312000000002</v>
      </c>
      <c r="AA12">
        <v>926.89416500000004</v>
      </c>
      <c r="AB12">
        <v>931.68292199999996</v>
      </c>
      <c r="AC12">
        <v>937.398865</v>
      </c>
      <c r="AD12">
        <v>944.34198000000004</v>
      </c>
      <c r="AE12">
        <v>952.99938999999995</v>
      </c>
      <c r="AF12">
        <v>961.55310099999997</v>
      </c>
      <c r="AG12">
        <v>970.93316700000003</v>
      </c>
      <c r="AH12">
        <v>981.38147000000004</v>
      </c>
      <c r="AI12" s="33">
        <v>1E-3</v>
      </c>
    </row>
    <row r="13" spans="1:35">
      <c r="A13" t="s">
        <v>190</v>
      </c>
      <c r="B13" t="s">
        <v>2830</v>
      </c>
      <c r="C13" t="s">
        <v>2831</v>
      </c>
      <c r="D13" t="s">
        <v>271</v>
      </c>
      <c r="F13">
        <v>211.25170900000001</v>
      </c>
      <c r="G13">
        <v>221.69473300000001</v>
      </c>
      <c r="H13">
        <v>226.941315</v>
      </c>
      <c r="I13">
        <v>227.696609</v>
      </c>
      <c r="J13">
        <v>228.38736</v>
      </c>
      <c r="K13">
        <v>228.873108</v>
      </c>
      <c r="L13">
        <v>228.98149100000001</v>
      </c>
      <c r="M13">
        <v>228.74880999999999</v>
      </c>
      <c r="N13">
        <v>228.24395799999999</v>
      </c>
      <c r="O13">
        <v>227.21580499999999</v>
      </c>
      <c r="P13">
        <v>226.16000399999999</v>
      </c>
      <c r="Q13">
        <v>225.663239</v>
      </c>
      <c r="R13">
        <v>224.980469</v>
      </c>
      <c r="S13">
        <v>224.042542</v>
      </c>
      <c r="T13">
        <v>222.727814</v>
      </c>
      <c r="U13">
        <v>221.71276900000001</v>
      </c>
      <c r="V13">
        <v>220.43545499999999</v>
      </c>
      <c r="W13">
        <v>219.12794500000001</v>
      </c>
      <c r="X13">
        <v>217.48519899999999</v>
      </c>
      <c r="Y13">
        <v>215.74795499999999</v>
      </c>
      <c r="Z13">
        <v>214.09072900000001</v>
      </c>
      <c r="AA13">
        <v>212.19641100000001</v>
      </c>
      <c r="AB13">
        <v>210.17463699999999</v>
      </c>
      <c r="AC13">
        <v>208.25618</v>
      </c>
      <c r="AD13">
        <v>206.23410000000001</v>
      </c>
      <c r="AE13">
        <v>204.22228999999999</v>
      </c>
      <c r="AF13">
        <v>202.14070100000001</v>
      </c>
      <c r="AG13">
        <v>200.073959</v>
      </c>
      <c r="AH13">
        <v>197.96867399999999</v>
      </c>
      <c r="AI13" s="33">
        <v>-2E-3</v>
      </c>
    </row>
    <row r="14" spans="1:35">
      <c r="A14" t="s">
        <v>192</v>
      </c>
      <c r="B14" t="s">
        <v>2832</v>
      </c>
      <c r="C14" t="s">
        <v>2833</v>
      </c>
      <c r="D14" t="s">
        <v>271</v>
      </c>
      <c r="F14">
        <v>91.300949000000003</v>
      </c>
      <c r="G14">
        <v>95.219986000000006</v>
      </c>
      <c r="H14">
        <v>98.306526000000005</v>
      </c>
      <c r="I14">
        <v>98.555663999999993</v>
      </c>
      <c r="J14">
        <v>99.434334000000007</v>
      </c>
      <c r="K14">
        <v>100.24850499999999</v>
      </c>
      <c r="L14">
        <v>100.824844</v>
      </c>
      <c r="M14">
        <v>101.20856499999999</v>
      </c>
      <c r="N14">
        <v>101.421059</v>
      </c>
      <c r="O14">
        <v>101.199806</v>
      </c>
      <c r="P14">
        <v>100.9431</v>
      </c>
      <c r="Q14">
        <v>100.636658</v>
      </c>
      <c r="R14">
        <v>100.402016</v>
      </c>
      <c r="S14">
        <v>99.863028999999997</v>
      </c>
      <c r="T14">
        <v>98.908080999999996</v>
      </c>
      <c r="U14">
        <v>98.192261000000002</v>
      </c>
      <c r="V14">
        <v>97.540595999999994</v>
      </c>
      <c r="W14">
        <v>96.945662999999996</v>
      </c>
      <c r="X14">
        <v>96.053604000000007</v>
      </c>
      <c r="Y14">
        <v>95.090332000000004</v>
      </c>
      <c r="Z14">
        <v>94.286545000000004</v>
      </c>
      <c r="AA14">
        <v>93.299080000000004</v>
      </c>
      <c r="AB14">
        <v>92.223350999999994</v>
      </c>
      <c r="AC14">
        <v>91.292107000000001</v>
      </c>
      <c r="AD14">
        <v>90.359679999999997</v>
      </c>
      <c r="AE14">
        <v>89.456535000000002</v>
      </c>
      <c r="AF14">
        <v>88.508979999999994</v>
      </c>
      <c r="AG14">
        <v>87.611710000000002</v>
      </c>
      <c r="AH14">
        <v>86.692145999999994</v>
      </c>
      <c r="AI14" s="33">
        <v>-2E-3</v>
      </c>
    </row>
    <row r="15" spans="1:35">
      <c r="A15" t="s">
        <v>194</v>
      </c>
      <c r="B15" t="s">
        <v>2834</v>
      </c>
      <c r="C15" t="s">
        <v>2835</v>
      </c>
      <c r="D15" t="s">
        <v>271</v>
      </c>
      <c r="F15">
        <v>26.118862</v>
      </c>
      <c r="G15">
        <v>28.024570000000001</v>
      </c>
      <c r="H15">
        <v>29.476265000000001</v>
      </c>
      <c r="I15">
        <v>30.569931</v>
      </c>
      <c r="J15">
        <v>31.396488000000002</v>
      </c>
      <c r="K15">
        <v>32.011192000000001</v>
      </c>
      <c r="L15">
        <v>32.465632999999997</v>
      </c>
      <c r="M15">
        <v>32.800434000000003</v>
      </c>
      <c r="N15">
        <v>33.045403</v>
      </c>
      <c r="O15">
        <v>33.224502999999999</v>
      </c>
      <c r="P15">
        <v>33.350914000000003</v>
      </c>
      <c r="Q15">
        <v>33.428780000000003</v>
      </c>
      <c r="R15">
        <v>33.466456999999998</v>
      </c>
      <c r="S15">
        <v>33.470962999999998</v>
      </c>
      <c r="T15">
        <v>33.447437000000001</v>
      </c>
      <c r="U15">
        <v>33.399890999999997</v>
      </c>
      <c r="V15">
        <v>33.352961999999998</v>
      </c>
      <c r="W15">
        <v>33.297333000000002</v>
      </c>
      <c r="X15">
        <v>33.237659000000001</v>
      </c>
      <c r="Y15">
        <v>33.172756</v>
      </c>
      <c r="Z15">
        <v>33.102631000000002</v>
      </c>
      <c r="AA15">
        <v>33.030017999999998</v>
      </c>
      <c r="AB15">
        <v>32.954197000000001</v>
      </c>
      <c r="AC15">
        <v>32.876151999999998</v>
      </c>
      <c r="AD15">
        <v>32.799033999999999</v>
      </c>
      <c r="AE15">
        <v>32.722099</v>
      </c>
      <c r="AF15">
        <v>32.646270999999999</v>
      </c>
      <c r="AG15">
        <v>32.570309000000002</v>
      </c>
      <c r="AH15">
        <v>32.494273999999997</v>
      </c>
      <c r="AI15" s="33">
        <v>8.0000000000000002E-3</v>
      </c>
    </row>
    <row r="16" spans="1:35">
      <c r="A16" t="s">
        <v>196</v>
      </c>
      <c r="B16" t="s">
        <v>2836</v>
      </c>
      <c r="C16" t="s">
        <v>2837</v>
      </c>
      <c r="D16" t="s">
        <v>271</v>
      </c>
      <c r="F16">
        <v>93.831894000000005</v>
      </c>
      <c r="G16">
        <v>98.450164999999998</v>
      </c>
      <c r="H16">
        <v>99.158524</v>
      </c>
      <c r="I16">
        <v>98.571014000000005</v>
      </c>
      <c r="J16">
        <v>97.556526000000005</v>
      </c>
      <c r="K16">
        <v>96.613410999999999</v>
      </c>
      <c r="L16">
        <v>95.691024999999996</v>
      </c>
      <c r="M16">
        <v>94.739814999999993</v>
      </c>
      <c r="N16">
        <v>93.777473000000001</v>
      </c>
      <c r="O16">
        <v>92.791495999999995</v>
      </c>
      <c r="P16">
        <v>91.865996999999993</v>
      </c>
      <c r="Q16">
        <v>91.597808999999998</v>
      </c>
      <c r="R16">
        <v>91.111992000000001</v>
      </c>
      <c r="S16">
        <v>90.708527000000004</v>
      </c>
      <c r="T16">
        <v>90.372269000000003</v>
      </c>
      <c r="U16">
        <v>90.120636000000005</v>
      </c>
      <c r="V16">
        <v>89.541877999999997</v>
      </c>
      <c r="W16">
        <v>88.884940999999998</v>
      </c>
      <c r="X16">
        <v>88.193946999999994</v>
      </c>
      <c r="Y16">
        <v>87.484870999999998</v>
      </c>
      <c r="Z16">
        <v>86.701545999999993</v>
      </c>
      <c r="AA16">
        <v>85.867278999999996</v>
      </c>
      <c r="AB16">
        <v>84.997107999999997</v>
      </c>
      <c r="AC16">
        <v>84.087906000000004</v>
      </c>
      <c r="AD16">
        <v>83.075394000000003</v>
      </c>
      <c r="AE16">
        <v>82.043662999999995</v>
      </c>
      <c r="AF16">
        <v>80.985434999999995</v>
      </c>
      <c r="AG16">
        <v>79.891959999999997</v>
      </c>
      <c r="AH16">
        <v>78.782248999999993</v>
      </c>
      <c r="AI16" s="33">
        <v>-6.0000000000000001E-3</v>
      </c>
    </row>
    <row r="17" spans="1:35">
      <c r="A17" t="s">
        <v>198</v>
      </c>
      <c r="B17" t="s">
        <v>2838</v>
      </c>
      <c r="C17" t="s">
        <v>2839</v>
      </c>
      <c r="D17" t="s">
        <v>271</v>
      </c>
      <c r="F17">
        <v>5922.9033200000003</v>
      </c>
      <c r="G17">
        <v>5815.9350590000004</v>
      </c>
      <c r="H17">
        <v>5726.8046880000002</v>
      </c>
      <c r="I17">
        <v>5673.7280270000001</v>
      </c>
      <c r="J17">
        <v>5655.248047</v>
      </c>
      <c r="K17">
        <v>5617.1440430000002</v>
      </c>
      <c r="L17">
        <v>5574.4975590000004</v>
      </c>
      <c r="M17">
        <v>5518.7978519999997</v>
      </c>
      <c r="N17">
        <v>5452.390625</v>
      </c>
      <c r="O17">
        <v>5399.0673829999996</v>
      </c>
      <c r="P17">
        <v>5366.2387699999999</v>
      </c>
      <c r="Q17">
        <v>5332.373047</v>
      </c>
      <c r="R17">
        <v>5310.3134769999997</v>
      </c>
      <c r="S17">
        <v>5299.9433589999999</v>
      </c>
      <c r="T17">
        <v>5281.0205079999996</v>
      </c>
      <c r="U17">
        <v>5275.3935549999997</v>
      </c>
      <c r="V17">
        <v>5276.25</v>
      </c>
      <c r="W17">
        <v>5273.6914059999999</v>
      </c>
      <c r="X17">
        <v>5288.1279299999997</v>
      </c>
      <c r="Y17">
        <v>5314.3876950000003</v>
      </c>
      <c r="Z17">
        <v>5334.3085940000001</v>
      </c>
      <c r="AA17">
        <v>5350.9301759999998</v>
      </c>
      <c r="AB17">
        <v>5360.1967770000001</v>
      </c>
      <c r="AC17">
        <v>5368.0932620000003</v>
      </c>
      <c r="AD17">
        <v>5379.4926759999998</v>
      </c>
      <c r="AE17">
        <v>5394.0170900000003</v>
      </c>
      <c r="AF17">
        <v>5416.3452150000003</v>
      </c>
      <c r="AG17">
        <v>5440.0922849999997</v>
      </c>
      <c r="AH17">
        <v>5465.6840819999998</v>
      </c>
      <c r="AI17" s="33">
        <v>-3.0000000000000001E-3</v>
      </c>
    </row>
    <row r="18" spans="1:35">
      <c r="A18" t="s">
        <v>200</v>
      </c>
      <c r="B18" t="s">
        <v>2840</v>
      </c>
      <c r="C18" t="s">
        <v>2841</v>
      </c>
      <c r="D18" t="s">
        <v>271</v>
      </c>
      <c r="F18">
        <v>745.79595900000004</v>
      </c>
      <c r="G18">
        <v>730.96014400000001</v>
      </c>
      <c r="H18">
        <v>720.86596699999996</v>
      </c>
      <c r="I18">
        <v>716.95416299999999</v>
      </c>
      <c r="J18">
        <v>717.31683299999997</v>
      </c>
      <c r="K18">
        <v>713.84716800000001</v>
      </c>
      <c r="L18">
        <v>710.221497</v>
      </c>
      <c r="M18">
        <v>707.689392</v>
      </c>
      <c r="N18">
        <v>707.41662599999995</v>
      </c>
      <c r="O18">
        <v>711.26684599999999</v>
      </c>
      <c r="P18">
        <v>718.35455300000001</v>
      </c>
      <c r="Q18">
        <v>724.77752699999996</v>
      </c>
      <c r="R18">
        <v>732.93048099999999</v>
      </c>
      <c r="S18">
        <v>741.78765899999996</v>
      </c>
      <c r="T18">
        <v>748.90588400000001</v>
      </c>
      <c r="U18">
        <v>757.61688200000003</v>
      </c>
      <c r="V18">
        <v>766.97753899999998</v>
      </c>
      <c r="W18">
        <v>775.88006600000006</v>
      </c>
      <c r="X18">
        <v>787.63348399999995</v>
      </c>
      <c r="Y18">
        <v>800.94274900000005</v>
      </c>
      <c r="Z18">
        <v>812.54400599999997</v>
      </c>
      <c r="AA18">
        <v>823.92620799999997</v>
      </c>
      <c r="AB18">
        <v>835.37402299999997</v>
      </c>
      <c r="AC18">
        <v>848.38629200000003</v>
      </c>
      <c r="AD18">
        <v>863.263733</v>
      </c>
      <c r="AE18">
        <v>878.97277799999995</v>
      </c>
      <c r="AF18">
        <v>895.47741699999995</v>
      </c>
      <c r="AG18">
        <v>911.95324700000003</v>
      </c>
      <c r="AH18">
        <v>929.58374000000003</v>
      </c>
      <c r="AI18" s="33">
        <v>8.0000000000000002E-3</v>
      </c>
    </row>
    <row r="19" spans="1:35">
      <c r="A19" t="s">
        <v>202</v>
      </c>
      <c r="B19" t="s">
        <v>2842</v>
      </c>
      <c r="C19" t="s">
        <v>2843</v>
      </c>
      <c r="D19" t="s">
        <v>271</v>
      </c>
      <c r="F19">
        <v>969.71197500000005</v>
      </c>
      <c r="G19">
        <v>947.11321999999996</v>
      </c>
      <c r="H19">
        <v>929.23779300000001</v>
      </c>
      <c r="I19">
        <v>917.86144999999999</v>
      </c>
      <c r="J19">
        <v>913.58526600000005</v>
      </c>
      <c r="K19">
        <v>907.690247</v>
      </c>
      <c r="L19">
        <v>902.80017099999998</v>
      </c>
      <c r="M19">
        <v>896.14160200000003</v>
      </c>
      <c r="N19">
        <v>887.86578399999996</v>
      </c>
      <c r="O19">
        <v>881.61767599999996</v>
      </c>
      <c r="P19">
        <v>879.61822500000005</v>
      </c>
      <c r="Q19">
        <v>876.96850600000005</v>
      </c>
      <c r="R19">
        <v>875.89068599999996</v>
      </c>
      <c r="S19">
        <v>876.631531</v>
      </c>
      <c r="T19">
        <v>875.928406</v>
      </c>
      <c r="U19">
        <v>878.10540800000001</v>
      </c>
      <c r="V19">
        <v>880.54736300000002</v>
      </c>
      <c r="W19">
        <v>883.752747</v>
      </c>
      <c r="X19">
        <v>889.77801499999998</v>
      </c>
      <c r="Y19">
        <v>898.19238299999995</v>
      </c>
      <c r="Z19">
        <v>905.41436799999997</v>
      </c>
      <c r="AA19">
        <v>912.94250499999998</v>
      </c>
      <c r="AB19">
        <v>919.71356200000002</v>
      </c>
      <c r="AC19">
        <v>926.16699200000005</v>
      </c>
      <c r="AD19">
        <v>933.24493399999994</v>
      </c>
      <c r="AE19">
        <v>941.18042000000003</v>
      </c>
      <c r="AF19">
        <v>950.77545199999997</v>
      </c>
      <c r="AG19">
        <v>960.82867399999998</v>
      </c>
      <c r="AH19">
        <v>971.03125</v>
      </c>
      <c r="AI19" s="33">
        <v>0</v>
      </c>
    </row>
    <row r="20" spans="1:35">
      <c r="A20" t="s">
        <v>2580</v>
      </c>
      <c r="B20" t="s">
        <v>2844</v>
      </c>
      <c r="C20" t="s">
        <v>2845</v>
      </c>
      <c r="D20" t="s">
        <v>271</v>
      </c>
      <c r="F20">
        <v>4207.3955079999996</v>
      </c>
      <c r="G20">
        <v>4137.8623049999997</v>
      </c>
      <c r="H20">
        <v>4076.7009280000002</v>
      </c>
      <c r="I20">
        <v>4038.9125979999999</v>
      </c>
      <c r="J20">
        <v>4024.3461910000001</v>
      </c>
      <c r="K20">
        <v>3995.6069339999999</v>
      </c>
      <c r="L20">
        <v>3961.4760740000002</v>
      </c>
      <c r="M20">
        <v>3914.9665530000002</v>
      </c>
      <c r="N20">
        <v>3857.1076659999999</v>
      </c>
      <c r="O20">
        <v>3806.1826169999999</v>
      </c>
      <c r="P20">
        <v>3768.2661130000001</v>
      </c>
      <c r="Q20">
        <v>3730.6271969999998</v>
      </c>
      <c r="R20">
        <v>3701.492432</v>
      </c>
      <c r="S20">
        <v>3681.5239259999998</v>
      </c>
      <c r="T20">
        <v>3656.186279</v>
      </c>
      <c r="U20">
        <v>3639.671143</v>
      </c>
      <c r="V20">
        <v>3628.7250979999999</v>
      </c>
      <c r="W20">
        <v>3614.0583499999998</v>
      </c>
      <c r="X20">
        <v>3610.7165530000002</v>
      </c>
      <c r="Y20">
        <v>3615.2526859999998</v>
      </c>
      <c r="Z20">
        <v>3616.350586</v>
      </c>
      <c r="AA20">
        <v>3614.061768</v>
      </c>
      <c r="AB20">
        <v>3605.109375</v>
      </c>
      <c r="AC20">
        <v>3593.5395509999998</v>
      </c>
      <c r="AD20">
        <v>3582.984375</v>
      </c>
      <c r="AE20">
        <v>3573.8642580000001</v>
      </c>
      <c r="AF20">
        <v>3570.0922850000002</v>
      </c>
      <c r="AG20">
        <v>3567.310547</v>
      </c>
      <c r="AH20">
        <v>3565.0690920000002</v>
      </c>
      <c r="AI20" s="33">
        <v>-6.0000000000000001E-3</v>
      </c>
    </row>
    <row r="21" spans="1:35">
      <c r="A21" t="s">
        <v>206</v>
      </c>
    </row>
    <row r="22" spans="1:35">
      <c r="A22" t="s">
        <v>207</v>
      </c>
      <c r="B22" t="s">
        <v>2846</v>
      </c>
      <c r="C22" t="s">
        <v>2847</v>
      </c>
      <c r="D22" t="s">
        <v>271</v>
      </c>
      <c r="F22">
        <v>2802.8073730000001</v>
      </c>
      <c r="G22">
        <v>3008.2148440000001</v>
      </c>
      <c r="H22">
        <v>3048.2321780000002</v>
      </c>
      <c r="I22">
        <v>3052.8720699999999</v>
      </c>
      <c r="J22">
        <v>3096.6179200000001</v>
      </c>
      <c r="K22">
        <v>3138.4213869999999</v>
      </c>
      <c r="L22">
        <v>3169.804443</v>
      </c>
      <c r="M22">
        <v>3191.4106449999999</v>
      </c>
      <c r="N22">
        <v>3203.0910640000002</v>
      </c>
      <c r="O22">
        <v>3216.1748050000001</v>
      </c>
      <c r="P22">
        <v>3240.1171880000002</v>
      </c>
      <c r="Q22">
        <v>3267.1354980000001</v>
      </c>
      <c r="R22">
        <v>3295.2915039999998</v>
      </c>
      <c r="S22">
        <v>3328.8969729999999</v>
      </c>
      <c r="T22">
        <v>3367.8239749999998</v>
      </c>
      <c r="U22">
        <v>3412.0686040000001</v>
      </c>
      <c r="V22">
        <v>3459.6647950000001</v>
      </c>
      <c r="W22">
        <v>3507.5422359999998</v>
      </c>
      <c r="X22">
        <v>3564.9375</v>
      </c>
      <c r="Y22">
        <v>3624.9255370000001</v>
      </c>
      <c r="Z22">
        <v>3680.3784179999998</v>
      </c>
      <c r="AA22">
        <v>3732.515625</v>
      </c>
      <c r="AB22">
        <v>3783.1289059999999</v>
      </c>
      <c r="AC22">
        <v>3832.6274410000001</v>
      </c>
      <c r="AD22">
        <v>3882.9575199999999</v>
      </c>
      <c r="AE22">
        <v>3935.2456050000001</v>
      </c>
      <c r="AF22">
        <v>3993.608643</v>
      </c>
      <c r="AG22">
        <v>4054.4968260000001</v>
      </c>
      <c r="AH22">
        <v>4116.9711909999996</v>
      </c>
      <c r="AI22" s="33">
        <v>1.4E-2</v>
      </c>
    </row>
    <row r="23" spans="1:35">
      <c r="A23" t="s">
        <v>209</v>
      </c>
      <c r="B23" t="s">
        <v>2848</v>
      </c>
      <c r="C23" t="s">
        <v>2849</v>
      </c>
      <c r="D23" t="s">
        <v>271</v>
      </c>
      <c r="F23">
        <v>154.820786</v>
      </c>
      <c r="G23">
        <v>164.59153699999999</v>
      </c>
      <c r="H23">
        <v>166.488708</v>
      </c>
      <c r="I23">
        <v>166.70237700000001</v>
      </c>
      <c r="J23">
        <v>168.779663</v>
      </c>
      <c r="K23">
        <v>170.76522800000001</v>
      </c>
      <c r="L23">
        <v>172.25559999999999</v>
      </c>
      <c r="M23">
        <v>173.281128</v>
      </c>
      <c r="N23">
        <v>173.83461</v>
      </c>
      <c r="O23">
        <v>174.45549</v>
      </c>
      <c r="P23">
        <v>175.59364299999999</v>
      </c>
      <c r="Q23">
        <v>176.878601</v>
      </c>
      <c r="R23">
        <v>178.218063</v>
      </c>
      <c r="S23">
        <v>179.81727599999999</v>
      </c>
      <c r="T23">
        <v>181.67010500000001</v>
      </c>
      <c r="U23">
        <v>183.77626000000001</v>
      </c>
      <c r="V23">
        <v>186.041977</v>
      </c>
      <c r="W23">
        <v>188.321472</v>
      </c>
      <c r="X23">
        <v>191.05419900000001</v>
      </c>
      <c r="Y23">
        <v>193.91027800000001</v>
      </c>
      <c r="Z23">
        <v>196.55059800000001</v>
      </c>
      <c r="AA23">
        <v>199.03301999999999</v>
      </c>
      <c r="AB23">
        <v>201.443207</v>
      </c>
      <c r="AC23">
        <v>203.79997299999999</v>
      </c>
      <c r="AD23">
        <v>206.196564</v>
      </c>
      <c r="AE23">
        <v>208.686432</v>
      </c>
      <c r="AF23">
        <v>211.46539300000001</v>
      </c>
      <c r="AG23">
        <v>214.36473100000001</v>
      </c>
      <c r="AH23">
        <v>217.339752</v>
      </c>
      <c r="AI23" s="33">
        <v>1.2E-2</v>
      </c>
    </row>
    <row r="24" spans="1:35">
      <c r="A24" t="s">
        <v>280</v>
      </c>
      <c r="B24" t="s">
        <v>2850</v>
      </c>
      <c r="C24" t="s">
        <v>2851</v>
      </c>
      <c r="D24" t="s">
        <v>271</v>
      </c>
      <c r="F24">
        <v>1525.371948</v>
      </c>
      <c r="G24">
        <v>1568.497314</v>
      </c>
      <c r="H24">
        <v>1542.8991699999999</v>
      </c>
      <c r="I24">
        <v>1536.275879</v>
      </c>
      <c r="J24">
        <v>1559.334961</v>
      </c>
      <c r="K24">
        <v>1580.4296879999999</v>
      </c>
      <c r="L24">
        <v>1595.7404790000001</v>
      </c>
      <c r="M24">
        <v>1605.2738039999999</v>
      </c>
      <c r="N24">
        <v>1607.9995120000001</v>
      </c>
      <c r="O24">
        <v>1611.200562</v>
      </c>
      <c r="P24">
        <v>1620.787476</v>
      </c>
      <c r="Q24">
        <v>1635.310669</v>
      </c>
      <c r="R24">
        <v>1651.184937</v>
      </c>
      <c r="S24">
        <v>1667.7983400000001</v>
      </c>
      <c r="T24">
        <v>1685.657837</v>
      </c>
      <c r="U24">
        <v>1705.3404539999999</v>
      </c>
      <c r="V24">
        <v>1726.9880370000001</v>
      </c>
      <c r="W24">
        <v>1748.2196039999999</v>
      </c>
      <c r="X24">
        <v>1774.951172</v>
      </c>
      <c r="Y24">
        <v>1803.1437989999999</v>
      </c>
      <c r="Z24">
        <v>1828.550659</v>
      </c>
      <c r="AA24">
        <v>1852.817139</v>
      </c>
      <c r="AB24">
        <v>1876.065063</v>
      </c>
      <c r="AC24">
        <v>1898.1435550000001</v>
      </c>
      <c r="AD24">
        <v>1921.123779</v>
      </c>
      <c r="AE24">
        <v>1945.33374</v>
      </c>
      <c r="AF24">
        <v>1972.7856449999999</v>
      </c>
      <c r="AG24">
        <v>2002.2554929999999</v>
      </c>
      <c r="AH24">
        <v>2031.832764</v>
      </c>
      <c r="AI24" s="33">
        <v>0.01</v>
      </c>
    </row>
    <row r="25" spans="1:35">
      <c r="A25" t="s">
        <v>282</v>
      </c>
      <c r="B25" t="s">
        <v>2852</v>
      </c>
      <c r="C25" t="s">
        <v>2853</v>
      </c>
      <c r="D25" t="s">
        <v>271</v>
      </c>
      <c r="F25">
        <v>586.70477300000005</v>
      </c>
      <c r="G25">
        <v>755.09912099999997</v>
      </c>
      <c r="H25">
        <v>824.99908400000004</v>
      </c>
      <c r="I25">
        <v>835.20715299999995</v>
      </c>
      <c r="J25">
        <v>849.08386199999995</v>
      </c>
      <c r="K25">
        <v>862.626892</v>
      </c>
      <c r="L25">
        <v>873.14679000000001</v>
      </c>
      <c r="M25">
        <v>880.99169900000004</v>
      </c>
      <c r="N25">
        <v>886.64038100000005</v>
      </c>
      <c r="O25">
        <v>892.732483</v>
      </c>
      <c r="P25">
        <v>901.54504399999996</v>
      </c>
      <c r="Q25">
        <v>909.59979199999998</v>
      </c>
      <c r="R25">
        <v>917.57415800000001</v>
      </c>
      <c r="S25">
        <v>928.00848399999995</v>
      </c>
      <c r="T25">
        <v>940.615906</v>
      </c>
      <c r="U25">
        <v>955.14483600000005</v>
      </c>
      <c r="V25">
        <v>970.48742700000003</v>
      </c>
      <c r="W25">
        <v>986.13201900000001</v>
      </c>
      <c r="X25">
        <v>1004.255737</v>
      </c>
      <c r="Y25">
        <v>1023.089355</v>
      </c>
      <c r="Z25">
        <v>1040.79126</v>
      </c>
      <c r="AA25">
        <v>1057.232788</v>
      </c>
      <c r="AB25">
        <v>1073.2963870000001</v>
      </c>
      <c r="AC25">
        <v>1089.317749</v>
      </c>
      <c r="AD25">
        <v>1105.3709719999999</v>
      </c>
      <c r="AE25">
        <v>1121.8919679999999</v>
      </c>
      <c r="AF25">
        <v>1140.1357419999999</v>
      </c>
      <c r="AG25">
        <v>1158.759644</v>
      </c>
      <c r="AH25">
        <v>1178.195923</v>
      </c>
      <c r="AI25" s="33">
        <v>2.5000000000000001E-2</v>
      </c>
    </row>
    <row r="26" spans="1:35">
      <c r="A26" t="s">
        <v>284</v>
      </c>
      <c r="B26" t="s">
        <v>2854</v>
      </c>
      <c r="C26" t="s">
        <v>2855</v>
      </c>
      <c r="D26" t="s">
        <v>271</v>
      </c>
      <c r="F26">
        <v>535.90997300000004</v>
      </c>
      <c r="G26">
        <v>520.02673300000004</v>
      </c>
      <c r="H26">
        <v>513.84527600000001</v>
      </c>
      <c r="I26">
        <v>514.686646</v>
      </c>
      <c r="J26">
        <v>519.41949499999998</v>
      </c>
      <c r="K26">
        <v>524.59966999999995</v>
      </c>
      <c r="L26">
        <v>528.66168200000004</v>
      </c>
      <c r="M26">
        <v>531.86389199999996</v>
      </c>
      <c r="N26">
        <v>534.61639400000001</v>
      </c>
      <c r="O26">
        <v>537.78625499999998</v>
      </c>
      <c r="P26">
        <v>542.19097899999997</v>
      </c>
      <c r="Q26">
        <v>545.346497</v>
      </c>
      <c r="R26">
        <v>548.31451400000003</v>
      </c>
      <c r="S26">
        <v>553.27294900000004</v>
      </c>
      <c r="T26">
        <v>559.88006600000006</v>
      </c>
      <c r="U26">
        <v>567.80712900000003</v>
      </c>
      <c r="V26">
        <v>576.14727800000003</v>
      </c>
      <c r="W26">
        <v>584.86920199999997</v>
      </c>
      <c r="X26">
        <v>594.67627000000005</v>
      </c>
      <c r="Y26">
        <v>604.78204300000004</v>
      </c>
      <c r="Z26">
        <v>614.48596199999997</v>
      </c>
      <c r="AA26">
        <v>623.43255599999998</v>
      </c>
      <c r="AB26">
        <v>632.32421899999997</v>
      </c>
      <c r="AC26">
        <v>641.36614999999995</v>
      </c>
      <c r="AD26">
        <v>650.26605199999995</v>
      </c>
      <c r="AE26">
        <v>659.33343500000001</v>
      </c>
      <c r="AF26">
        <v>669.22192399999994</v>
      </c>
      <c r="AG26">
        <v>679.11694299999999</v>
      </c>
      <c r="AH26">
        <v>689.60253899999998</v>
      </c>
      <c r="AI26" s="33">
        <v>8.9999999999999993E-3</v>
      </c>
    </row>
    <row r="27" spans="1:35">
      <c r="A27" t="s">
        <v>211</v>
      </c>
      <c r="B27" t="s">
        <v>2856</v>
      </c>
      <c r="C27" t="s">
        <v>2857</v>
      </c>
      <c r="D27" t="s">
        <v>271</v>
      </c>
      <c r="F27">
        <v>1236.217163</v>
      </c>
      <c r="G27">
        <v>1180.5217290000001</v>
      </c>
      <c r="H27">
        <v>1172.091064</v>
      </c>
      <c r="I27">
        <v>1170.9204099999999</v>
      </c>
      <c r="J27">
        <v>1163.283936</v>
      </c>
      <c r="K27">
        <v>1160.977539</v>
      </c>
      <c r="L27">
        <v>1154.2025149999999</v>
      </c>
      <c r="M27">
        <v>1149.980591</v>
      </c>
      <c r="N27">
        <v>1144.9057620000001</v>
      </c>
      <c r="O27">
        <v>1142.198975</v>
      </c>
      <c r="P27">
        <v>1140.2010499999999</v>
      </c>
      <c r="Q27">
        <v>1138.25</v>
      </c>
      <c r="R27">
        <v>1136.795044</v>
      </c>
      <c r="S27">
        <v>1135.544678</v>
      </c>
      <c r="T27">
        <v>1133.3122559999999</v>
      </c>
      <c r="U27">
        <v>1132.5123289999999</v>
      </c>
      <c r="V27">
        <v>1132.4990230000001</v>
      </c>
      <c r="W27">
        <v>1132.171509</v>
      </c>
      <c r="X27">
        <v>1131.9448239999999</v>
      </c>
      <c r="Y27">
        <v>1131.5970460000001</v>
      </c>
      <c r="Z27">
        <v>1130.3479</v>
      </c>
      <c r="AA27">
        <v>1129.6331789999999</v>
      </c>
      <c r="AB27">
        <v>1128.62915</v>
      </c>
      <c r="AC27">
        <v>1127.213013</v>
      </c>
      <c r="AD27">
        <v>1125.9846190000001</v>
      </c>
      <c r="AE27">
        <v>1125.0726320000001</v>
      </c>
      <c r="AF27">
        <v>1123.5483400000001</v>
      </c>
      <c r="AG27">
        <v>1122.309937</v>
      </c>
      <c r="AH27">
        <v>1120.7901609999999</v>
      </c>
      <c r="AI27" s="33">
        <v>-3.0000000000000001E-3</v>
      </c>
    </row>
    <row r="28" spans="1:35">
      <c r="A28" t="s">
        <v>213</v>
      </c>
      <c r="B28" t="s">
        <v>2858</v>
      </c>
      <c r="C28" t="s">
        <v>2859</v>
      </c>
      <c r="D28" t="s">
        <v>271</v>
      </c>
      <c r="F28">
        <v>1033.3804929999999</v>
      </c>
      <c r="G28">
        <v>981.33557099999996</v>
      </c>
      <c r="H28">
        <v>976.41766399999995</v>
      </c>
      <c r="I28">
        <v>977.40338099999997</v>
      </c>
      <c r="J28">
        <v>970.45996100000002</v>
      </c>
      <c r="K28">
        <v>968.95080600000006</v>
      </c>
      <c r="L28">
        <v>963.34039299999995</v>
      </c>
      <c r="M28">
        <v>960.69354199999998</v>
      </c>
      <c r="N28">
        <v>957.59448199999997</v>
      </c>
      <c r="O28">
        <v>956.68853799999999</v>
      </c>
      <c r="P28">
        <v>955.89929199999995</v>
      </c>
      <c r="Q28">
        <v>954.78442399999994</v>
      </c>
      <c r="R28">
        <v>954.01953100000003</v>
      </c>
      <c r="S28">
        <v>953.37652600000001</v>
      </c>
      <c r="T28">
        <v>951.63964799999997</v>
      </c>
      <c r="U28">
        <v>951.16674799999998</v>
      </c>
      <c r="V28">
        <v>951.45013400000005</v>
      </c>
      <c r="W28">
        <v>951.513733</v>
      </c>
      <c r="X28">
        <v>951.33917199999996</v>
      </c>
      <c r="Y28">
        <v>950.94183299999997</v>
      </c>
      <c r="Z28">
        <v>949.85034199999996</v>
      </c>
      <c r="AA28">
        <v>949.387024</v>
      </c>
      <c r="AB28">
        <v>948.80261199999995</v>
      </c>
      <c r="AC28">
        <v>947.88348399999995</v>
      </c>
      <c r="AD28">
        <v>947.05535899999995</v>
      </c>
      <c r="AE28">
        <v>946.45971699999996</v>
      </c>
      <c r="AF28">
        <v>945.09313999999995</v>
      </c>
      <c r="AG28">
        <v>944.01306199999999</v>
      </c>
      <c r="AH28">
        <v>942.641479</v>
      </c>
      <c r="AI28" s="33">
        <v>-3.0000000000000001E-3</v>
      </c>
    </row>
    <row r="29" spans="1:35">
      <c r="A29" t="s">
        <v>154</v>
      </c>
      <c r="B29" t="s">
        <v>2860</v>
      </c>
      <c r="C29" t="s">
        <v>2861</v>
      </c>
      <c r="D29" t="s">
        <v>271</v>
      </c>
      <c r="F29">
        <v>98.239486999999997</v>
      </c>
      <c r="G29">
        <v>98.933372000000006</v>
      </c>
      <c r="H29">
        <v>98.199257000000003</v>
      </c>
      <c r="I29">
        <v>97.555854999999994</v>
      </c>
      <c r="J29">
        <v>97.241332999999997</v>
      </c>
      <c r="K29">
        <v>96.726021000000003</v>
      </c>
      <c r="L29">
        <v>96.187377999999995</v>
      </c>
      <c r="M29">
        <v>95.391471999999993</v>
      </c>
      <c r="N29">
        <v>94.417396999999994</v>
      </c>
      <c r="O29">
        <v>93.516898999999995</v>
      </c>
      <c r="P29">
        <v>92.817497000000003</v>
      </c>
      <c r="Q29">
        <v>92.062881000000004</v>
      </c>
      <c r="R29">
        <v>91.353438999999995</v>
      </c>
      <c r="S29">
        <v>90.659676000000005</v>
      </c>
      <c r="T29">
        <v>89.763947000000002</v>
      </c>
      <c r="U29">
        <v>89.039840999999996</v>
      </c>
      <c r="V29">
        <v>88.235862999999995</v>
      </c>
      <c r="W29">
        <v>87.431190000000001</v>
      </c>
      <c r="X29">
        <v>86.844200000000001</v>
      </c>
      <c r="Y29">
        <v>86.335151999999994</v>
      </c>
      <c r="Z29">
        <v>85.745773</v>
      </c>
      <c r="AA29">
        <v>85.151375000000002</v>
      </c>
      <c r="AB29">
        <v>84.430542000000003</v>
      </c>
      <c r="AC29">
        <v>83.707534999999993</v>
      </c>
      <c r="AD29">
        <v>82.984200000000001</v>
      </c>
      <c r="AE29">
        <v>82.232872</v>
      </c>
      <c r="AF29">
        <v>81.610557999999997</v>
      </c>
      <c r="AG29">
        <v>81.038734000000005</v>
      </c>
      <c r="AH29">
        <v>80.455223000000004</v>
      </c>
      <c r="AI29" s="33">
        <v>-7.0000000000000001E-3</v>
      </c>
    </row>
    <row r="30" spans="1:35">
      <c r="A30" t="s">
        <v>155</v>
      </c>
      <c r="B30" t="s">
        <v>2862</v>
      </c>
      <c r="C30" t="s">
        <v>2863</v>
      </c>
      <c r="D30" t="s">
        <v>271</v>
      </c>
      <c r="F30">
        <v>935.14099099999999</v>
      </c>
      <c r="G30">
        <v>882.40222200000005</v>
      </c>
      <c r="H30">
        <v>878.21838400000001</v>
      </c>
      <c r="I30">
        <v>879.847534</v>
      </c>
      <c r="J30">
        <v>873.21862799999997</v>
      </c>
      <c r="K30">
        <v>872.22479199999998</v>
      </c>
      <c r="L30">
        <v>867.15301499999998</v>
      </c>
      <c r="M30">
        <v>865.30206299999998</v>
      </c>
      <c r="N30">
        <v>863.17706299999998</v>
      </c>
      <c r="O30">
        <v>863.17163100000005</v>
      </c>
      <c r="P30">
        <v>863.08178699999996</v>
      </c>
      <c r="Q30">
        <v>862.72155799999996</v>
      </c>
      <c r="R30">
        <v>862.66607699999997</v>
      </c>
      <c r="S30">
        <v>862.716858</v>
      </c>
      <c r="T30">
        <v>861.87573199999997</v>
      </c>
      <c r="U30">
        <v>862.126892</v>
      </c>
      <c r="V30">
        <v>863.214294</v>
      </c>
      <c r="W30">
        <v>864.08252000000005</v>
      </c>
      <c r="X30">
        <v>864.49499500000002</v>
      </c>
      <c r="Y30">
        <v>864.60668899999996</v>
      </c>
      <c r="Z30">
        <v>864.10455300000001</v>
      </c>
      <c r="AA30">
        <v>864.23565699999995</v>
      </c>
      <c r="AB30">
        <v>864.37207000000001</v>
      </c>
      <c r="AC30">
        <v>864.17596400000002</v>
      </c>
      <c r="AD30">
        <v>864.07116699999995</v>
      </c>
      <c r="AE30">
        <v>864.22686799999997</v>
      </c>
      <c r="AF30">
        <v>863.48260500000004</v>
      </c>
      <c r="AG30">
        <v>862.97430399999996</v>
      </c>
      <c r="AH30">
        <v>862.18627900000001</v>
      </c>
      <c r="AI30" s="33">
        <v>-3.0000000000000001E-3</v>
      </c>
    </row>
    <row r="31" spans="1:35">
      <c r="A31" t="s">
        <v>217</v>
      </c>
      <c r="B31" t="s">
        <v>2864</v>
      </c>
      <c r="C31" t="s">
        <v>2865</v>
      </c>
      <c r="D31" t="s">
        <v>271</v>
      </c>
      <c r="F31">
        <v>202.83663899999999</v>
      </c>
      <c r="G31">
        <v>199.186172</v>
      </c>
      <c r="H31">
        <v>195.67340100000001</v>
      </c>
      <c r="I31">
        <v>193.516998</v>
      </c>
      <c r="J31">
        <v>192.82394400000001</v>
      </c>
      <c r="K31">
        <v>192.026703</v>
      </c>
      <c r="L31">
        <v>190.86213699999999</v>
      </c>
      <c r="M31">
        <v>189.28698700000001</v>
      </c>
      <c r="N31">
        <v>187.31127900000001</v>
      </c>
      <c r="O31">
        <v>185.51040599999999</v>
      </c>
      <c r="P31">
        <v>184.30178799999999</v>
      </c>
      <c r="Q31">
        <v>183.46556100000001</v>
      </c>
      <c r="R31">
        <v>182.77546699999999</v>
      </c>
      <c r="S31">
        <v>182.16807600000001</v>
      </c>
      <c r="T31">
        <v>181.67248499999999</v>
      </c>
      <c r="U31">
        <v>181.34562700000001</v>
      </c>
      <c r="V31">
        <v>181.048889</v>
      </c>
      <c r="W31">
        <v>180.65774500000001</v>
      </c>
      <c r="X31">
        <v>180.60571300000001</v>
      </c>
      <c r="Y31">
        <v>180.65527299999999</v>
      </c>
      <c r="Z31">
        <v>180.49762000000001</v>
      </c>
      <c r="AA31">
        <v>180.24614</v>
      </c>
      <c r="AB31">
        <v>179.82655299999999</v>
      </c>
      <c r="AC31">
        <v>179.32946799999999</v>
      </c>
      <c r="AD31">
        <v>178.92932099999999</v>
      </c>
      <c r="AE31">
        <v>178.612976</v>
      </c>
      <c r="AF31">
        <v>178.45529199999999</v>
      </c>
      <c r="AG31">
        <v>178.29693599999999</v>
      </c>
      <c r="AH31">
        <v>178.14866599999999</v>
      </c>
      <c r="AI31" s="33">
        <v>-5.0000000000000001E-3</v>
      </c>
    </row>
    <row r="32" spans="1:35">
      <c r="A32" t="s">
        <v>219</v>
      </c>
      <c r="B32" t="s">
        <v>2866</v>
      </c>
      <c r="C32" t="s">
        <v>2867</v>
      </c>
      <c r="D32" t="s">
        <v>271</v>
      </c>
      <c r="F32">
        <v>525.48321499999997</v>
      </c>
      <c r="G32">
        <v>520.86261000000002</v>
      </c>
      <c r="H32">
        <v>540.553223</v>
      </c>
      <c r="I32">
        <v>529.66876200000002</v>
      </c>
      <c r="J32">
        <v>527.67163100000005</v>
      </c>
      <c r="K32">
        <v>526.55224599999997</v>
      </c>
      <c r="L32">
        <v>529.494507</v>
      </c>
      <c r="M32">
        <v>534.99426300000005</v>
      </c>
      <c r="N32">
        <v>535.34979199999998</v>
      </c>
      <c r="O32">
        <v>536.72857699999997</v>
      </c>
      <c r="P32">
        <v>540.152649</v>
      </c>
      <c r="Q32">
        <v>542.11456299999998</v>
      </c>
      <c r="R32">
        <v>542.54882799999996</v>
      </c>
      <c r="S32">
        <v>544.39013699999998</v>
      </c>
      <c r="T32">
        <v>545.04187000000002</v>
      </c>
      <c r="U32">
        <v>547.68005400000004</v>
      </c>
      <c r="V32">
        <v>547.17468299999996</v>
      </c>
      <c r="W32">
        <v>545.80029300000001</v>
      </c>
      <c r="X32">
        <v>548.30120799999997</v>
      </c>
      <c r="Y32">
        <v>550.15594499999997</v>
      </c>
      <c r="Z32">
        <v>554.00598100000002</v>
      </c>
      <c r="AA32">
        <v>555.24926800000003</v>
      </c>
      <c r="AB32">
        <v>555.31976299999997</v>
      </c>
      <c r="AC32">
        <v>556.94164999999998</v>
      </c>
      <c r="AD32">
        <v>556.34381099999996</v>
      </c>
      <c r="AE32">
        <v>557.63378899999998</v>
      </c>
      <c r="AF32">
        <v>558.46844499999997</v>
      </c>
      <c r="AG32">
        <v>560.76049799999998</v>
      </c>
      <c r="AH32">
        <v>563.67553699999996</v>
      </c>
      <c r="AI32" s="33">
        <v>3.0000000000000001E-3</v>
      </c>
    </row>
    <row r="33" spans="1:35">
      <c r="A33" t="s">
        <v>213</v>
      </c>
      <c r="B33" t="s">
        <v>2868</v>
      </c>
      <c r="C33" t="s">
        <v>2869</v>
      </c>
      <c r="D33" t="s">
        <v>271</v>
      </c>
      <c r="F33">
        <v>481.73052999999999</v>
      </c>
      <c r="G33">
        <v>475.38619999999997</v>
      </c>
      <c r="H33">
        <v>494.03005999999999</v>
      </c>
      <c r="I33">
        <v>482.53973400000001</v>
      </c>
      <c r="J33">
        <v>479.83090199999998</v>
      </c>
      <c r="K33">
        <v>478.04980499999999</v>
      </c>
      <c r="L33">
        <v>480.462311</v>
      </c>
      <c r="M33">
        <v>485.41201799999999</v>
      </c>
      <c r="N33">
        <v>485.34039300000001</v>
      </c>
      <c r="O33">
        <v>486.30178799999999</v>
      </c>
      <c r="P33">
        <v>489.19894399999998</v>
      </c>
      <c r="Q33">
        <v>490.55954000000003</v>
      </c>
      <c r="R33">
        <v>490.31906099999998</v>
      </c>
      <c r="S33">
        <v>491.58560199999999</v>
      </c>
      <c r="T33">
        <v>491.636078</v>
      </c>
      <c r="U33">
        <v>493.73004200000003</v>
      </c>
      <c r="V33">
        <v>492.63241599999998</v>
      </c>
      <c r="W33">
        <v>490.66906699999998</v>
      </c>
      <c r="X33">
        <v>492.58346599999999</v>
      </c>
      <c r="Y33">
        <v>493.83300800000001</v>
      </c>
      <c r="Z33">
        <v>497.059662</v>
      </c>
      <c r="AA33">
        <v>497.76666299999999</v>
      </c>
      <c r="AB33">
        <v>497.40136699999999</v>
      </c>
      <c r="AC33">
        <v>498.52783199999999</v>
      </c>
      <c r="AD33">
        <v>497.37673999999998</v>
      </c>
      <c r="AE33">
        <v>498.04257200000001</v>
      </c>
      <c r="AF33">
        <v>498.19775399999997</v>
      </c>
      <c r="AG33">
        <v>499.76513699999998</v>
      </c>
      <c r="AH33">
        <v>501.91528299999999</v>
      </c>
      <c r="AI33" s="33">
        <v>1E-3</v>
      </c>
    </row>
    <row r="34" spans="1:35">
      <c r="A34" t="s">
        <v>222</v>
      </c>
      <c r="B34" t="s">
        <v>2870</v>
      </c>
      <c r="C34" t="s">
        <v>2871</v>
      </c>
      <c r="D34" t="s">
        <v>271</v>
      </c>
      <c r="F34">
        <v>43.752673999999999</v>
      </c>
      <c r="G34">
        <v>45.476424999999999</v>
      </c>
      <c r="H34">
        <v>46.523144000000002</v>
      </c>
      <c r="I34">
        <v>47.129035999999999</v>
      </c>
      <c r="J34">
        <v>47.840698000000003</v>
      </c>
      <c r="K34">
        <v>48.502434000000001</v>
      </c>
      <c r="L34">
        <v>49.032226999999999</v>
      </c>
      <c r="M34">
        <v>49.582245</v>
      </c>
      <c r="N34">
        <v>50.009407000000003</v>
      </c>
      <c r="O34">
        <v>50.426780999999998</v>
      </c>
      <c r="P34">
        <v>50.953719999999997</v>
      </c>
      <c r="Q34">
        <v>51.555027000000003</v>
      </c>
      <c r="R34">
        <v>52.229759000000001</v>
      </c>
      <c r="S34">
        <v>52.804530999999997</v>
      </c>
      <c r="T34">
        <v>53.405773000000003</v>
      </c>
      <c r="U34">
        <v>53.950012000000001</v>
      </c>
      <c r="V34">
        <v>54.542267000000002</v>
      </c>
      <c r="W34">
        <v>55.131256</v>
      </c>
      <c r="X34">
        <v>55.717758000000003</v>
      </c>
      <c r="Y34">
        <v>56.322960000000002</v>
      </c>
      <c r="Z34">
        <v>56.946326999999997</v>
      </c>
      <c r="AA34">
        <v>57.482616</v>
      </c>
      <c r="AB34">
        <v>57.918373000000003</v>
      </c>
      <c r="AC34">
        <v>58.413826</v>
      </c>
      <c r="AD34">
        <v>58.967086999999999</v>
      </c>
      <c r="AE34">
        <v>59.591217</v>
      </c>
      <c r="AF34">
        <v>60.270718000000002</v>
      </c>
      <c r="AG34">
        <v>60.995353999999999</v>
      </c>
      <c r="AH34">
        <v>61.760254000000003</v>
      </c>
      <c r="AI34" s="33">
        <v>1.2E-2</v>
      </c>
    </row>
    <row r="35" spans="1:35">
      <c r="A35" t="s">
        <v>194</v>
      </c>
      <c r="B35" t="s">
        <v>2872</v>
      </c>
      <c r="C35" t="s">
        <v>2873</v>
      </c>
      <c r="D35" t="s">
        <v>271</v>
      </c>
      <c r="F35">
        <v>7.5946369999999996</v>
      </c>
      <c r="G35">
        <v>8.2708110000000001</v>
      </c>
      <c r="H35">
        <v>8.8117520000000003</v>
      </c>
      <c r="I35">
        <v>9.2425239999999995</v>
      </c>
      <c r="J35">
        <v>9.5890699999999995</v>
      </c>
      <c r="K35">
        <v>9.8712160000000004</v>
      </c>
      <c r="L35">
        <v>10.105147000000001</v>
      </c>
      <c r="M35">
        <v>10.303372</v>
      </c>
      <c r="N35">
        <v>10.475068</v>
      </c>
      <c r="O35">
        <v>10.626023999999999</v>
      </c>
      <c r="P35">
        <v>10.758953999999999</v>
      </c>
      <c r="Q35">
        <v>10.875567999999999</v>
      </c>
      <c r="R35">
        <v>10.979032999999999</v>
      </c>
      <c r="S35">
        <v>11.071654000000001</v>
      </c>
      <c r="T35">
        <v>11.154877000000001</v>
      </c>
      <c r="U35">
        <v>11.229654999999999</v>
      </c>
      <c r="V35">
        <v>11.304667</v>
      </c>
      <c r="W35">
        <v>11.377219</v>
      </c>
      <c r="X35">
        <v>11.447278000000001</v>
      </c>
      <c r="Y35">
        <v>11.515231999999999</v>
      </c>
      <c r="Z35">
        <v>11.582255999999999</v>
      </c>
      <c r="AA35">
        <v>11.648866999999999</v>
      </c>
      <c r="AB35">
        <v>11.715138</v>
      </c>
      <c r="AC35">
        <v>11.781057000000001</v>
      </c>
      <c r="AD35">
        <v>11.847011999999999</v>
      </c>
      <c r="AE35">
        <v>11.912785</v>
      </c>
      <c r="AF35">
        <v>11.978335</v>
      </c>
      <c r="AG35">
        <v>12.043905000000001</v>
      </c>
      <c r="AH35">
        <v>12.109465</v>
      </c>
      <c r="AI35" s="33">
        <v>1.7000000000000001E-2</v>
      </c>
    </row>
    <row r="36" spans="1:35">
      <c r="A36" t="s">
        <v>192</v>
      </c>
      <c r="B36" t="s">
        <v>2874</v>
      </c>
      <c r="C36" t="s">
        <v>2875</v>
      </c>
      <c r="D36" t="s">
        <v>271</v>
      </c>
      <c r="F36">
        <v>16.941948</v>
      </c>
      <c r="G36">
        <v>17.283121000000001</v>
      </c>
      <c r="H36">
        <v>17.462336000000001</v>
      </c>
      <c r="I36">
        <v>17.466318000000001</v>
      </c>
      <c r="J36">
        <v>17.623024000000001</v>
      </c>
      <c r="K36">
        <v>17.854932999999999</v>
      </c>
      <c r="L36">
        <v>18.059626000000002</v>
      </c>
      <c r="M36">
        <v>18.211369000000001</v>
      </c>
      <c r="N36">
        <v>18.307981000000002</v>
      </c>
      <c r="O36">
        <v>18.352889999999999</v>
      </c>
      <c r="P36">
        <v>18.470737</v>
      </c>
      <c r="Q36">
        <v>18.638414000000001</v>
      </c>
      <c r="R36">
        <v>18.851451999999998</v>
      </c>
      <c r="S36">
        <v>19.017256</v>
      </c>
      <c r="T36">
        <v>19.220075999999999</v>
      </c>
      <c r="U36">
        <v>19.391355999999998</v>
      </c>
      <c r="V36">
        <v>19.589639999999999</v>
      </c>
      <c r="W36">
        <v>19.794761999999999</v>
      </c>
      <c r="X36">
        <v>19.988755999999999</v>
      </c>
      <c r="Y36">
        <v>20.192319999999999</v>
      </c>
      <c r="Z36">
        <v>20.409182000000001</v>
      </c>
      <c r="AA36">
        <v>20.584855999999998</v>
      </c>
      <c r="AB36">
        <v>20.710864999999998</v>
      </c>
      <c r="AC36">
        <v>20.867397</v>
      </c>
      <c r="AD36">
        <v>21.046887999999999</v>
      </c>
      <c r="AE36">
        <v>21.256461999999999</v>
      </c>
      <c r="AF36">
        <v>21.489771000000001</v>
      </c>
      <c r="AG36">
        <v>21.747595</v>
      </c>
      <c r="AH36">
        <v>22.013849</v>
      </c>
      <c r="AI36" s="33">
        <v>8.9999999999999993E-3</v>
      </c>
    </row>
    <row r="37" spans="1:35">
      <c r="A37" t="s">
        <v>226</v>
      </c>
      <c r="B37" t="s">
        <v>2876</v>
      </c>
      <c r="C37" t="s">
        <v>2877</v>
      </c>
      <c r="D37" t="s">
        <v>271</v>
      </c>
      <c r="F37">
        <v>19.216089</v>
      </c>
      <c r="G37">
        <v>19.922492999999999</v>
      </c>
      <c r="H37">
        <v>20.249058000000002</v>
      </c>
      <c r="I37">
        <v>20.420190999999999</v>
      </c>
      <c r="J37">
        <v>20.628605</v>
      </c>
      <c r="K37">
        <v>20.776282999999999</v>
      </c>
      <c r="L37">
        <v>20.867453000000001</v>
      </c>
      <c r="M37">
        <v>21.067506999999999</v>
      </c>
      <c r="N37">
        <v>21.226353</v>
      </c>
      <c r="O37">
        <v>21.447865</v>
      </c>
      <c r="P37">
        <v>21.724029999999999</v>
      </c>
      <c r="Q37">
        <v>22.041043999999999</v>
      </c>
      <c r="R37">
        <v>22.399277000000001</v>
      </c>
      <c r="S37">
        <v>22.715622</v>
      </c>
      <c r="T37">
        <v>23.030819000000001</v>
      </c>
      <c r="U37">
        <v>23.328999</v>
      </c>
      <c r="V37">
        <v>23.647960999999999</v>
      </c>
      <c r="W37">
        <v>23.959271999999999</v>
      </c>
      <c r="X37">
        <v>24.281723</v>
      </c>
      <c r="Y37">
        <v>24.615406</v>
      </c>
      <c r="Z37">
        <v>24.954886999999999</v>
      </c>
      <c r="AA37">
        <v>25.248894</v>
      </c>
      <c r="AB37">
        <v>25.492370999999999</v>
      </c>
      <c r="AC37">
        <v>25.765373</v>
      </c>
      <c r="AD37">
        <v>26.073187000000001</v>
      </c>
      <c r="AE37">
        <v>26.421970000000002</v>
      </c>
      <c r="AF37">
        <v>26.802612</v>
      </c>
      <c r="AG37">
        <v>27.203855999999998</v>
      </c>
      <c r="AH37">
        <v>27.636939999999999</v>
      </c>
      <c r="AI37" s="33">
        <v>1.2999999999999999E-2</v>
      </c>
    </row>
    <row r="38" spans="1:35">
      <c r="A38" t="s">
        <v>228</v>
      </c>
      <c r="B38" t="s">
        <v>2878</v>
      </c>
      <c r="C38" t="s">
        <v>2879</v>
      </c>
      <c r="D38" t="s">
        <v>271</v>
      </c>
      <c r="F38">
        <v>125.944992</v>
      </c>
      <c r="G38">
        <v>125.92733800000001</v>
      </c>
      <c r="H38">
        <v>126.00193</v>
      </c>
      <c r="I38">
        <v>126.024117</v>
      </c>
      <c r="J38">
        <v>126.108818</v>
      </c>
      <c r="K38">
        <v>125.98774</v>
      </c>
      <c r="L38">
        <v>125.85051</v>
      </c>
      <c r="M38">
        <v>125.751694</v>
      </c>
      <c r="N38">
        <v>125.644211</v>
      </c>
      <c r="O38">
        <v>125.542068</v>
      </c>
      <c r="P38">
        <v>125.445831</v>
      </c>
      <c r="Q38">
        <v>125.34565000000001</v>
      </c>
      <c r="R38">
        <v>125.28291299999999</v>
      </c>
      <c r="S38">
        <v>125.274361</v>
      </c>
      <c r="T38">
        <v>125.310699</v>
      </c>
      <c r="U38">
        <v>125.38260699999999</v>
      </c>
      <c r="V38">
        <v>125.48951700000001</v>
      </c>
      <c r="W38">
        <v>125.60056299999999</v>
      </c>
      <c r="X38">
        <v>125.739059</v>
      </c>
      <c r="Y38">
        <v>125.877106</v>
      </c>
      <c r="Z38">
        <v>125.989098</v>
      </c>
      <c r="AA38">
        <v>126.09713000000001</v>
      </c>
      <c r="AB38">
        <v>126.20932000000001</v>
      </c>
      <c r="AC38">
        <v>126.355698</v>
      </c>
      <c r="AD38">
        <v>126.51675400000001</v>
      </c>
      <c r="AE38">
        <v>126.66364299999999</v>
      </c>
      <c r="AF38">
        <v>126.80441999999999</v>
      </c>
      <c r="AG38">
        <v>126.95045500000001</v>
      </c>
      <c r="AH38">
        <v>127.115082</v>
      </c>
      <c r="AI38" s="33">
        <v>0</v>
      </c>
    </row>
    <row r="39" spans="1:35">
      <c r="A39" t="s">
        <v>230</v>
      </c>
      <c r="B39" t="s">
        <v>2880</v>
      </c>
      <c r="C39" t="s">
        <v>2881</v>
      </c>
      <c r="D39" t="s">
        <v>271</v>
      </c>
      <c r="F39">
        <v>905.75714100000005</v>
      </c>
      <c r="G39">
        <v>805.10900900000001</v>
      </c>
      <c r="H39">
        <v>742.33813499999997</v>
      </c>
      <c r="I39">
        <v>727.13079800000003</v>
      </c>
      <c r="J39">
        <v>705.66064500000005</v>
      </c>
      <c r="K39">
        <v>674.55487100000005</v>
      </c>
      <c r="L39">
        <v>641.53192100000001</v>
      </c>
      <c r="M39">
        <v>638.88922100000002</v>
      </c>
      <c r="N39">
        <v>631.760132</v>
      </c>
      <c r="O39">
        <v>627.29211399999997</v>
      </c>
      <c r="P39">
        <v>623.78265399999998</v>
      </c>
      <c r="Q39">
        <v>627.35815400000001</v>
      </c>
      <c r="R39">
        <v>631.31372099999999</v>
      </c>
      <c r="S39">
        <v>634.03961200000003</v>
      </c>
      <c r="T39">
        <v>634.63903800000003</v>
      </c>
      <c r="U39">
        <v>638.14367700000003</v>
      </c>
      <c r="V39">
        <v>642.87646500000005</v>
      </c>
      <c r="W39">
        <v>646.63232400000004</v>
      </c>
      <c r="X39">
        <v>655.00836200000003</v>
      </c>
      <c r="Y39">
        <v>661.84973100000002</v>
      </c>
      <c r="Z39">
        <v>667.97735599999999</v>
      </c>
      <c r="AA39">
        <v>674.09344499999997</v>
      </c>
      <c r="AB39">
        <v>684.08984399999997</v>
      </c>
      <c r="AC39">
        <v>692.15728799999999</v>
      </c>
      <c r="AD39">
        <v>702.84307899999999</v>
      </c>
      <c r="AE39">
        <v>711.78631600000006</v>
      </c>
      <c r="AF39">
        <v>715.233521</v>
      </c>
      <c r="AG39">
        <v>715.74566700000003</v>
      </c>
      <c r="AH39">
        <v>725.19879200000003</v>
      </c>
      <c r="AI39" s="33">
        <v>-8.0000000000000002E-3</v>
      </c>
    </row>
    <row r="40" spans="1:35">
      <c r="A40" t="s">
        <v>2581</v>
      </c>
      <c r="B40" t="s">
        <v>2882</v>
      </c>
      <c r="C40" t="s">
        <v>2883</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712.36425799999995</v>
      </c>
      <c r="R40">
        <v>729.163635</v>
      </c>
      <c r="S40">
        <v>745.96301300000005</v>
      </c>
      <c r="T40">
        <v>764.00073199999997</v>
      </c>
      <c r="U40">
        <v>771.16210899999999</v>
      </c>
      <c r="V40">
        <v>771.16210899999999</v>
      </c>
      <c r="W40">
        <v>771.16210899999999</v>
      </c>
      <c r="X40">
        <v>772.40039100000001</v>
      </c>
      <c r="Y40">
        <v>771.16210899999999</v>
      </c>
      <c r="Z40">
        <v>771.16210899999999</v>
      </c>
      <c r="AA40">
        <v>771.16210899999999</v>
      </c>
      <c r="AB40">
        <v>772.40039100000001</v>
      </c>
      <c r="AC40">
        <v>771.16064500000005</v>
      </c>
      <c r="AD40">
        <v>771.14788799999997</v>
      </c>
      <c r="AE40">
        <v>771.15313700000002</v>
      </c>
      <c r="AF40">
        <v>772.39257799999996</v>
      </c>
      <c r="AG40">
        <v>771.16210899999999</v>
      </c>
      <c r="AH40">
        <v>771.16210899999999</v>
      </c>
      <c r="AI40" s="33">
        <v>0.03</v>
      </c>
    </row>
    <row r="41" spans="1:35">
      <c r="A41" t="s">
        <v>232</v>
      </c>
      <c r="B41" t="s">
        <v>2884</v>
      </c>
      <c r="C41" t="s">
        <v>2885</v>
      </c>
      <c r="D41" t="s">
        <v>271</v>
      </c>
      <c r="F41">
        <v>430.83187900000001</v>
      </c>
      <c r="G41">
        <v>433.13122600000003</v>
      </c>
      <c r="H41">
        <v>433.967468</v>
      </c>
      <c r="I41">
        <v>434.62811299999998</v>
      </c>
      <c r="J41">
        <v>435.16168199999998</v>
      </c>
      <c r="K41">
        <v>435.94699100000003</v>
      </c>
      <c r="L41">
        <v>436.50531000000001</v>
      </c>
      <c r="M41">
        <v>436.95049999999998</v>
      </c>
      <c r="N41">
        <v>437.33078</v>
      </c>
      <c r="O41">
        <v>437.57455399999998</v>
      </c>
      <c r="P41">
        <v>437.74151599999999</v>
      </c>
      <c r="Q41">
        <v>437.823486</v>
      </c>
      <c r="R41">
        <v>437.85424799999998</v>
      </c>
      <c r="S41">
        <v>437.87469499999997</v>
      </c>
      <c r="T41">
        <v>437.99859600000002</v>
      </c>
      <c r="U41">
        <v>438.19723499999998</v>
      </c>
      <c r="V41">
        <v>438.40600599999999</v>
      </c>
      <c r="W41">
        <v>438.62439000000001</v>
      </c>
      <c r="X41">
        <v>438.85137900000001</v>
      </c>
      <c r="Y41">
        <v>439.08633400000002</v>
      </c>
      <c r="Z41">
        <v>439.32836900000001</v>
      </c>
      <c r="AA41">
        <v>439.57687399999998</v>
      </c>
      <c r="AB41">
        <v>439.831299</v>
      </c>
      <c r="AC41">
        <v>440.09103399999998</v>
      </c>
      <c r="AD41">
        <v>440.35556000000003</v>
      </c>
      <c r="AE41">
        <v>440.62451199999998</v>
      </c>
      <c r="AF41">
        <v>440.89733899999999</v>
      </c>
      <c r="AG41">
        <v>441.17404199999999</v>
      </c>
      <c r="AH41">
        <v>441.45428500000003</v>
      </c>
      <c r="AI41" s="33">
        <v>1E-3</v>
      </c>
    </row>
    <row r="42" spans="1:35">
      <c r="A42" t="s">
        <v>234</v>
      </c>
      <c r="B42" t="s">
        <v>2886</v>
      </c>
      <c r="C42" t="s">
        <v>2887</v>
      </c>
      <c r="D42" t="s">
        <v>271</v>
      </c>
      <c r="F42">
        <v>334.448914</v>
      </c>
      <c r="G42">
        <v>336.233856</v>
      </c>
      <c r="H42">
        <v>336.88302599999997</v>
      </c>
      <c r="I42">
        <v>337.39587399999999</v>
      </c>
      <c r="J42">
        <v>337.81005900000002</v>
      </c>
      <c r="K42">
        <v>338.41970800000001</v>
      </c>
      <c r="L42">
        <v>338.85311899999999</v>
      </c>
      <c r="M42">
        <v>339.19869999999997</v>
      </c>
      <c r="N42">
        <v>339.49392699999999</v>
      </c>
      <c r="O42">
        <v>339.68316700000003</v>
      </c>
      <c r="P42">
        <v>339.81277499999999</v>
      </c>
      <c r="Q42">
        <v>339.87640399999998</v>
      </c>
      <c r="R42">
        <v>339.90026899999998</v>
      </c>
      <c r="S42">
        <v>339.91613799999999</v>
      </c>
      <c r="T42">
        <v>340.01232900000002</v>
      </c>
      <c r="U42">
        <v>340.16653400000001</v>
      </c>
      <c r="V42">
        <v>340.32861300000002</v>
      </c>
      <c r="W42">
        <v>340.498108</v>
      </c>
      <c r="X42">
        <v>340.67434700000001</v>
      </c>
      <c r="Y42">
        <v>340.85672</v>
      </c>
      <c r="Z42">
        <v>341.04461700000002</v>
      </c>
      <c r="AA42">
        <v>341.23751800000002</v>
      </c>
      <c r="AB42">
        <v>341.43502799999999</v>
      </c>
      <c r="AC42">
        <v>341.63665800000001</v>
      </c>
      <c r="AD42">
        <v>341.84201000000002</v>
      </c>
      <c r="AE42">
        <v>342.05078099999997</v>
      </c>
      <c r="AF42">
        <v>342.26260400000001</v>
      </c>
      <c r="AG42">
        <v>342.47738600000002</v>
      </c>
      <c r="AH42">
        <v>342.69494600000002</v>
      </c>
      <c r="AI42" s="33">
        <v>1E-3</v>
      </c>
    </row>
    <row r="43" spans="1:35">
      <c r="A43" t="s">
        <v>236</v>
      </c>
      <c r="B43" t="s">
        <v>2888</v>
      </c>
      <c r="C43" t="s">
        <v>2889</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2890</v>
      </c>
      <c r="C44" t="s">
        <v>2891</v>
      </c>
      <c r="D44" t="s">
        <v>271</v>
      </c>
      <c r="F44">
        <v>96.382973000000007</v>
      </c>
      <c r="G44">
        <v>96.897368999999998</v>
      </c>
      <c r="H44">
        <v>97.084457</v>
      </c>
      <c r="I44">
        <v>97.232253999999998</v>
      </c>
      <c r="J44">
        <v>97.351607999999999</v>
      </c>
      <c r="K44">
        <v>97.527289999999994</v>
      </c>
      <c r="L44">
        <v>97.652191000000002</v>
      </c>
      <c r="M44">
        <v>97.751784999999998</v>
      </c>
      <c r="N44">
        <v>97.836860999999999</v>
      </c>
      <c r="O44">
        <v>97.891396</v>
      </c>
      <c r="P44">
        <v>97.928741000000002</v>
      </c>
      <c r="Q44">
        <v>97.947083000000006</v>
      </c>
      <c r="R44">
        <v>97.953963999999999</v>
      </c>
      <c r="S44">
        <v>97.958541999999994</v>
      </c>
      <c r="T44">
        <v>97.986251999999993</v>
      </c>
      <c r="U44">
        <v>98.030700999999993</v>
      </c>
      <c r="V44">
        <v>98.077408000000005</v>
      </c>
      <c r="W44">
        <v>98.126266000000001</v>
      </c>
      <c r="X44">
        <v>98.177047999999999</v>
      </c>
      <c r="Y44">
        <v>98.229613999999998</v>
      </c>
      <c r="Z44">
        <v>98.283752000000007</v>
      </c>
      <c r="AA44">
        <v>98.339348000000001</v>
      </c>
      <c r="AB44">
        <v>98.396263000000005</v>
      </c>
      <c r="AC44">
        <v>98.454369</v>
      </c>
      <c r="AD44">
        <v>98.513542000000001</v>
      </c>
      <c r="AE44">
        <v>98.573715000000007</v>
      </c>
      <c r="AF44">
        <v>98.634749999999997</v>
      </c>
      <c r="AG44">
        <v>98.696647999999996</v>
      </c>
      <c r="AH44">
        <v>98.759338</v>
      </c>
      <c r="AI44" s="33">
        <v>1E-3</v>
      </c>
    </row>
    <row r="45" spans="1:35">
      <c r="A45" t="s">
        <v>144</v>
      </c>
      <c r="B45" t="s">
        <v>2892</v>
      </c>
      <c r="C45" t="s">
        <v>2893</v>
      </c>
      <c r="D45" t="s">
        <v>271</v>
      </c>
      <c r="F45">
        <v>27641.289062</v>
      </c>
      <c r="G45">
        <v>27629.986327999999</v>
      </c>
      <c r="H45">
        <v>27369.128906000002</v>
      </c>
      <c r="I45">
        <v>27056.130859000001</v>
      </c>
      <c r="J45">
        <v>26871.935547000001</v>
      </c>
      <c r="K45">
        <v>26695.582031000002</v>
      </c>
      <c r="L45">
        <v>26476.041015999999</v>
      </c>
      <c r="M45">
        <v>26241.513672000001</v>
      </c>
      <c r="N45">
        <v>25954.726562</v>
      </c>
      <c r="O45">
        <v>25699.679688</v>
      </c>
      <c r="P45">
        <v>25488.210938</v>
      </c>
      <c r="Q45">
        <v>25333.345702999999</v>
      </c>
      <c r="R45">
        <v>25219.912109000001</v>
      </c>
      <c r="S45">
        <v>25126.609375</v>
      </c>
      <c r="T45">
        <v>25019.597656000002</v>
      </c>
      <c r="U45">
        <v>24956.285156000002</v>
      </c>
      <c r="V45">
        <v>24919.646484000001</v>
      </c>
      <c r="W45">
        <v>24879.96875</v>
      </c>
      <c r="X45">
        <v>24898.324218999998</v>
      </c>
      <c r="Y45">
        <v>24944.470702999999</v>
      </c>
      <c r="Z45">
        <v>24991.828125</v>
      </c>
      <c r="AA45">
        <v>25035.486327999999</v>
      </c>
      <c r="AB45">
        <v>25083.150390999999</v>
      </c>
      <c r="AC45">
        <v>25144.460938</v>
      </c>
      <c r="AD45">
        <v>25236.320312</v>
      </c>
      <c r="AE45">
        <v>25358.802734000001</v>
      </c>
      <c r="AF45">
        <v>25506.71875</v>
      </c>
      <c r="AG45">
        <v>25673.876952999999</v>
      </c>
      <c r="AH45">
        <v>25869.796875</v>
      </c>
      <c r="AI45" s="33">
        <v>-2E-3</v>
      </c>
    </row>
    <row r="46" spans="1:35">
      <c r="A46" t="s">
        <v>145</v>
      </c>
    </row>
    <row r="47" spans="1:35">
      <c r="A47" t="s">
        <v>241</v>
      </c>
      <c r="B47" t="s">
        <v>2894</v>
      </c>
      <c r="C47" t="s">
        <v>2895</v>
      </c>
      <c r="D47" t="s">
        <v>271</v>
      </c>
      <c r="F47">
        <v>15863.441406</v>
      </c>
      <c r="G47">
        <v>15883.318359000001</v>
      </c>
      <c r="H47">
        <v>15704.464844</v>
      </c>
      <c r="I47">
        <v>15454.496094</v>
      </c>
      <c r="J47">
        <v>15265.180664</v>
      </c>
      <c r="K47">
        <v>15100.634765999999</v>
      </c>
      <c r="L47">
        <v>14908.195312</v>
      </c>
      <c r="M47">
        <v>14685.060546999999</v>
      </c>
      <c r="N47">
        <v>14439.398438</v>
      </c>
      <c r="O47">
        <v>14209.355469</v>
      </c>
      <c r="P47">
        <v>13990.552734000001</v>
      </c>
      <c r="Q47">
        <v>13818.202148</v>
      </c>
      <c r="R47">
        <v>13674.634765999999</v>
      </c>
      <c r="S47">
        <v>13533.851562</v>
      </c>
      <c r="T47">
        <v>13385.595703000001</v>
      </c>
      <c r="U47">
        <v>13256.721680000001</v>
      </c>
      <c r="V47">
        <v>13145.132812</v>
      </c>
      <c r="W47">
        <v>13035.946289</v>
      </c>
      <c r="X47">
        <v>12951.764648</v>
      </c>
      <c r="Y47">
        <v>12884.435546999999</v>
      </c>
      <c r="Z47">
        <v>12828.246094</v>
      </c>
      <c r="AA47">
        <v>12777.643555000001</v>
      </c>
      <c r="AB47">
        <v>12740.092773</v>
      </c>
      <c r="AC47">
        <v>12720.604492</v>
      </c>
      <c r="AD47">
        <v>12728.091796999999</v>
      </c>
      <c r="AE47">
        <v>12760.853515999999</v>
      </c>
      <c r="AF47">
        <v>12813.766602</v>
      </c>
      <c r="AG47">
        <v>12883.482421999999</v>
      </c>
      <c r="AH47">
        <v>12969.675781</v>
      </c>
      <c r="AI47" s="33">
        <v>-7.0000000000000001E-3</v>
      </c>
    </row>
    <row r="48" spans="1:35">
      <c r="A48" t="s">
        <v>243</v>
      </c>
      <c r="B48" t="s">
        <v>2896</v>
      </c>
      <c r="C48" t="s">
        <v>2897</v>
      </c>
      <c r="D48" t="s">
        <v>271</v>
      </c>
      <c r="F48">
        <v>33.333832000000001</v>
      </c>
      <c r="G48">
        <v>33.763817000000003</v>
      </c>
      <c r="H48">
        <v>33.016762</v>
      </c>
      <c r="I48">
        <v>33.009616999999999</v>
      </c>
      <c r="J48">
        <v>32.142913999999998</v>
      </c>
      <c r="K48">
        <v>31.283472</v>
      </c>
      <c r="L48">
        <v>30.386455999999999</v>
      </c>
      <c r="M48">
        <v>29.338730000000002</v>
      </c>
      <c r="N48">
        <v>28.182188</v>
      </c>
      <c r="O48">
        <v>27.142471</v>
      </c>
      <c r="P48">
        <v>26.140280000000001</v>
      </c>
      <c r="Q48">
        <v>25.287109000000001</v>
      </c>
      <c r="R48">
        <v>24.549526</v>
      </c>
      <c r="S48">
        <v>23.977695000000001</v>
      </c>
      <c r="T48">
        <v>23.362116</v>
      </c>
      <c r="U48">
        <v>22.983678999999999</v>
      </c>
      <c r="V48">
        <v>22.779979999999998</v>
      </c>
      <c r="W48">
        <v>22.687076999999999</v>
      </c>
      <c r="X48">
        <v>22.763313</v>
      </c>
      <c r="Y48">
        <v>22.887884</v>
      </c>
      <c r="Z48">
        <v>23.036581000000002</v>
      </c>
      <c r="AA48">
        <v>23.294789999999999</v>
      </c>
      <c r="AB48">
        <v>23.600403</v>
      </c>
      <c r="AC48">
        <v>23.870788999999998</v>
      </c>
      <c r="AD48">
        <v>24.185431999999999</v>
      </c>
      <c r="AE48">
        <v>24.544865000000001</v>
      </c>
      <c r="AF48">
        <v>24.921595</v>
      </c>
      <c r="AG48">
        <v>25.224845999999999</v>
      </c>
      <c r="AH48">
        <v>25.674686000000001</v>
      </c>
      <c r="AI48" s="33">
        <v>-8.9999999999999993E-3</v>
      </c>
    </row>
    <row r="49" spans="1:35">
      <c r="A49" t="s">
        <v>245</v>
      </c>
      <c r="B49" t="s">
        <v>2898</v>
      </c>
      <c r="C49" t="s">
        <v>2899</v>
      </c>
      <c r="D49" t="s">
        <v>271</v>
      </c>
      <c r="F49">
        <v>6709.6796880000002</v>
      </c>
      <c r="G49">
        <v>6703.5668949999999</v>
      </c>
      <c r="H49">
        <v>6632.9008789999998</v>
      </c>
      <c r="I49">
        <v>6564.2836909999996</v>
      </c>
      <c r="J49">
        <v>6540.5039059999999</v>
      </c>
      <c r="K49">
        <v>6502.6342770000001</v>
      </c>
      <c r="L49">
        <v>6469.0366210000002</v>
      </c>
      <c r="M49">
        <v>6419.794922</v>
      </c>
      <c r="N49">
        <v>6355.0908200000003</v>
      </c>
      <c r="O49">
        <v>6297.6435549999997</v>
      </c>
      <c r="P49">
        <v>6259.0571289999998</v>
      </c>
      <c r="Q49">
        <v>6219.8310549999997</v>
      </c>
      <c r="R49">
        <v>6188.2509769999997</v>
      </c>
      <c r="S49">
        <v>6168.3798829999996</v>
      </c>
      <c r="T49">
        <v>6139.9482420000004</v>
      </c>
      <c r="U49">
        <v>6124.8549800000001</v>
      </c>
      <c r="V49">
        <v>6112.9008789999998</v>
      </c>
      <c r="W49">
        <v>6094.625</v>
      </c>
      <c r="X49">
        <v>6094.6586909999996</v>
      </c>
      <c r="Y49">
        <v>6104.6328119999998</v>
      </c>
      <c r="Z49">
        <v>6111.0878910000001</v>
      </c>
      <c r="AA49">
        <v>6111.4790039999998</v>
      </c>
      <c r="AB49">
        <v>6101.5742190000001</v>
      </c>
      <c r="AC49">
        <v>6091.390625</v>
      </c>
      <c r="AD49">
        <v>6081.2558589999999</v>
      </c>
      <c r="AE49">
        <v>6073.6840819999998</v>
      </c>
      <c r="AF49">
        <v>6073.8632809999999</v>
      </c>
      <c r="AG49">
        <v>6075.7045900000003</v>
      </c>
      <c r="AH49">
        <v>6080.1831050000001</v>
      </c>
      <c r="AI49" s="33">
        <v>-4.0000000000000001E-3</v>
      </c>
    </row>
    <row r="50" spans="1:35">
      <c r="A50" t="s">
        <v>247</v>
      </c>
      <c r="B50" t="s">
        <v>2900</v>
      </c>
      <c r="C50" t="s">
        <v>2901</v>
      </c>
      <c r="D50" t="s">
        <v>271</v>
      </c>
      <c r="F50">
        <v>3114.8347170000002</v>
      </c>
      <c r="G50">
        <v>3322.038086</v>
      </c>
      <c r="H50">
        <v>3362.7136230000001</v>
      </c>
      <c r="I50">
        <v>3367.8740229999999</v>
      </c>
      <c r="J50">
        <v>3412.040039</v>
      </c>
      <c r="K50">
        <v>3454.45874</v>
      </c>
      <c r="L50">
        <v>3486.279297</v>
      </c>
      <c r="M50">
        <v>3508.234375</v>
      </c>
      <c r="N50">
        <v>3520.2128910000001</v>
      </c>
      <c r="O50">
        <v>3533.4882809999999</v>
      </c>
      <c r="P50">
        <v>3557.5622560000002</v>
      </c>
      <c r="Q50">
        <v>3584.6459960000002</v>
      </c>
      <c r="R50">
        <v>3612.8276369999999</v>
      </c>
      <c r="S50">
        <v>3646.4497070000002</v>
      </c>
      <c r="T50">
        <v>3685.4736330000001</v>
      </c>
      <c r="U50">
        <v>3729.8735350000002</v>
      </c>
      <c r="V50">
        <v>3777.6323240000002</v>
      </c>
      <c r="W50">
        <v>3825.6796880000002</v>
      </c>
      <c r="X50">
        <v>3883.2514649999998</v>
      </c>
      <c r="Y50">
        <v>3943.4223630000001</v>
      </c>
      <c r="Z50">
        <v>3999.0639649999998</v>
      </c>
      <c r="AA50">
        <v>4051.3937989999999</v>
      </c>
      <c r="AB50">
        <v>4102.2045900000003</v>
      </c>
      <c r="AC50">
        <v>4151.9052730000003</v>
      </c>
      <c r="AD50">
        <v>4202.4404299999997</v>
      </c>
      <c r="AE50">
        <v>4254.9375</v>
      </c>
      <c r="AF50">
        <v>4313.5126950000003</v>
      </c>
      <c r="AG50">
        <v>4374.6162109999996</v>
      </c>
      <c r="AH50">
        <v>4437.3076170000004</v>
      </c>
      <c r="AI50" s="33">
        <v>1.2999999999999999E-2</v>
      </c>
    </row>
    <row r="51" spans="1:35">
      <c r="A51" t="s">
        <v>236</v>
      </c>
      <c r="B51" t="s">
        <v>2902</v>
      </c>
      <c r="C51" t="s">
        <v>2903</v>
      </c>
      <c r="D51" t="s">
        <v>271</v>
      </c>
      <c r="F51">
        <v>687.54107699999997</v>
      </c>
      <c r="G51">
        <v>535.41668700000002</v>
      </c>
      <c r="H51">
        <v>522.25976600000001</v>
      </c>
      <c r="I51">
        <v>525.40002400000003</v>
      </c>
      <c r="J51">
        <v>504.404877</v>
      </c>
      <c r="K51">
        <v>499.71414199999998</v>
      </c>
      <c r="L51">
        <v>483.65490699999998</v>
      </c>
      <c r="M51">
        <v>476.95974699999999</v>
      </c>
      <c r="N51">
        <v>469.57516500000003</v>
      </c>
      <c r="O51">
        <v>468.166809</v>
      </c>
      <c r="P51">
        <v>466.24075299999998</v>
      </c>
      <c r="Q51">
        <v>463.65838600000001</v>
      </c>
      <c r="R51">
        <v>461.96261600000003</v>
      </c>
      <c r="S51">
        <v>460.52734400000003</v>
      </c>
      <c r="T51">
        <v>456.75097699999998</v>
      </c>
      <c r="U51">
        <v>456.176422</v>
      </c>
      <c r="V51">
        <v>457.980164</v>
      </c>
      <c r="W51">
        <v>459.03125</v>
      </c>
      <c r="X51">
        <v>458.79510499999998</v>
      </c>
      <c r="Y51">
        <v>457.61050399999999</v>
      </c>
      <c r="Z51">
        <v>454.64978000000002</v>
      </c>
      <c r="AA51">
        <v>453.52587899999997</v>
      </c>
      <c r="AB51">
        <v>452.35665899999998</v>
      </c>
      <c r="AC51">
        <v>450.273529</v>
      </c>
      <c r="AD51">
        <v>448.38855000000001</v>
      </c>
      <c r="AE51">
        <v>447.336975</v>
      </c>
      <c r="AF51">
        <v>443.51623499999999</v>
      </c>
      <c r="AG51">
        <v>440.36642499999999</v>
      </c>
      <c r="AH51">
        <v>436.503601</v>
      </c>
      <c r="AI51" s="33">
        <v>-1.6E-2</v>
      </c>
    </row>
    <row r="52" spans="1:35">
      <c r="A52" t="s">
        <v>250</v>
      </c>
      <c r="B52" t="s">
        <v>2904</v>
      </c>
      <c r="C52" t="s">
        <v>2905</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3">
        <v>0</v>
      </c>
    </row>
    <row r="53" spans="1:35">
      <c r="A53" t="s">
        <v>252</v>
      </c>
      <c r="B53" t="s">
        <v>2906</v>
      </c>
      <c r="C53" t="s">
        <v>2907</v>
      </c>
      <c r="D53" t="s">
        <v>271</v>
      </c>
      <c r="F53">
        <v>11.094640999999999</v>
      </c>
      <c r="G53">
        <v>11.697813999999999</v>
      </c>
      <c r="H53">
        <v>11.848452999999999</v>
      </c>
      <c r="I53">
        <v>11.997132000000001</v>
      </c>
      <c r="J53">
        <v>12.140041999999999</v>
      </c>
      <c r="K53">
        <v>12.267289</v>
      </c>
      <c r="L53">
        <v>12.105812999999999</v>
      </c>
      <c r="M53">
        <v>12.194003</v>
      </c>
      <c r="N53">
        <v>12.284519</v>
      </c>
      <c r="O53">
        <v>12.372197999999999</v>
      </c>
      <c r="P53">
        <v>12.479782</v>
      </c>
      <c r="Q53">
        <v>12.613061</v>
      </c>
      <c r="R53">
        <v>12.780049999999999</v>
      </c>
      <c r="S53">
        <v>12.965719</v>
      </c>
      <c r="T53">
        <v>13.166717999999999</v>
      </c>
      <c r="U53">
        <v>13.407273999999999</v>
      </c>
      <c r="V53">
        <v>13.663408</v>
      </c>
      <c r="W53">
        <v>13.942765</v>
      </c>
      <c r="X53">
        <v>14.265349000000001</v>
      </c>
      <c r="Y53">
        <v>14.643945</v>
      </c>
      <c r="Z53">
        <v>15.061007999999999</v>
      </c>
      <c r="AA53">
        <v>15.510818</v>
      </c>
      <c r="AB53">
        <v>15.987420999999999</v>
      </c>
      <c r="AC53">
        <v>16.505040999999999</v>
      </c>
      <c r="AD53">
        <v>17.070081999999999</v>
      </c>
      <c r="AE53">
        <v>17.676098</v>
      </c>
      <c r="AF53">
        <v>18.318211000000002</v>
      </c>
      <c r="AG53">
        <v>18.978432000000002</v>
      </c>
      <c r="AH53">
        <v>19.667041999999999</v>
      </c>
      <c r="AI53" s="33">
        <v>2.1000000000000001E-2</v>
      </c>
    </row>
    <row r="54" spans="1:35">
      <c r="A54" t="s">
        <v>228</v>
      </c>
      <c r="B54" t="s">
        <v>2908</v>
      </c>
      <c r="C54" t="s">
        <v>2909</v>
      </c>
      <c r="D54" t="s">
        <v>271</v>
      </c>
      <c r="F54">
        <v>125.944992</v>
      </c>
      <c r="G54">
        <v>125.92733800000001</v>
      </c>
      <c r="H54">
        <v>126.00193</v>
      </c>
      <c r="I54">
        <v>126.024117</v>
      </c>
      <c r="J54">
        <v>126.108818</v>
      </c>
      <c r="K54">
        <v>125.98774</v>
      </c>
      <c r="L54">
        <v>125.85051</v>
      </c>
      <c r="M54">
        <v>125.751694</v>
      </c>
      <c r="N54">
        <v>125.644211</v>
      </c>
      <c r="O54">
        <v>125.542068</v>
      </c>
      <c r="P54">
        <v>125.445831</v>
      </c>
      <c r="Q54">
        <v>125.34565000000001</v>
      </c>
      <c r="R54">
        <v>125.28291299999999</v>
      </c>
      <c r="S54">
        <v>125.274361</v>
      </c>
      <c r="T54">
        <v>125.310699</v>
      </c>
      <c r="U54">
        <v>125.38260699999999</v>
      </c>
      <c r="V54">
        <v>125.48951700000001</v>
      </c>
      <c r="W54">
        <v>125.60056299999999</v>
      </c>
      <c r="X54">
        <v>125.739059</v>
      </c>
      <c r="Y54">
        <v>125.877106</v>
      </c>
      <c r="Z54">
        <v>125.989098</v>
      </c>
      <c r="AA54">
        <v>126.09713000000001</v>
      </c>
      <c r="AB54">
        <v>126.20932000000001</v>
      </c>
      <c r="AC54">
        <v>126.355698</v>
      </c>
      <c r="AD54">
        <v>126.51675400000001</v>
      </c>
      <c r="AE54">
        <v>126.66364299999999</v>
      </c>
      <c r="AF54">
        <v>126.80441999999999</v>
      </c>
      <c r="AG54">
        <v>126.95045500000001</v>
      </c>
      <c r="AH54">
        <v>127.115082</v>
      </c>
      <c r="AI54" s="33">
        <v>0</v>
      </c>
    </row>
    <row r="55" spans="1:35">
      <c r="A55" t="s">
        <v>255</v>
      </c>
      <c r="B55" t="s">
        <v>2910</v>
      </c>
      <c r="C55" t="s">
        <v>2911</v>
      </c>
      <c r="D55" t="s">
        <v>271</v>
      </c>
      <c r="F55">
        <v>26568.291015999999</v>
      </c>
      <c r="G55">
        <v>26638.136718999998</v>
      </c>
      <c r="H55">
        <v>26415.607422000001</v>
      </c>
      <c r="I55">
        <v>26105.478515999999</v>
      </c>
      <c r="J55">
        <v>25914.908202999999</v>
      </c>
      <c r="K55">
        <v>25749.365234000001</v>
      </c>
      <c r="L55">
        <v>25537.886718999998</v>
      </c>
      <c r="M55">
        <v>25279.707031000002</v>
      </c>
      <c r="N55">
        <v>24972.757812</v>
      </c>
      <c r="O55">
        <v>24696.082031000002</v>
      </c>
      <c r="P55">
        <v>24459.845702999999</v>
      </c>
      <c r="Q55">
        <v>24271.949218999998</v>
      </c>
      <c r="R55">
        <v>24122.654297000001</v>
      </c>
      <c r="S55">
        <v>23993.787109000001</v>
      </c>
      <c r="T55">
        <v>23851.966797000001</v>
      </c>
      <c r="U55">
        <v>23751.761718999998</v>
      </c>
      <c r="V55">
        <v>23677.941406000002</v>
      </c>
      <c r="W55">
        <v>23599.873047000001</v>
      </c>
      <c r="X55">
        <v>23573.597656000002</v>
      </c>
      <c r="Y55">
        <v>23575.871093999998</v>
      </c>
      <c r="Z55">
        <v>23579.494140999999</v>
      </c>
      <c r="AA55">
        <v>23581.306640999999</v>
      </c>
      <c r="AB55">
        <v>23584.386718999998</v>
      </c>
      <c r="AC55">
        <v>23603.267577999999</v>
      </c>
      <c r="AD55">
        <v>23650.310547000001</v>
      </c>
      <c r="AE55">
        <v>23728.056640999999</v>
      </c>
      <c r="AF55">
        <v>23837.060547000001</v>
      </c>
      <c r="AG55">
        <v>23967.683593999998</v>
      </c>
      <c r="AH55">
        <v>24118.486327999999</v>
      </c>
      <c r="AI55" s="33">
        <v>-3.0000000000000001E-3</v>
      </c>
    </row>
    <row r="56" spans="1:35">
      <c r="A56" t="s">
        <v>259</v>
      </c>
      <c r="B56" t="s">
        <v>2912</v>
      </c>
      <c r="C56" t="s">
        <v>2913</v>
      </c>
      <c r="D56" t="s">
        <v>271</v>
      </c>
      <c r="F56">
        <v>57.729388999999998</v>
      </c>
      <c r="G56">
        <v>69.711883999999998</v>
      </c>
      <c r="H56">
        <v>83.758201999999997</v>
      </c>
      <c r="I56">
        <v>99.229270999999997</v>
      </c>
      <c r="J56">
        <v>117.29995700000001</v>
      </c>
      <c r="K56">
        <v>138.455139</v>
      </c>
      <c r="L56">
        <v>161.886169</v>
      </c>
      <c r="M56">
        <v>188.194016</v>
      </c>
      <c r="N56">
        <v>216.82801799999999</v>
      </c>
      <c r="O56">
        <v>242.52676400000001</v>
      </c>
      <c r="P56">
        <v>268.923767</v>
      </c>
      <c r="Q56">
        <v>295.68392899999998</v>
      </c>
      <c r="R56">
        <v>323.98226899999997</v>
      </c>
      <c r="S56">
        <v>352.53344700000002</v>
      </c>
      <c r="T56">
        <v>380.93682899999999</v>
      </c>
      <c r="U56">
        <v>409.36496</v>
      </c>
      <c r="V56">
        <v>437.98336799999998</v>
      </c>
      <c r="W56">
        <v>466.77786300000002</v>
      </c>
      <c r="X56">
        <v>494.896637</v>
      </c>
      <c r="Y56">
        <v>522.74395800000002</v>
      </c>
      <c r="Z56">
        <v>549.87323000000004</v>
      </c>
      <c r="AA56">
        <v>575.55572500000005</v>
      </c>
      <c r="AB56">
        <v>599.65930200000003</v>
      </c>
      <c r="AC56">
        <v>622.11669900000004</v>
      </c>
      <c r="AD56">
        <v>643.90155000000004</v>
      </c>
      <c r="AE56">
        <v>665.25286900000003</v>
      </c>
      <c r="AF56">
        <v>685.97271699999999</v>
      </c>
      <c r="AG56">
        <v>706.309753</v>
      </c>
      <c r="AH56">
        <v>725.74322500000005</v>
      </c>
      <c r="AI56" s="33">
        <v>9.5000000000000001E-2</v>
      </c>
    </row>
    <row r="57" spans="1:35">
      <c r="A57" t="s">
        <v>261</v>
      </c>
      <c r="B57" t="s">
        <v>2914</v>
      </c>
      <c r="C57" t="s">
        <v>2915</v>
      </c>
      <c r="D57" t="s">
        <v>271</v>
      </c>
      <c r="F57">
        <v>107.43746899999999</v>
      </c>
      <c r="G57">
        <v>114.810669</v>
      </c>
      <c r="H57">
        <v>124.848282</v>
      </c>
      <c r="I57">
        <v>121.346664</v>
      </c>
      <c r="J57">
        <v>130.76333600000001</v>
      </c>
      <c r="K57">
        <v>129.56132500000001</v>
      </c>
      <c r="L57">
        <v>130.73623699999999</v>
      </c>
      <c r="M57">
        <v>130.380539</v>
      </c>
      <c r="N57">
        <v>128.70313999999999</v>
      </c>
      <c r="O57">
        <v>128.74896200000001</v>
      </c>
      <c r="P57">
        <v>130.267776</v>
      </c>
      <c r="Q57">
        <v>132.599335</v>
      </c>
      <c r="R57">
        <v>135.84021000000001</v>
      </c>
      <c r="S57">
        <v>139.75474500000001</v>
      </c>
      <c r="T57">
        <v>145.23062100000001</v>
      </c>
      <c r="U57">
        <v>149.85308800000001</v>
      </c>
      <c r="V57">
        <v>153.34927400000001</v>
      </c>
      <c r="W57">
        <v>158.85562100000001</v>
      </c>
      <c r="X57">
        <v>166.63223300000001</v>
      </c>
      <c r="Y57">
        <v>175.42935199999999</v>
      </c>
      <c r="Z57">
        <v>185.52389500000001</v>
      </c>
      <c r="AA57">
        <v>195.53739899999999</v>
      </c>
      <c r="AB57">
        <v>206.00245699999999</v>
      </c>
      <c r="AC57">
        <v>217.69683800000001</v>
      </c>
      <c r="AD57">
        <v>230.01061999999999</v>
      </c>
      <c r="AE57">
        <v>244.201447</v>
      </c>
      <c r="AF57">
        <v>259.120453</v>
      </c>
      <c r="AG57">
        <v>274.51470899999998</v>
      </c>
      <c r="AH57">
        <v>290.558044</v>
      </c>
      <c r="AI57" s="33">
        <v>3.5999999999999997E-2</v>
      </c>
    </row>
    <row r="58" spans="1:35">
      <c r="A58" t="s">
        <v>263</v>
      </c>
      <c r="B58" t="s">
        <v>2916</v>
      </c>
      <c r="C58" t="s">
        <v>2917</v>
      </c>
      <c r="D58" t="s">
        <v>271</v>
      </c>
      <c r="F58">
        <v>0.44603700000000002</v>
      </c>
      <c r="G58">
        <v>0.53702700000000003</v>
      </c>
      <c r="H58">
        <v>0.61442799999999997</v>
      </c>
      <c r="I58">
        <v>0.68328500000000003</v>
      </c>
      <c r="J58">
        <v>0.75673999999999997</v>
      </c>
      <c r="K58">
        <v>0.82808899999999996</v>
      </c>
      <c r="L58">
        <v>0.90419400000000005</v>
      </c>
      <c r="M58">
        <v>0.97754200000000002</v>
      </c>
      <c r="N58">
        <v>1.0553900000000001</v>
      </c>
      <c r="O58">
        <v>1.1345730000000001</v>
      </c>
      <c r="P58">
        <v>1.2141439999999999</v>
      </c>
      <c r="Q58">
        <v>1.29335</v>
      </c>
      <c r="R58">
        <v>1.374058</v>
      </c>
      <c r="S58">
        <v>1.4524980000000001</v>
      </c>
      <c r="T58">
        <v>1.5248390000000001</v>
      </c>
      <c r="U58">
        <v>1.594476</v>
      </c>
      <c r="V58">
        <v>1.6576360000000001</v>
      </c>
      <c r="W58">
        <v>1.717654</v>
      </c>
      <c r="X58">
        <v>1.7699450000000001</v>
      </c>
      <c r="Y58">
        <v>1.815059</v>
      </c>
      <c r="Z58">
        <v>1.858603</v>
      </c>
      <c r="AA58">
        <v>1.8919570000000001</v>
      </c>
      <c r="AB58">
        <v>1.91852</v>
      </c>
      <c r="AC58">
        <v>1.9373990000000001</v>
      </c>
      <c r="AD58">
        <v>1.953532</v>
      </c>
      <c r="AE58">
        <v>1.9653719999999999</v>
      </c>
      <c r="AF58">
        <v>1.9730669999999999</v>
      </c>
      <c r="AG58">
        <v>1.97698</v>
      </c>
      <c r="AH58">
        <v>1.976788</v>
      </c>
      <c r="AI58" s="33">
        <v>5.5E-2</v>
      </c>
    </row>
    <row r="59" spans="1:35">
      <c r="A59" t="s">
        <v>230</v>
      </c>
      <c r="B59" t="s">
        <v>2918</v>
      </c>
      <c r="C59" t="s">
        <v>2881</v>
      </c>
      <c r="D59" t="s">
        <v>271</v>
      </c>
      <c r="F59">
        <v>905.75714100000005</v>
      </c>
      <c r="G59">
        <v>805.10900900000001</v>
      </c>
      <c r="H59">
        <v>742.33813499999997</v>
      </c>
      <c r="I59">
        <v>727.13079800000003</v>
      </c>
      <c r="J59">
        <v>705.66064500000005</v>
      </c>
      <c r="K59">
        <v>674.55487100000005</v>
      </c>
      <c r="L59">
        <v>641.53192100000001</v>
      </c>
      <c r="M59">
        <v>638.88922100000002</v>
      </c>
      <c r="N59">
        <v>631.760132</v>
      </c>
      <c r="O59">
        <v>627.29211399999997</v>
      </c>
      <c r="P59">
        <v>623.78265399999998</v>
      </c>
      <c r="Q59">
        <v>627.35815400000001</v>
      </c>
      <c r="R59">
        <v>631.31372099999999</v>
      </c>
      <c r="S59">
        <v>634.03961200000003</v>
      </c>
      <c r="T59">
        <v>634.63903800000003</v>
      </c>
      <c r="U59">
        <v>638.14367700000003</v>
      </c>
      <c r="V59">
        <v>642.87646500000005</v>
      </c>
      <c r="W59">
        <v>646.63232400000004</v>
      </c>
      <c r="X59">
        <v>655.00836200000003</v>
      </c>
      <c r="Y59">
        <v>661.84973100000002</v>
      </c>
      <c r="Z59">
        <v>667.97735599999999</v>
      </c>
      <c r="AA59">
        <v>674.09344499999997</v>
      </c>
      <c r="AB59">
        <v>684.08984399999997</v>
      </c>
      <c r="AC59">
        <v>692.15728799999999</v>
      </c>
      <c r="AD59">
        <v>702.84307899999999</v>
      </c>
      <c r="AE59">
        <v>711.78631600000006</v>
      </c>
      <c r="AF59">
        <v>715.233521</v>
      </c>
      <c r="AG59">
        <v>715.74566700000003</v>
      </c>
      <c r="AH59">
        <v>725.19879200000003</v>
      </c>
      <c r="AI59" s="33">
        <v>-8.0000000000000002E-3</v>
      </c>
    </row>
    <row r="60" spans="1:35">
      <c r="A60" t="s">
        <v>2581</v>
      </c>
      <c r="B60" t="s">
        <v>2919</v>
      </c>
      <c r="C60" t="s">
        <v>2883</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712.36425799999995</v>
      </c>
      <c r="R60">
        <v>729.163635</v>
      </c>
      <c r="S60">
        <v>745.96301300000005</v>
      </c>
      <c r="T60">
        <v>764.00073199999997</v>
      </c>
      <c r="U60">
        <v>771.16210899999999</v>
      </c>
      <c r="V60">
        <v>771.16210899999999</v>
      </c>
      <c r="W60">
        <v>771.16210899999999</v>
      </c>
      <c r="X60">
        <v>772.40039100000001</v>
      </c>
      <c r="Y60">
        <v>771.16210899999999</v>
      </c>
      <c r="Z60">
        <v>771.16210899999999</v>
      </c>
      <c r="AA60">
        <v>771.16210899999999</v>
      </c>
      <c r="AB60">
        <v>772.40039100000001</v>
      </c>
      <c r="AC60">
        <v>771.16064500000005</v>
      </c>
      <c r="AD60">
        <v>771.14788799999997</v>
      </c>
      <c r="AE60">
        <v>771.15313700000002</v>
      </c>
      <c r="AF60">
        <v>772.39257799999996</v>
      </c>
      <c r="AG60">
        <v>771.16210899999999</v>
      </c>
      <c r="AH60">
        <v>771.16210899999999</v>
      </c>
      <c r="AI60" s="33">
        <v>0.03</v>
      </c>
    </row>
    <row r="61" spans="1:35">
      <c r="A61" t="s">
        <v>146</v>
      </c>
      <c r="B61" t="s">
        <v>2920</v>
      </c>
      <c r="C61" t="s">
        <v>2921</v>
      </c>
      <c r="D61" t="s">
        <v>271</v>
      </c>
      <c r="F61">
        <v>27972.183593999998</v>
      </c>
      <c r="G61">
        <v>28006.275390999999</v>
      </c>
      <c r="H61">
        <v>27751.169922000001</v>
      </c>
      <c r="I61">
        <v>27462.650390999999</v>
      </c>
      <c r="J61">
        <v>27315.648438</v>
      </c>
      <c r="K61">
        <v>27169.935547000001</v>
      </c>
      <c r="L61">
        <v>26976.554688</v>
      </c>
      <c r="M61">
        <v>26765.71875</v>
      </c>
      <c r="N61">
        <v>26529.072265999999</v>
      </c>
      <c r="O61">
        <v>26324.152343999998</v>
      </c>
      <c r="P61">
        <v>26164.039062</v>
      </c>
      <c r="Q61">
        <v>26041.246093999998</v>
      </c>
      <c r="R61">
        <v>25944.330077999999</v>
      </c>
      <c r="S61">
        <v>25867.529297000001</v>
      </c>
      <c r="T61">
        <v>25778.298827999999</v>
      </c>
      <c r="U61">
        <v>25721.880859000001</v>
      </c>
      <c r="V61">
        <v>25684.970702999999</v>
      </c>
      <c r="W61">
        <v>25645.017577999999</v>
      </c>
      <c r="X61">
        <v>25664.304688</v>
      </c>
      <c r="Y61">
        <v>25708.871093999998</v>
      </c>
      <c r="Z61">
        <v>25755.888672000001</v>
      </c>
      <c r="AA61">
        <v>25799.548827999999</v>
      </c>
      <c r="AB61">
        <v>25848.457031000002</v>
      </c>
      <c r="AC61">
        <v>25908.337890999999</v>
      </c>
      <c r="AD61">
        <v>26000.167968999998</v>
      </c>
      <c r="AE61">
        <v>26122.414062</v>
      </c>
      <c r="AF61">
        <v>26271.753906000002</v>
      </c>
      <c r="AG61">
        <v>26437.394531000002</v>
      </c>
      <c r="AH61">
        <v>26633.126952999999</v>
      </c>
      <c r="AI61" s="33">
        <v>-2E-3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B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1"/>
      <c r="D2" s="18"/>
      <c r="E2" s="7"/>
      <c r="F2" s="7"/>
      <c r="G2" s="7"/>
    </row>
    <row r="3" spans="1:32" ht="15" customHeight="1">
      <c r="C3" s="41"/>
      <c r="D3" s="41"/>
      <c r="E3" s="7"/>
      <c r="F3" s="7"/>
      <c r="G3" s="41"/>
    </row>
    <row r="4" spans="1:32" ht="15" customHeight="1">
      <c r="C4" s="41"/>
      <c r="D4" s="41"/>
      <c r="E4" s="7"/>
      <c r="F4" s="7"/>
      <c r="G4" s="7"/>
    </row>
    <row r="5" spans="1:32" ht="15" customHeight="1">
      <c r="C5" s="41"/>
      <c r="D5" s="7"/>
      <c r="E5" s="41"/>
      <c r="F5" s="7"/>
      <c r="G5" s="7"/>
    </row>
    <row r="7" spans="1:32" ht="12" customHeight="1"/>
    <row r="8" spans="1:32" ht="12" customHeight="1"/>
    <row r="9" spans="1:32" ht="12" customHeight="1"/>
    <row r="10" spans="1:32" ht="15" customHeight="1">
      <c r="A10" s="8" t="s">
        <v>827</v>
      </c>
      <c r="B10" s="20" t="s">
        <v>828</v>
      </c>
      <c r="AF10" s="38" t="s">
        <v>821</v>
      </c>
    </row>
    <row r="11" spans="1:32" ht="15" customHeight="1">
      <c r="B11" s="17" t="s">
        <v>829</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44</v>
      </c>
    </row>
    <row r="16" spans="1:32" ht="15" customHeight="1">
      <c r="B16" s="23" t="s">
        <v>831</v>
      </c>
    </row>
    <row r="17" spans="1:32" ht="15" customHeight="1">
      <c r="A17" s="8" t="s">
        <v>832</v>
      </c>
      <c r="B17" s="24" t="s">
        <v>833</v>
      </c>
      <c r="C17" s="25">
        <f>'AEO 2023 Table 35 Raw'!F8</f>
        <v>14528.433594</v>
      </c>
      <c r="D17" s="25">
        <f>'AEO 2023 Table 35 Raw'!G8</f>
        <v>14575.490234000001</v>
      </c>
      <c r="E17" s="25">
        <f>'AEO 2023 Table 35 Raw'!H8</f>
        <v>14425.307617</v>
      </c>
      <c r="F17" s="25">
        <f>'AEO 2023 Table 35 Raw'!I8</f>
        <v>14198.711914</v>
      </c>
      <c r="G17" s="25">
        <f>'AEO 2023 Table 35 Raw'!J8</f>
        <v>14026.342773</v>
      </c>
      <c r="H17" s="25">
        <f>'AEO 2023 Table 35 Raw'!K8</f>
        <v>13886.845703000001</v>
      </c>
      <c r="I17" s="25">
        <f>'AEO 2023 Table 35 Raw'!L8</f>
        <v>13721.070312</v>
      </c>
      <c r="J17" s="25">
        <f>'AEO 2023 Table 35 Raw'!M8</f>
        <v>13527.456055000001</v>
      </c>
      <c r="K17" s="25">
        <f>'AEO 2023 Table 35 Raw'!N8</f>
        <v>13314.393555000001</v>
      </c>
      <c r="L17" s="25">
        <f>'AEO 2023 Table 35 Raw'!O8</f>
        <v>13111.100586</v>
      </c>
      <c r="M17" s="25">
        <f>'AEO 2023 Table 35 Raw'!P8</f>
        <v>12912.777344</v>
      </c>
      <c r="N17" s="25">
        <f>'AEO 2023 Table 35 Raw'!Q8</f>
        <v>12761.379883</v>
      </c>
      <c r="O17" s="25">
        <f>'AEO 2023 Table 35 Raw'!R8</f>
        <v>12637.549805000001</v>
      </c>
      <c r="P17" s="25">
        <f>'AEO 2023 Table 35 Raw'!S8</f>
        <v>12515.392578000001</v>
      </c>
      <c r="Q17" s="25">
        <f>'AEO 2023 Table 35 Raw'!T8</f>
        <v>12387.723633</v>
      </c>
      <c r="R17" s="25">
        <f>'AEO 2023 Table 35 Raw'!U8</f>
        <v>12277.628906</v>
      </c>
      <c r="S17" s="25">
        <f>'AEO 2023 Table 35 Raw'!V8</f>
        <v>12184.416992</v>
      </c>
      <c r="T17" s="25">
        <f>'AEO 2023 Table 35 Raw'!W8</f>
        <v>12094.247069999999</v>
      </c>
      <c r="U17" s="25">
        <f>'AEO 2023 Table 35 Raw'!X8</f>
        <v>12024.815430000001</v>
      </c>
      <c r="V17" s="25">
        <f>'AEO 2023 Table 35 Raw'!Y8</f>
        <v>11968.634765999999</v>
      </c>
      <c r="W17" s="25">
        <f>'AEO 2023 Table 35 Raw'!Z8</f>
        <v>11924.832031</v>
      </c>
      <c r="X17" s="25">
        <f>'AEO 2023 Table 35 Raw'!AA8</f>
        <v>11888.299805000001</v>
      </c>
      <c r="Y17" s="25">
        <f>'AEO 2023 Table 35 Raw'!AB8</f>
        <v>11863.885742</v>
      </c>
      <c r="Z17" s="25">
        <f>'AEO 2023 Table 35 Raw'!AC8</f>
        <v>11855.326171999999</v>
      </c>
      <c r="AA17" s="25">
        <f>'AEO 2023 Table 35 Raw'!AD8</f>
        <v>11871.25</v>
      </c>
      <c r="AB17" s="25">
        <f>'AEO 2023 Table 35 Raw'!AE8</f>
        <v>11910.535156</v>
      </c>
      <c r="AC17" s="25">
        <f>'AEO 2023 Table 35 Raw'!AF8</f>
        <v>11968.117188</v>
      </c>
      <c r="AD17" s="25">
        <f>'AEO 2023 Table 35 Raw'!AG8</f>
        <v>12041.339844</v>
      </c>
      <c r="AE17" s="25">
        <f>'AEO 2023 Table 35 Raw'!AH8</f>
        <v>12129.555664</v>
      </c>
      <c r="AF17" s="46">
        <f>'AEO 2023 Table 35 Raw'!AI8</f>
        <v>-6.0000000000000001E-3</v>
      </c>
    </row>
    <row r="18" spans="1:32" ht="15" customHeight="1">
      <c r="A18" s="8" t="s">
        <v>834</v>
      </c>
      <c r="B18" s="24" t="s">
        <v>835</v>
      </c>
      <c r="C18" s="25">
        <f>'AEO 2023 Table 35 Raw'!F9</f>
        <v>5648.5683589999999</v>
      </c>
      <c r="D18" s="25">
        <f>'AEO 2023 Table 35 Raw'!G9</f>
        <v>5521.8110349999997</v>
      </c>
      <c r="E18" s="25">
        <f>'AEO 2023 Table 35 Raw'!H9</f>
        <v>5311.0166019999997</v>
      </c>
      <c r="F18" s="25">
        <f>'AEO 2023 Table 35 Raw'!I9</f>
        <v>5067.0512699999999</v>
      </c>
      <c r="G18" s="25">
        <f>'AEO 2023 Table 35 Raw'!J9</f>
        <v>4843.1171880000002</v>
      </c>
      <c r="H18" s="25">
        <f>'AEO 2023 Table 35 Raw'!K9</f>
        <v>4630.7441410000001</v>
      </c>
      <c r="I18" s="25">
        <f>'AEO 2023 Table 35 Raw'!L9</f>
        <v>4413.6054690000001</v>
      </c>
      <c r="J18" s="25">
        <f>'AEO 2023 Table 35 Raw'!M9</f>
        <v>4189.4956050000001</v>
      </c>
      <c r="K18" s="25">
        <f>'AEO 2023 Table 35 Raw'!N9</f>
        <v>3966.6840820000002</v>
      </c>
      <c r="L18" s="25">
        <f>'AEO 2023 Table 35 Raw'!O9</f>
        <v>3755.211914</v>
      </c>
      <c r="M18" s="25">
        <f>'AEO 2023 Table 35 Raw'!P9</f>
        <v>3557.9487300000001</v>
      </c>
      <c r="N18" s="25">
        <f>'AEO 2023 Table 35 Raw'!Q9</f>
        <v>3386.1469729999999</v>
      </c>
      <c r="O18" s="25">
        <f>'AEO 2023 Table 35 Raw'!R9</f>
        <v>3237.3078609999998</v>
      </c>
      <c r="P18" s="25">
        <f>'AEO 2023 Table 35 Raw'!S9</f>
        <v>3098.0715329999998</v>
      </c>
      <c r="Q18" s="25">
        <f>'AEO 2023 Table 35 Raw'!T9</f>
        <v>2971.3635250000002</v>
      </c>
      <c r="R18" s="25">
        <f>'AEO 2023 Table 35 Raw'!U9</f>
        <v>2863.0893550000001</v>
      </c>
      <c r="S18" s="25">
        <f>'AEO 2023 Table 35 Raw'!V9</f>
        <v>2774.7585450000001</v>
      </c>
      <c r="T18" s="25">
        <f>'AEO 2023 Table 35 Raw'!W9</f>
        <v>2697.2990719999998</v>
      </c>
      <c r="U18" s="25">
        <f>'AEO 2023 Table 35 Raw'!X9</f>
        <v>2634.3017580000001</v>
      </c>
      <c r="V18" s="25">
        <f>'AEO 2023 Table 35 Raw'!Y9</f>
        <v>2582.9252929999998</v>
      </c>
      <c r="W18" s="25">
        <f>'AEO 2023 Table 35 Raw'!Z9</f>
        <v>2542.3386230000001</v>
      </c>
      <c r="X18" s="25">
        <f>'AEO 2023 Table 35 Raw'!AA9</f>
        <v>2508.992432</v>
      </c>
      <c r="Y18" s="25">
        <f>'AEO 2023 Table 35 Raw'!AB9</f>
        <v>2480.4621579999998</v>
      </c>
      <c r="Z18" s="25">
        <f>'AEO 2023 Table 35 Raw'!AC9</f>
        <v>2458.7197270000001</v>
      </c>
      <c r="AA18" s="25">
        <f>'AEO 2023 Table 35 Raw'!AD9</f>
        <v>2443.4111330000001</v>
      </c>
      <c r="AB18" s="25">
        <f>'AEO 2023 Table 35 Raw'!AE9</f>
        <v>2434.3403320000002</v>
      </c>
      <c r="AC18" s="25">
        <f>'AEO 2023 Table 35 Raw'!AF9</f>
        <v>2429.2114259999998</v>
      </c>
      <c r="AD18" s="25">
        <f>'AEO 2023 Table 35 Raw'!AG9</f>
        <v>2427.7751459999999</v>
      </c>
      <c r="AE18" s="25">
        <f>'AEO 2023 Table 35 Raw'!AH9</f>
        <v>2429.7290039999998</v>
      </c>
      <c r="AF18" s="46">
        <f>'AEO 2023 Table 35 Raw'!AI9</f>
        <v>-0.03</v>
      </c>
    </row>
    <row r="19" spans="1:32" ht="15" customHeight="1">
      <c r="A19" s="8" t="s">
        <v>836</v>
      </c>
      <c r="B19" s="24" t="s">
        <v>837</v>
      </c>
      <c r="C19" s="25">
        <f>'AEO 2023 Table 35 Raw'!F10</f>
        <v>8863.6181639999995</v>
      </c>
      <c r="D19" s="25">
        <f>'AEO 2023 Table 35 Raw'!G10</f>
        <v>9037.796875</v>
      </c>
      <c r="E19" s="25">
        <f>'AEO 2023 Table 35 Raw'!H10</f>
        <v>9099.0146480000003</v>
      </c>
      <c r="F19" s="25">
        <f>'AEO 2023 Table 35 Raw'!I10</f>
        <v>9117.0849610000005</v>
      </c>
      <c r="G19" s="25">
        <f>'AEO 2023 Table 35 Raw'!J10</f>
        <v>9169.2949219999991</v>
      </c>
      <c r="H19" s="25">
        <f>'AEO 2023 Table 35 Raw'!K10</f>
        <v>9242.7832030000009</v>
      </c>
      <c r="I19" s="25">
        <f>'AEO 2023 Table 35 Raw'!L10</f>
        <v>9294.7714840000008</v>
      </c>
      <c r="J19" s="25">
        <f>'AEO 2023 Table 35 Raw'!M10</f>
        <v>9325.9121090000008</v>
      </c>
      <c r="K19" s="25">
        <f>'AEO 2023 Table 35 Raw'!N10</f>
        <v>9336.3046880000002</v>
      </c>
      <c r="L19" s="25">
        <f>'AEO 2023 Table 35 Raw'!O10</f>
        <v>9345.09375</v>
      </c>
      <c r="M19" s="25">
        <f>'AEO 2023 Table 35 Raw'!P10</f>
        <v>9344.6025389999995</v>
      </c>
      <c r="N19" s="25">
        <f>'AEO 2023 Table 35 Raw'!Q10</f>
        <v>9365.5039059999999</v>
      </c>
      <c r="O19" s="25">
        <f>'AEO 2023 Table 35 Raw'!R10</f>
        <v>9390.9423829999996</v>
      </c>
      <c r="P19" s="25">
        <f>'AEO 2023 Table 35 Raw'!S10</f>
        <v>9408.4238280000009</v>
      </c>
      <c r="Q19" s="25">
        <f>'AEO 2023 Table 35 Raw'!T10</f>
        <v>9407.8300780000009</v>
      </c>
      <c r="R19" s="25">
        <f>'AEO 2023 Table 35 Raw'!U10</f>
        <v>9406.3222659999992</v>
      </c>
      <c r="S19" s="25">
        <f>'AEO 2023 Table 35 Raw'!V10</f>
        <v>9401.6962889999995</v>
      </c>
      <c r="T19" s="25">
        <f>'AEO 2023 Table 35 Raw'!W10</f>
        <v>9389.2099610000005</v>
      </c>
      <c r="U19" s="25">
        <f>'AEO 2023 Table 35 Raw'!X10</f>
        <v>9382.9570309999999</v>
      </c>
      <c r="V19" s="25">
        <f>'AEO 2023 Table 35 Raw'!Y10</f>
        <v>9378.3017579999996</v>
      </c>
      <c r="W19" s="25">
        <f>'AEO 2023 Table 35 Raw'!Z10</f>
        <v>9375.2011719999991</v>
      </c>
      <c r="X19" s="25">
        <f>'AEO 2023 Table 35 Raw'!AA10</f>
        <v>9372.1113280000009</v>
      </c>
      <c r="Y19" s="25">
        <f>'AEO 2023 Table 35 Raw'!AB10</f>
        <v>9376.3085940000001</v>
      </c>
      <c r="Z19" s="25">
        <f>'AEO 2023 Table 35 Raw'!AC10</f>
        <v>9389.5527340000008</v>
      </c>
      <c r="AA19" s="25">
        <f>'AEO 2023 Table 35 Raw'!AD10</f>
        <v>9420.828125</v>
      </c>
      <c r="AB19" s="25">
        <f>'AEO 2023 Table 35 Raw'!AE10</f>
        <v>9469.2089840000008</v>
      </c>
      <c r="AC19" s="25">
        <f>'AEO 2023 Table 35 Raw'!AF10</f>
        <v>9531.9335940000001</v>
      </c>
      <c r="AD19" s="25">
        <f>'AEO 2023 Table 35 Raw'!AG10</f>
        <v>9606.5957030000009</v>
      </c>
      <c r="AE19" s="25">
        <f>'AEO 2023 Table 35 Raw'!AH10</f>
        <v>9692.8515619999998</v>
      </c>
      <c r="AF19" s="46">
        <f>'AEO 2023 Table 35 Raw'!AI10</f>
        <v>3.0000000000000001E-3</v>
      </c>
    </row>
    <row r="20" spans="1:32" ht="15" customHeight="1">
      <c r="A20" s="8" t="s">
        <v>838</v>
      </c>
      <c r="B20" s="24" t="s">
        <v>839</v>
      </c>
      <c r="C20" s="25">
        <f>'AEO 2023 Table 35 Raw'!F11</f>
        <v>16.246797999999998</v>
      </c>
      <c r="D20" s="25">
        <f>'AEO 2023 Table 35 Raw'!G11</f>
        <v>15.88292</v>
      </c>
      <c r="E20" s="25">
        <f>'AEO 2023 Table 35 Raw'!H11</f>
        <v>15.27664</v>
      </c>
      <c r="F20" s="25">
        <f>'AEO 2023 Table 35 Raw'!I11</f>
        <v>14.574944</v>
      </c>
      <c r="G20" s="25">
        <f>'AEO 2023 Table 35 Raw'!J11</f>
        <v>13.930298000000001</v>
      </c>
      <c r="H20" s="25">
        <f>'AEO 2023 Table 35 Raw'!K11</f>
        <v>13.31847</v>
      </c>
      <c r="I20" s="25">
        <f>'AEO 2023 Table 35 Raw'!L11</f>
        <v>12.693543</v>
      </c>
      <c r="J20" s="25">
        <f>'AEO 2023 Table 35 Raw'!M11</f>
        <v>12.047784</v>
      </c>
      <c r="K20" s="25">
        <f>'AEO 2023 Table 35 Raw'!N11</f>
        <v>11.405351</v>
      </c>
      <c r="L20" s="25">
        <f>'AEO 2023 Table 35 Raw'!O11</f>
        <v>10.795225</v>
      </c>
      <c r="M20" s="25">
        <f>'AEO 2023 Table 35 Raw'!P11</f>
        <v>10.226289</v>
      </c>
      <c r="N20" s="25">
        <f>'AEO 2023 Table 35 Raw'!Q11</f>
        <v>9.7297030000000007</v>
      </c>
      <c r="O20" s="25">
        <f>'AEO 2023 Table 35 Raw'!R11</f>
        <v>9.2999790000000004</v>
      </c>
      <c r="P20" s="25">
        <f>'AEO 2023 Table 35 Raw'!S11</f>
        <v>8.8975200000000001</v>
      </c>
      <c r="Q20" s="25">
        <f>'AEO 2023 Table 35 Raw'!T11</f>
        <v>8.5306929999999994</v>
      </c>
      <c r="R20" s="25">
        <f>'AEO 2023 Table 35 Raw'!U11</f>
        <v>8.2169690000000006</v>
      </c>
      <c r="S20" s="25">
        <f>'AEO 2023 Table 35 Raw'!V11</f>
        <v>7.9615850000000004</v>
      </c>
      <c r="T20" s="25">
        <f>'AEO 2023 Table 35 Raw'!W11</f>
        <v>7.7379670000000003</v>
      </c>
      <c r="U20" s="25">
        <f>'AEO 2023 Table 35 Raw'!X11</f>
        <v>7.5563019999999996</v>
      </c>
      <c r="V20" s="25">
        <f>'AEO 2023 Table 35 Raw'!Y11</f>
        <v>7.4083180000000004</v>
      </c>
      <c r="W20" s="25">
        <f>'AEO 2023 Table 35 Raw'!Z11</f>
        <v>7.2920100000000003</v>
      </c>
      <c r="X20" s="25">
        <f>'AEO 2023 Table 35 Raw'!AA11</f>
        <v>7.1967540000000003</v>
      </c>
      <c r="Y20" s="25">
        <f>'AEO 2023 Table 35 Raw'!AB11</f>
        <v>7.1153490000000001</v>
      </c>
      <c r="Z20" s="25">
        <f>'AEO 2023 Table 35 Raw'!AC11</f>
        <v>7.0538860000000003</v>
      </c>
      <c r="AA20" s="25">
        <f>'AEO 2023 Table 35 Raw'!AD11</f>
        <v>7.0109810000000001</v>
      </c>
      <c r="AB20" s="25">
        <f>'AEO 2023 Table 35 Raw'!AE11</f>
        <v>6.9860119999999997</v>
      </c>
      <c r="AC20" s="25">
        <f>'AEO 2023 Table 35 Raw'!AF11</f>
        <v>6.9722799999999996</v>
      </c>
      <c r="AD20" s="25">
        <f>'AEO 2023 Table 35 Raw'!AG11</f>
        <v>6.9691850000000004</v>
      </c>
      <c r="AE20" s="25">
        <f>'AEO 2023 Table 35 Raw'!AH11</f>
        <v>6.9757920000000002</v>
      </c>
      <c r="AF20" s="46">
        <f>'AEO 2023 Table 35 Raw'!AI11</f>
        <v>-0.03</v>
      </c>
    </row>
    <row r="21" spans="1:32" ht="15" customHeight="1">
      <c r="A21" s="8" t="s">
        <v>840</v>
      </c>
      <c r="B21" s="24" t="s">
        <v>841</v>
      </c>
      <c r="C21" s="25">
        <f>'AEO 2023 Table 35 Raw'!F12</f>
        <v>951.65789800000005</v>
      </c>
      <c r="D21" s="25">
        <f>'AEO 2023 Table 35 Raw'!G12</f>
        <v>943.09912099999997</v>
      </c>
      <c r="E21" s="25">
        <f>'AEO 2023 Table 35 Raw'!H12</f>
        <v>926.88983199999996</v>
      </c>
      <c r="F21" s="25">
        <f>'AEO 2023 Table 35 Raw'!I12</f>
        <v>914.75103799999999</v>
      </c>
      <c r="G21" s="25">
        <f>'AEO 2023 Table 35 Raw'!J12</f>
        <v>907.45251499999995</v>
      </c>
      <c r="H21" s="25">
        <f>'AEO 2023 Table 35 Raw'!K12</f>
        <v>900.27752699999996</v>
      </c>
      <c r="I21" s="25">
        <f>'AEO 2023 Table 35 Raw'!L12</f>
        <v>894.10394299999996</v>
      </c>
      <c r="J21" s="25">
        <f>'AEO 2023 Table 35 Raw'!M12</f>
        <v>888.53405799999996</v>
      </c>
      <c r="K21" s="25">
        <f>'AEO 2023 Table 35 Raw'!N12</f>
        <v>881.61688200000003</v>
      </c>
      <c r="L21" s="25">
        <f>'AEO 2023 Table 35 Raw'!O12</f>
        <v>876.78228799999999</v>
      </c>
      <c r="M21" s="25">
        <f>'AEO 2023 Table 35 Raw'!P12</f>
        <v>875.59411599999999</v>
      </c>
      <c r="N21" s="25">
        <f>'AEO 2023 Table 35 Raw'!Q12</f>
        <v>875.90252699999996</v>
      </c>
      <c r="O21" s="25">
        <f>'AEO 2023 Table 35 Raw'!R12</f>
        <v>877.98284899999999</v>
      </c>
      <c r="P21" s="25">
        <f>'AEO 2023 Table 35 Raw'!S12</f>
        <v>881.21063200000003</v>
      </c>
      <c r="Q21" s="25">
        <f>'AEO 2023 Table 35 Raw'!T12</f>
        <v>883.99932899999999</v>
      </c>
      <c r="R21" s="25">
        <f>'AEO 2023 Table 35 Raw'!U12</f>
        <v>887.56555200000003</v>
      </c>
      <c r="S21" s="25">
        <f>'AEO 2023 Table 35 Raw'!V12</f>
        <v>892.43426499999998</v>
      </c>
      <c r="T21" s="25">
        <f>'AEO 2023 Table 35 Raw'!W12</f>
        <v>896.52868699999999</v>
      </c>
      <c r="U21" s="25">
        <f>'AEO 2023 Table 35 Raw'!X12</f>
        <v>903.11413600000003</v>
      </c>
      <c r="V21" s="25">
        <f>'AEO 2023 Table 35 Raw'!Y12</f>
        <v>912.20806900000002</v>
      </c>
      <c r="W21" s="25">
        <f>'AEO 2023 Table 35 Raw'!Z12</f>
        <v>920.57312000000002</v>
      </c>
      <c r="X21" s="25">
        <f>'AEO 2023 Table 35 Raw'!AA12</f>
        <v>926.89416500000004</v>
      </c>
      <c r="Y21" s="25">
        <f>'AEO 2023 Table 35 Raw'!AB12</f>
        <v>931.68292199999996</v>
      </c>
      <c r="Z21" s="25">
        <f>'AEO 2023 Table 35 Raw'!AC12</f>
        <v>937.398865</v>
      </c>
      <c r="AA21" s="25">
        <f>'AEO 2023 Table 35 Raw'!AD12</f>
        <v>944.34198000000004</v>
      </c>
      <c r="AB21" s="25">
        <f>'AEO 2023 Table 35 Raw'!AE12</f>
        <v>952.99938999999995</v>
      </c>
      <c r="AC21" s="25">
        <f>'AEO 2023 Table 35 Raw'!AF12</f>
        <v>961.55310099999997</v>
      </c>
      <c r="AD21" s="25">
        <f>'AEO 2023 Table 35 Raw'!AG12</f>
        <v>970.93316700000003</v>
      </c>
      <c r="AE21" s="25">
        <f>'AEO 2023 Table 35 Raw'!AH12</f>
        <v>981.38147000000004</v>
      </c>
      <c r="AF21" s="46">
        <f>'AEO 2023 Table 35 Raw'!AI12</f>
        <v>1E-3</v>
      </c>
    </row>
    <row r="22" spans="1:32" ht="15" customHeight="1">
      <c r="A22" s="8" t="s">
        <v>842</v>
      </c>
      <c r="B22" s="24" t="s">
        <v>843</v>
      </c>
      <c r="C22" s="25">
        <f>'AEO 2023 Table 35 Raw'!F13</f>
        <v>211.25170900000001</v>
      </c>
      <c r="D22" s="25">
        <f>'AEO 2023 Table 35 Raw'!G13</f>
        <v>221.69473300000001</v>
      </c>
      <c r="E22" s="25">
        <f>'AEO 2023 Table 35 Raw'!H13</f>
        <v>226.941315</v>
      </c>
      <c r="F22" s="25">
        <f>'AEO 2023 Table 35 Raw'!I13</f>
        <v>227.696609</v>
      </c>
      <c r="G22" s="25">
        <f>'AEO 2023 Table 35 Raw'!J13</f>
        <v>228.38736</v>
      </c>
      <c r="H22" s="25">
        <f>'AEO 2023 Table 35 Raw'!K13</f>
        <v>228.873108</v>
      </c>
      <c r="I22" s="25">
        <f>'AEO 2023 Table 35 Raw'!L13</f>
        <v>228.98149100000001</v>
      </c>
      <c r="J22" s="25">
        <f>'AEO 2023 Table 35 Raw'!M13</f>
        <v>228.74880999999999</v>
      </c>
      <c r="K22" s="25">
        <f>'AEO 2023 Table 35 Raw'!N13</f>
        <v>228.24395799999999</v>
      </c>
      <c r="L22" s="25">
        <f>'AEO 2023 Table 35 Raw'!O13</f>
        <v>227.21580499999999</v>
      </c>
      <c r="M22" s="25">
        <f>'AEO 2023 Table 35 Raw'!P13</f>
        <v>226.16000399999999</v>
      </c>
      <c r="N22" s="25">
        <f>'AEO 2023 Table 35 Raw'!Q13</f>
        <v>225.663239</v>
      </c>
      <c r="O22" s="25">
        <f>'AEO 2023 Table 35 Raw'!R13</f>
        <v>224.980469</v>
      </c>
      <c r="P22" s="25">
        <f>'AEO 2023 Table 35 Raw'!S13</f>
        <v>224.042542</v>
      </c>
      <c r="Q22" s="25">
        <f>'AEO 2023 Table 35 Raw'!T13</f>
        <v>222.727814</v>
      </c>
      <c r="R22" s="25">
        <f>'AEO 2023 Table 35 Raw'!U13</f>
        <v>221.71276900000001</v>
      </c>
      <c r="S22" s="25">
        <f>'AEO 2023 Table 35 Raw'!V13</f>
        <v>220.43545499999999</v>
      </c>
      <c r="T22" s="25">
        <f>'AEO 2023 Table 35 Raw'!W13</f>
        <v>219.12794500000001</v>
      </c>
      <c r="U22" s="25">
        <f>'AEO 2023 Table 35 Raw'!X13</f>
        <v>217.48519899999999</v>
      </c>
      <c r="V22" s="25">
        <f>'AEO 2023 Table 35 Raw'!Y13</f>
        <v>215.74795499999999</v>
      </c>
      <c r="W22" s="25">
        <f>'AEO 2023 Table 35 Raw'!Z13</f>
        <v>214.09072900000001</v>
      </c>
      <c r="X22" s="25">
        <f>'AEO 2023 Table 35 Raw'!AA13</f>
        <v>212.19641100000001</v>
      </c>
      <c r="Y22" s="25">
        <f>'AEO 2023 Table 35 Raw'!AB13</f>
        <v>210.17463699999999</v>
      </c>
      <c r="Z22" s="25">
        <f>'AEO 2023 Table 35 Raw'!AC13</f>
        <v>208.25618</v>
      </c>
      <c r="AA22" s="25">
        <f>'AEO 2023 Table 35 Raw'!AD13</f>
        <v>206.23410000000001</v>
      </c>
      <c r="AB22" s="25">
        <f>'AEO 2023 Table 35 Raw'!AE13</f>
        <v>204.22228999999999</v>
      </c>
      <c r="AC22" s="25">
        <f>'AEO 2023 Table 35 Raw'!AF13</f>
        <v>202.14070100000001</v>
      </c>
      <c r="AD22" s="25">
        <f>'AEO 2023 Table 35 Raw'!AG13</f>
        <v>200.073959</v>
      </c>
      <c r="AE22" s="25">
        <f>'AEO 2023 Table 35 Raw'!AH13</f>
        <v>197.96867399999999</v>
      </c>
      <c r="AF22" s="46">
        <f>'AEO 2023 Table 35 Raw'!AI13</f>
        <v>-2E-3</v>
      </c>
    </row>
    <row r="23" spans="1:32" ht="15" customHeight="1">
      <c r="A23" s="8" t="s">
        <v>844</v>
      </c>
      <c r="B23" s="24" t="s">
        <v>845</v>
      </c>
      <c r="C23" s="25">
        <f>'AEO 2023 Table 35 Raw'!F14</f>
        <v>91.300949000000003</v>
      </c>
      <c r="D23" s="25">
        <f>'AEO 2023 Table 35 Raw'!G14</f>
        <v>95.219986000000006</v>
      </c>
      <c r="E23" s="25">
        <f>'AEO 2023 Table 35 Raw'!H14</f>
        <v>98.306526000000005</v>
      </c>
      <c r="F23" s="25">
        <f>'AEO 2023 Table 35 Raw'!I14</f>
        <v>98.555663999999993</v>
      </c>
      <c r="G23" s="25">
        <f>'AEO 2023 Table 35 Raw'!J14</f>
        <v>99.434334000000007</v>
      </c>
      <c r="H23" s="25">
        <f>'AEO 2023 Table 35 Raw'!K14</f>
        <v>100.24850499999999</v>
      </c>
      <c r="I23" s="25">
        <f>'AEO 2023 Table 35 Raw'!L14</f>
        <v>100.824844</v>
      </c>
      <c r="J23" s="25">
        <f>'AEO 2023 Table 35 Raw'!M14</f>
        <v>101.20856499999999</v>
      </c>
      <c r="K23" s="25">
        <f>'AEO 2023 Table 35 Raw'!N14</f>
        <v>101.421059</v>
      </c>
      <c r="L23" s="25">
        <f>'AEO 2023 Table 35 Raw'!O14</f>
        <v>101.199806</v>
      </c>
      <c r="M23" s="25">
        <f>'AEO 2023 Table 35 Raw'!P14</f>
        <v>100.9431</v>
      </c>
      <c r="N23" s="25">
        <f>'AEO 2023 Table 35 Raw'!Q14</f>
        <v>100.636658</v>
      </c>
      <c r="O23" s="25">
        <f>'AEO 2023 Table 35 Raw'!R14</f>
        <v>100.402016</v>
      </c>
      <c r="P23" s="25">
        <f>'AEO 2023 Table 35 Raw'!S14</f>
        <v>99.863028999999997</v>
      </c>
      <c r="Q23" s="25">
        <f>'AEO 2023 Table 35 Raw'!T14</f>
        <v>98.908080999999996</v>
      </c>
      <c r="R23" s="25">
        <f>'AEO 2023 Table 35 Raw'!U14</f>
        <v>98.192261000000002</v>
      </c>
      <c r="S23" s="25">
        <f>'AEO 2023 Table 35 Raw'!V14</f>
        <v>97.540595999999994</v>
      </c>
      <c r="T23" s="25">
        <f>'AEO 2023 Table 35 Raw'!W14</f>
        <v>96.945662999999996</v>
      </c>
      <c r="U23" s="25">
        <f>'AEO 2023 Table 35 Raw'!X14</f>
        <v>96.053604000000007</v>
      </c>
      <c r="V23" s="25">
        <f>'AEO 2023 Table 35 Raw'!Y14</f>
        <v>95.090332000000004</v>
      </c>
      <c r="W23" s="25">
        <f>'AEO 2023 Table 35 Raw'!Z14</f>
        <v>94.286545000000004</v>
      </c>
      <c r="X23" s="25">
        <f>'AEO 2023 Table 35 Raw'!AA14</f>
        <v>93.299080000000004</v>
      </c>
      <c r="Y23" s="25">
        <f>'AEO 2023 Table 35 Raw'!AB14</f>
        <v>92.223350999999994</v>
      </c>
      <c r="Z23" s="25">
        <f>'AEO 2023 Table 35 Raw'!AC14</f>
        <v>91.292107000000001</v>
      </c>
      <c r="AA23" s="25">
        <f>'AEO 2023 Table 35 Raw'!AD14</f>
        <v>90.359679999999997</v>
      </c>
      <c r="AB23" s="25">
        <f>'AEO 2023 Table 35 Raw'!AE14</f>
        <v>89.456535000000002</v>
      </c>
      <c r="AC23" s="25">
        <f>'AEO 2023 Table 35 Raw'!AF14</f>
        <v>88.508979999999994</v>
      </c>
      <c r="AD23" s="25">
        <f>'AEO 2023 Table 35 Raw'!AG14</f>
        <v>87.611710000000002</v>
      </c>
      <c r="AE23" s="25">
        <f>'AEO 2023 Table 35 Raw'!AH14</f>
        <v>86.692145999999994</v>
      </c>
      <c r="AF23" s="46">
        <f>'AEO 2023 Table 35 Raw'!AI14</f>
        <v>-2E-3</v>
      </c>
    </row>
    <row r="24" spans="1:32" ht="15" customHeight="1">
      <c r="A24" s="8" t="s">
        <v>846</v>
      </c>
      <c r="B24" s="24" t="s">
        <v>847</v>
      </c>
      <c r="C24" s="25">
        <f>'AEO 2023 Table 35 Raw'!F15</f>
        <v>26.118862</v>
      </c>
      <c r="D24" s="25">
        <f>'AEO 2023 Table 35 Raw'!G15</f>
        <v>28.024570000000001</v>
      </c>
      <c r="E24" s="25">
        <f>'AEO 2023 Table 35 Raw'!H15</f>
        <v>29.476265000000001</v>
      </c>
      <c r="F24" s="25">
        <f>'AEO 2023 Table 35 Raw'!I15</f>
        <v>30.569931</v>
      </c>
      <c r="G24" s="25">
        <f>'AEO 2023 Table 35 Raw'!J15</f>
        <v>31.396488000000002</v>
      </c>
      <c r="H24" s="25">
        <f>'AEO 2023 Table 35 Raw'!K15</f>
        <v>32.011192000000001</v>
      </c>
      <c r="I24" s="25">
        <f>'AEO 2023 Table 35 Raw'!L15</f>
        <v>32.465632999999997</v>
      </c>
      <c r="J24" s="25">
        <f>'AEO 2023 Table 35 Raw'!M15</f>
        <v>32.800434000000003</v>
      </c>
      <c r="K24" s="25">
        <f>'AEO 2023 Table 35 Raw'!N15</f>
        <v>33.045403</v>
      </c>
      <c r="L24" s="25">
        <f>'AEO 2023 Table 35 Raw'!O15</f>
        <v>33.224502999999999</v>
      </c>
      <c r="M24" s="25">
        <f>'AEO 2023 Table 35 Raw'!P15</f>
        <v>33.350914000000003</v>
      </c>
      <c r="N24" s="25">
        <f>'AEO 2023 Table 35 Raw'!Q15</f>
        <v>33.428780000000003</v>
      </c>
      <c r="O24" s="25">
        <f>'AEO 2023 Table 35 Raw'!R15</f>
        <v>33.466456999999998</v>
      </c>
      <c r="P24" s="25">
        <f>'AEO 2023 Table 35 Raw'!S15</f>
        <v>33.470962999999998</v>
      </c>
      <c r="Q24" s="25">
        <f>'AEO 2023 Table 35 Raw'!T15</f>
        <v>33.447437000000001</v>
      </c>
      <c r="R24" s="25">
        <f>'AEO 2023 Table 35 Raw'!U15</f>
        <v>33.399890999999997</v>
      </c>
      <c r="S24" s="25">
        <f>'AEO 2023 Table 35 Raw'!V15</f>
        <v>33.352961999999998</v>
      </c>
      <c r="T24" s="25">
        <f>'AEO 2023 Table 35 Raw'!W15</f>
        <v>33.297333000000002</v>
      </c>
      <c r="U24" s="25">
        <f>'AEO 2023 Table 35 Raw'!X15</f>
        <v>33.237659000000001</v>
      </c>
      <c r="V24" s="25">
        <f>'AEO 2023 Table 35 Raw'!Y15</f>
        <v>33.172756</v>
      </c>
      <c r="W24" s="25">
        <f>'AEO 2023 Table 35 Raw'!Z15</f>
        <v>33.102631000000002</v>
      </c>
      <c r="X24" s="25">
        <f>'AEO 2023 Table 35 Raw'!AA15</f>
        <v>33.030017999999998</v>
      </c>
      <c r="Y24" s="25">
        <f>'AEO 2023 Table 35 Raw'!AB15</f>
        <v>32.954197000000001</v>
      </c>
      <c r="Z24" s="25">
        <f>'AEO 2023 Table 35 Raw'!AC15</f>
        <v>32.876151999999998</v>
      </c>
      <c r="AA24" s="25">
        <f>'AEO 2023 Table 35 Raw'!AD15</f>
        <v>32.799033999999999</v>
      </c>
      <c r="AB24" s="25">
        <f>'AEO 2023 Table 35 Raw'!AE15</f>
        <v>32.722099</v>
      </c>
      <c r="AC24" s="25">
        <f>'AEO 2023 Table 35 Raw'!AF15</f>
        <v>32.646270999999999</v>
      </c>
      <c r="AD24" s="25">
        <f>'AEO 2023 Table 35 Raw'!AG15</f>
        <v>32.570309000000002</v>
      </c>
      <c r="AE24" s="25">
        <f>'AEO 2023 Table 35 Raw'!AH15</f>
        <v>32.494273999999997</v>
      </c>
      <c r="AF24" s="46">
        <f>'AEO 2023 Table 35 Raw'!AI15</f>
        <v>8.0000000000000002E-3</v>
      </c>
    </row>
    <row r="25" spans="1:32" ht="15" customHeight="1">
      <c r="A25" s="8" t="s">
        <v>848</v>
      </c>
      <c r="B25" s="24" t="s">
        <v>849</v>
      </c>
      <c r="C25" s="25">
        <f>'AEO 2023 Table 35 Raw'!F16</f>
        <v>93.831894000000005</v>
      </c>
      <c r="D25" s="25">
        <f>'AEO 2023 Table 35 Raw'!G16</f>
        <v>98.450164999999998</v>
      </c>
      <c r="E25" s="25">
        <f>'AEO 2023 Table 35 Raw'!H16</f>
        <v>99.158524</v>
      </c>
      <c r="F25" s="25">
        <f>'AEO 2023 Table 35 Raw'!I16</f>
        <v>98.571014000000005</v>
      </c>
      <c r="G25" s="25">
        <f>'AEO 2023 Table 35 Raw'!J16</f>
        <v>97.556526000000005</v>
      </c>
      <c r="H25" s="25">
        <f>'AEO 2023 Table 35 Raw'!K16</f>
        <v>96.613410999999999</v>
      </c>
      <c r="I25" s="25">
        <f>'AEO 2023 Table 35 Raw'!L16</f>
        <v>95.691024999999996</v>
      </c>
      <c r="J25" s="25">
        <f>'AEO 2023 Table 35 Raw'!M16</f>
        <v>94.739814999999993</v>
      </c>
      <c r="K25" s="25">
        <f>'AEO 2023 Table 35 Raw'!N16</f>
        <v>93.777473000000001</v>
      </c>
      <c r="L25" s="25">
        <f>'AEO 2023 Table 35 Raw'!O16</f>
        <v>92.791495999999995</v>
      </c>
      <c r="M25" s="25">
        <f>'AEO 2023 Table 35 Raw'!P16</f>
        <v>91.865996999999993</v>
      </c>
      <c r="N25" s="25">
        <f>'AEO 2023 Table 35 Raw'!Q16</f>
        <v>91.597808999999998</v>
      </c>
      <c r="O25" s="25">
        <f>'AEO 2023 Table 35 Raw'!R16</f>
        <v>91.111992000000001</v>
      </c>
      <c r="P25" s="25">
        <f>'AEO 2023 Table 35 Raw'!S16</f>
        <v>90.708527000000004</v>
      </c>
      <c r="Q25" s="25">
        <f>'AEO 2023 Table 35 Raw'!T16</f>
        <v>90.372269000000003</v>
      </c>
      <c r="R25" s="25">
        <f>'AEO 2023 Table 35 Raw'!U16</f>
        <v>90.120636000000005</v>
      </c>
      <c r="S25" s="25">
        <f>'AEO 2023 Table 35 Raw'!V16</f>
        <v>89.541877999999997</v>
      </c>
      <c r="T25" s="25">
        <f>'AEO 2023 Table 35 Raw'!W16</f>
        <v>88.884940999999998</v>
      </c>
      <c r="U25" s="25">
        <f>'AEO 2023 Table 35 Raw'!X16</f>
        <v>88.193946999999994</v>
      </c>
      <c r="V25" s="25">
        <f>'AEO 2023 Table 35 Raw'!Y16</f>
        <v>87.484870999999998</v>
      </c>
      <c r="W25" s="25">
        <f>'AEO 2023 Table 35 Raw'!Z16</f>
        <v>86.701545999999993</v>
      </c>
      <c r="X25" s="25">
        <f>'AEO 2023 Table 35 Raw'!AA16</f>
        <v>85.867278999999996</v>
      </c>
      <c r="Y25" s="25">
        <f>'AEO 2023 Table 35 Raw'!AB16</f>
        <v>84.997107999999997</v>
      </c>
      <c r="Z25" s="25">
        <f>'AEO 2023 Table 35 Raw'!AC16</f>
        <v>84.087906000000004</v>
      </c>
      <c r="AA25" s="25">
        <f>'AEO 2023 Table 35 Raw'!AD16</f>
        <v>83.075394000000003</v>
      </c>
      <c r="AB25" s="25">
        <f>'AEO 2023 Table 35 Raw'!AE16</f>
        <v>82.043662999999995</v>
      </c>
      <c r="AC25" s="25">
        <f>'AEO 2023 Table 35 Raw'!AF16</f>
        <v>80.985434999999995</v>
      </c>
      <c r="AD25" s="25">
        <f>'AEO 2023 Table 35 Raw'!AG16</f>
        <v>79.891959999999997</v>
      </c>
      <c r="AE25" s="25">
        <f>'AEO 2023 Table 35 Raw'!AH16</f>
        <v>78.782248999999993</v>
      </c>
      <c r="AF25" s="46">
        <f>'AEO 2023 Table 35 Raw'!AI16</f>
        <v>-6.0000000000000001E-3</v>
      </c>
    </row>
    <row r="26" spans="1:32" ht="15" customHeight="1">
      <c r="A26" s="8" t="s">
        <v>850</v>
      </c>
      <c r="B26" s="24" t="s">
        <v>851</v>
      </c>
      <c r="C26" s="25">
        <f>'AEO 2023 Table 35 Raw'!F17</f>
        <v>5922.9033200000003</v>
      </c>
      <c r="D26" s="25">
        <f>'AEO 2023 Table 35 Raw'!G17</f>
        <v>5815.9350590000004</v>
      </c>
      <c r="E26" s="25">
        <f>'AEO 2023 Table 35 Raw'!H17</f>
        <v>5726.8046880000002</v>
      </c>
      <c r="F26" s="25">
        <f>'AEO 2023 Table 35 Raw'!I17</f>
        <v>5673.7280270000001</v>
      </c>
      <c r="G26" s="25">
        <f>'AEO 2023 Table 35 Raw'!J17</f>
        <v>5655.248047</v>
      </c>
      <c r="H26" s="25">
        <f>'AEO 2023 Table 35 Raw'!K17</f>
        <v>5617.1440430000002</v>
      </c>
      <c r="I26" s="25">
        <f>'AEO 2023 Table 35 Raw'!L17</f>
        <v>5574.4975590000004</v>
      </c>
      <c r="J26" s="25">
        <f>'AEO 2023 Table 35 Raw'!M17</f>
        <v>5518.7978519999997</v>
      </c>
      <c r="K26" s="25">
        <f>'AEO 2023 Table 35 Raw'!N17</f>
        <v>5452.390625</v>
      </c>
      <c r="L26" s="25">
        <f>'AEO 2023 Table 35 Raw'!O17</f>
        <v>5399.0673829999996</v>
      </c>
      <c r="M26" s="25">
        <f>'AEO 2023 Table 35 Raw'!P17</f>
        <v>5366.2387699999999</v>
      </c>
      <c r="N26" s="25">
        <f>'AEO 2023 Table 35 Raw'!Q17</f>
        <v>5332.373047</v>
      </c>
      <c r="O26" s="25">
        <f>'AEO 2023 Table 35 Raw'!R17</f>
        <v>5310.3134769999997</v>
      </c>
      <c r="P26" s="25">
        <f>'AEO 2023 Table 35 Raw'!S17</f>
        <v>5299.9433589999999</v>
      </c>
      <c r="Q26" s="25">
        <f>'AEO 2023 Table 35 Raw'!T17</f>
        <v>5281.0205079999996</v>
      </c>
      <c r="R26" s="25">
        <f>'AEO 2023 Table 35 Raw'!U17</f>
        <v>5275.3935549999997</v>
      </c>
      <c r="S26" s="25">
        <f>'AEO 2023 Table 35 Raw'!V17</f>
        <v>5276.25</v>
      </c>
      <c r="T26" s="25">
        <f>'AEO 2023 Table 35 Raw'!W17</f>
        <v>5273.6914059999999</v>
      </c>
      <c r="U26" s="25">
        <f>'AEO 2023 Table 35 Raw'!X17</f>
        <v>5288.1279299999997</v>
      </c>
      <c r="V26" s="25">
        <f>'AEO 2023 Table 35 Raw'!Y17</f>
        <v>5314.3876950000003</v>
      </c>
      <c r="W26" s="25">
        <f>'AEO 2023 Table 35 Raw'!Z17</f>
        <v>5334.3085940000001</v>
      </c>
      <c r="X26" s="25">
        <f>'AEO 2023 Table 35 Raw'!AA17</f>
        <v>5350.9301759999998</v>
      </c>
      <c r="Y26" s="25">
        <f>'AEO 2023 Table 35 Raw'!AB17</f>
        <v>5360.1967770000001</v>
      </c>
      <c r="Z26" s="25">
        <f>'AEO 2023 Table 35 Raw'!AC17</f>
        <v>5368.0932620000003</v>
      </c>
      <c r="AA26" s="25">
        <f>'AEO 2023 Table 35 Raw'!AD17</f>
        <v>5379.4926759999998</v>
      </c>
      <c r="AB26" s="25">
        <f>'AEO 2023 Table 35 Raw'!AE17</f>
        <v>5394.0170900000003</v>
      </c>
      <c r="AC26" s="25">
        <f>'AEO 2023 Table 35 Raw'!AF17</f>
        <v>5416.3452150000003</v>
      </c>
      <c r="AD26" s="25">
        <f>'AEO 2023 Table 35 Raw'!AG17</f>
        <v>5440.0922849999997</v>
      </c>
      <c r="AE26" s="25">
        <f>'AEO 2023 Table 35 Raw'!AH17</f>
        <v>5465.6840819999998</v>
      </c>
      <c r="AF26" s="46">
        <f>'AEO 2023 Table 35 Raw'!AI17</f>
        <v>-3.0000000000000001E-3</v>
      </c>
    </row>
    <row r="27" spans="1:32" ht="15" customHeight="1">
      <c r="A27" s="8" t="s">
        <v>852</v>
      </c>
      <c r="B27" s="24" t="s">
        <v>853</v>
      </c>
      <c r="C27" s="25">
        <f>'AEO 2023 Table 35 Raw'!F18</f>
        <v>745.79595900000004</v>
      </c>
      <c r="D27" s="25">
        <f>'AEO 2023 Table 35 Raw'!G18</f>
        <v>730.96014400000001</v>
      </c>
      <c r="E27" s="25">
        <f>'AEO 2023 Table 35 Raw'!H18</f>
        <v>720.86596699999996</v>
      </c>
      <c r="F27" s="25">
        <f>'AEO 2023 Table 35 Raw'!I18</f>
        <v>716.95416299999999</v>
      </c>
      <c r="G27" s="25">
        <f>'AEO 2023 Table 35 Raw'!J18</f>
        <v>717.31683299999997</v>
      </c>
      <c r="H27" s="25">
        <f>'AEO 2023 Table 35 Raw'!K18</f>
        <v>713.84716800000001</v>
      </c>
      <c r="I27" s="25">
        <f>'AEO 2023 Table 35 Raw'!L18</f>
        <v>710.221497</v>
      </c>
      <c r="J27" s="25">
        <f>'AEO 2023 Table 35 Raw'!M18</f>
        <v>707.689392</v>
      </c>
      <c r="K27" s="25">
        <f>'AEO 2023 Table 35 Raw'!N18</f>
        <v>707.41662599999995</v>
      </c>
      <c r="L27" s="25">
        <f>'AEO 2023 Table 35 Raw'!O18</f>
        <v>711.26684599999999</v>
      </c>
      <c r="M27" s="25">
        <f>'AEO 2023 Table 35 Raw'!P18</f>
        <v>718.35455300000001</v>
      </c>
      <c r="N27" s="25">
        <f>'AEO 2023 Table 35 Raw'!Q18</f>
        <v>724.77752699999996</v>
      </c>
      <c r="O27" s="25">
        <f>'AEO 2023 Table 35 Raw'!R18</f>
        <v>732.93048099999999</v>
      </c>
      <c r="P27" s="25">
        <f>'AEO 2023 Table 35 Raw'!S18</f>
        <v>741.78765899999996</v>
      </c>
      <c r="Q27" s="25">
        <f>'AEO 2023 Table 35 Raw'!T18</f>
        <v>748.90588400000001</v>
      </c>
      <c r="R27" s="25">
        <f>'AEO 2023 Table 35 Raw'!U18</f>
        <v>757.61688200000003</v>
      </c>
      <c r="S27" s="25">
        <f>'AEO 2023 Table 35 Raw'!V18</f>
        <v>766.97753899999998</v>
      </c>
      <c r="T27" s="25">
        <f>'AEO 2023 Table 35 Raw'!W18</f>
        <v>775.88006600000006</v>
      </c>
      <c r="U27" s="25">
        <f>'AEO 2023 Table 35 Raw'!X18</f>
        <v>787.63348399999995</v>
      </c>
      <c r="V27" s="25">
        <f>'AEO 2023 Table 35 Raw'!Y18</f>
        <v>800.94274900000005</v>
      </c>
      <c r="W27" s="25">
        <f>'AEO 2023 Table 35 Raw'!Z18</f>
        <v>812.54400599999997</v>
      </c>
      <c r="X27" s="25">
        <f>'AEO 2023 Table 35 Raw'!AA18</f>
        <v>823.92620799999997</v>
      </c>
      <c r="Y27" s="25">
        <f>'AEO 2023 Table 35 Raw'!AB18</f>
        <v>835.37402299999997</v>
      </c>
      <c r="Z27" s="25">
        <f>'AEO 2023 Table 35 Raw'!AC18</f>
        <v>848.38629200000003</v>
      </c>
      <c r="AA27" s="25">
        <f>'AEO 2023 Table 35 Raw'!AD18</f>
        <v>863.263733</v>
      </c>
      <c r="AB27" s="25">
        <f>'AEO 2023 Table 35 Raw'!AE18</f>
        <v>878.97277799999995</v>
      </c>
      <c r="AC27" s="25">
        <f>'AEO 2023 Table 35 Raw'!AF18</f>
        <v>895.47741699999995</v>
      </c>
      <c r="AD27" s="25">
        <f>'AEO 2023 Table 35 Raw'!AG18</f>
        <v>911.95324700000003</v>
      </c>
      <c r="AE27" s="25">
        <f>'AEO 2023 Table 35 Raw'!AH18</f>
        <v>929.58374000000003</v>
      </c>
      <c r="AF27" s="46">
        <f>'AEO 2023 Table 35 Raw'!AI18</f>
        <v>8.0000000000000002E-3</v>
      </c>
    </row>
    <row r="28" spans="1:32" ht="15" customHeight="1">
      <c r="A28" s="8" t="s">
        <v>854</v>
      </c>
      <c r="B28" s="24" t="s">
        <v>855</v>
      </c>
      <c r="C28" s="25">
        <f>'AEO 2023 Table 35 Raw'!F19</f>
        <v>969.71197500000005</v>
      </c>
      <c r="D28" s="25">
        <f>'AEO 2023 Table 35 Raw'!G19</f>
        <v>947.11321999999996</v>
      </c>
      <c r="E28" s="25">
        <f>'AEO 2023 Table 35 Raw'!H19</f>
        <v>929.23779300000001</v>
      </c>
      <c r="F28" s="25">
        <f>'AEO 2023 Table 35 Raw'!I19</f>
        <v>917.86144999999999</v>
      </c>
      <c r="G28" s="25">
        <f>'AEO 2023 Table 35 Raw'!J19</f>
        <v>913.58526600000005</v>
      </c>
      <c r="H28" s="25">
        <f>'AEO 2023 Table 35 Raw'!K19</f>
        <v>907.690247</v>
      </c>
      <c r="I28" s="25">
        <f>'AEO 2023 Table 35 Raw'!L19</f>
        <v>902.80017099999998</v>
      </c>
      <c r="J28" s="25">
        <f>'AEO 2023 Table 35 Raw'!M19</f>
        <v>896.14160200000003</v>
      </c>
      <c r="K28" s="25">
        <f>'AEO 2023 Table 35 Raw'!N19</f>
        <v>887.86578399999996</v>
      </c>
      <c r="L28" s="25">
        <f>'AEO 2023 Table 35 Raw'!O19</f>
        <v>881.61767599999996</v>
      </c>
      <c r="M28" s="25">
        <f>'AEO 2023 Table 35 Raw'!P19</f>
        <v>879.61822500000005</v>
      </c>
      <c r="N28" s="25">
        <f>'AEO 2023 Table 35 Raw'!Q19</f>
        <v>876.96850600000005</v>
      </c>
      <c r="O28" s="25">
        <f>'AEO 2023 Table 35 Raw'!R19</f>
        <v>875.89068599999996</v>
      </c>
      <c r="P28" s="25">
        <f>'AEO 2023 Table 35 Raw'!S19</f>
        <v>876.631531</v>
      </c>
      <c r="Q28" s="25">
        <f>'AEO 2023 Table 35 Raw'!T19</f>
        <v>875.928406</v>
      </c>
      <c r="R28" s="25">
        <f>'AEO 2023 Table 35 Raw'!U19</f>
        <v>878.10540800000001</v>
      </c>
      <c r="S28" s="25">
        <f>'AEO 2023 Table 35 Raw'!V19</f>
        <v>880.54736300000002</v>
      </c>
      <c r="T28" s="25">
        <f>'AEO 2023 Table 35 Raw'!W19</f>
        <v>883.752747</v>
      </c>
      <c r="U28" s="25">
        <f>'AEO 2023 Table 35 Raw'!X19</f>
        <v>889.77801499999998</v>
      </c>
      <c r="V28" s="25">
        <f>'AEO 2023 Table 35 Raw'!Y19</f>
        <v>898.19238299999995</v>
      </c>
      <c r="W28" s="25">
        <f>'AEO 2023 Table 35 Raw'!Z19</f>
        <v>905.41436799999997</v>
      </c>
      <c r="X28" s="25">
        <f>'AEO 2023 Table 35 Raw'!AA19</f>
        <v>912.94250499999998</v>
      </c>
      <c r="Y28" s="25">
        <f>'AEO 2023 Table 35 Raw'!AB19</f>
        <v>919.71356200000002</v>
      </c>
      <c r="Z28" s="25">
        <f>'AEO 2023 Table 35 Raw'!AC19</f>
        <v>926.16699200000005</v>
      </c>
      <c r="AA28" s="25">
        <f>'AEO 2023 Table 35 Raw'!AD19</f>
        <v>933.24493399999994</v>
      </c>
      <c r="AB28" s="25">
        <f>'AEO 2023 Table 35 Raw'!AE19</f>
        <v>941.18042000000003</v>
      </c>
      <c r="AC28" s="25">
        <f>'AEO 2023 Table 35 Raw'!AF19</f>
        <v>950.77545199999997</v>
      </c>
      <c r="AD28" s="25">
        <f>'AEO 2023 Table 35 Raw'!AG19</f>
        <v>960.82867399999998</v>
      </c>
      <c r="AE28" s="25">
        <f>'AEO 2023 Table 35 Raw'!AH19</f>
        <v>971.03125</v>
      </c>
      <c r="AF28" s="46">
        <f>'AEO 2023 Table 35 Raw'!AI19</f>
        <v>0</v>
      </c>
    </row>
    <row r="29" spans="1:32" ht="15" customHeight="1">
      <c r="A29" s="8" t="s">
        <v>856</v>
      </c>
      <c r="B29" s="24" t="s">
        <v>857</v>
      </c>
      <c r="C29" s="25">
        <f>'AEO 2023 Table 35 Raw'!F20</f>
        <v>4207.3955079999996</v>
      </c>
      <c r="D29" s="25">
        <f>'AEO 2023 Table 35 Raw'!G20</f>
        <v>4137.8623049999997</v>
      </c>
      <c r="E29" s="25">
        <f>'AEO 2023 Table 35 Raw'!H20</f>
        <v>4076.7009280000002</v>
      </c>
      <c r="F29" s="25">
        <f>'AEO 2023 Table 35 Raw'!I20</f>
        <v>4038.9125979999999</v>
      </c>
      <c r="G29" s="25">
        <f>'AEO 2023 Table 35 Raw'!J20</f>
        <v>4024.3461910000001</v>
      </c>
      <c r="H29" s="25">
        <f>'AEO 2023 Table 35 Raw'!K20</f>
        <v>3995.6069339999999</v>
      </c>
      <c r="I29" s="25">
        <f>'AEO 2023 Table 35 Raw'!L20</f>
        <v>3961.4760740000002</v>
      </c>
      <c r="J29" s="25">
        <f>'AEO 2023 Table 35 Raw'!M20</f>
        <v>3914.9665530000002</v>
      </c>
      <c r="K29" s="25">
        <f>'AEO 2023 Table 35 Raw'!N20</f>
        <v>3857.1076659999999</v>
      </c>
      <c r="L29" s="25">
        <f>'AEO 2023 Table 35 Raw'!O20</f>
        <v>3806.1826169999999</v>
      </c>
      <c r="M29" s="25">
        <f>'AEO 2023 Table 35 Raw'!P20</f>
        <v>3768.2661130000001</v>
      </c>
      <c r="N29" s="25">
        <f>'AEO 2023 Table 35 Raw'!Q20</f>
        <v>3730.6271969999998</v>
      </c>
      <c r="O29" s="25">
        <f>'AEO 2023 Table 35 Raw'!R20</f>
        <v>3701.492432</v>
      </c>
      <c r="P29" s="25">
        <f>'AEO 2023 Table 35 Raw'!S20</f>
        <v>3681.5239259999998</v>
      </c>
      <c r="Q29" s="25">
        <f>'AEO 2023 Table 35 Raw'!T20</f>
        <v>3656.186279</v>
      </c>
      <c r="R29" s="25">
        <f>'AEO 2023 Table 35 Raw'!U20</f>
        <v>3639.671143</v>
      </c>
      <c r="S29" s="25">
        <f>'AEO 2023 Table 35 Raw'!V20</f>
        <v>3628.7250979999999</v>
      </c>
      <c r="T29" s="25">
        <f>'AEO 2023 Table 35 Raw'!W20</f>
        <v>3614.0583499999998</v>
      </c>
      <c r="U29" s="25">
        <f>'AEO 2023 Table 35 Raw'!X20</f>
        <v>3610.7165530000002</v>
      </c>
      <c r="V29" s="25">
        <f>'AEO 2023 Table 35 Raw'!Y20</f>
        <v>3615.2526859999998</v>
      </c>
      <c r="W29" s="25">
        <f>'AEO 2023 Table 35 Raw'!Z20</f>
        <v>3616.350586</v>
      </c>
      <c r="X29" s="25">
        <f>'AEO 2023 Table 35 Raw'!AA20</f>
        <v>3614.061768</v>
      </c>
      <c r="Y29" s="25">
        <f>'AEO 2023 Table 35 Raw'!AB20</f>
        <v>3605.109375</v>
      </c>
      <c r="Z29" s="25">
        <f>'AEO 2023 Table 35 Raw'!AC20</f>
        <v>3593.5395509999998</v>
      </c>
      <c r="AA29" s="25">
        <f>'AEO 2023 Table 35 Raw'!AD20</f>
        <v>3582.984375</v>
      </c>
      <c r="AB29" s="25">
        <f>'AEO 2023 Table 35 Raw'!AE20</f>
        <v>3573.8642580000001</v>
      </c>
      <c r="AC29" s="25">
        <f>'AEO 2023 Table 35 Raw'!AF20</f>
        <v>3570.0922850000002</v>
      </c>
      <c r="AD29" s="25">
        <f>'AEO 2023 Table 35 Raw'!AG20</f>
        <v>3567.310547</v>
      </c>
      <c r="AE29" s="25">
        <f>'AEO 2023 Table 35 Raw'!AH20</f>
        <v>3565.0690920000002</v>
      </c>
      <c r="AF29" s="46">
        <f>'AEO 2023 Table 35 Raw'!AI20</f>
        <v>-6.0000000000000001E-3</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6"/>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6"/>
    </row>
    <row r="32" spans="1:32" ht="15" customHeight="1">
      <c r="A32" s="8" t="s">
        <v>859</v>
      </c>
      <c r="B32" s="24" t="s">
        <v>860</v>
      </c>
      <c r="C32" s="25">
        <f>'AEO 2023 Table 35 Raw'!F22</f>
        <v>2802.8073730000001</v>
      </c>
      <c r="D32" s="25">
        <f>'AEO 2023 Table 35 Raw'!G22</f>
        <v>3008.2148440000001</v>
      </c>
      <c r="E32" s="25">
        <f>'AEO 2023 Table 35 Raw'!H22</f>
        <v>3048.2321780000002</v>
      </c>
      <c r="F32" s="25">
        <f>'AEO 2023 Table 35 Raw'!I22</f>
        <v>3052.8720699999999</v>
      </c>
      <c r="G32" s="25">
        <f>'AEO 2023 Table 35 Raw'!J22</f>
        <v>3096.6179200000001</v>
      </c>
      <c r="H32" s="25">
        <f>'AEO 2023 Table 35 Raw'!K22</f>
        <v>3138.4213869999999</v>
      </c>
      <c r="I32" s="25">
        <f>'AEO 2023 Table 35 Raw'!L22</f>
        <v>3169.804443</v>
      </c>
      <c r="J32" s="25">
        <f>'AEO 2023 Table 35 Raw'!M22</f>
        <v>3191.4106449999999</v>
      </c>
      <c r="K32" s="25">
        <f>'AEO 2023 Table 35 Raw'!N22</f>
        <v>3203.0910640000002</v>
      </c>
      <c r="L32" s="25">
        <f>'AEO 2023 Table 35 Raw'!O22</f>
        <v>3216.1748050000001</v>
      </c>
      <c r="M32" s="25">
        <f>'AEO 2023 Table 35 Raw'!P22</f>
        <v>3240.1171880000002</v>
      </c>
      <c r="N32" s="25">
        <f>'AEO 2023 Table 35 Raw'!Q22</f>
        <v>3267.1354980000001</v>
      </c>
      <c r="O32" s="25">
        <f>'AEO 2023 Table 35 Raw'!R22</f>
        <v>3295.2915039999998</v>
      </c>
      <c r="P32" s="25">
        <f>'AEO 2023 Table 35 Raw'!S22</f>
        <v>3328.8969729999999</v>
      </c>
      <c r="Q32" s="25">
        <f>'AEO 2023 Table 35 Raw'!T22</f>
        <v>3367.8239749999998</v>
      </c>
      <c r="R32" s="25">
        <f>'AEO 2023 Table 35 Raw'!U22</f>
        <v>3412.0686040000001</v>
      </c>
      <c r="S32" s="25">
        <f>'AEO 2023 Table 35 Raw'!V22</f>
        <v>3459.6647950000001</v>
      </c>
      <c r="T32" s="25">
        <f>'AEO 2023 Table 35 Raw'!W22</f>
        <v>3507.5422359999998</v>
      </c>
      <c r="U32" s="25">
        <f>'AEO 2023 Table 35 Raw'!X22</f>
        <v>3564.9375</v>
      </c>
      <c r="V32" s="25">
        <f>'AEO 2023 Table 35 Raw'!Y22</f>
        <v>3624.9255370000001</v>
      </c>
      <c r="W32" s="25">
        <f>'AEO 2023 Table 35 Raw'!Z22</f>
        <v>3680.3784179999998</v>
      </c>
      <c r="X32" s="25">
        <f>'AEO 2023 Table 35 Raw'!AA22</f>
        <v>3732.515625</v>
      </c>
      <c r="Y32" s="25">
        <f>'AEO 2023 Table 35 Raw'!AB22</f>
        <v>3783.1289059999999</v>
      </c>
      <c r="Z32" s="25">
        <f>'AEO 2023 Table 35 Raw'!AC22</f>
        <v>3832.6274410000001</v>
      </c>
      <c r="AA32" s="25">
        <f>'AEO 2023 Table 35 Raw'!AD22</f>
        <v>3882.9575199999999</v>
      </c>
      <c r="AB32" s="25">
        <f>'AEO 2023 Table 35 Raw'!AE22</f>
        <v>3935.2456050000001</v>
      </c>
      <c r="AC32" s="25">
        <f>'AEO 2023 Table 35 Raw'!AF22</f>
        <v>3993.608643</v>
      </c>
      <c r="AD32" s="25">
        <f>'AEO 2023 Table 35 Raw'!AG22</f>
        <v>4054.4968260000001</v>
      </c>
      <c r="AE32" s="25">
        <f>'AEO 2023 Table 35 Raw'!AH22</f>
        <v>4116.9711909999996</v>
      </c>
      <c r="AF32" s="46">
        <f>'AEO 2023 Table 35 Raw'!AI22</f>
        <v>1.4E-2</v>
      </c>
    </row>
    <row r="33" spans="1:32" ht="15" customHeight="1">
      <c r="A33" s="8" t="s">
        <v>861</v>
      </c>
      <c r="B33" s="24" t="s">
        <v>862</v>
      </c>
      <c r="C33" s="25">
        <f>'AEO 2023 Table 35 Raw'!F23</f>
        <v>154.820786</v>
      </c>
      <c r="D33" s="25">
        <f>'AEO 2023 Table 35 Raw'!G23</f>
        <v>164.59153699999999</v>
      </c>
      <c r="E33" s="25">
        <f>'AEO 2023 Table 35 Raw'!H23</f>
        <v>166.488708</v>
      </c>
      <c r="F33" s="25">
        <f>'AEO 2023 Table 35 Raw'!I23</f>
        <v>166.70237700000001</v>
      </c>
      <c r="G33" s="25">
        <f>'AEO 2023 Table 35 Raw'!J23</f>
        <v>168.779663</v>
      </c>
      <c r="H33" s="25">
        <f>'AEO 2023 Table 35 Raw'!K23</f>
        <v>170.76522800000001</v>
      </c>
      <c r="I33" s="25">
        <f>'AEO 2023 Table 35 Raw'!L23</f>
        <v>172.25559999999999</v>
      </c>
      <c r="J33" s="25">
        <f>'AEO 2023 Table 35 Raw'!M23</f>
        <v>173.281128</v>
      </c>
      <c r="K33" s="25">
        <f>'AEO 2023 Table 35 Raw'!N23</f>
        <v>173.83461</v>
      </c>
      <c r="L33" s="25">
        <f>'AEO 2023 Table 35 Raw'!O23</f>
        <v>174.45549</v>
      </c>
      <c r="M33" s="25">
        <f>'AEO 2023 Table 35 Raw'!P23</f>
        <v>175.59364299999999</v>
      </c>
      <c r="N33" s="25">
        <f>'AEO 2023 Table 35 Raw'!Q23</f>
        <v>176.878601</v>
      </c>
      <c r="O33" s="25">
        <f>'AEO 2023 Table 35 Raw'!R23</f>
        <v>178.218063</v>
      </c>
      <c r="P33" s="25">
        <f>'AEO 2023 Table 35 Raw'!S23</f>
        <v>179.81727599999999</v>
      </c>
      <c r="Q33" s="25">
        <f>'AEO 2023 Table 35 Raw'!T23</f>
        <v>181.67010500000001</v>
      </c>
      <c r="R33" s="25">
        <f>'AEO 2023 Table 35 Raw'!U23</f>
        <v>183.77626000000001</v>
      </c>
      <c r="S33" s="25">
        <f>'AEO 2023 Table 35 Raw'!V23</f>
        <v>186.041977</v>
      </c>
      <c r="T33" s="25">
        <f>'AEO 2023 Table 35 Raw'!W23</f>
        <v>188.321472</v>
      </c>
      <c r="U33" s="25">
        <f>'AEO 2023 Table 35 Raw'!X23</f>
        <v>191.05419900000001</v>
      </c>
      <c r="V33" s="25">
        <f>'AEO 2023 Table 35 Raw'!Y23</f>
        <v>193.91027800000001</v>
      </c>
      <c r="W33" s="25">
        <f>'AEO 2023 Table 35 Raw'!Z23</f>
        <v>196.55059800000001</v>
      </c>
      <c r="X33" s="25">
        <f>'AEO 2023 Table 35 Raw'!AA23</f>
        <v>199.03301999999999</v>
      </c>
      <c r="Y33" s="25">
        <f>'AEO 2023 Table 35 Raw'!AB23</f>
        <v>201.443207</v>
      </c>
      <c r="Z33" s="25">
        <f>'AEO 2023 Table 35 Raw'!AC23</f>
        <v>203.79997299999999</v>
      </c>
      <c r="AA33" s="25">
        <f>'AEO 2023 Table 35 Raw'!AD23</f>
        <v>206.196564</v>
      </c>
      <c r="AB33" s="25">
        <f>'AEO 2023 Table 35 Raw'!AE23</f>
        <v>208.686432</v>
      </c>
      <c r="AC33" s="25">
        <f>'AEO 2023 Table 35 Raw'!AF23</f>
        <v>211.46539300000001</v>
      </c>
      <c r="AD33" s="25">
        <f>'AEO 2023 Table 35 Raw'!AG23</f>
        <v>214.36473100000001</v>
      </c>
      <c r="AE33" s="25">
        <f>'AEO 2023 Table 35 Raw'!AH23</f>
        <v>217.339752</v>
      </c>
      <c r="AF33" s="46">
        <f>'AEO 2023 Table 35 Raw'!AI23</f>
        <v>1.2E-2</v>
      </c>
    </row>
    <row r="34" spans="1:32" ht="15" customHeight="1">
      <c r="A34" s="8" t="s">
        <v>863</v>
      </c>
      <c r="B34" s="24" t="s">
        <v>864</v>
      </c>
      <c r="C34" s="25">
        <f>'AEO 2023 Table 35 Raw'!F24</f>
        <v>1525.371948</v>
      </c>
      <c r="D34" s="25">
        <f>'AEO 2023 Table 35 Raw'!G24</f>
        <v>1568.497314</v>
      </c>
      <c r="E34" s="25">
        <f>'AEO 2023 Table 35 Raw'!H24</f>
        <v>1542.8991699999999</v>
      </c>
      <c r="F34" s="25">
        <f>'AEO 2023 Table 35 Raw'!I24</f>
        <v>1536.275879</v>
      </c>
      <c r="G34" s="25">
        <f>'AEO 2023 Table 35 Raw'!J24</f>
        <v>1559.334961</v>
      </c>
      <c r="H34" s="25">
        <f>'AEO 2023 Table 35 Raw'!K24</f>
        <v>1580.4296879999999</v>
      </c>
      <c r="I34" s="25">
        <f>'AEO 2023 Table 35 Raw'!L24</f>
        <v>1595.7404790000001</v>
      </c>
      <c r="J34" s="25">
        <f>'AEO 2023 Table 35 Raw'!M24</f>
        <v>1605.2738039999999</v>
      </c>
      <c r="K34" s="25">
        <f>'AEO 2023 Table 35 Raw'!N24</f>
        <v>1607.9995120000001</v>
      </c>
      <c r="L34" s="25">
        <f>'AEO 2023 Table 35 Raw'!O24</f>
        <v>1611.200562</v>
      </c>
      <c r="M34" s="25">
        <f>'AEO 2023 Table 35 Raw'!P24</f>
        <v>1620.787476</v>
      </c>
      <c r="N34" s="25">
        <f>'AEO 2023 Table 35 Raw'!Q24</f>
        <v>1635.310669</v>
      </c>
      <c r="O34" s="25">
        <f>'AEO 2023 Table 35 Raw'!R24</f>
        <v>1651.184937</v>
      </c>
      <c r="P34" s="25">
        <f>'AEO 2023 Table 35 Raw'!S24</f>
        <v>1667.7983400000001</v>
      </c>
      <c r="Q34" s="25">
        <f>'AEO 2023 Table 35 Raw'!T24</f>
        <v>1685.657837</v>
      </c>
      <c r="R34" s="25">
        <f>'AEO 2023 Table 35 Raw'!U24</f>
        <v>1705.3404539999999</v>
      </c>
      <c r="S34" s="25">
        <f>'AEO 2023 Table 35 Raw'!V24</f>
        <v>1726.9880370000001</v>
      </c>
      <c r="T34" s="25">
        <f>'AEO 2023 Table 35 Raw'!W24</f>
        <v>1748.2196039999999</v>
      </c>
      <c r="U34" s="25">
        <f>'AEO 2023 Table 35 Raw'!X24</f>
        <v>1774.951172</v>
      </c>
      <c r="V34" s="25">
        <f>'AEO 2023 Table 35 Raw'!Y24</f>
        <v>1803.1437989999999</v>
      </c>
      <c r="W34" s="25">
        <f>'AEO 2023 Table 35 Raw'!Z24</f>
        <v>1828.550659</v>
      </c>
      <c r="X34" s="25">
        <f>'AEO 2023 Table 35 Raw'!AA24</f>
        <v>1852.817139</v>
      </c>
      <c r="Y34" s="25">
        <f>'AEO 2023 Table 35 Raw'!AB24</f>
        <v>1876.065063</v>
      </c>
      <c r="Z34" s="25">
        <f>'AEO 2023 Table 35 Raw'!AC24</f>
        <v>1898.1435550000001</v>
      </c>
      <c r="AA34" s="25">
        <f>'AEO 2023 Table 35 Raw'!AD24</f>
        <v>1921.123779</v>
      </c>
      <c r="AB34" s="25">
        <f>'AEO 2023 Table 35 Raw'!AE24</f>
        <v>1945.33374</v>
      </c>
      <c r="AC34" s="25">
        <f>'AEO 2023 Table 35 Raw'!AF24</f>
        <v>1972.7856449999999</v>
      </c>
      <c r="AD34" s="25">
        <f>'AEO 2023 Table 35 Raw'!AG24</f>
        <v>2002.2554929999999</v>
      </c>
      <c r="AE34" s="25">
        <f>'AEO 2023 Table 35 Raw'!AH24</f>
        <v>2031.832764</v>
      </c>
      <c r="AF34" s="46">
        <f>'AEO 2023 Table 35 Raw'!AI24</f>
        <v>0.01</v>
      </c>
    </row>
    <row r="35" spans="1:32" ht="15" customHeight="1">
      <c r="A35" s="8" t="s">
        <v>865</v>
      </c>
      <c r="B35" s="24" t="s">
        <v>866</v>
      </c>
      <c r="C35" s="25">
        <f>'AEO 2023 Table 35 Raw'!F25</f>
        <v>586.70477300000005</v>
      </c>
      <c r="D35" s="25">
        <f>'AEO 2023 Table 35 Raw'!G25</f>
        <v>755.09912099999997</v>
      </c>
      <c r="E35" s="25">
        <f>'AEO 2023 Table 35 Raw'!H25</f>
        <v>824.99908400000004</v>
      </c>
      <c r="F35" s="25">
        <f>'AEO 2023 Table 35 Raw'!I25</f>
        <v>835.20715299999995</v>
      </c>
      <c r="G35" s="25">
        <f>'AEO 2023 Table 35 Raw'!J25</f>
        <v>849.08386199999995</v>
      </c>
      <c r="H35" s="25">
        <f>'AEO 2023 Table 35 Raw'!K25</f>
        <v>862.626892</v>
      </c>
      <c r="I35" s="25">
        <f>'AEO 2023 Table 35 Raw'!L25</f>
        <v>873.14679000000001</v>
      </c>
      <c r="J35" s="25">
        <f>'AEO 2023 Table 35 Raw'!M25</f>
        <v>880.99169900000004</v>
      </c>
      <c r="K35" s="25">
        <f>'AEO 2023 Table 35 Raw'!N25</f>
        <v>886.64038100000005</v>
      </c>
      <c r="L35" s="25">
        <f>'AEO 2023 Table 35 Raw'!O25</f>
        <v>892.732483</v>
      </c>
      <c r="M35" s="25">
        <f>'AEO 2023 Table 35 Raw'!P25</f>
        <v>901.54504399999996</v>
      </c>
      <c r="N35" s="25">
        <f>'AEO 2023 Table 35 Raw'!Q25</f>
        <v>909.59979199999998</v>
      </c>
      <c r="O35" s="25">
        <f>'AEO 2023 Table 35 Raw'!R25</f>
        <v>917.57415800000001</v>
      </c>
      <c r="P35" s="25">
        <f>'AEO 2023 Table 35 Raw'!S25</f>
        <v>928.00848399999995</v>
      </c>
      <c r="Q35" s="25">
        <f>'AEO 2023 Table 35 Raw'!T25</f>
        <v>940.615906</v>
      </c>
      <c r="R35" s="25">
        <f>'AEO 2023 Table 35 Raw'!U25</f>
        <v>955.14483600000005</v>
      </c>
      <c r="S35" s="25">
        <f>'AEO 2023 Table 35 Raw'!V25</f>
        <v>970.48742700000003</v>
      </c>
      <c r="T35" s="25">
        <f>'AEO 2023 Table 35 Raw'!W25</f>
        <v>986.13201900000001</v>
      </c>
      <c r="U35" s="25">
        <f>'AEO 2023 Table 35 Raw'!X25</f>
        <v>1004.255737</v>
      </c>
      <c r="V35" s="25">
        <f>'AEO 2023 Table 35 Raw'!Y25</f>
        <v>1023.089355</v>
      </c>
      <c r="W35" s="25">
        <f>'AEO 2023 Table 35 Raw'!Z25</f>
        <v>1040.79126</v>
      </c>
      <c r="X35" s="25">
        <f>'AEO 2023 Table 35 Raw'!AA25</f>
        <v>1057.232788</v>
      </c>
      <c r="Y35" s="25">
        <f>'AEO 2023 Table 35 Raw'!AB25</f>
        <v>1073.2963870000001</v>
      </c>
      <c r="Z35" s="25">
        <f>'AEO 2023 Table 35 Raw'!AC25</f>
        <v>1089.317749</v>
      </c>
      <c r="AA35" s="25">
        <f>'AEO 2023 Table 35 Raw'!AD25</f>
        <v>1105.3709719999999</v>
      </c>
      <c r="AB35" s="25">
        <f>'AEO 2023 Table 35 Raw'!AE25</f>
        <v>1121.8919679999999</v>
      </c>
      <c r="AC35" s="25">
        <f>'AEO 2023 Table 35 Raw'!AF25</f>
        <v>1140.1357419999999</v>
      </c>
      <c r="AD35" s="25">
        <f>'AEO 2023 Table 35 Raw'!AG25</f>
        <v>1158.759644</v>
      </c>
      <c r="AE35" s="25">
        <f>'AEO 2023 Table 35 Raw'!AH25</f>
        <v>1178.195923</v>
      </c>
      <c r="AF35" s="46">
        <f>'AEO 2023 Table 35 Raw'!AI25</f>
        <v>2.5000000000000001E-2</v>
      </c>
    </row>
    <row r="36" spans="1:32" ht="15" customHeight="1">
      <c r="A36" s="8" t="s">
        <v>867</v>
      </c>
      <c r="B36" s="24" t="s">
        <v>868</v>
      </c>
      <c r="C36" s="25">
        <f>'AEO 2023 Table 35 Raw'!F26</f>
        <v>535.90997300000004</v>
      </c>
      <c r="D36" s="25">
        <f>'AEO 2023 Table 35 Raw'!G26</f>
        <v>520.02673300000004</v>
      </c>
      <c r="E36" s="25">
        <f>'AEO 2023 Table 35 Raw'!H26</f>
        <v>513.84527600000001</v>
      </c>
      <c r="F36" s="25">
        <f>'AEO 2023 Table 35 Raw'!I26</f>
        <v>514.686646</v>
      </c>
      <c r="G36" s="25">
        <f>'AEO 2023 Table 35 Raw'!J26</f>
        <v>519.41949499999998</v>
      </c>
      <c r="H36" s="25">
        <f>'AEO 2023 Table 35 Raw'!K26</f>
        <v>524.59966999999995</v>
      </c>
      <c r="I36" s="25">
        <f>'AEO 2023 Table 35 Raw'!L26</f>
        <v>528.66168200000004</v>
      </c>
      <c r="J36" s="25">
        <f>'AEO 2023 Table 35 Raw'!M26</f>
        <v>531.86389199999996</v>
      </c>
      <c r="K36" s="25">
        <f>'AEO 2023 Table 35 Raw'!N26</f>
        <v>534.61639400000001</v>
      </c>
      <c r="L36" s="25">
        <f>'AEO 2023 Table 35 Raw'!O26</f>
        <v>537.78625499999998</v>
      </c>
      <c r="M36" s="25">
        <f>'AEO 2023 Table 35 Raw'!P26</f>
        <v>542.19097899999997</v>
      </c>
      <c r="N36" s="25">
        <f>'AEO 2023 Table 35 Raw'!Q26</f>
        <v>545.346497</v>
      </c>
      <c r="O36" s="25">
        <f>'AEO 2023 Table 35 Raw'!R26</f>
        <v>548.31451400000003</v>
      </c>
      <c r="P36" s="25">
        <f>'AEO 2023 Table 35 Raw'!S26</f>
        <v>553.27294900000004</v>
      </c>
      <c r="Q36" s="25">
        <f>'AEO 2023 Table 35 Raw'!T26</f>
        <v>559.88006600000006</v>
      </c>
      <c r="R36" s="25">
        <f>'AEO 2023 Table 35 Raw'!U26</f>
        <v>567.80712900000003</v>
      </c>
      <c r="S36" s="25">
        <f>'AEO 2023 Table 35 Raw'!V26</f>
        <v>576.14727800000003</v>
      </c>
      <c r="T36" s="25">
        <f>'AEO 2023 Table 35 Raw'!W26</f>
        <v>584.86920199999997</v>
      </c>
      <c r="U36" s="25">
        <f>'AEO 2023 Table 35 Raw'!X26</f>
        <v>594.67627000000005</v>
      </c>
      <c r="V36" s="25">
        <f>'AEO 2023 Table 35 Raw'!Y26</f>
        <v>604.78204300000004</v>
      </c>
      <c r="W36" s="25">
        <f>'AEO 2023 Table 35 Raw'!Z26</f>
        <v>614.48596199999997</v>
      </c>
      <c r="X36" s="25">
        <f>'AEO 2023 Table 35 Raw'!AA26</f>
        <v>623.43255599999998</v>
      </c>
      <c r="Y36" s="25">
        <f>'AEO 2023 Table 35 Raw'!AB26</f>
        <v>632.32421899999997</v>
      </c>
      <c r="Z36" s="25">
        <f>'AEO 2023 Table 35 Raw'!AC26</f>
        <v>641.36614999999995</v>
      </c>
      <c r="AA36" s="25">
        <f>'AEO 2023 Table 35 Raw'!AD26</f>
        <v>650.26605199999995</v>
      </c>
      <c r="AB36" s="25">
        <f>'AEO 2023 Table 35 Raw'!AE26</f>
        <v>659.33343500000001</v>
      </c>
      <c r="AC36" s="25">
        <f>'AEO 2023 Table 35 Raw'!AF26</f>
        <v>669.22192399999994</v>
      </c>
      <c r="AD36" s="25">
        <f>'AEO 2023 Table 35 Raw'!AG26</f>
        <v>679.11694299999999</v>
      </c>
      <c r="AE36" s="25">
        <f>'AEO 2023 Table 35 Raw'!AH26</f>
        <v>689.60253899999998</v>
      </c>
      <c r="AF36" s="46">
        <f>'AEO 2023 Table 35 Raw'!AI26</f>
        <v>8.9999999999999993E-3</v>
      </c>
    </row>
    <row r="37" spans="1:32" ht="15" customHeight="1">
      <c r="A37" s="8" t="s">
        <v>869</v>
      </c>
      <c r="B37" s="24" t="s">
        <v>870</v>
      </c>
      <c r="C37" s="25">
        <f>'AEO 2023 Table 35 Raw'!F27</f>
        <v>1236.217163</v>
      </c>
      <c r="D37" s="25">
        <f>'AEO 2023 Table 35 Raw'!G27</f>
        <v>1180.5217290000001</v>
      </c>
      <c r="E37" s="25">
        <f>'AEO 2023 Table 35 Raw'!H27</f>
        <v>1172.091064</v>
      </c>
      <c r="F37" s="25">
        <f>'AEO 2023 Table 35 Raw'!I27</f>
        <v>1170.9204099999999</v>
      </c>
      <c r="G37" s="25">
        <f>'AEO 2023 Table 35 Raw'!J27</f>
        <v>1163.283936</v>
      </c>
      <c r="H37" s="25">
        <f>'AEO 2023 Table 35 Raw'!K27</f>
        <v>1160.977539</v>
      </c>
      <c r="I37" s="25">
        <f>'AEO 2023 Table 35 Raw'!L27</f>
        <v>1154.2025149999999</v>
      </c>
      <c r="J37" s="25">
        <f>'AEO 2023 Table 35 Raw'!M27</f>
        <v>1149.980591</v>
      </c>
      <c r="K37" s="25">
        <f>'AEO 2023 Table 35 Raw'!N27</f>
        <v>1144.9057620000001</v>
      </c>
      <c r="L37" s="25">
        <f>'AEO 2023 Table 35 Raw'!O27</f>
        <v>1142.198975</v>
      </c>
      <c r="M37" s="25">
        <f>'AEO 2023 Table 35 Raw'!P27</f>
        <v>1140.2010499999999</v>
      </c>
      <c r="N37" s="25">
        <f>'AEO 2023 Table 35 Raw'!Q27</f>
        <v>1138.25</v>
      </c>
      <c r="O37" s="25">
        <f>'AEO 2023 Table 35 Raw'!R27</f>
        <v>1136.795044</v>
      </c>
      <c r="P37" s="25">
        <f>'AEO 2023 Table 35 Raw'!S27</f>
        <v>1135.544678</v>
      </c>
      <c r="Q37" s="25">
        <f>'AEO 2023 Table 35 Raw'!T27</f>
        <v>1133.3122559999999</v>
      </c>
      <c r="R37" s="25">
        <f>'AEO 2023 Table 35 Raw'!U27</f>
        <v>1132.5123289999999</v>
      </c>
      <c r="S37" s="25">
        <f>'AEO 2023 Table 35 Raw'!V27</f>
        <v>1132.4990230000001</v>
      </c>
      <c r="T37" s="25">
        <f>'AEO 2023 Table 35 Raw'!W27</f>
        <v>1132.171509</v>
      </c>
      <c r="U37" s="25">
        <f>'AEO 2023 Table 35 Raw'!X27</f>
        <v>1131.9448239999999</v>
      </c>
      <c r="V37" s="25">
        <f>'AEO 2023 Table 35 Raw'!Y27</f>
        <v>1131.5970460000001</v>
      </c>
      <c r="W37" s="25">
        <f>'AEO 2023 Table 35 Raw'!Z27</f>
        <v>1130.3479</v>
      </c>
      <c r="X37" s="25">
        <f>'AEO 2023 Table 35 Raw'!AA27</f>
        <v>1129.6331789999999</v>
      </c>
      <c r="Y37" s="25">
        <f>'AEO 2023 Table 35 Raw'!AB27</f>
        <v>1128.62915</v>
      </c>
      <c r="Z37" s="25">
        <f>'AEO 2023 Table 35 Raw'!AC27</f>
        <v>1127.213013</v>
      </c>
      <c r="AA37" s="25">
        <f>'AEO 2023 Table 35 Raw'!AD27</f>
        <v>1125.9846190000001</v>
      </c>
      <c r="AB37" s="25">
        <f>'AEO 2023 Table 35 Raw'!AE27</f>
        <v>1125.0726320000001</v>
      </c>
      <c r="AC37" s="25">
        <f>'AEO 2023 Table 35 Raw'!AF27</f>
        <v>1123.5483400000001</v>
      </c>
      <c r="AD37" s="25">
        <f>'AEO 2023 Table 35 Raw'!AG27</f>
        <v>1122.309937</v>
      </c>
      <c r="AE37" s="25">
        <f>'AEO 2023 Table 35 Raw'!AH27</f>
        <v>1120.7901609999999</v>
      </c>
      <c r="AF37" s="46">
        <f>'AEO 2023 Table 35 Raw'!AI27</f>
        <v>-3.0000000000000001E-3</v>
      </c>
    </row>
    <row r="38" spans="1:32" ht="15" customHeight="1">
      <c r="A38" s="8" t="s">
        <v>871</v>
      </c>
      <c r="B38" s="24" t="s">
        <v>872</v>
      </c>
      <c r="C38" s="25">
        <f>'AEO 2023 Table 35 Raw'!F28</f>
        <v>1033.3804929999999</v>
      </c>
      <c r="D38" s="25">
        <f>'AEO 2023 Table 35 Raw'!G28</f>
        <v>981.33557099999996</v>
      </c>
      <c r="E38" s="25">
        <f>'AEO 2023 Table 35 Raw'!H28</f>
        <v>976.41766399999995</v>
      </c>
      <c r="F38" s="25">
        <f>'AEO 2023 Table 35 Raw'!I28</f>
        <v>977.40338099999997</v>
      </c>
      <c r="G38" s="25">
        <f>'AEO 2023 Table 35 Raw'!J28</f>
        <v>970.45996100000002</v>
      </c>
      <c r="H38" s="25">
        <f>'AEO 2023 Table 35 Raw'!K28</f>
        <v>968.95080600000006</v>
      </c>
      <c r="I38" s="25">
        <f>'AEO 2023 Table 35 Raw'!L28</f>
        <v>963.34039299999995</v>
      </c>
      <c r="J38" s="25">
        <f>'AEO 2023 Table 35 Raw'!M28</f>
        <v>960.69354199999998</v>
      </c>
      <c r="K38" s="25">
        <f>'AEO 2023 Table 35 Raw'!N28</f>
        <v>957.59448199999997</v>
      </c>
      <c r="L38" s="25">
        <f>'AEO 2023 Table 35 Raw'!O28</f>
        <v>956.68853799999999</v>
      </c>
      <c r="M38" s="25">
        <f>'AEO 2023 Table 35 Raw'!P28</f>
        <v>955.89929199999995</v>
      </c>
      <c r="N38" s="25">
        <f>'AEO 2023 Table 35 Raw'!Q28</f>
        <v>954.78442399999994</v>
      </c>
      <c r="O38" s="25">
        <f>'AEO 2023 Table 35 Raw'!R28</f>
        <v>954.01953100000003</v>
      </c>
      <c r="P38" s="25">
        <f>'AEO 2023 Table 35 Raw'!S28</f>
        <v>953.37652600000001</v>
      </c>
      <c r="Q38" s="25">
        <f>'AEO 2023 Table 35 Raw'!T28</f>
        <v>951.63964799999997</v>
      </c>
      <c r="R38" s="25">
        <f>'AEO 2023 Table 35 Raw'!U28</f>
        <v>951.16674799999998</v>
      </c>
      <c r="S38" s="25">
        <f>'AEO 2023 Table 35 Raw'!V28</f>
        <v>951.45013400000005</v>
      </c>
      <c r="T38" s="25">
        <f>'AEO 2023 Table 35 Raw'!W28</f>
        <v>951.513733</v>
      </c>
      <c r="U38" s="25">
        <f>'AEO 2023 Table 35 Raw'!X28</f>
        <v>951.33917199999996</v>
      </c>
      <c r="V38" s="25">
        <f>'AEO 2023 Table 35 Raw'!Y28</f>
        <v>950.94183299999997</v>
      </c>
      <c r="W38" s="25">
        <f>'AEO 2023 Table 35 Raw'!Z28</f>
        <v>949.85034199999996</v>
      </c>
      <c r="X38" s="25">
        <f>'AEO 2023 Table 35 Raw'!AA28</f>
        <v>949.387024</v>
      </c>
      <c r="Y38" s="25">
        <f>'AEO 2023 Table 35 Raw'!AB28</f>
        <v>948.80261199999995</v>
      </c>
      <c r="Z38" s="25">
        <f>'AEO 2023 Table 35 Raw'!AC28</f>
        <v>947.88348399999995</v>
      </c>
      <c r="AA38" s="25">
        <f>'AEO 2023 Table 35 Raw'!AD28</f>
        <v>947.05535899999995</v>
      </c>
      <c r="AB38" s="25">
        <f>'AEO 2023 Table 35 Raw'!AE28</f>
        <v>946.45971699999996</v>
      </c>
      <c r="AC38" s="25">
        <f>'AEO 2023 Table 35 Raw'!AF28</f>
        <v>945.09313999999995</v>
      </c>
      <c r="AD38" s="25">
        <f>'AEO 2023 Table 35 Raw'!AG28</f>
        <v>944.01306199999999</v>
      </c>
      <c r="AE38" s="25">
        <f>'AEO 2023 Table 35 Raw'!AH28</f>
        <v>942.641479</v>
      </c>
      <c r="AF38" s="46">
        <f>'AEO 2023 Table 35 Raw'!AI28</f>
        <v>-3.0000000000000001E-3</v>
      </c>
    </row>
    <row r="39" spans="1:32" ht="15" customHeight="1">
      <c r="A39" s="8" t="s">
        <v>873</v>
      </c>
      <c r="B39" s="24" t="s">
        <v>874</v>
      </c>
      <c r="C39" s="25">
        <f>'AEO 2023 Table 35 Raw'!F29</f>
        <v>98.239486999999997</v>
      </c>
      <c r="D39" s="25">
        <f>'AEO 2023 Table 35 Raw'!G29</f>
        <v>98.933372000000006</v>
      </c>
      <c r="E39" s="25">
        <f>'AEO 2023 Table 35 Raw'!H29</f>
        <v>98.199257000000003</v>
      </c>
      <c r="F39" s="25">
        <f>'AEO 2023 Table 35 Raw'!I29</f>
        <v>97.555854999999994</v>
      </c>
      <c r="G39" s="25">
        <f>'AEO 2023 Table 35 Raw'!J29</f>
        <v>97.241332999999997</v>
      </c>
      <c r="H39" s="25">
        <f>'AEO 2023 Table 35 Raw'!K29</f>
        <v>96.726021000000003</v>
      </c>
      <c r="I39" s="25">
        <f>'AEO 2023 Table 35 Raw'!L29</f>
        <v>96.187377999999995</v>
      </c>
      <c r="J39" s="25">
        <f>'AEO 2023 Table 35 Raw'!M29</f>
        <v>95.391471999999993</v>
      </c>
      <c r="K39" s="25">
        <f>'AEO 2023 Table 35 Raw'!N29</f>
        <v>94.417396999999994</v>
      </c>
      <c r="L39" s="25">
        <f>'AEO 2023 Table 35 Raw'!O29</f>
        <v>93.516898999999995</v>
      </c>
      <c r="M39" s="25">
        <f>'AEO 2023 Table 35 Raw'!P29</f>
        <v>92.817497000000003</v>
      </c>
      <c r="N39" s="25">
        <f>'AEO 2023 Table 35 Raw'!Q29</f>
        <v>92.062881000000004</v>
      </c>
      <c r="O39" s="25">
        <f>'AEO 2023 Table 35 Raw'!R29</f>
        <v>91.353438999999995</v>
      </c>
      <c r="P39" s="25">
        <f>'AEO 2023 Table 35 Raw'!S29</f>
        <v>90.659676000000005</v>
      </c>
      <c r="Q39" s="25">
        <f>'AEO 2023 Table 35 Raw'!T29</f>
        <v>89.763947000000002</v>
      </c>
      <c r="R39" s="25">
        <f>'AEO 2023 Table 35 Raw'!U29</f>
        <v>89.039840999999996</v>
      </c>
      <c r="S39" s="25">
        <f>'AEO 2023 Table 35 Raw'!V29</f>
        <v>88.235862999999995</v>
      </c>
      <c r="T39" s="25">
        <f>'AEO 2023 Table 35 Raw'!W29</f>
        <v>87.431190000000001</v>
      </c>
      <c r="U39" s="25">
        <f>'AEO 2023 Table 35 Raw'!X29</f>
        <v>86.844200000000001</v>
      </c>
      <c r="V39" s="25">
        <f>'AEO 2023 Table 35 Raw'!Y29</f>
        <v>86.335151999999994</v>
      </c>
      <c r="W39" s="25">
        <f>'AEO 2023 Table 35 Raw'!Z29</f>
        <v>85.745773</v>
      </c>
      <c r="X39" s="25">
        <f>'AEO 2023 Table 35 Raw'!AA29</f>
        <v>85.151375000000002</v>
      </c>
      <c r="Y39" s="25">
        <f>'AEO 2023 Table 35 Raw'!AB29</f>
        <v>84.430542000000003</v>
      </c>
      <c r="Z39" s="25">
        <f>'AEO 2023 Table 35 Raw'!AC29</f>
        <v>83.707534999999993</v>
      </c>
      <c r="AA39" s="25">
        <f>'AEO 2023 Table 35 Raw'!AD29</f>
        <v>82.984200000000001</v>
      </c>
      <c r="AB39" s="25">
        <f>'AEO 2023 Table 35 Raw'!AE29</f>
        <v>82.232872</v>
      </c>
      <c r="AC39" s="25">
        <f>'AEO 2023 Table 35 Raw'!AF29</f>
        <v>81.610557999999997</v>
      </c>
      <c r="AD39" s="25">
        <f>'AEO 2023 Table 35 Raw'!AG29</f>
        <v>81.038734000000005</v>
      </c>
      <c r="AE39" s="25">
        <f>'AEO 2023 Table 35 Raw'!AH29</f>
        <v>80.455223000000004</v>
      </c>
      <c r="AF39" s="46">
        <f>'AEO 2023 Table 35 Raw'!AI29</f>
        <v>-7.0000000000000001E-3</v>
      </c>
    </row>
    <row r="40" spans="1:32" ht="15" customHeight="1">
      <c r="A40" s="8" t="s">
        <v>875</v>
      </c>
      <c r="B40" s="24" t="s">
        <v>876</v>
      </c>
      <c r="C40" s="25">
        <f>'AEO 2023 Table 35 Raw'!F30</f>
        <v>935.14099099999999</v>
      </c>
      <c r="D40" s="25">
        <f>'AEO 2023 Table 35 Raw'!G30</f>
        <v>882.40222200000005</v>
      </c>
      <c r="E40" s="25">
        <f>'AEO 2023 Table 35 Raw'!H30</f>
        <v>878.21838400000001</v>
      </c>
      <c r="F40" s="25">
        <f>'AEO 2023 Table 35 Raw'!I30</f>
        <v>879.847534</v>
      </c>
      <c r="G40" s="25">
        <f>'AEO 2023 Table 35 Raw'!J30</f>
        <v>873.21862799999997</v>
      </c>
      <c r="H40" s="25">
        <f>'AEO 2023 Table 35 Raw'!K30</f>
        <v>872.22479199999998</v>
      </c>
      <c r="I40" s="25">
        <f>'AEO 2023 Table 35 Raw'!L30</f>
        <v>867.15301499999998</v>
      </c>
      <c r="J40" s="25">
        <f>'AEO 2023 Table 35 Raw'!M30</f>
        <v>865.30206299999998</v>
      </c>
      <c r="K40" s="25">
        <f>'AEO 2023 Table 35 Raw'!N30</f>
        <v>863.17706299999998</v>
      </c>
      <c r="L40" s="25">
        <f>'AEO 2023 Table 35 Raw'!O30</f>
        <v>863.17163100000005</v>
      </c>
      <c r="M40" s="25">
        <f>'AEO 2023 Table 35 Raw'!P30</f>
        <v>863.08178699999996</v>
      </c>
      <c r="N40" s="25">
        <f>'AEO 2023 Table 35 Raw'!Q30</f>
        <v>862.72155799999996</v>
      </c>
      <c r="O40" s="25">
        <f>'AEO 2023 Table 35 Raw'!R30</f>
        <v>862.66607699999997</v>
      </c>
      <c r="P40" s="25">
        <f>'AEO 2023 Table 35 Raw'!S30</f>
        <v>862.716858</v>
      </c>
      <c r="Q40" s="25">
        <f>'AEO 2023 Table 35 Raw'!T30</f>
        <v>861.87573199999997</v>
      </c>
      <c r="R40" s="25">
        <f>'AEO 2023 Table 35 Raw'!U30</f>
        <v>862.126892</v>
      </c>
      <c r="S40" s="25">
        <f>'AEO 2023 Table 35 Raw'!V30</f>
        <v>863.214294</v>
      </c>
      <c r="T40" s="25">
        <f>'AEO 2023 Table 35 Raw'!W30</f>
        <v>864.08252000000005</v>
      </c>
      <c r="U40" s="25">
        <f>'AEO 2023 Table 35 Raw'!X30</f>
        <v>864.49499500000002</v>
      </c>
      <c r="V40" s="25">
        <f>'AEO 2023 Table 35 Raw'!Y30</f>
        <v>864.60668899999996</v>
      </c>
      <c r="W40" s="25">
        <f>'AEO 2023 Table 35 Raw'!Z30</f>
        <v>864.10455300000001</v>
      </c>
      <c r="X40" s="25">
        <f>'AEO 2023 Table 35 Raw'!AA30</f>
        <v>864.23565699999995</v>
      </c>
      <c r="Y40" s="25">
        <f>'AEO 2023 Table 35 Raw'!AB30</f>
        <v>864.37207000000001</v>
      </c>
      <c r="Z40" s="25">
        <f>'AEO 2023 Table 35 Raw'!AC30</f>
        <v>864.17596400000002</v>
      </c>
      <c r="AA40" s="25">
        <f>'AEO 2023 Table 35 Raw'!AD30</f>
        <v>864.07116699999995</v>
      </c>
      <c r="AB40" s="25">
        <f>'AEO 2023 Table 35 Raw'!AE30</f>
        <v>864.22686799999997</v>
      </c>
      <c r="AC40" s="25">
        <f>'AEO 2023 Table 35 Raw'!AF30</f>
        <v>863.48260500000004</v>
      </c>
      <c r="AD40" s="25">
        <f>'AEO 2023 Table 35 Raw'!AG30</f>
        <v>862.97430399999996</v>
      </c>
      <c r="AE40" s="25">
        <f>'AEO 2023 Table 35 Raw'!AH30</f>
        <v>862.18627900000001</v>
      </c>
      <c r="AF40" s="46">
        <f>'AEO 2023 Table 35 Raw'!AI30</f>
        <v>-3.0000000000000001E-3</v>
      </c>
    </row>
    <row r="41" spans="1:32" ht="15" customHeight="1">
      <c r="A41" s="8" t="s">
        <v>877</v>
      </c>
      <c r="B41" s="24" t="s">
        <v>878</v>
      </c>
      <c r="C41" s="25">
        <f>'AEO 2023 Table 35 Raw'!F31</f>
        <v>202.83663899999999</v>
      </c>
      <c r="D41" s="25">
        <f>'AEO 2023 Table 35 Raw'!G31</f>
        <v>199.186172</v>
      </c>
      <c r="E41" s="25">
        <f>'AEO 2023 Table 35 Raw'!H31</f>
        <v>195.67340100000001</v>
      </c>
      <c r="F41" s="25">
        <f>'AEO 2023 Table 35 Raw'!I31</f>
        <v>193.516998</v>
      </c>
      <c r="G41" s="25">
        <f>'AEO 2023 Table 35 Raw'!J31</f>
        <v>192.82394400000001</v>
      </c>
      <c r="H41" s="25">
        <f>'AEO 2023 Table 35 Raw'!K31</f>
        <v>192.026703</v>
      </c>
      <c r="I41" s="25">
        <f>'AEO 2023 Table 35 Raw'!L31</f>
        <v>190.86213699999999</v>
      </c>
      <c r="J41" s="25">
        <f>'AEO 2023 Table 35 Raw'!M31</f>
        <v>189.28698700000001</v>
      </c>
      <c r="K41" s="25">
        <f>'AEO 2023 Table 35 Raw'!N31</f>
        <v>187.31127900000001</v>
      </c>
      <c r="L41" s="25">
        <f>'AEO 2023 Table 35 Raw'!O31</f>
        <v>185.51040599999999</v>
      </c>
      <c r="M41" s="25">
        <f>'AEO 2023 Table 35 Raw'!P31</f>
        <v>184.30178799999999</v>
      </c>
      <c r="N41" s="25">
        <f>'AEO 2023 Table 35 Raw'!Q31</f>
        <v>183.46556100000001</v>
      </c>
      <c r="O41" s="25">
        <f>'AEO 2023 Table 35 Raw'!R31</f>
        <v>182.77546699999999</v>
      </c>
      <c r="P41" s="25">
        <f>'AEO 2023 Table 35 Raw'!S31</f>
        <v>182.16807600000001</v>
      </c>
      <c r="Q41" s="25">
        <f>'AEO 2023 Table 35 Raw'!T31</f>
        <v>181.67248499999999</v>
      </c>
      <c r="R41" s="25">
        <f>'AEO 2023 Table 35 Raw'!U31</f>
        <v>181.34562700000001</v>
      </c>
      <c r="S41" s="25">
        <f>'AEO 2023 Table 35 Raw'!V31</f>
        <v>181.048889</v>
      </c>
      <c r="T41" s="25">
        <f>'AEO 2023 Table 35 Raw'!W31</f>
        <v>180.65774500000001</v>
      </c>
      <c r="U41" s="25">
        <f>'AEO 2023 Table 35 Raw'!X31</f>
        <v>180.60571300000001</v>
      </c>
      <c r="V41" s="25">
        <f>'AEO 2023 Table 35 Raw'!Y31</f>
        <v>180.65527299999999</v>
      </c>
      <c r="W41" s="25">
        <f>'AEO 2023 Table 35 Raw'!Z31</f>
        <v>180.49762000000001</v>
      </c>
      <c r="X41" s="25">
        <f>'AEO 2023 Table 35 Raw'!AA31</f>
        <v>180.24614</v>
      </c>
      <c r="Y41" s="25">
        <f>'AEO 2023 Table 35 Raw'!AB31</f>
        <v>179.82655299999999</v>
      </c>
      <c r="Z41" s="25">
        <f>'AEO 2023 Table 35 Raw'!AC31</f>
        <v>179.32946799999999</v>
      </c>
      <c r="AA41" s="25">
        <f>'AEO 2023 Table 35 Raw'!AD31</f>
        <v>178.92932099999999</v>
      </c>
      <c r="AB41" s="25">
        <f>'AEO 2023 Table 35 Raw'!AE31</f>
        <v>178.612976</v>
      </c>
      <c r="AC41" s="25">
        <f>'AEO 2023 Table 35 Raw'!AF31</f>
        <v>178.45529199999999</v>
      </c>
      <c r="AD41" s="25">
        <f>'AEO 2023 Table 35 Raw'!AG31</f>
        <v>178.29693599999999</v>
      </c>
      <c r="AE41" s="25">
        <f>'AEO 2023 Table 35 Raw'!AH31</f>
        <v>178.14866599999999</v>
      </c>
      <c r="AF41" s="46">
        <f>'AEO 2023 Table 35 Raw'!AI31</f>
        <v>-5.0000000000000001E-3</v>
      </c>
    </row>
    <row r="42" spans="1:32" ht="15" customHeight="1">
      <c r="A42" s="8" t="s">
        <v>879</v>
      </c>
      <c r="B42" s="24" t="s">
        <v>880</v>
      </c>
      <c r="C42" s="25">
        <f>'AEO 2023 Table 35 Raw'!F32</f>
        <v>525.48321499999997</v>
      </c>
      <c r="D42" s="25">
        <f>'AEO 2023 Table 35 Raw'!G32</f>
        <v>520.86261000000002</v>
      </c>
      <c r="E42" s="25">
        <f>'AEO 2023 Table 35 Raw'!H32</f>
        <v>540.553223</v>
      </c>
      <c r="F42" s="25">
        <f>'AEO 2023 Table 35 Raw'!I32</f>
        <v>529.66876200000002</v>
      </c>
      <c r="G42" s="25">
        <f>'AEO 2023 Table 35 Raw'!J32</f>
        <v>527.67163100000005</v>
      </c>
      <c r="H42" s="25">
        <f>'AEO 2023 Table 35 Raw'!K32</f>
        <v>526.55224599999997</v>
      </c>
      <c r="I42" s="25">
        <f>'AEO 2023 Table 35 Raw'!L32</f>
        <v>529.494507</v>
      </c>
      <c r="J42" s="25">
        <f>'AEO 2023 Table 35 Raw'!M32</f>
        <v>534.99426300000005</v>
      </c>
      <c r="K42" s="25">
        <f>'AEO 2023 Table 35 Raw'!N32</f>
        <v>535.34979199999998</v>
      </c>
      <c r="L42" s="25">
        <f>'AEO 2023 Table 35 Raw'!O32</f>
        <v>536.72857699999997</v>
      </c>
      <c r="M42" s="25">
        <f>'AEO 2023 Table 35 Raw'!P32</f>
        <v>540.152649</v>
      </c>
      <c r="N42" s="25">
        <f>'AEO 2023 Table 35 Raw'!Q32</f>
        <v>542.11456299999998</v>
      </c>
      <c r="O42" s="25">
        <f>'AEO 2023 Table 35 Raw'!R32</f>
        <v>542.54882799999996</v>
      </c>
      <c r="P42" s="25">
        <f>'AEO 2023 Table 35 Raw'!S32</f>
        <v>544.39013699999998</v>
      </c>
      <c r="Q42" s="25">
        <f>'AEO 2023 Table 35 Raw'!T32</f>
        <v>545.04187000000002</v>
      </c>
      <c r="R42" s="25">
        <f>'AEO 2023 Table 35 Raw'!U32</f>
        <v>547.68005400000004</v>
      </c>
      <c r="S42" s="25">
        <f>'AEO 2023 Table 35 Raw'!V32</f>
        <v>547.17468299999996</v>
      </c>
      <c r="T42" s="25">
        <f>'AEO 2023 Table 35 Raw'!W32</f>
        <v>545.80029300000001</v>
      </c>
      <c r="U42" s="25">
        <f>'AEO 2023 Table 35 Raw'!X32</f>
        <v>548.30120799999997</v>
      </c>
      <c r="V42" s="25">
        <f>'AEO 2023 Table 35 Raw'!Y32</f>
        <v>550.15594499999997</v>
      </c>
      <c r="W42" s="25">
        <f>'AEO 2023 Table 35 Raw'!Z32</f>
        <v>554.00598100000002</v>
      </c>
      <c r="X42" s="25">
        <f>'AEO 2023 Table 35 Raw'!AA32</f>
        <v>555.24926800000003</v>
      </c>
      <c r="Y42" s="25">
        <f>'AEO 2023 Table 35 Raw'!AB32</f>
        <v>555.31976299999997</v>
      </c>
      <c r="Z42" s="25">
        <f>'AEO 2023 Table 35 Raw'!AC32</f>
        <v>556.94164999999998</v>
      </c>
      <c r="AA42" s="25">
        <f>'AEO 2023 Table 35 Raw'!AD32</f>
        <v>556.34381099999996</v>
      </c>
      <c r="AB42" s="25">
        <f>'AEO 2023 Table 35 Raw'!AE32</f>
        <v>557.63378899999998</v>
      </c>
      <c r="AC42" s="25">
        <f>'AEO 2023 Table 35 Raw'!AF32</f>
        <v>558.46844499999997</v>
      </c>
      <c r="AD42" s="25">
        <f>'AEO 2023 Table 35 Raw'!AG32</f>
        <v>560.76049799999998</v>
      </c>
      <c r="AE42" s="25">
        <f>'AEO 2023 Table 35 Raw'!AH32</f>
        <v>563.67553699999996</v>
      </c>
      <c r="AF42" s="46">
        <f>'AEO 2023 Table 35 Raw'!AI32</f>
        <v>3.0000000000000001E-3</v>
      </c>
    </row>
    <row r="43" spans="1:32" ht="15" customHeight="1">
      <c r="A43" s="8" t="s">
        <v>881</v>
      </c>
      <c r="B43" s="24" t="s">
        <v>872</v>
      </c>
      <c r="C43" s="25">
        <f>'AEO 2023 Table 35 Raw'!F33</f>
        <v>481.73052999999999</v>
      </c>
      <c r="D43" s="25">
        <f>'AEO 2023 Table 35 Raw'!G33</f>
        <v>475.38619999999997</v>
      </c>
      <c r="E43" s="25">
        <f>'AEO 2023 Table 35 Raw'!H33</f>
        <v>494.03005999999999</v>
      </c>
      <c r="F43" s="25">
        <f>'AEO 2023 Table 35 Raw'!I33</f>
        <v>482.53973400000001</v>
      </c>
      <c r="G43" s="25">
        <f>'AEO 2023 Table 35 Raw'!J33</f>
        <v>479.83090199999998</v>
      </c>
      <c r="H43" s="25">
        <f>'AEO 2023 Table 35 Raw'!K33</f>
        <v>478.04980499999999</v>
      </c>
      <c r="I43" s="25">
        <f>'AEO 2023 Table 35 Raw'!L33</f>
        <v>480.462311</v>
      </c>
      <c r="J43" s="25">
        <f>'AEO 2023 Table 35 Raw'!M33</f>
        <v>485.41201799999999</v>
      </c>
      <c r="K43" s="25">
        <f>'AEO 2023 Table 35 Raw'!N33</f>
        <v>485.34039300000001</v>
      </c>
      <c r="L43" s="25">
        <f>'AEO 2023 Table 35 Raw'!O33</f>
        <v>486.30178799999999</v>
      </c>
      <c r="M43" s="25">
        <f>'AEO 2023 Table 35 Raw'!P33</f>
        <v>489.19894399999998</v>
      </c>
      <c r="N43" s="25">
        <f>'AEO 2023 Table 35 Raw'!Q33</f>
        <v>490.55954000000003</v>
      </c>
      <c r="O43" s="25">
        <f>'AEO 2023 Table 35 Raw'!R33</f>
        <v>490.31906099999998</v>
      </c>
      <c r="P43" s="25">
        <f>'AEO 2023 Table 35 Raw'!S33</f>
        <v>491.58560199999999</v>
      </c>
      <c r="Q43" s="25">
        <f>'AEO 2023 Table 35 Raw'!T33</f>
        <v>491.636078</v>
      </c>
      <c r="R43" s="25">
        <f>'AEO 2023 Table 35 Raw'!U33</f>
        <v>493.73004200000003</v>
      </c>
      <c r="S43" s="25">
        <f>'AEO 2023 Table 35 Raw'!V33</f>
        <v>492.63241599999998</v>
      </c>
      <c r="T43" s="25">
        <f>'AEO 2023 Table 35 Raw'!W33</f>
        <v>490.66906699999998</v>
      </c>
      <c r="U43" s="25">
        <f>'AEO 2023 Table 35 Raw'!X33</f>
        <v>492.58346599999999</v>
      </c>
      <c r="V43" s="25">
        <f>'AEO 2023 Table 35 Raw'!Y33</f>
        <v>493.83300800000001</v>
      </c>
      <c r="W43" s="25">
        <f>'AEO 2023 Table 35 Raw'!Z33</f>
        <v>497.059662</v>
      </c>
      <c r="X43" s="25">
        <f>'AEO 2023 Table 35 Raw'!AA33</f>
        <v>497.76666299999999</v>
      </c>
      <c r="Y43" s="25">
        <f>'AEO 2023 Table 35 Raw'!AB33</f>
        <v>497.40136699999999</v>
      </c>
      <c r="Z43" s="25">
        <f>'AEO 2023 Table 35 Raw'!AC33</f>
        <v>498.52783199999999</v>
      </c>
      <c r="AA43" s="25">
        <f>'AEO 2023 Table 35 Raw'!AD33</f>
        <v>497.37673999999998</v>
      </c>
      <c r="AB43" s="25">
        <f>'AEO 2023 Table 35 Raw'!AE33</f>
        <v>498.04257200000001</v>
      </c>
      <c r="AC43" s="25">
        <f>'AEO 2023 Table 35 Raw'!AF33</f>
        <v>498.19775399999997</v>
      </c>
      <c r="AD43" s="25">
        <f>'AEO 2023 Table 35 Raw'!AG33</f>
        <v>499.76513699999998</v>
      </c>
      <c r="AE43" s="25">
        <f>'AEO 2023 Table 35 Raw'!AH33</f>
        <v>501.91528299999999</v>
      </c>
      <c r="AF43" s="46">
        <f>'AEO 2023 Table 35 Raw'!AI33</f>
        <v>1E-3</v>
      </c>
    </row>
    <row r="44" spans="1:32" ht="15" customHeight="1">
      <c r="A44" s="8" t="s">
        <v>882</v>
      </c>
      <c r="B44" s="24" t="s">
        <v>883</v>
      </c>
      <c r="C44" s="25">
        <f>'AEO 2023 Table 35 Raw'!F34</f>
        <v>43.752673999999999</v>
      </c>
      <c r="D44" s="25">
        <f>'AEO 2023 Table 35 Raw'!G34</f>
        <v>45.476424999999999</v>
      </c>
      <c r="E44" s="25">
        <f>'AEO 2023 Table 35 Raw'!H34</f>
        <v>46.523144000000002</v>
      </c>
      <c r="F44" s="25">
        <f>'AEO 2023 Table 35 Raw'!I34</f>
        <v>47.129035999999999</v>
      </c>
      <c r="G44" s="25">
        <f>'AEO 2023 Table 35 Raw'!J34</f>
        <v>47.840698000000003</v>
      </c>
      <c r="H44" s="25">
        <f>'AEO 2023 Table 35 Raw'!K34</f>
        <v>48.502434000000001</v>
      </c>
      <c r="I44" s="25">
        <f>'AEO 2023 Table 35 Raw'!L34</f>
        <v>49.032226999999999</v>
      </c>
      <c r="J44" s="25">
        <f>'AEO 2023 Table 35 Raw'!M34</f>
        <v>49.582245</v>
      </c>
      <c r="K44" s="25">
        <f>'AEO 2023 Table 35 Raw'!N34</f>
        <v>50.009407000000003</v>
      </c>
      <c r="L44" s="25">
        <f>'AEO 2023 Table 35 Raw'!O34</f>
        <v>50.426780999999998</v>
      </c>
      <c r="M44" s="25">
        <f>'AEO 2023 Table 35 Raw'!P34</f>
        <v>50.953719999999997</v>
      </c>
      <c r="N44" s="25">
        <f>'AEO 2023 Table 35 Raw'!Q34</f>
        <v>51.555027000000003</v>
      </c>
      <c r="O44" s="25">
        <f>'AEO 2023 Table 35 Raw'!R34</f>
        <v>52.229759000000001</v>
      </c>
      <c r="P44" s="25">
        <f>'AEO 2023 Table 35 Raw'!S34</f>
        <v>52.804530999999997</v>
      </c>
      <c r="Q44" s="25">
        <f>'AEO 2023 Table 35 Raw'!T34</f>
        <v>53.405773000000003</v>
      </c>
      <c r="R44" s="25">
        <f>'AEO 2023 Table 35 Raw'!U34</f>
        <v>53.950012000000001</v>
      </c>
      <c r="S44" s="25">
        <f>'AEO 2023 Table 35 Raw'!V34</f>
        <v>54.542267000000002</v>
      </c>
      <c r="T44" s="25">
        <f>'AEO 2023 Table 35 Raw'!W34</f>
        <v>55.131256</v>
      </c>
      <c r="U44" s="25">
        <f>'AEO 2023 Table 35 Raw'!X34</f>
        <v>55.717758000000003</v>
      </c>
      <c r="V44" s="25">
        <f>'AEO 2023 Table 35 Raw'!Y34</f>
        <v>56.322960000000002</v>
      </c>
      <c r="W44" s="25">
        <f>'AEO 2023 Table 35 Raw'!Z34</f>
        <v>56.946326999999997</v>
      </c>
      <c r="X44" s="25">
        <f>'AEO 2023 Table 35 Raw'!AA34</f>
        <v>57.482616</v>
      </c>
      <c r="Y44" s="25">
        <f>'AEO 2023 Table 35 Raw'!AB34</f>
        <v>57.918373000000003</v>
      </c>
      <c r="Z44" s="25">
        <f>'AEO 2023 Table 35 Raw'!AC34</f>
        <v>58.413826</v>
      </c>
      <c r="AA44" s="25">
        <f>'AEO 2023 Table 35 Raw'!AD34</f>
        <v>58.967086999999999</v>
      </c>
      <c r="AB44" s="25">
        <f>'AEO 2023 Table 35 Raw'!AE34</f>
        <v>59.591217</v>
      </c>
      <c r="AC44" s="25">
        <f>'AEO 2023 Table 35 Raw'!AF34</f>
        <v>60.270718000000002</v>
      </c>
      <c r="AD44" s="25">
        <f>'AEO 2023 Table 35 Raw'!AG34</f>
        <v>60.995353999999999</v>
      </c>
      <c r="AE44" s="25">
        <f>'AEO 2023 Table 35 Raw'!AH34</f>
        <v>61.760254000000003</v>
      </c>
      <c r="AF44" s="46">
        <f>'AEO 2023 Table 35 Raw'!AI34</f>
        <v>1.2E-2</v>
      </c>
    </row>
    <row r="45" spans="1:32" ht="15" customHeight="1">
      <c r="A45" s="8" t="s">
        <v>884</v>
      </c>
      <c r="B45" s="24" t="s">
        <v>885</v>
      </c>
      <c r="C45" s="25">
        <f>'AEO 2023 Table 35 Raw'!F35</f>
        <v>7.5946369999999996</v>
      </c>
      <c r="D45" s="25">
        <f>'AEO 2023 Table 35 Raw'!G35</f>
        <v>8.2708110000000001</v>
      </c>
      <c r="E45" s="25">
        <f>'AEO 2023 Table 35 Raw'!H35</f>
        <v>8.8117520000000003</v>
      </c>
      <c r="F45" s="25">
        <f>'AEO 2023 Table 35 Raw'!I35</f>
        <v>9.2425239999999995</v>
      </c>
      <c r="G45" s="25">
        <f>'AEO 2023 Table 35 Raw'!J35</f>
        <v>9.5890699999999995</v>
      </c>
      <c r="H45" s="25">
        <f>'AEO 2023 Table 35 Raw'!K35</f>
        <v>9.8712160000000004</v>
      </c>
      <c r="I45" s="25">
        <f>'AEO 2023 Table 35 Raw'!L35</f>
        <v>10.105147000000001</v>
      </c>
      <c r="J45" s="25">
        <f>'AEO 2023 Table 35 Raw'!M35</f>
        <v>10.303372</v>
      </c>
      <c r="K45" s="25">
        <f>'AEO 2023 Table 35 Raw'!N35</f>
        <v>10.475068</v>
      </c>
      <c r="L45" s="25">
        <f>'AEO 2023 Table 35 Raw'!O35</f>
        <v>10.626023999999999</v>
      </c>
      <c r="M45" s="25">
        <f>'AEO 2023 Table 35 Raw'!P35</f>
        <v>10.758953999999999</v>
      </c>
      <c r="N45" s="25">
        <f>'AEO 2023 Table 35 Raw'!Q35</f>
        <v>10.875567999999999</v>
      </c>
      <c r="O45" s="25">
        <f>'AEO 2023 Table 35 Raw'!R35</f>
        <v>10.979032999999999</v>
      </c>
      <c r="P45" s="25">
        <f>'AEO 2023 Table 35 Raw'!S35</f>
        <v>11.071654000000001</v>
      </c>
      <c r="Q45" s="25">
        <f>'AEO 2023 Table 35 Raw'!T35</f>
        <v>11.154877000000001</v>
      </c>
      <c r="R45" s="25">
        <f>'AEO 2023 Table 35 Raw'!U35</f>
        <v>11.229654999999999</v>
      </c>
      <c r="S45" s="25">
        <f>'AEO 2023 Table 35 Raw'!V35</f>
        <v>11.304667</v>
      </c>
      <c r="T45" s="25">
        <f>'AEO 2023 Table 35 Raw'!W35</f>
        <v>11.377219</v>
      </c>
      <c r="U45" s="25">
        <f>'AEO 2023 Table 35 Raw'!X35</f>
        <v>11.447278000000001</v>
      </c>
      <c r="V45" s="25">
        <f>'AEO 2023 Table 35 Raw'!Y35</f>
        <v>11.515231999999999</v>
      </c>
      <c r="W45" s="25">
        <f>'AEO 2023 Table 35 Raw'!Z35</f>
        <v>11.582255999999999</v>
      </c>
      <c r="X45" s="25">
        <f>'AEO 2023 Table 35 Raw'!AA35</f>
        <v>11.648866999999999</v>
      </c>
      <c r="Y45" s="25">
        <f>'AEO 2023 Table 35 Raw'!AB35</f>
        <v>11.715138</v>
      </c>
      <c r="Z45" s="25">
        <f>'AEO 2023 Table 35 Raw'!AC35</f>
        <v>11.781057000000001</v>
      </c>
      <c r="AA45" s="25">
        <f>'AEO 2023 Table 35 Raw'!AD35</f>
        <v>11.847011999999999</v>
      </c>
      <c r="AB45" s="25">
        <f>'AEO 2023 Table 35 Raw'!AE35</f>
        <v>11.912785</v>
      </c>
      <c r="AC45" s="25">
        <f>'AEO 2023 Table 35 Raw'!AF35</f>
        <v>11.978335</v>
      </c>
      <c r="AD45" s="25">
        <f>'AEO 2023 Table 35 Raw'!AG35</f>
        <v>12.043905000000001</v>
      </c>
      <c r="AE45" s="25">
        <f>'AEO 2023 Table 35 Raw'!AH35</f>
        <v>12.109465</v>
      </c>
      <c r="AF45" s="46">
        <f>'AEO 2023 Table 35 Raw'!AI35</f>
        <v>1.7000000000000001E-2</v>
      </c>
    </row>
    <row r="46" spans="1:32" ht="15" customHeight="1">
      <c r="A46" s="8" t="s">
        <v>886</v>
      </c>
      <c r="B46" s="24" t="s">
        <v>887</v>
      </c>
      <c r="C46" s="25">
        <f>'AEO 2023 Table 35 Raw'!F36</f>
        <v>16.941948</v>
      </c>
      <c r="D46" s="25">
        <f>'AEO 2023 Table 35 Raw'!G36</f>
        <v>17.283121000000001</v>
      </c>
      <c r="E46" s="25">
        <f>'AEO 2023 Table 35 Raw'!H36</f>
        <v>17.462336000000001</v>
      </c>
      <c r="F46" s="25">
        <f>'AEO 2023 Table 35 Raw'!I36</f>
        <v>17.466318000000001</v>
      </c>
      <c r="G46" s="25">
        <f>'AEO 2023 Table 35 Raw'!J36</f>
        <v>17.623024000000001</v>
      </c>
      <c r="H46" s="25">
        <f>'AEO 2023 Table 35 Raw'!K36</f>
        <v>17.854932999999999</v>
      </c>
      <c r="I46" s="25">
        <f>'AEO 2023 Table 35 Raw'!L36</f>
        <v>18.059626000000002</v>
      </c>
      <c r="J46" s="25">
        <f>'AEO 2023 Table 35 Raw'!M36</f>
        <v>18.211369000000001</v>
      </c>
      <c r="K46" s="25">
        <f>'AEO 2023 Table 35 Raw'!N36</f>
        <v>18.307981000000002</v>
      </c>
      <c r="L46" s="25">
        <f>'AEO 2023 Table 35 Raw'!O36</f>
        <v>18.352889999999999</v>
      </c>
      <c r="M46" s="25">
        <f>'AEO 2023 Table 35 Raw'!P36</f>
        <v>18.470737</v>
      </c>
      <c r="N46" s="25">
        <f>'AEO 2023 Table 35 Raw'!Q36</f>
        <v>18.638414000000001</v>
      </c>
      <c r="O46" s="25">
        <f>'AEO 2023 Table 35 Raw'!R36</f>
        <v>18.851451999999998</v>
      </c>
      <c r="P46" s="25">
        <f>'AEO 2023 Table 35 Raw'!S36</f>
        <v>19.017256</v>
      </c>
      <c r="Q46" s="25">
        <f>'AEO 2023 Table 35 Raw'!T36</f>
        <v>19.220075999999999</v>
      </c>
      <c r="R46" s="25">
        <f>'AEO 2023 Table 35 Raw'!U36</f>
        <v>19.391355999999998</v>
      </c>
      <c r="S46" s="25">
        <f>'AEO 2023 Table 35 Raw'!V36</f>
        <v>19.589639999999999</v>
      </c>
      <c r="T46" s="25">
        <f>'AEO 2023 Table 35 Raw'!W36</f>
        <v>19.794761999999999</v>
      </c>
      <c r="U46" s="25">
        <f>'AEO 2023 Table 35 Raw'!X36</f>
        <v>19.988755999999999</v>
      </c>
      <c r="V46" s="25">
        <f>'AEO 2023 Table 35 Raw'!Y36</f>
        <v>20.192319999999999</v>
      </c>
      <c r="W46" s="25">
        <f>'AEO 2023 Table 35 Raw'!Z36</f>
        <v>20.409182000000001</v>
      </c>
      <c r="X46" s="25">
        <f>'AEO 2023 Table 35 Raw'!AA36</f>
        <v>20.584855999999998</v>
      </c>
      <c r="Y46" s="25">
        <f>'AEO 2023 Table 35 Raw'!AB36</f>
        <v>20.710864999999998</v>
      </c>
      <c r="Z46" s="25">
        <f>'AEO 2023 Table 35 Raw'!AC36</f>
        <v>20.867397</v>
      </c>
      <c r="AA46" s="25">
        <f>'AEO 2023 Table 35 Raw'!AD36</f>
        <v>21.046887999999999</v>
      </c>
      <c r="AB46" s="25">
        <f>'AEO 2023 Table 35 Raw'!AE36</f>
        <v>21.256461999999999</v>
      </c>
      <c r="AC46" s="25">
        <f>'AEO 2023 Table 35 Raw'!AF36</f>
        <v>21.489771000000001</v>
      </c>
      <c r="AD46" s="25">
        <f>'AEO 2023 Table 35 Raw'!AG36</f>
        <v>21.747595</v>
      </c>
      <c r="AE46" s="25">
        <f>'AEO 2023 Table 35 Raw'!AH36</f>
        <v>22.013849</v>
      </c>
      <c r="AF46" s="46">
        <f>'AEO 2023 Table 35 Raw'!AI36</f>
        <v>8.9999999999999993E-3</v>
      </c>
    </row>
    <row r="47" spans="1:32" ht="15" customHeight="1">
      <c r="A47" s="8" t="s">
        <v>888</v>
      </c>
      <c r="B47" s="24" t="s">
        <v>889</v>
      </c>
      <c r="C47" s="25">
        <f>'AEO 2023 Table 35 Raw'!F37</f>
        <v>19.216089</v>
      </c>
      <c r="D47" s="25">
        <f>'AEO 2023 Table 35 Raw'!G37</f>
        <v>19.922492999999999</v>
      </c>
      <c r="E47" s="25">
        <f>'AEO 2023 Table 35 Raw'!H37</f>
        <v>20.249058000000002</v>
      </c>
      <c r="F47" s="25">
        <f>'AEO 2023 Table 35 Raw'!I37</f>
        <v>20.420190999999999</v>
      </c>
      <c r="G47" s="25">
        <f>'AEO 2023 Table 35 Raw'!J37</f>
        <v>20.628605</v>
      </c>
      <c r="H47" s="25">
        <f>'AEO 2023 Table 35 Raw'!K37</f>
        <v>20.776282999999999</v>
      </c>
      <c r="I47" s="25">
        <f>'AEO 2023 Table 35 Raw'!L37</f>
        <v>20.867453000000001</v>
      </c>
      <c r="J47" s="25">
        <f>'AEO 2023 Table 35 Raw'!M37</f>
        <v>21.067506999999999</v>
      </c>
      <c r="K47" s="25">
        <f>'AEO 2023 Table 35 Raw'!N37</f>
        <v>21.226353</v>
      </c>
      <c r="L47" s="25">
        <f>'AEO 2023 Table 35 Raw'!O37</f>
        <v>21.447865</v>
      </c>
      <c r="M47" s="25">
        <f>'AEO 2023 Table 35 Raw'!P37</f>
        <v>21.724029999999999</v>
      </c>
      <c r="N47" s="25">
        <f>'AEO 2023 Table 35 Raw'!Q37</f>
        <v>22.041043999999999</v>
      </c>
      <c r="O47" s="25">
        <f>'AEO 2023 Table 35 Raw'!R37</f>
        <v>22.399277000000001</v>
      </c>
      <c r="P47" s="25">
        <f>'AEO 2023 Table 35 Raw'!S37</f>
        <v>22.715622</v>
      </c>
      <c r="Q47" s="25">
        <f>'AEO 2023 Table 35 Raw'!T37</f>
        <v>23.030819000000001</v>
      </c>
      <c r="R47" s="25">
        <f>'AEO 2023 Table 35 Raw'!U37</f>
        <v>23.328999</v>
      </c>
      <c r="S47" s="25">
        <f>'AEO 2023 Table 35 Raw'!V37</f>
        <v>23.647960999999999</v>
      </c>
      <c r="T47" s="25">
        <f>'AEO 2023 Table 35 Raw'!W37</f>
        <v>23.959271999999999</v>
      </c>
      <c r="U47" s="25">
        <f>'AEO 2023 Table 35 Raw'!X37</f>
        <v>24.281723</v>
      </c>
      <c r="V47" s="25">
        <f>'AEO 2023 Table 35 Raw'!Y37</f>
        <v>24.615406</v>
      </c>
      <c r="W47" s="25">
        <f>'AEO 2023 Table 35 Raw'!Z37</f>
        <v>24.954886999999999</v>
      </c>
      <c r="X47" s="25">
        <f>'AEO 2023 Table 35 Raw'!AA37</f>
        <v>25.248894</v>
      </c>
      <c r="Y47" s="25">
        <f>'AEO 2023 Table 35 Raw'!AB37</f>
        <v>25.492370999999999</v>
      </c>
      <c r="Z47" s="25">
        <f>'AEO 2023 Table 35 Raw'!AC37</f>
        <v>25.765373</v>
      </c>
      <c r="AA47" s="25">
        <f>'AEO 2023 Table 35 Raw'!AD37</f>
        <v>26.073187000000001</v>
      </c>
      <c r="AB47" s="25">
        <f>'AEO 2023 Table 35 Raw'!AE37</f>
        <v>26.421970000000002</v>
      </c>
      <c r="AC47" s="25">
        <f>'AEO 2023 Table 35 Raw'!AF37</f>
        <v>26.802612</v>
      </c>
      <c r="AD47" s="25">
        <f>'AEO 2023 Table 35 Raw'!AG37</f>
        <v>27.203855999999998</v>
      </c>
      <c r="AE47" s="25">
        <f>'AEO 2023 Table 35 Raw'!AH37</f>
        <v>27.636939999999999</v>
      </c>
      <c r="AF47" s="46">
        <f>'AEO 2023 Table 35 Raw'!AI37</f>
        <v>1.2999999999999999E-2</v>
      </c>
    </row>
    <row r="48" spans="1:32" ht="15" customHeight="1">
      <c r="A48" s="8" t="s">
        <v>890</v>
      </c>
      <c r="B48" s="24" t="s">
        <v>891</v>
      </c>
      <c r="C48" s="25">
        <f>'AEO 2023 Table 35 Raw'!F38</f>
        <v>125.944992</v>
      </c>
      <c r="D48" s="25">
        <f>'AEO 2023 Table 35 Raw'!G38</f>
        <v>125.92733800000001</v>
      </c>
      <c r="E48" s="25">
        <f>'AEO 2023 Table 35 Raw'!H38</f>
        <v>126.00193</v>
      </c>
      <c r="F48" s="25">
        <f>'AEO 2023 Table 35 Raw'!I38</f>
        <v>126.024117</v>
      </c>
      <c r="G48" s="25">
        <f>'AEO 2023 Table 35 Raw'!J38</f>
        <v>126.108818</v>
      </c>
      <c r="H48" s="25">
        <f>'AEO 2023 Table 35 Raw'!K38</f>
        <v>125.98774</v>
      </c>
      <c r="I48" s="25">
        <f>'AEO 2023 Table 35 Raw'!L38</f>
        <v>125.85051</v>
      </c>
      <c r="J48" s="25">
        <f>'AEO 2023 Table 35 Raw'!M38</f>
        <v>125.751694</v>
      </c>
      <c r="K48" s="25">
        <f>'AEO 2023 Table 35 Raw'!N38</f>
        <v>125.644211</v>
      </c>
      <c r="L48" s="25">
        <f>'AEO 2023 Table 35 Raw'!O38</f>
        <v>125.542068</v>
      </c>
      <c r="M48" s="25">
        <f>'AEO 2023 Table 35 Raw'!P38</f>
        <v>125.445831</v>
      </c>
      <c r="N48" s="25">
        <f>'AEO 2023 Table 35 Raw'!Q38</f>
        <v>125.34565000000001</v>
      </c>
      <c r="O48" s="25">
        <f>'AEO 2023 Table 35 Raw'!R38</f>
        <v>125.28291299999999</v>
      </c>
      <c r="P48" s="25">
        <f>'AEO 2023 Table 35 Raw'!S38</f>
        <v>125.274361</v>
      </c>
      <c r="Q48" s="25">
        <f>'AEO 2023 Table 35 Raw'!T38</f>
        <v>125.310699</v>
      </c>
      <c r="R48" s="25">
        <f>'AEO 2023 Table 35 Raw'!U38</f>
        <v>125.38260699999999</v>
      </c>
      <c r="S48" s="25">
        <f>'AEO 2023 Table 35 Raw'!V38</f>
        <v>125.48951700000001</v>
      </c>
      <c r="T48" s="25">
        <f>'AEO 2023 Table 35 Raw'!W38</f>
        <v>125.60056299999999</v>
      </c>
      <c r="U48" s="25">
        <f>'AEO 2023 Table 35 Raw'!X38</f>
        <v>125.739059</v>
      </c>
      <c r="V48" s="25">
        <f>'AEO 2023 Table 35 Raw'!Y38</f>
        <v>125.877106</v>
      </c>
      <c r="W48" s="25">
        <f>'AEO 2023 Table 35 Raw'!Z38</f>
        <v>125.989098</v>
      </c>
      <c r="X48" s="25">
        <f>'AEO 2023 Table 35 Raw'!AA38</f>
        <v>126.09713000000001</v>
      </c>
      <c r="Y48" s="25">
        <f>'AEO 2023 Table 35 Raw'!AB38</f>
        <v>126.20932000000001</v>
      </c>
      <c r="Z48" s="25">
        <f>'AEO 2023 Table 35 Raw'!AC38</f>
        <v>126.355698</v>
      </c>
      <c r="AA48" s="25">
        <f>'AEO 2023 Table 35 Raw'!AD38</f>
        <v>126.51675400000001</v>
      </c>
      <c r="AB48" s="25">
        <f>'AEO 2023 Table 35 Raw'!AE38</f>
        <v>126.66364299999999</v>
      </c>
      <c r="AC48" s="25">
        <f>'AEO 2023 Table 35 Raw'!AF38</f>
        <v>126.80441999999999</v>
      </c>
      <c r="AD48" s="25">
        <f>'AEO 2023 Table 35 Raw'!AG38</f>
        <v>126.95045500000001</v>
      </c>
      <c r="AE48" s="25">
        <f>'AEO 2023 Table 35 Raw'!AH38</f>
        <v>127.115082</v>
      </c>
      <c r="AF48" s="46">
        <f>'AEO 2023 Table 35 Raw'!AI38</f>
        <v>0</v>
      </c>
    </row>
    <row r="49" spans="1:32" ht="15" customHeight="1">
      <c r="A49" s="8" t="s">
        <v>892</v>
      </c>
      <c r="B49" s="24" t="s">
        <v>893</v>
      </c>
      <c r="C49" s="25">
        <f>'AEO 2023 Table 35 Raw'!F39</f>
        <v>905.75714100000005</v>
      </c>
      <c r="D49" s="25">
        <f>'AEO 2023 Table 35 Raw'!G39</f>
        <v>805.10900900000001</v>
      </c>
      <c r="E49" s="25">
        <f>'AEO 2023 Table 35 Raw'!H39</f>
        <v>742.33813499999997</v>
      </c>
      <c r="F49" s="25">
        <f>'AEO 2023 Table 35 Raw'!I39</f>
        <v>727.13079800000003</v>
      </c>
      <c r="G49" s="25">
        <f>'AEO 2023 Table 35 Raw'!J39</f>
        <v>705.66064500000005</v>
      </c>
      <c r="H49" s="25">
        <f>'AEO 2023 Table 35 Raw'!K39</f>
        <v>674.55487100000005</v>
      </c>
      <c r="I49" s="25">
        <f>'AEO 2023 Table 35 Raw'!L39</f>
        <v>641.53192100000001</v>
      </c>
      <c r="J49" s="25">
        <f>'AEO 2023 Table 35 Raw'!M39</f>
        <v>638.88922100000002</v>
      </c>
      <c r="K49" s="25">
        <f>'AEO 2023 Table 35 Raw'!N39</f>
        <v>631.760132</v>
      </c>
      <c r="L49" s="25">
        <f>'AEO 2023 Table 35 Raw'!O39</f>
        <v>627.29211399999997</v>
      </c>
      <c r="M49" s="25">
        <f>'AEO 2023 Table 35 Raw'!P39</f>
        <v>623.78265399999998</v>
      </c>
      <c r="N49" s="25">
        <f>'AEO 2023 Table 35 Raw'!Q39</f>
        <v>627.35815400000001</v>
      </c>
      <c r="O49" s="25">
        <f>'AEO 2023 Table 35 Raw'!R39</f>
        <v>631.31372099999999</v>
      </c>
      <c r="P49" s="25">
        <f>'AEO 2023 Table 35 Raw'!S39</f>
        <v>634.03961200000003</v>
      </c>
      <c r="Q49" s="25">
        <f>'AEO 2023 Table 35 Raw'!T39</f>
        <v>634.63903800000003</v>
      </c>
      <c r="R49" s="25">
        <f>'AEO 2023 Table 35 Raw'!U39</f>
        <v>638.14367700000003</v>
      </c>
      <c r="S49" s="25">
        <f>'AEO 2023 Table 35 Raw'!V39</f>
        <v>642.87646500000005</v>
      </c>
      <c r="T49" s="25">
        <f>'AEO 2023 Table 35 Raw'!W39</f>
        <v>646.63232400000004</v>
      </c>
      <c r="U49" s="25">
        <f>'AEO 2023 Table 35 Raw'!X39</f>
        <v>655.00836200000003</v>
      </c>
      <c r="V49" s="25">
        <f>'AEO 2023 Table 35 Raw'!Y39</f>
        <v>661.84973100000002</v>
      </c>
      <c r="W49" s="25">
        <f>'AEO 2023 Table 35 Raw'!Z39</f>
        <v>667.97735599999999</v>
      </c>
      <c r="X49" s="25">
        <f>'AEO 2023 Table 35 Raw'!AA39</f>
        <v>674.09344499999997</v>
      </c>
      <c r="Y49" s="25">
        <f>'AEO 2023 Table 35 Raw'!AB39</f>
        <v>684.08984399999997</v>
      </c>
      <c r="Z49" s="25">
        <f>'AEO 2023 Table 35 Raw'!AC39</f>
        <v>692.15728799999999</v>
      </c>
      <c r="AA49" s="25">
        <f>'AEO 2023 Table 35 Raw'!AD39</f>
        <v>702.84307899999999</v>
      </c>
      <c r="AB49" s="25">
        <f>'AEO 2023 Table 35 Raw'!AE39</f>
        <v>711.78631600000006</v>
      </c>
      <c r="AC49" s="25">
        <f>'AEO 2023 Table 35 Raw'!AF39</f>
        <v>715.233521</v>
      </c>
      <c r="AD49" s="25">
        <f>'AEO 2023 Table 35 Raw'!AG39</f>
        <v>715.74566700000003</v>
      </c>
      <c r="AE49" s="25">
        <f>'AEO 2023 Table 35 Raw'!AH39</f>
        <v>725.19879200000003</v>
      </c>
      <c r="AF49" s="46">
        <f>'AEO 2023 Table 35 Raw'!AI39</f>
        <v>-8.0000000000000002E-3</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6"/>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712.36425799999995</v>
      </c>
      <c r="O51" s="25">
        <f>'AEO 2023 Table 35 Raw'!R40</f>
        <v>729.163635</v>
      </c>
      <c r="P51" s="25">
        <f>'AEO 2023 Table 35 Raw'!S40</f>
        <v>745.96301300000005</v>
      </c>
      <c r="Q51" s="25">
        <f>'AEO 2023 Table 35 Raw'!T40</f>
        <v>764.00073199999997</v>
      </c>
      <c r="R51" s="25">
        <f>'AEO 2023 Table 35 Raw'!U40</f>
        <v>771.16210899999999</v>
      </c>
      <c r="S51" s="25">
        <f>'AEO 2023 Table 35 Raw'!V40</f>
        <v>771.16210899999999</v>
      </c>
      <c r="T51" s="25">
        <f>'AEO 2023 Table 35 Raw'!W40</f>
        <v>771.16210899999999</v>
      </c>
      <c r="U51" s="25">
        <f>'AEO 2023 Table 35 Raw'!X40</f>
        <v>772.40039100000001</v>
      </c>
      <c r="V51" s="25">
        <f>'AEO 2023 Table 35 Raw'!Y40</f>
        <v>771.16210899999999</v>
      </c>
      <c r="W51" s="25">
        <f>'AEO 2023 Table 35 Raw'!Z40</f>
        <v>771.16210899999999</v>
      </c>
      <c r="X51" s="25">
        <f>'AEO 2023 Table 35 Raw'!AA40</f>
        <v>771.16210899999999</v>
      </c>
      <c r="Y51" s="25">
        <f>'AEO 2023 Table 35 Raw'!AB40</f>
        <v>772.40039100000001</v>
      </c>
      <c r="Z51" s="25">
        <f>'AEO 2023 Table 35 Raw'!AC40</f>
        <v>771.16064500000005</v>
      </c>
      <c r="AA51" s="25">
        <f>'AEO 2023 Table 35 Raw'!AD40</f>
        <v>771.14788799999997</v>
      </c>
      <c r="AB51" s="25">
        <f>'AEO 2023 Table 35 Raw'!AE40</f>
        <v>771.15313700000002</v>
      </c>
      <c r="AC51" s="25">
        <f>'AEO 2023 Table 35 Raw'!AF40</f>
        <v>772.39257799999996</v>
      </c>
      <c r="AD51" s="25">
        <f>'AEO 2023 Table 35 Raw'!AG40</f>
        <v>771.16210899999999</v>
      </c>
      <c r="AE51" s="25">
        <f>'AEO 2023 Table 35 Raw'!AH40</f>
        <v>771.16210899999999</v>
      </c>
      <c r="AF51" s="46">
        <f>'AEO 2023 Table 35 Raw'!AI40</f>
        <v>0.03</v>
      </c>
    </row>
    <row r="52" spans="1:32" ht="15" customHeight="1">
      <c r="A52" s="8" t="s">
        <v>896</v>
      </c>
      <c r="B52" s="24" t="s">
        <v>897</v>
      </c>
      <c r="C52" s="25">
        <f>'AEO 2023 Table 35 Raw'!F41</f>
        <v>430.83187900000001</v>
      </c>
      <c r="D52" s="25">
        <f>'AEO 2023 Table 35 Raw'!G41</f>
        <v>433.13122600000003</v>
      </c>
      <c r="E52" s="25">
        <f>'AEO 2023 Table 35 Raw'!H41</f>
        <v>433.967468</v>
      </c>
      <c r="F52" s="25">
        <f>'AEO 2023 Table 35 Raw'!I41</f>
        <v>434.62811299999998</v>
      </c>
      <c r="G52" s="25">
        <f>'AEO 2023 Table 35 Raw'!J41</f>
        <v>435.16168199999998</v>
      </c>
      <c r="H52" s="25">
        <f>'AEO 2023 Table 35 Raw'!K41</f>
        <v>435.94699100000003</v>
      </c>
      <c r="I52" s="25">
        <f>'AEO 2023 Table 35 Raw'!L41</f>
        <v>436.50531000000001</v>
      </c>
      <c r="J52" s="25">
        <f>'AEO 2023 Table 35 Raw'!M41</f>
        <v>436.95049999999998</v>
      </c>
      <c r="K52" s="25">
        <f>'AEO 2023 Table 35 Raw'!N41</f>
        <v>437.33078</v>
      </c>
      <c r="L52" s="25">
        <f>'AEO 2023 Table 35 Raw'!O41</f>
        <v>437.57455399999998</v>
      </c>
      <c r="M52" s="25">
        <f>'AEO 2023 Table 35 Raw'!P41</f>
        <v>437.74151599999999</v>
      </c>
      <c r="N52" s="25">
        <f>'AEO 2023 Table 35 Raw'!Q41</f>
        <v>437.823486</v>
      </c>
      <c r="O52" s="25">
        <f>'AEO 2023 Table 35 Raw'!R41</f>
        <v>437.85424799999998</v>
      </c>
      <c r="P52" s="25">
        <f>'AEO 2023 Table 35 Raw'!S41</f>
        <v>437.87469499999997</v>
      </c>
      <c r="Q52" s="25">
        <f>'AEO 2023 Table 35 Raw'!T41</f>
        <v>437.99859600000002</v>
      </c>
      <c r="R52" s="25">
        <f>'AEO 2023 Table 35 Raw'!U41</f>
        <v>438.19723499999998</v>
      </c>
      <c r="S52" s="25">
        <f>'AEO 2023 Table 35 Raw'!V41</f>
        <v>438.40600599999999</v>
      </c>
      <c r="T52" s="25">
        <f>'AEO 2023 Table 35 Raw'!W41</f>
        <v>438.62439000000001</v>
      </c>
      <c r="U52" s="25">
        <f>'AEO 2023 Table 35 Raw'!X41</f>
        <v>438.85137900000001</v>
      </c>
      <c r="V52" s="25">
        <f>'AEO 2023 Table 35 Raw'!Y41</f>
        <v>439.08633400000002</v>
      </c>
      <c r="W52" s="25">
        <f>'AEO 2023 Table 35 Raw'!Z41</f>
        <v>439.32836900000001</v>
      </c>
      <c r="X52" s="25">
        <f>'AEO 2023 Table 35 Raw'!AA41</f>
        <v>439.57687399999998</v>
      </c>
      <c r="Y52" s="25">
        <f>'AEO 2023 Table 35 Raw'!AB41</f>
        <v>439.831299</v>
      </c>
      <c r="Z52" s="25">
        <f>'AEO 2023 Table 35 Raw'!AC41</f>
        <v>440.09103399999998</v>
      </c>
      <c r="AA52" s="25">
        <f>'AEO 2023 Table 35 Raw'!AD41</f>
        <v>440.35556000000003</v>
      </c>
      <c r="AB52" s="25">
        <f>'AEO 2023 Table 35 Raw'!AE41</f>
        <v>440.62451199999998</v>
      </c>
      <c r="AC52" s="25">
        <f>'AEO 2023 Table 35 Raw'!AF41</f>
        <v>440.89733899999999</v>
      </c>
      <c r="AD52" s="25">
        <f>'AEO 2023 Table 35 Raw'!AG41</f>
        <v>441.17404199999999</v>
      </c>
      <c r="AE52" s="25">
        <f>'AEO 2023 Table 35 Raw'!AH41</f>
        <v>441.45428500000003</v>
      </c>
      <c r="AF52" s="46">
        <f>'AEO 2023 Table 35 Raw'!AI41</f>
        <v>1E-3</v>
      </c>
    </row>
    <row r="53" spans="1:32" ht="15" customHeight="1">
      <c r="A53" s="8" t="s">
        <v>898</v>
      </c>
      <c r="B53" s="24" t="s">
        <v>899</v>
      </c>
      <c r="C53" s="25">
        <f>'AEO 2023 Table 35 Raw'!F42</f>
        <v>334.448914</v>
      </c>
      <c r="D53" s="25">
        <f>'AEO 2023 Table 35 Raw'!G42</f>
        <v>336.233856</v>
      </c>
      <c r="E53" s="25">
        <f>'AEO 2023 Table 35 Raw'!H42</f>
        <v>336.88302599999997</v>
      </c>
      <c r="F53" s="25">
        <f>'AEO 2023 Table 35 Raw'!I42</f>
        <v>337.39587399999999</v>
      </c>
      <c r="G53" s="25">
        <f>'AEO 2023 Table 35 Raw'!J42</f>
        <v>337.81005900000002</v>
      </c>
      <c r="H53" s="25">
        <f>'AEO 2023 Table 35 Raw'!K42</f>
        <v>338.41970800000001</v>
      </c>
      <c r="I53" s="25">
        <f>'AEO 2023 Table 35 Raw'!L42</f>
        <v>338.85311899999999</v>
      </c>
      <c r="J53" s="25">
        <f>'AEO 2023 Table 35 Raw'!M42</f>
        <v>339.19869999999997</v>
      </c>
      <c r="K53" s="25">
        <f>'AEO 2023 Table 35 Raw'!N42</f>
        <v>339.49392699999999</v>
      </c>
      <c r="L53" s="25">
        <f>'AEO 2023 Table 35 Raw'!O42</f>
        <v>339.68316700000003</v>
      </c>
      <c r="M53" s="25">
        <f>'AEO 2023 Table 35 Raw'!P42</f>
        <v>339.81277499999999</v>
      </c>
      <c r="N53" s="25">
        <f>'AEO 2023 Table 35 Raw'!Q42</f>
        <v>339.87640399999998</v>
      </c>
      <c r="O53" s="25">
        <f>'AEO 2023 Table 35 Raw'!R42</f>
        <v>339.90026899999998</v>
      </c>
      <c r="P53" s="25">
        <f>'AEO 2023 Table 35 Raw'!S42</f>
        <v>339.91613799999999</v>
      </c>
      <c r="Q53" s="25">
        <f>'AEO 2023 Table 35 Raw'!T42</f>
        <v>340.01232900000002</v>
      </c>
      <c r="R53" s="25">
        <f>'AEO 2023 Table 35 Raw'!U42</f>
        <v>340.16653400000001</v>
      </c>
      <c r="S53" s="25">
        <f>'AEO 2023 Table 35 Raw'!V42</f>
        <v>340.32861300000002</v>
      </c>
      <c r="T53" s="25">
        <f>'AEO 2023 Table 35 Raw'!W42</f>
        <v>340.498108</v>
      </c>
      <c r="U53" s="25">
        <f>'AEO 2023 Table 35 Raw'!X42</f>
        <v>340.67434700000001</v>
      </c>
      <c r="V53" s="25">
        <f>'AEO 2023 Table 35 Raw'!Y42</f>
        <v>340.85672</v>
      </c>
      <c r="W53" s="25">
        <f>'AEO 2023 Table 35 Raw'!Z42</f>
        <v>341.04461700000002</v>
      </c>
      <c r="X53" s="25">
        <f>'AEO 2023 Table 35 Raw'!AA42</f>
        <v>341.23751800000002</v>
      </c>
      <c r="Y53" s="25">
        <f>'AEO 2023 Table 35 Raw'!AB42</f>
        <v>341.43502799999999</v>
      </c>
      <c r="Z53" s="25">
        <f>'AEO 2023 Table 35 Raw'!AC42</f>
        <v>341.63665800000001</v>
      </c>
      <c r="AA53" s="25">
        <f>'AEO 2023 Table 35 Raw'!AD42</f>
        <v>341.84201000000002</v>
      </c>
      <c r="AB53" s="25">
        <f>'AEO 2023 Table 35 Raw'!AE42</f>
        <v>342.05078099999997</v>
      </c>
      <c r="AC53" s="25">
        <f>'AEO 2023 Table 35 Raw'!AF42</f>
        <v>342.26260400000001</v>
      </c>
      <c r="AD53" s="25">
        <f>'AEO 2023 Table 35 Raw'!AG42</f>
        <v>342.47738600000002</v>
      </c>
      <c r="AE53" s="25">
        <f>'AEO 2023 Table 35 Raw'!AH42</f>
        <v>342.69494600000002</v>
      </c>
      <c r="AF53" s="46">
        <f>'AEO 2023 Table 35 Raw'!AI42</f>
        <v>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6"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6"/>
    </row>
    <row r="56" spans="1:32" ht="15" customHeight="1">
      <c r="A56" s="8" t="s">
        <v>902</v>
      </c>
      <c r="B56" s="23" t="s">
        <v>144</v>
      </c>
      <c r="C56" s="25">
        <f>'AEO 2023 Table 35 Raw'!F44</f>
        <v>96.382973000000007</v>
      </c>
      <c r="D56" s="25">
        <f>'AEO 2023 Table 35 Raw'!G44</f>
        <v>96.897368999999998</v>
      </c>
      <c r="E56" s="25">
        <f>'AEO 2023 Table 35 Raw'!H44</f>
        <v>97.084457</v>
      </c>
      <c r="F56" s="25">
        <f>'AEO 2023 Table 35 Raw'!I44</f>
        <v>97.232253999999998</v>
      </c>
      <c r="G56" s="25">
        <f>'AEO 2023 Table 35 Raw'!J44</f>
        <v>97.351607999999999</v>
      </c>
      <c r="H56" s="25">
        <f>'AEO 2023 Table 35 Raw'!K44</f>
        <v>97.527289999999994</v>
      </c>
      <c r="I56" s="25">
        <f>'AEO 2023 Table 35 Raw'!L44</f>
        <v>97.652191000000002</v>
      </c>
      <c r="J56" s="25">
        <f>'AEO 2023 Table 35 Raw'!M44</f>
        <v>97.751784999999998</v>
      </c>
      <c r="K56" s="25">
        <f>'AEO 2023 Table 35 Raw'!N44</f>
        <v>97.836860999999999</v>
      </c>
      <c r="L56" s="25">
        <f>'AEO 2023 Table 35 Raw'!O44</f>
        <v>97.891396</v>
      </c>
      <c r="M56" s="25">
        <f>'AEO 2023 Table 35 Raw'!P44</f>
        <v>97.928741000000002</v>
      </c>
      <c r="N56" s="25">
        <f>'AEO 2023 Table 35 Raw'!Q44</f>
        <v>97.947083000000006</v>
      </c>
      <c r="O56" s="25">
        <f>'AEO 2023 Table 35 Raw'!R44</f>
        <v>97.953963999999999</v>
      </c>
      <c r="P56" s="25">
        <f>'AEO 2023 Table 35 Raw'!S44</f>
        <v>97.958541999999994</v>
      </c>
      <c r="Q56" s="25">
        <f>'AEO 2023 Table 35 Raw'!T44</f>
        <v>97.986251999999993</v>
      </c>
      <c r="R56" s="25">
        <f>'AEO 2023 Table 35 Raw'!U44</f>
        <v>98.030700999999993</v>
      </c>
      <c r="S56" s="25">
        <f>'AEO 2023 Table 35 Raw'!V44</f>
        <v>98.077408000000005</v>
      </c>
      <c r="T56" s="25">
        <f>'AEO 2023 Table 35 Raw'!W44</f>
        <v>98.126266000000001</v>
      </c>
      <c r="U56" s="25">
        <f>'AEO 2023 Table 35 Raw'!X44</f>
        <v>98.177047999999999</v>
      </c>
      <c r="V56" s="25">
        <f>'AEO 2023 Table 35 Raw'!Y44</f>
        <v>98.229613999999998</v>
      </c>
      <c r="W56" s="25">
        <f>'AEO 2023 Table 35 Raw'!Z44</f>
        <v>98.283752000000007</v>
      </c>
      <c r="X56" s="25">
        <f>'AEO 2023 Table 35 Raw'!AA44</f>
        <v>98.339348000000001</v>
      </c>
      <c r="Y56" s="25">
        <f>'AEO 2023 Table 35 Raw'!AB44</f>
        <v>98.396263000000005</v>
      </c>
      <c r="Z56" s="25">
        <f>'AEO 2023 Table 35 Raw'!AC44</f>
        <v>98.454369</v>
      </c>
      <c r="AA56" s="25">
        <f>'AEO 2023 Table 35 Raw'!AD44</f>
        <v>98.513542000000001</v>
      </c>
      <c r="AB56" s="25">
        <f>'AEO 2023 Table 35 Raw'!AE44</f>
        <v>98.573715000000007</v>
      </c>
      <c r="AC56" s="25">
        <f>'AEO 2023 Table 35 Raw'!AF44</f>
        <v>98.634749999999997</v>
      </c>
      <c r="AD56" s="25">
        <f>'AEO 2023 Table 35 Raw'!AG44</f>
        <v>98.696647999999996</v>
      </c>
      <c r="AE56" s="25">
        <f>'AEO 2023 Table 35 Raw'!AH44</f>
        <v>98.759338</v>
      </c>
      <c r="AF56" s="46">
        <f>'AEO 2023 Table 35 Raw'!AI44</f>
        <v>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6"/>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6"/>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6">
        <f>'AEO 2023 Table 35 Raw'!AI46</f>
        <v>0</v>
      </c>
    </row>
    <row r="60" spans="1:32" ht="15" customHeight="1">
      <c r="A60" s="8" t="s">
        <v>905</v>
      </c>
      <c r="B60" s="24" t="s">
        <v>906</v>
      </c>
      <c r="C60" s="25">
        <f>'AEO 2023 Table 35 Raw'!F47</f>
        <v>15863.441406</v>
      </c>
      <c r="D60" s="25">
        <f>'AEO 2023 Table 35 Raw'!G47</f>
        <v>15883.318359000001</v>
      </c>
      <c r="E60" s="25">
        <f>'AEO 2023 Table 35 Raw'!H47</f>
        <v>15704.464844</v>
      </c>
      <c r="F60" s="25">
        <f>'AEO 2023 Table 35 Raw'!I47</f>
        <v>15454.496094</v>
      </c>
      <c r="G60" s="25">
        <f>'AEO 2023 Table 35 Raw'!J47</f>
        <v>15265.180664</v>
      </c>
      <c r="H60" s="25">
        <f>'AEO 2023 Table 35 Raw'!K47</f>
        <v>15100.634765999999</v>
      </c>
      <c r="I60" s="25">
        <f>'AEO 2023 Table 35 Raw'!L47</f>
        <v>14908.195312</v>
      </c>
      <c r="J60" s="25">
        <f>'AEO 2023 Table 35 Raw'!M47</f>
        <v>14685.060546999999</v>
      </c>
      <c r="K60" s="25">
        <f>'AEO 2023 Table 35 Raw'!N47</f>
        <v>14439.398438</v>
      </c>
      <c r="L60" s="25">
        <f>'AEO 2023 Table 35 Raw'!O47</f>
        <v>14209.355469</v>
      </c>
      <c r="M60" s="25">
        <f>'AEO 2023 Table 35 Raw'!P47</f>
        <v>13990.552734000001</v>
      </c>
      <c r="N60" s="25">
        <f>'AEO 2023 Table 35 Raw'!Q47</f>
        <v>13818.202148</v>
      </c>
      <c r="O60" s="25">
        <f>'AEO 2023 Table 35 Raw'!R47</f>
        <v>13674.634765999999</v>
      </c>
      <c r="P60" s="25">
        <f>'AEO 2023 Table 35 Raw'!S47</f>
        <v>13533.851562</v>
      </c>
      <c r="Q60" s="25">
        <f>'AEO 2023 Table 35 Raw'!T47</f>
        <v>13385.595703000001</v>
      </c>
      <c r="R60" s="25">
        <f>'AEO 2023 Table 35 Raw'!U47</f>
        <v>13256.721680000001</v>
      </c>
      <c r="S60" s="25">
        <f>'AEO 2023 Table 35 Raw'!V47</f>
        <v>13145.132812</v>
      </c>
      <c r="T60" s="25">
        <f>'AEO 2023 Table 35 Raw'!W47</f>
        <v>13035.946289</v>
      </c>
      <c r="U60" s="25">
        <f>'AEO 2023 Table 35 Raw'!X47</f>
        <v>12951.764648</v>
      </c>
      <c r="V60" s="25">
        <f>'AEO 2023 Table 35 Raw'!Y47</f>
        <v>12884.435546999999</v>
      </c>
      <c r="W60" s="25">
        <f>'AEO 2023 Table 35 Raw'!Z47</f>
        <v>12828.246094</v>
      </c>
      <c r="X60" s="25">
        <f>'AEO 2023 Table 35 Raw'!AA47</f>
        <v>12777.643555000001</v>
      </c>
      <c r="Y60" s="25">
        <f>'AEO 2023 Table 35 Raw'!AB47</f>
        <v>12740.092773</v>
      </c>
      <c r="Z60" s="25">
        <f>'AEO 2023 Table 35 Raw'!AC47</f>
        <v>12720.604492</v>
      </c>
      <c r="AA60" s="25">
        <f>'AEO 2023 Table 35 Raw'!AD47</f>
        <v>12728.091796999999</v>
      </c>
      <c r="AB60" s="25">
        <f>'AEO 2023 Table 35 Raw'!AE47</f>
        <v>12760.853515999999</v>
      </c>
      <c r="AC60" s="25">
        <f>'AEO 2023 Table 35 Raw'!AF47</f>
        <v>12813.766602</v>
      </c>
      <c r="AD60" s="25">
        <f>'AEO 2023 Table 35 Raw'!AG47</f>
        <v>12883.482421999999</v>
      </c>
      <c r="AE60" s="25">
        <f>'AEO 2023 Table 35 Raw'!AH47</f>
        <v>12969.675781</v>
      </c>
      <c r="AF60" s="46">
        <f>'AEO 2023 Table 35 Raw'!AI47</f>
        <v>-7.0000000000000001E-3</v>
      </c>
    </row>
    <row r="61" spans="1:32" ht="15" customHeight="1">
      <c r="A61" s="8" t="s">
        <v>907</v>
      </c>
      <c r="B61" s="24" t="s">
        <v>908</v>
      </c>
      <c r="C61" s="25">
        <f>'AEO 2023 Table 35 Raw'!F48</f>
        <v>33.333832000000001</v>
      </c>
      <c r="D61" s="25">
        <f>'AEO 2023 Table 35 Raw'!G48</f>
        <v>33.763817000000003</v>
      </c>
      <c r="E61" s="25">
        <f>'AEO 2023 Table 35 Raw'!H48</f>
        <v>33.016762</v>
      </c>
      <c r="F61" s="25">
        <f>'AEO 2023 Table 35 Raw'!I48</f>
        <v>33.009616999999999</v>
      </c>
      <c r="G61" s="25">
        <f>'AEO 2023 Table 35 Raw'!J48</f>
        <v>32.142913999999998</v>
      </c>
      <c r="H61" s="25">
        <f>'AEO 2023 Table 35 Raw'!K48</f>
        <v>31.283472</v>
      </c>
      <c r="I61" s="25">
        <f>'AEO 2023 Table 35 Raw'!L48</f>
        <v>30.386455999999999</v>
      </c>
      <c r="J61" s="25">
        <f>'AEO 2023 Table 35 Raw'!M48</f>
        <v>29.338730000000002</v>
      </c>
      <c r="K61" s="25">
        <f>'AEO 2023 Table 35 Raw'!N48</f>
        <v>28.182188</v>
      </c>
      <c r="L61" s="25">
        <f>'AEO 2023 Table 35 Raw'!O48</f>
        <v>27.142471</v>
      </c>
      <c r="M61" s="25">
        <f>'AEO 2023 Table 35 Raw'!P48</f>
        <v>26.140280000000001</v>
      </c>
      <c r="N61" s="25">
        <f>'AEO 2023 Table 35 Raw'!Q48</f>
        <v>25.287109000000001</v>
      </c>
      <c r="O61" s="25">
        <f>'AEO 2023 Table 35 Raw'!R48</f>
        <v>24.549526</v>
      </c>
      <c r="P61" s="25">
        <f>'AEO 2023 Table 35 Raw'!S48</f>
        <v>23.977695000000001</v>
      </c>
      <c r="Q61" s="25">
        <f>'AEO 2023 Table 35 Raw'!T48</f>
        <v>23.362116</v>
      </c>
      <c r="R61" s="25">
        <f>'AEO 2023 Table 35 Raw'!U48</f>
        <v>22.983678999999999</v>
      </c>
      <c r="S61" s="25">
        <f>'AEO 2023 Table 35 Raw'!V48</f>
        <v>22.779979999999998</v>
      </c>
      <c r="T61" s="25">
        <f>'AEO 2023 Table 35 Raw'!W48</f>
        <v>22.687076999999999</v>
      </c>
      <c r="U61" s="25">
        <f>'AEO 2023 Table 35 Raw'!X48</f>
        <v>22.763313</v>
      </c>
      <c r="V61" s="25">
        <f>'AEO 2023 Table 35 Raw'!Y48</f>
        <v>22.887884</v>
      </c>
      <c r="W61" s="25">
        <f>'AEO 2023 Table 35 Raw'!Z48</f>
        <v>23.036581000000002</v>
      </c>
      <c r="X61" s="25">
        <f>'AEO 2023 Table 35 Raw'!AA48</f>
        <v>23.294789999999999</v>
      </c>
      <c r="Y61" s="25">
        <f>'AEO 2023 Table 35 Raw'!AB48</f>
        <v>23.600403</v>
      </c>
      <c r="Z61" s="25">
        <f>'AEO 2023 Table 35 Raw'!AC48</f>
        <v>23.870788999999998</v>
      </c>
      <c r="AA61" s="25">
        <f>'AEO 2023 Table 35 Raw'!AD48</f>
        <v>24.185431999999999</v>
      </c>
      <c r="AB61" s="25">
        <f>'AEO 2023 Table 35 Raw'!AE48</f>
        <v>24.544865000000001</v>
      </c>
      <c r="AC61" s="25">
        <f>'AEO 2023 Table 35 Raw'!AF48</f>
        <v>24.921595</v>
      </c>
      <c r="AD61" s="25">
        <f>'AEO 2023 Table 35 Raw'!AG48</f>
        <v>25.224845999999999</v>
      </c>
      <c r="AE61" s="25">
        <f>'AEO 2023 Table 35 Raw'!AH48</f>
        <v>25.674686000000001</v>
      </c>
      <c r="AF61" s="46">
        <f>'AEO 2023 Table 35 Raw'!AI48</f>
        <v>-8.9999999999999993E-3</v>
      </c>
    </row>
    <row r="62" spans="1:32" ht="15" customHeight="1">
      <c r="A62" s="8" t="s">
        <v>909</v>
      </c>
      <c r="B62" s="24" t="s">
        <v>910</v>
      </c>
      <c r="C62" s="25">
        <f>'AEO 2023 Table 35 Raw'!F49</f>
        <v>6709.6796880000002</v>
      </c>
      <c r="D62" s="25">
        <f>'AEO 2023 Table 35 Raw'!G49</f>
        <v>6703.5668949999999</v>
      </c>
      <c r="E62" s="25">
        <f>'AEO 2023 Table 35 Raw'!H49</f>
        <v>6632.9008789999998</v>
      </c>
      <c r="F62" s="25">
        <f>'AEO 2023 Table 35 Raw'!I49</f>
        <v>6564.2836909999996</v>
      </c>
      <c r="G62" s="25">
        <f>'AEO 2023 Table 35 Raw'!J49</f>
        <v>6540.5039059999999</v>
      </c>
      <c r="H62" s="25">
        <f>'AEO 2023 Table 35 Raw'!K49</f>
        <v>6502.6342770000001</v>
      </c>
      <c r="I62" s="25">
        <f>'AEO 2023 Table 35 Raw'!L49</f>
        <v>6469.0366210000002</v>
      </c>
      <c r="J62" s="25">
        <f>'AEO 2023 Table 35 Raw'!M49</f>
        <v>6419.794922</v>
      </c>
      <c r="K62" s="25">
        <f>'AEO 2023 Table 35 Raw'!N49</f>
        <v>6355.0908200000003</v>
      </c>
      <c r="L62" s="25">
        <f>'AEO 2023 Table 35 Raw'!O49</f>
        <v>6297.6435549999997</v>
      </c>
      <c r="M62" s="25">
        <f>'AEO 2023 Table 35 Raw'!P49</f>
        <v>6259.0571289999998</v>
      </c>
      <c r="N62" s="25">
        <f>'AEO 2023 Table 35 Raw'!Q49</f>
        <v>6219.8310549999997</v>
      </c>
      <c r="O62" s="25">
        <f>'AEO 2023 Table 35 Raw'!R49</f>
        <v>6188.2509769999997</v>
      </c>
      <c r="P62" s="25">
        <f>'AEO 2023 Table 35 Raw'!S49</f>
        <v>6168.3798829999996</v>
      </c>
      <c r="Q62" s="25">
        <f>'AEO 2023 Table 35 Raw'!T49</f>
        <v>6139.9482420000004</v>
      </c>
      <c r="R62" s="25">
        <f>'AEO 2023 Table 35 Raw'!U49</f>
        <v>6124.8549800000001</v>
      </c>
      <c r="S62" s="25">
        <f>'AEO 2023 Table 35 Raw'!V49</f>
        <v>6112.9008789999998</v>
      </c>
      <c r="T62" s="25">
        <f>'AEO 2023 Table 35 Raw'!W49</f>
        <v>6094.625</v>
      </c>
      <c r="U62" s="25">
        <f>'AEO 2023 Table 35 Raw'!X49</f>
        <v>6094.6586909999996</v>
      </c>
      <c r="V62" s="25">
        <f>'AEO 2023 Table 35 Raw'!Y49</f>
        <v>6104.6328119999998</v>
      </c>
      <c r="W62" s="25">
        <f>'AEO 2023 Table 35 Raw'!Z49</f>
        <v>6111.0878910000001</v>
      </c>
      <c r="X62" s="25">
        <f>'AEO 2023 Table 35 Raw'!AA49</f>
        <v>6111.4790039999998</v>
      </c>
      <c r="Y62" s="25">
        <f>'AEO 2023 Table 35 Raw'!AB49</f>
        <v>6101.5742190000001</v>
      </c>
      <c r="Z62" s="25">
        <f>'AEO 2023 Table 35 Raw'!AC49</f>
        <v>6091.390625</v>
      </c>
      <c r="AA62" s="25">
        <f>'AEO 2023 Table 35 Raw'!AD49</f>
        <v>6081.2558589999999</v>
      </c>
      <c r="AB62" s="25">
        <f>'AEO 2023 Table 35 Raw'!AE49</f>
        <v>6073.6840819999998</v>
      </c>
      <c r="AC62" s="25">
        <f>'AEO 2023 Table 35 Raw'!AF49</f>
        <v>6073.8632809999999</v>
      </c>
      <c r="AD62" s="25">
        <f>'AEO 2023 Table 35 Raw'!AG49</f>
        <v>6075.7045900000003</v>
      </c>
      <c r="AE62" s="25">
        <f>'AEO 2023 Table 35 Raw'!AH49</f>
        <v>6080.1831050000001</v>
      </c>
      <c r="AF62" s="46">
        <f>'AEO 2023 Table 35 Raw'!AI49</f>
        <v>-4.0000000000000001E-3</v>
      </c>
    </row>
    <row r="63" spans="1:32" ht="15" customHeight="1">
      <c r="A63" s="8" t="s">
        <v>911</v>
      </c>
      <c r="B63" s="24" t="s">
        <v>899</v>
      </c>
      <c r="C63" s="25">
        <f>'AEO 2023 Table 35 Raw'!F50</f>
        <v>3114.8347170000002</v>
      </c>
      <c r="D63" s="25">
        <f>'AEO 2023 Table 35 Raw'!G50</f>
        <v>3322.038086</v>
      </c>
      <c r="E63" s="25">
        <f>'AEO 2023 Table 35 Raw'!H50</f>
        <v>3362.7136230000001</v>
      </c>
      <c r="F63" s="25">
        <f>'AEO 2023 Table 35 Raw'!I50</f>
        <v>3367.8740229999999</v>
      </c>
      <c r="G63" s="25">
        <f>'AEO 2023 Table 35 Raw'!J50</f>
        <v>3412.040039</v>
      </c>
      <c r="H63" s="25">
        <f>'AEO 2023 Table 35 Raw'!K50</f>
        <v>3454.45874</v>
      </c>
      <c r="I63" s="25">
        <f>'AEO 2023 Table 35 Raw'!L50</f>
        <v>3486.279297</v>
      </c>
      <c r="J63" s="25">
        <f>'AEO 2023 Table 35 Raw'!M50</f>
        <v>3508.234375</v>
      </c>
      <c r="K63" s="25">
        <f>'AEO 2023 Table 35 Raw'!N50</f>
        <v>3520.2128910000001</v>
      </c>
      <c r="L63" s="25">
        <f>'AEO 2023 Table 35 Raw'!O50</f>
        <v>3533.4882809999999</v>
      </c>
      <c r="M63" s="25">
        <f>'AEO 2023 Table 35 Raw'!P50</f>
        <v>3557.5622560000002</v>
      </c>
      <c r="N63" s="25">
        <f>'AEO 2023 Table 35 Raw'!Q50</f>
        <v>3584.6459960000002</v>
      </c>
      <c r="O63" s="25">
        <f>'AEO 2023 Table 35 Raw'!R50</f>
        <v>3612.8276369999999</v>
      </c>
      <c r="P63" s="25">
        <f>'AEO 2023 Table 35 Raw'!S50</f>
        <v>3646.4497070000002</v>
      </c>
      <c r="Q63" s="25">
        <f>'AEO 2023 Table 35 Raw'!T50</f>
        <v>3685.4736330000001</v>
      </c>
      <c r="R63" s="25">
        <f>'AEO 2023 Table 35 Raw'!U50</f>
        <v>3729.8735350000002</v>
      </c>
      <c r="S63" s="25">
        <f>'AEO 2023 Table 35 Raw'!V50</f>
        <v>3777.6323240000002</v>
      </c>
      <c r="T63" s="25">
        <f>'AEO 2023 Table 35 Raw'!W50</f>
        <v>3825.6796880000002</v>
      </c>
      <c r="U63" s="25">
        <f>'AEO 2023 Table 35 Raw'!X50</f>
        <v>3883.2514649999998</v>
      </c>
      <c r="V63" s="25">
        <f>'AEO 2023 Table 35 Raw'!Y50</f>
        <v>3943.4223630000001</v>
      </c>
      <c r="W63" s="25">
        <f>'AEO 2023 Table 35 Raw'!Z50</f>
        <v>3999.0639649999998</v>
      </c>
      <c r="X63" s="25">
        <f>'AEO 2023 Table 35 Raw'!AA50</f>
        <v>4051.3937989999999</v>
      </c>
      <c r="Y63" s="25">
        <f>'AEO 2023 Table 35 Raw'!AB50</f>
        <v>4102.2045900000003</v>
      </c>
      <c r="Z63" s="25">
        <f>'AEO 2023 Table 35 Raw'!AC50</f>
        <v>4151.9052730000003</v>
      </c>
      <c r="AA63" s="25">
        <f>'AEO 2023 Table 35 Raw'!AD50</f>
        <v>4202.4404299999997</v>
      </c>
      <c r="AB63" s="25">
        <f>'AEO 2023 Table 35 Raw'!AE50</f>
        <v>4254.9375</v>
      </c>
      <c r="AC63" s="25">
        <f>'AEO 2023 Table 35 Raw'!AF50</f>
        <v>4313.5126950000003</v>
      </c>
      <c r="AD63" s="25">
        <f>'AEO 2023 Table 35 Raw'!AG50</f>
        <v>4374.6162109999996</v>
      </c>
      <c r="AE63" s="25">
        <f>'AEO 2023 Table 35 Raw'!AH50</f>
        <v>4437.3076170000004</v>
      </c>
      <c r="AF63" s="46">
        <f>'AEO 2023 Table 35 Raw'!AI50</f>
        <v>1.2999999999999999E-2</v>
      </c>
    </row>
    <row r="64" spans="1:32" ht="15" customHeight="1">
      <c r="A64" s="8" t="s">
        <v>912</v>
      </c>
      <c r="B64" s="24" t="s">
        <v>913</v>
      </c>
      <c r="C64" s="25">
        <f>'AEO 2023 Table 35 Raw'!F51</f>
        <v>687.54107699999997</v>
      </c>
      <c r="D64" s="25">
        <f>'AEO 2023 Table 35 Raw'!G51</f>
        <v>535.41668700000002</v>
      </c>
      <c r="E64" s="25">
        <f>'AEO 2023 Table 35 Raw'!H51</f>
        <v>522.25976600000001</v>
      </c>
      <c r="F64" s="25">
        <f>'AEO 2023 Table 35 Raw'!I51</f>
        <v>525.40002400000003</v>
      </c>
      <c r="G64" s="25">
        <f>'AEO 2023 Table 35 Raw'!J51</f>
        <v>504.404877</v>
      </c>
      <c r="H64" s="25">
        <f>'AEO 2023 Table 35 Raw'!K51</f>
        <v>499.71414199999998</v>
      </c>
      <c r="I64" s="25">
        <f>'AEO 2023 Table 35 Raw'!L51</f>
        <v>483.65490699999998</v>
      </c>
      <c r="J64" s="25">
        <f>'AEO 2023 Table 35 Raw'!M51</f>
        <v>476.95974699999999</v>
      </c>
      <c r="K64" s="25">
        <f>'AEO 2023 Table 35 Raw'!N51</f>
        <v>469.57516500000003</v>
      </c>
      <c r="L64" s="25">
        <f>'AEO 2023 Table 35 Raw'!O51</f>
        <v>468.166809</v>
      </c>
      <c r="M64" s="25">
        <f>'AEO 2023 Table 35 Raw'!P51</f>
        <v>466.24075299999998</v>
      </c>
      <c r="N64" s="25">
        <f>'AEO 2023 Table 35 Raw'!Q51</f>
        <v>463.65838600000001</v>
      </c>
      <c r="O64" s="25">
        <f>'AEO 2023 Table 35 Raw'!R51</f>
        <v>461.96261600000003</v>
      </c>
      <c r="P64" s="25">
        <f>'AEO 2023 Table 35 Raw'!S51</f>
        <v>460.52734400000003</v>
      </c>
      <c r="Q64" s="25">
        <f>'AEO 2023 Table 35 Raw'!T51</f>
        <v>456.75097699999998</v>
      </c>
      <c r="R64" s="25">
        <f>'AEO 2023 Table 35 Raw'!U51</f>
        <v>456.176422</v>
      </c>
      <c r="S64" s="25">
        <f>'AEO 2023 Table 35 Raw'!V51</f>
        <v>457.980164</v>
      </c>
      <c r="T64" s="25">
        <f>'AEO 2023 Table 35 Raw'!W51</f>
        <v>459.03125</v>
      </c>
      <c r="U64" s="25">
        <f>'AEO 2023 Table 35 Raw'!X51</f>
        <v>458.79510499999998</v>
      </c>
      <c r="V64" s="25">
        <f>'AEO 2023 Table 35 Raw'!Y51</f>
        <v>457.61050399999999</v>
      </c>
      <c r="W64" s="25">
        <f>'AEO 2023 Table 35 Raw'!Z51</f>
        <v>454.64978000000002</v>
      </c>
      <c r="X64" s="25">
        <f>'AEO 2023 Table 35 Raw'!AA51</f>
        <v>453.52587899999997</v>
      </c>
      <c r="Y64" s="25">
        <f>'AEO 2023 Table 35 Raw'!AB51</f>
        <v>452.35665899999998</v>
      </c>
      <c r="Z64" s="25">
        <f>'AEO 2023 Table 35 Raw'!AC51</f>
        <v>450.273529</v>
      </c>
      <c r="AA64" s="25">
        <f>'AEO 2023 Table 35 Raw'!AD51</f>
        <v>448.38855000000001</v>
      </c>
      <c r="AB64" s="25">
        <f>'AEO 2023 Table 35 Raw'!AE51</f>
        <v>447.336975</v>
      </c>
      <c r="AC64" s="25">
        <f>'AEO 2023 Table 35 Raw'!AF51</f>
        <v>443.51623499999999</v>
      </c>
      <c r="AD64" s="25">
        <f>'AEO 2023 Table 35 Raw'!AG51</f>
        <v>440.36642499999999</v>
      </c>
      <c r="AE64" s="25">
        <f>'AEO 2023 Table 35 Raw'!AH51</f>
        <v>436.503601</v>
      </c>
      <c r="AF64" s="46">
        <f>'AEO 2023 Table 35 Raw'!AI51</f>
        <v>-1.6E-2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6">
        <f>'AEO 2023 Table 35 Raw'!AI52</f>
        <v>0</v>
      </c>
    </row>
    <row r="66" spans="1:32" ht="15" customHeight="1">
      <c r="A66" s="8" t="s">
        <v>916</v>
      </c>
      <c r="B66" s="24" t="s">
        <v>891</v>
      </c>
      <c r="C66" s="25">
        <f>'AEO 2023 Table 35 Raw'!F53</f>
        <v>11.094640999999999</v>
      </c>
      <c r="D66" s="25">
        <f>'AEO 2023 Table 35 Raw'!G53</f>
        <v>11.697813999999999</v>
      </c>
      <c r="E66" s="25">
        <f>'AEO 2023 Table 35 Raw'!H53</f>
        <v>11.848452999999999</v>
      </c>
      <c r="F66" s="25">
        <f>'AEO 2023 Table 35 Raw'!I53</f>
        <v>11.997132000000001</v>
      </c>
      <c r="G66" s="25">
        <f>'AEO 2023 Table 35 Raw'!J53</f>
        <v>12.140041999999999</v>
      </c>
      <c r="H66" s="25">
        <f>'AEO 2023 Table 35 Raw'!K53</f>
        <v>12.267289</v>
      </c>
      <c r="I66" s="25">
        <f>'AEO 2023 Table 35 Raw'!L53</f>
        <v>12.105812999999999</v>
      </c>
      <c r="J66" s="25">
        <f>'AEO 2023 Table 35 Raw'!M53</f>
        <v>12.194003</v>
      </c>
      <c r="K66" s="25">
        <f>'AEO 2023 Table 35 Raw'!N53</f>
        <v>12.284519</v>
      </c>
      <c r="L66" s="25">
        <f>'AEO 2023 Table 35 Raw'!O53</f>
        <v>12.372197999999999</v>
      </c>
      <c r="M66" s="25">
        <f>'AEO 2023 Table 35 Raw'!P53</f>
        <v>12.479782</v>
      </c>
      <c r="N66" s="25">
        <f>'AEO 2023 Table 35 Raw'!Q53</f>
        <v>12.613061</v>
      </c>
      <c r="O66" s="25">
        <f>'AEO 2023 Table 35 Raw'!R53</f>
        <v>12.780049999999999</v>
      </c>
      <c r="P66" s="25">
        <f>'AEO 2023 Table 35 Raw'!S53</f>
        <v>12.965719</v>
      </c>
      <c r="Q66" s="25">
        <f>'AEO 2023 Table 35 Raw'!T53</f>
        <v>13.166717999999999</v>
      </c>
      <c r="R66" s="25">
        <f>'AEO 2023 Table 35 Raw'!U53</f>
        <v>13.407273999999999</v>
      </c>
      <c r="S66" s="25">
        <f>'AEO 2023 Table 35 Raw'!V53</f>
        <v>13.663408</v>
      </c>
      <c r="T66" s="25">
        <f>'AEO 2023 Table 35 Raw'!W53</f>
        <v>13.942765</v>
      </c>
      <c r="U66" s="25">
        <f>'AEO 2023 Table 35 Raw'!X53</f>
        <v>14.265349000000001</v>
      </c>
      <c r="V66" s="25">
        <f>'AEO 2023 Table 35 Raw'!Y53</f>
        <v>14.643945</v>
      </c>
      <c r="W66" s="25">
        <f>'AEO 2023 Table 35 Raw'!Z53</f>
        <v>15.061007999999999</v>
      </c>
      <c r="X66" s="25">
        <f>'AEO 2023 Table 35 Raw'!AA53</f>
        <v>15.510818</v>
      </c>
      <c r="Y66" s="25">
        <f>'AEO 2023 Table 35 Raw'!AB53</f>
        <v>15.987420999999999</v>
      </c>
      <c r="Z66" s="25">
        <f>'AEO 2023 Table 35 Raw'!AC53</f>
        <v>16.505040999999999</v>
      </c>
      <c r="AA66" s="25">
        <f>'AEO 2023 Table 35 Raw'!AD53</f>
        <v>17.070081999999999</v>
      </c>
      <c r="AB66" s="25">
        <f>'AEO 2023 Table 35 Raw'!AE53</f>
        <v>17.676098</v>
      </c>
      <c r="AC66" s="25">
        <f>'AEO 2023 Table 35 Raw'!AF53</f>
        <v>18.318211000000002</v>
      </c>
      <c r="AD66" s="25">
        <f>'AEO 2023 Table 35 Raw'!AG53</f>
        <v>18.978432000000002</v>
      </c>
      <c r="AE66" s="25">
        <f>'AEO 2023 Table 35 Raw'!AH53</f>
        <v>19.667041999999999</v>
      </c>
      <c r="AF66" s="46">
        <f>'AEO 2023 Table 35 Raw'!AI53</f>
        <v>2.1000000000000001E-2</v>
      </c>
    </row>
    <row r="67" spans="1:32" ht="15" customHeight="1">
      <c r="A67" s="8" t="s">
        <v>917</v>
      </c>
      <c r="B67" s="24" t="s">
        <v>918</v>
      </c>
      <c r="C67" s="25">
        <f>'AEO 2023 Table 35 Raw'!F54</f>
        <v>125.944992</v>
      </c>
      <c r="D67" s="25">
        <f>'AEO 2023 Table 35 Raw'!G54</f>
        <v>125.92733800000001</v>
      </c>
      <c r="E67" s="25">
        <f>'AEO 2023 Table 35 Raw'!H54</f>
        <v>126.00193</v>
      </c>
      <c r="F67" s="25">
        <f>'AEO 2023 Table 35 Raw'!I54</f>
        <v>126.024117</v>
      </c>
      <c r="G67" s="25">
        <f>'AEO 2023 Table 35 Raw'!J54</f>
        <v>126.108818</v>
      </c>
      <c r="H67" s="25">
        <f>'AEO 2023 Table 35 Raw'!K54</f>
        <v>125.98774</v>
      </c>
      <c r="I67" s="25">
        <f>'AEO 2023 Table 35 Raw'!L54</f>
        <v>125.85051</v>
      </c>
      <c r="J67" s="25">
        <f>'AEO 2023 Table 35 Raw'!M54</f>
        <v>125.751694</v>
      </c>
      <c r="K67" s="25">
        <f>'AEO 2023 Table 35 Raw'!N54</f>
        <v>125.644211</v>
      </c>
      <c r="L67" s="25">
        <f>'AEO 2023 Table 35 Raw'!O54</f>
        <v>125.542068</v>
      </c>
      <c r="M67" s="25">
        <f>'AEO 2023 Table 35 Raw'!P54</f>
        <v>125.445831</v>
      </c>
      <c r="N67" s="25">
        <f>'AEO 2023 Table 35 Raw'!Q54</f>
        <v>125.34565000000001</v>
      </c>
      <c r="O67" s="25">
        <f>'AEO 2023 Table 35 Raw'!R54</f>
        <v>125.28291299999999</v>
      </c>
      <c r="P67" s="25">
        <f>'AEO 2023 Table 35 Raw'!S54</f>
        <v>125.274361</v>
      </c>
      <c r="Q67" s="25">
        <f>'AEO 2023 Table 35 Raw'!T54</f>
        <v>125.310699</v>
      </c>
      <c r="R67" s="25">
        <f>'AEO 2023 Table 35 Raw'!U54</f>
        <v>125.38260699999999</v>
      </c>
      <c r="S67" s="25">
        <f>'AEO 2023 Table 35 Raw'!V54</f>
        <v>125.48951700000001</v>
      </c>
      <c r="T67" s="25">
        <f>'AEO 2023 Table 35 Raw'!W54</f>
        <v>125.60056299999999</v>
      </c>
      <c r="U67" s="25">
        <f>'AEO 2023 Table 35 Raw'!X54</f>
        <v>125.739059</v>
      </c>
      <c r="V67" s="25">
        <f>'AEO 2023 Table 35 Raw'!Y54</f>
        <v>125.877106</v>
      </c>
      <c r="W67" s="25">
        <f>'AEO 2023 Table 35 Raw'!Z54</f>
        <v>125.989098</v>
      </c>
      <c r="X67" s="25">
        <f>'AEO 2023 Table 35 Raw'!AA54</f>
        <v>126.09713000000001</v>
      </c>
      <c r="Y67" s="25">
        <f>'AEO 2023 Table 35 Raw'!AB54</f>
        <v>126.20932000000001</v>
      </c>
      <c r="Z67" s="25">
        <f>'AEO 2023 Table 35 Raw'!AC54</f>
        <v>126.355698</v>
      </c>
      <c r="AA67" s="25">
        <f>'AEO 2023 Table 35 Raw'!AD54</f>
        <v>126.51675400000001</v>
      </c>
      <c r="AB67" s="25">
        <f>'AEO 2023 Table 35 Raw'!AE54</f>
        <v>126.66364299999999</v>
      </c>
      <c r="AC67" s="25">
        <f>'AEO 2023 Table 35 Raw'!AF54</f>
        <v>126.80441999999999</v>
      </c>
      <c r="AD67" s="25">
        <f>'AEO 2023 Table 35 Raw'!AG54</f>
        <v>126.95045500000001</v>
      </c>
      <c r="AE67" s="25">
        <f>'AEO 2023 Table 35 Raw'!AH54</f>
        <v>127.115082</v>
      </c>
      <c r="AF67" s="46">
        <f>'AEO 2023 Table 35 Raw'!AI54</f>
        <v>0</v>
      </c>
    </row>
    <row r="68" spans="1:32" ht="15" customHeight="1">
      <c r="A68" s="8" t="s">
        <v>919</v>
      </c>
      <c r="B68" s="24" t="s">
        <v>920</v>
      </c>
      <c r="C68" s="25">
        <f>'AEO 2023 Table 35 Raw'!F55</f>
        <v>26568.291015999999</v>
      </c>
      <c r="D68" s="25">
        <f>'AEO 2023 Table 35 Raw'!G55</f>
        <v>26638.136718999998</v>
      </c>
      <c r="E68" s="25">
        <f>'AEO 2023 Table 35 Raw'!H55</f>
        <v>26415.607422000001</v>
      </c>
      <c r="F68" s="25">
        <f>'AEO 2023 Table 35 Raw'!I55</f>
        <v>26105.478515999999</v>
      </c>
      <c r="G68" s="25">
        <f>'AEO 2023 Table 35 Raw'!J55</f>
        <v>25914.908202999999</v>
      </c>
      <c r="H68" s="25">
        <f>'AEO 2023 Table 35 Raw'!K55</f>
        <v>25749.365234000001</v>
      </c>
      <c r="I68" s="25">
        <f>'AEO 2023 Table 35 Raw'!L55</f>
        <v>25537.886718999998</v>
      </c>
      <c r="J68" s="25">
        <f>'AEO 2023 Table 35 Raw'!M55</f>
        <v>25279.707031000002</v>
      </c>
      <c r="K68" s="25">
        <f>'AEO 2023 Table 35 Raw'!N55</f>
        <v>24972.757812</v>
      </c>
      <c r="L68" s="25">
        <f>'AEO 2023 Table 35 Raw'!O55</f>
        <v>24696.082031000002</v>
      </c>
      <c r="M68" s="25">
        <f>'AEO 2023 Table 35 Raw'!P55</f>
        <v>24459.845702999999</v>
      </c>
      <c r="N68" s="25">
        <f>'AEO 2023 Table 35 Raw'!Q55</f>
        <v>24271.949218999998</v>
      </c>
      <c r="O68" s="25">
        <f>'AEO 2023 Table 35 Raw'!R55</f>
        <v>24122.654297000001</v>
      </c>
      <c r="P68" s="25">
        <f>'AEO 2023 Table 35 Raw'!S55</f>
        <v>23993.787109000001</v>
      </c>
      <c r="Q68" s="25">
        <f>'AEO 2023 Table 35 Raw'!T55</f>
        <v>23851.966797000001</v>
      </c>
      <c r="R68" s="25">
        <f>'AEO 2023 Table 35 Raw'!U55</f>
        <v>23751.761718999998</v>
      </c>
      <c r="S68" s="25">
        <f>'AEO 2023 Table 35 Raw'!V55</f>
        <v>23677.941406000002</v>
      </c>
      <c r="T68" s="25">
        <f>'AEO 2023 Table 35 Raw'!W55</f>
        <v>23599.873047000001</v>
      </c>
      <c r="U68" s="25">
        <f>'AEO 2023 Table 35 Raw'!X55</f>
        <v>23573.597656000002</v>
      </c>
      <c r="V68" s="25">
        <f>'AEO 2023 Table 35 Raw'!Y55</f>
        <v>23575.871093999998</v>
      </c>
      <c r="W68" s="25">
        <f>'AEO 2023 Table 35 Raw'!Z55</f>
        <v>23579.494140999999</v>
      </c>
      <c r="X68" s="25">
        <f>'AEO 2023 Table 35 Raw'!AA55</f>
        <v>23581.306640999999</v>
      </c>
      <c r="Y68" s="25">
        <f>'AEO 2023 Table 35 Raw'!AB55</f>
        <v>23584.386718999998</v>
      </c>
      <c r="Z68" s="25">
        <f>'AEO 2023 Table 35 Raw'!AC55</f>
        <v>23603.267577999999</v>
      </c>
      <c r="AA68" s="25">
        <f>'AEO 2023 Table 35 Raw'!AD55</f>
        <v>23650.310547000001</v>
      </c>
      <c r="AB68" s="25">
        <f>'AEO 2023 Table 35 Raw'!AE55</f>
        <v>23728.056640999999</v>
      </c>
      <c r="AC68" s="25">
        <f>'AEO 2023 Table 35 Raw'!AF55</f>
        <v>23837.060547000001</v>
      </c>
      <c r="AD68" s="25">
        <f>'AEO 2023 Table 35 Raw'!AG55</f>
        <v>23967.683593999998</v>
      </c>
      <c r="AE68" s="25">
        <f>'AEO 2023 Table 35 Raw'!AH55</f>
        <v>24118.486327999999</v>
      </c>
      <c r="AF68" s="46">
        <f>'AEO 2023 Table 35 Raw'!AI55</f>
        <v>-3.0000000000000001E-3</v>
      </c>
    </row>
    <row r="69" spans="1:32" ht="15" customHeight="1">
      <c r="A69" s="8" t="s">
        <v>921</v>
      </c>
      <c r="B69" s="24" t="s">
        <v>922</v>
      </c>
      <c r="C69" s="25">
        <f>'AEO 2023 Table 35 Raw'!F56</f>
        <v>57.729388999999998</v>
      </c>
      <c r="D69" s="25">
        <f>'AEO 2023 Table 35 Raw'!G56</f>
        <v>69.711883999999998</v>
      </c>
      <c r="E69" s="25">
        <f>'AEO 2023 Table 35 Raw'!H56</f>
        <v>83.758201999999997</v>
      </c>
      <c r="F69" s="25">
        <f>'AEO 2023 Table 35 Raw'!I56</f>
        <v>99.229270999999997</v>
      </c>
      <c r="G69" s="25">
        <f>'AEO 2023 Table 35 Raw'!J56</f>
        <v>117.29995700000001</v>
      </c>
      <c r="H69" s="25">
        <f>'AEO 2023 Table 35 Raw'!K56</f>
        <v>138.455139</v>
      </c>
      <c r="I69" s="25">
        <f>'AEO 2023 Table 35 Raw'!L56</f>
        <v>161.886169</v>
      </c>
      <c r="J69" s="25">
        <f>'AEO 2023 Table 35 Raw'!M56</f>
        <v>188.194016</v>
      </c>
      <c r="K69" s="25">
        <f>'AEO 2023 Table 35 Raw'!N56</f>
        <v>216.82801799999999</v>
      </c>
      <c r="L69" s="25">
        <f>'AEO 2023 Table 35 Raw'!O56</f>
        <v>242.52676400000001</v>
      </c>
      <c r="M69" s="25">
        <f>'AEO 2023 Table 35 Raw'!P56</f>
        <v>268.923767</v>
      </c>
      <c r="N69" s="25">
        <f>'AEO 2023 Table 35 Raw'!Q56</f>
        <v>295.68392899999998</v>
      </c>
      <c r="O69" s="25">
        <f>'AEO 2023 Table 35 Raw'!R56</f>
        <v>323.98226899999997</v>
      </c>
      <c r="P69" s="25">
        <f>'AEO 2023 Table 35 Raw'!S56</f>
        <v>352.53344700000002</v>
      </c>
      <c r="Q69" s="25">
        <f>'AEO 2023 Table 35 Raw'!T56</f>
        <v>380.93682899999999</v>
      </c>
      <c r="R69" s="25">
        <f>'AEO 2023 Table 35 Raw'!U56</f>
        <v>409.36496</v>
      </c>
      <c r="S69" s="25">
        <f>'AEO 2023 Table 35 Raw'!V56</f>
        <v>437.98336799999998</v>
      </c>
      <c r="T69" s="25">
        <f>'AEO 2023 Table 35 Raw'!W56</f>
        <v>466.77786300000002</v>
      </c>
      <c r="U69" s="25">
        <f>'AEO 2023 Table 35 Raw'!X56</f>
        <v>494.896637</v>
      </c>
      <c r="V69" s="25">
        <f>'AEO 2023 Table 35 Raw'!Y56</f>
        <v>522.74395800000002</v>
      </c>
      <c r="W69" s="25">
        <f>'AEO 2023 Table 35 Raw'!Z56</f>
        <v>549.87323000000004</v>
      </c>
      <c r="X69" s="25">
        <f>'AEO 2023 Table 35 Raw'!AA56</f>
        <v>575.55572500000005</v>
      </c>
      <c r="Y69" s="25">
        <f>'AEO 2023 Table 35 Raw'!AB56</f>
        <v>599.65930200000003</v>
      </c>
      <c r="Z69" s="25">
        <f>'AEO 2023 Table 35 Raw'!AC56</f>
        <v>622.11669900000004</v>
      </c>
      <c r="AA69" s="25">
        <f>'AEO 2023 Table 35 Raw'!AD56</f>
        <v>643.90155000000004</v>
      </c>
      <c r="AB69" s="25">
        <f>'AEO 2023 Table 35 Raw'!AE56</f>
        <v>665.25286900000003</v>
      </c>
      <c r="AC69" s="25">
        <f>'AEO 2023 Table 35 Raw'!AF56</f>
        <v>685.97271699999999</v>
      </c>
      <c r="AD69" s="25">
        <f>'AEO 2023 Table 35 Raw'!AG56</f>
        <v>706.309753</v>
      </c>
      <c r="AE69" s="25">
        <f>'AEO 2023 Table 35 Raw'!AH56</f>
        <v>725.74322500000005</v>
      </c>
      <c r="AF69" s="46">
        <f>'AEO 2023 Table 35 Raw'!AI56</f>
        <v>9.5000000000000001E-2</v>
      </c>
    </row>
    <row r="70" spans="1:32" ht="15" customHeight="1">
      <c r="A70" s="8" t="s">
        <v>923</v>
      </c>
      <c r="B70" s="24" t="s">
        <v>924</v>
      </c>
      <c r="C70" s="25">
        <f>'AEO 2023 Table 35 Raw'!F57</f>
        <v>107.43746899999999</v>
      </c>
      <c r="D70" s="25">
        <f>'AEO 2023 Table 35 Raw'!G57</f>
        <v>114.810669</v>
      </c>
      <c r="E70" s="25">
        <f>'AEO 2023 Table 35 Raw'!H57</f>
        <v>124.848282</v>
      </c>
      <c r="F70" s="25">
        <f>'AEO 2023 Table 35 Raw'!I57</f>
        <v>121.346664</v>
      </c>
      <c r="G70" s="25">
        <f>'AEO 2023 Table 35 Raw'!J57</f>
        <v>130.76333600000001</v>
      </c>
      <c r="H70" s="25">
        <f>'AEO 2023 Table 35 Raw'!K57</f>
        <v>129.56132500000001</v>
      </c>
      <c r="I70" s="25">
        <f>'AEO 2023 Table 35 Raw'!L57</f>
        <v>130.73623699999999</v>
      </c>
      <c r="J70" s="25">
        <f>'AEO 2023 Table 35 Raw'!M57</f>
        <v>130.380539</v>
      </c>
      <c r="K70" s="25">
        <f>'AEO 2023 Table 35 Raw'!N57</f>
        <v>128.70313999999999</v>
      </c>
      <c r="L70" s="25">
        <f>'AEO 2023 Table 35 Raw'!O57</f>
        <v>128.74896200000001</v>
      </c>
      <c r="M70" s="25">
        <f>'AEO 2023 Table 35 Raw'!P57</f>
        <v>130.267776</v>
      </c>
      <c r="N70" s="25">
        <f>'AEO 2023 Table 35 Raw'!Q57</f>
        <v>132.599335</v>
      </c>
      <c r="O70" s="25">
        <f>'AEO 2023 Table 35 Raw'!R57</f>
        <v>135.84021000000001</v>
      </c>
      <c r="P70" s="25">
        <f>'AEO 2023 Table 35 Raw'!S57</f>
        <v>139.75474500000001</v>
      </c>
      <c r="Q70" s="25">
        <f>'AEO 2023 Table 35 Raw'!T57</f>
        <v>145.23062100000001</v>
      </c>
      <c r="R70" s="25">
        <f>'AEO 2023 Table 35 Raw'!U57</f>
        <v>149.85308800000001</v>
      </c>
      <c r="S70" s="25">
        <f>'AEO 2023 Table 35 Raw'!V57</f>
        <v>153.34927400000001</v>
      </c>
      <c r="T70" s="25">
        <f>'AEO 2023 Table 35 Raw'!W57</f>
        <v>158.85562100000001</v>
      </c>
      <c r="U70" s="25">
        <f>'AEO 2023 Table 35 Raw'!X57</f>
        <v>166.63223300000001</v>
      </c>
      <c r="V70" s="25">
        <f>'AEO 2023 Table 35 Raw'!Y57</f>
        <v>175.42935199999999</v>
      </c>
      <c r="W70" s="25">
        <f>'AEO 2023 Table 35 Raw'!Z57</f>
        <v>185.52389500000001</v>
      </c>
      <c r="X70" s="25">
        <f>'AEO 2023 Table 35 Raw'!AA57</f>
        <v>195.53739899999999</v>
      </c>
      <c r="Y70" s="25">
        <f>'AEO 2023 Table 35 Raw'!AB57</f>
        <v>206.00245699999999</v>
      </c>
      <c r="Z70" s="25">
        <f>'AEO 2023 Table 35 Raw'!AC57</f>
        <v>217.69683800000001</v>
      </c>
      <c r="AA70" s="25">
        <f>'AEO 2023 Table 35 Raw'!AD57</f>
        <v>230.01061999999999</v>
      </c>
      <c r="AB70" s="25">
        <f>'AEO 2023 Table 35 Raw'!AE57</f>
        <v>244.201447</v>
      </c>
      <c r="AC70" s="25">
        <f>'AEO 2023 Table 35 Raw'!AF57</f>
        <v>259.120453</v>
      </c>
      <c r="AD70" s="25">
        <f>'AEO 2023 Table 35 Raw'!AG57</f>
        <v>274.51470899999998</v>
      </c>
      <c r="AE70" s="25">
        <f>'AEO 2023 Table 35 Raw'!AH57</f>
        <v>290.558044</v>
      </c>
      <c r="AF70" s="46">
        <f>'AEO 2023 Table 35 Raw'!AI57</f>
        <v>3.5999999999999997E-2</v>
      </c>
    </row>
    <row r="71" spans="1:32" ht="15" customHeight="1">
      <c r="A71" s="8" t="s">
        <v>925</v>
      </c>
      <c r="B71" s="24" t="s">
        <v>926</v>
      </c>
      <c r="C71" s="25">
        <f>'AEO 2023 Table 35 Raw'!F58</f>
        <v>0.44603700000000002</v>
      </c>
      <c r="D71" s="25">
        <f>'AEO 2023 Table 35 Raw'!G58</f>
        <v>0.53702700000000003</v>
      </c>
      <c r="E71" s="25">
        <f>'AEO 2023 Table 35 Raw'!H58</f>
        <v>0.61442799999999997</v>
      </c>
      <c r="F71" s="25">
        <f>'AEO 2023 Table 35 Raw'!I58</f>
        <v>0.68328500000000003</v>
      </c>
      <c r="G71" s="25">
        <f>'AEO 2023 Table 35 Raw'!J58</f>
        <v>0.75673999999999997</v>
      </c>
      <c r="H71" s="25">
        <f>'AEO 2023 Table 35 Raw'!K58</f>
        <v>0.82808899999999996</v>
      </c>
      <c r="I71" s="25">
        <f>'AEO 2023 Table 35 Raw'!L58</f>
        <v>0.90419400000000005</v>
      </c>
      <c r="J71" s="25">
        <f>'AEO 2023 Table 35 Raw'!M58</f>
        <v>0.97754200000000002</v>
      </c>
      <c r="K71" s="25">
        <f>'AEO 2023 Table 35 Raw'!N58</f>
        <v>1.0553900000000001</v>
      </c>
      <c r="L71" s="25">
        <f>'AEO 2023 Table 35 Raw'!O58</f>
        <v>1.1345730000000001</v>
      </c>
      <c r="M71" s="25">
        <f>'AEO 2023 Table 35 Raw'!P58</f>
        <v>1.2141439999999999</v>
      </c>
      <c r="N71" s="25">
        <f>'AEO 2023 Table 35 Raw'!Q58</f>
        <v>1.29335</v>
      </c>
      <c r="O71" s="25">
        <f>'AEO 2023 Table 35 Raw'!R58</f>
        <v>1.374058</v>
      </c>
      <c r="P71" s="25">
        <f>'AEO 2023 Table 35 Raw'!S58</f>
        <v>1.4524980000000001</v>
      </c>
      <c r="Q71" s="25">
        <f>'AEO 2023 Table 35 Raw'!T58</f>
        <v>1.5248390000000001</v>
      </c>
      <c r="R71" s="25">
        <f>'AEO 2023 Table 35 Raw'!U58</f>
        <v>1.594476</v>
      </c>
      <c r="S71" s="25">
        <f>'AEO 2023 Table 35 Raw'!V58</f>
        <v>1.6576360000000001</v>
      </c>
      <c r="T71" s="25">
        <f>'AEO 2023 Table 35 Raw'!W58</f>
        <v>1.717654</v>
      </c>
      <c r="U71" s="25">
        <f>'AEO 2023 Table 35 Raw'!X58</f>
        <v>1.7699450000000001</v>
      </c>
      <c r="V71" s="25">
        <f>'AEO 2023 Table 35 Raw'!Y58</f>
        <v>1.815059</v>
      </c>
      <c r="W71" s="25">
        <f>'AEO 2023 Table 35 Raw'!Z58</f>
        <v>1.858603</v>
      </c>
      <c r="X71" s="25">
        <f>'AEO 2023 Table 35 Raw'!AA58</f>
        <v>1.8919570000000001</v>
      </c>
      <c r="Y71" s="25">
        <f>'AEO 2023 Table 35 Raw'!AB58</f>
        <v>1.91852</v>
      </c>
      <c r="Z71" s="25">
        <f>'AEO 2023 Table 35 Raw'!AC58</f>
        <v>1.9373990000000001</v>
      </c>
      <c r="AA71" s="25">
        <f>'AEO 2023 Table 35 Raw'!AD58</f>
        <v>1.953532</v>
      </c>
      <c r="AB71" s="25">
        <f>'AEO 2023 Table 35 Raw'!AE58</f>
        <v>1.9653719999999999</v>
      </c>
      <c r="AC71" s="25">
        <f>'AEO 2023 Table 35 Raw'!AF58</f>
        <v>1.9730669999999999</v>
      </c>
      <c r="AD71" s="25">
        <f>'AEO 2023 Table 35 Raw'!AG58</f>
        <v>1.97698</v>
      </c>
      <c r="AE71" s="25">
        <f>'AEO 2023 Table 35 Raw'!AH58</f>
        <v>1.976788</v>
      </c>
      <c r="AF71" s="46">
        <f>'AEO 2023 Table 35 Raw'!AI58</f>
        <v>5.5E-2</v>
      </c>
    </row>
    <row r="72" spans="1:32" ht="15" customHeight="1">
      <c r="A72" s="8" t="s">
        <v>927</v>
      </c>
      <c r="B72" s="24" t="s">
        <v>928</v>
      </c>
      <c r="C72" s="25">
        <f>'AEO 2023 Table 35 Raw'!F59</f>
        <v>905.75714100000005</v>
      </c>
      <c r="D72" s="25">
        <f>'AEO 2023 Table 35 Raw'!G59</f>
        <v>805.10900900000001</v>
      </c>
      <c r="E72" s="25">
        <f>'AEO 2023 Table 35 Raw'!H59</f>
        <v>742.33813499999997</v>
      </c>
      <c r="F72" s="25">
        <f>'AEO 2023 Table 35 Raw'!I59</f>
        <v>727.13079800000003</v>
      </c>
      <c r="G72" s="25">
        <f>'AEO 2023 Table 35 Raw'!J59</f>
        <v>705.66064500000005</v>
      </c>
      <c r="H72" s="25">
        <f>'AEO 2023 Table 35 Raw'!K59</f>
        <v>674.55487100000005</v>
      </c>
      <c r="I72" s="25">
        <f>'AEO 2023 Table 35 Raw'!L59</f>
        <v>641.53192100000001</v>
      </c>
      <c r="J72" s="25">
        <f>'AEO 2023 Table 35 Raw'!M59</f>
        <v>638.88922100000002</v>
      </c>
      <c r="K72" s="25">
        <f>'AEO 2023 Table 35 Raw'!N59</f>
        <v>631.760132</v>
      </c>
      <c r="L72" s="25">
        <f>'AEO 2023 Table 35 Raw'!O59</f>
        <v>627.29211399999997</v>
      </c>
      <c r="M72" s="25">
        <f>'AEO 2023 Table 35 Raw'!P59</f>
        <v>623.78265399999998</v>
      </c>
      <c r="N72" s="25">
        <f>'AEO 2023 Table 35 Raw'!Q59</f>
        <v>627.35815400000001</v>
      </c>
      <c r="O72" s="25">
        <f>'AEO 2023 Table 35 Raw'!R59</f>
        <v>631.31372099999999</v>
      </c>
      <c r="P72" s="25">
        <f>'AEO 2023 Table 35 Raw'!S59</f>
        <v>634.03961200000003</v>
      </c>
      <c r="Q72" s="25">
        <f>'AEO 2023 Table 35 Raw'!T59</f>
        <v>634.63903800000003</v>
      </c>
      <c r="R72" s="25">
        <f>'AEO 2023 Table 35 Raw'!U59</f>
        <v>638.14367700000003</v>
      </c>
      <c r="S72" s="25">
        <f>'AEO 2023 Table 35 Raw'!V59</f>
        <v>642.87646500000005</v>
      </c>
      <c r="T72" s="25">
        <f>'AEO 2023 Table 35 Raw'!W59</f>
        <v>646.63232400000004</v>
      </c>
      <c r="U72" s="25">
        <f>'AEO 2023 Table 35 Raw'!X59</f>
        <v>655.00836200000003</v>
      </c>
      <c r="V72" s="25">
        <f>'AEO 2023 Table 35 Raw'!Y59</f>
        <v>661.84973100000002</v>
      </c>
      <c r="W72" s="25">
        <f>'AEO 2023 Table 35 Raw'!Z59</f>
        <v>667.97735599999999</v>
      </c>
      <c r="X72" s="25">
        <f>'AEO 2023 Table 35 Raw'!AA59</f>
        <v>674.09344499999997</v>
      </c>
      <c r="Y72" s="25">
        <f>'AEO 2023 Table 35 Raw'!AB59</f>
        <v>684.08984399999997</v>
      </c>
      <c r="Z72" s="25">
        <f>'AEO 2023 Table 35 Raw'!AC59</f>
        <v>692.15728799999999</v>
      </c>
      <c r="AA72" s="25">
        <f>'AEO 2023 Table 35 Raw'!AD59</f>
        <v>702.84307899999999</v>
      </c>
      <c r="AB72" s="25">
        <f>'AEO 2023 Table 35 Raw'!AE59</f>
        <v>711.78631600000006</v>
      </c>
      <c r="AC72" s="25">
        <f>'AEO 2023 Table 35 Raw'!AF59</f>
        <v>715.233521</v>
      </c>
      <c r="AD72" s="25">
        <f>'AEO 2023 Table 35 Raw'!AG59</f>
        <v>715.74566700000003</v>
      </c>
      <c r="AE72" s="25">
        <f>'AEO 2023 Table 35 Raw'!AH59</f>
        <v>725.19879200000003</v>
      </c>
      <c r="AF72" s="46">
        <f>'AEO 2023 Table 35 Raw'!AI59</f>
        <v>-8.0000000000000002E-3</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6"/>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712.36425799999995</v>
      </c>
      <c r="O74" s="25">
        <f>'AEO 2023 Table 35 Raw'!R60</f>
        <v>729.163635</v>
      </c>
      <c r="P74" s="25">
        <f>'AEO 2023 Table 35 Raw'!S60</f>
        <v>745.96301300000005</v>
      </c>
      <c r="Q74" s="25">
        <f>'AEO 2023 Table 35 Raw'!T60</f>
        <v>764.00073199999997</v>
      </c>
      <c r="R74" s="25">
        <f>'AEO 2023 Table 35 Raw'!U60</f>
        <v>771.16210899999999</v>
      </c>
      <c r="S74" s="25">
        <f>'AEO 2023 Table 35 Raw'!V60</f>
        <v>771.16210899999999</v>
      </c>
      <c r="T74" s="25">
        <f>'AEO 2023 Table 35 Raw'!W60</f>
        <v>771.16210899999999</v>
      </c>
      <c r="U74" s="25">
        <f>'AEO 2023 Table 35 Raw'!X60</f>
        <v>772.40039100000001</v>
      </c>
      <c r="V74" s="25">
        <f>'AEO 2023 Table 35 Raw'!Y60</f>
        <v>771.16210899999999</v>
      </c>
      <c r="W74" s="25">
        <f>'AEO 2023 Table 35 Raw'!Z60</f>
        <v>771.16210899999999</v>
      </c>
      <c r="X74" s="25">
        <f>'AEO 2023 Table 35 Raw'!AA60</f>
        <v>771.16210899999999</v>
      </c>
      <c r="Y74" s="25">
        <f>'AEO 2023 Table 35 Raw'!AB60</f>
        <v>772.40039100000001</v>
      </c>
      <c r="Z74" s="25">
        <f>'AEO 2023 Table 35 Raw'!AC60</f>
        <v>771.16064500000005</v>
      </c>
      <c r="AA74" s="25">
        <f>'AEO 2023 Table 35 Raw'!AD60</f>
        <v>771.14788799999997</v>
      </c>
      <c r="AB74" s="25">
        <f>'AEO 2023 Table 35 Raw'!AE60</f>
        <v>771.15313700000002</v>
      </c>
      <c r="AC74" s="25">
        <f>'AEO 2023 Table 35 Raw'!AF60</f>
        <v>772.39257799999996</v>
      </c>
      <c r="AD74" s="25">
        <f>'AEO 2023 Table 35 Raw'!AG60</f>
        <v>771.16210899999999</v>
      </c>
      <c r="AE74" s="25">
        <f>'AEO 2023 Table 35 Raw'!AH60</f>
        <v>771.16210899999999</v>
      </c>
      <c r="AF74" s="46">
        <f>'AEO 2023 Table 35 Raw'!AI60</f>
        <v>0.03</v>
      </c>
    </row>
    <row r="75" spans="1:32" ht="15" customHeight="1" thickBot="1"/>
    <row r="76" spans="1:32" ht="15" customHeight="1">
      <c r="B76" s="99" t="s">
        <v>930</v>
      </c>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c r="AF340" s="9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98"/>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c r="AC500" s="97"/>
      <c r="AD500" s="97"/>
      <c r="AE500" s="97"/>
      <c r="AF500" s="9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c r="AE557" s="97"/>
      <c r="AF557" s="9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c r="AE638" s="97"/>
      <c r="AF638" s="9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c r="AE886" s="97"/>
      <c r="AF886" s="9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c r="AE969" s="97"/>
      <c r="AF969" s="9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97"/>
      <c r="C1071" s="97"/>
      <c r="D1071" s="97"/>
      <c r="E1071" s="97"/>
      <c r="F1071" s="97"/>
      <c r="G1071" s="97"/>
      <c r="H1071" s="97"/>
      <c r="I1071" s="97"/>
      <c r="J1071" s="97"/>
      <c r="K1071" s="97"/>
      <c r="L1071" s="97"/>
      <c r="M1071" s="97"/>
      <c r="N1071" s="97"/>
      <c r="O1071" s="97"/>
      <c r="P1071" s="97"/>
      <c r="Q1071" s="97"/>
      <c r="R1071" s="97"/>
      <c r="S1071" s="97"/>
      <c r="T1071" s="97"/>
      <c r="U1071" s="97"/>
      <c r="V1071" s="97"/>
      <c r="W1071" s="97"/>
      <c r="X1071" s="97"/>
      <c r="Y1071" s="97"/>
      <c r="Z1071" s="97"/>
      <c r="AA1071" s="97"/>
      <c r="AB1071" s="97"/>
      <c r="AC1071" s="97"/>
      <c r="AD1071" s="97"/>
      <c r="AE1071" s="97"/>
      <c r="AF1071" s="9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97"/>
      <c r="C1169" s="97"/>
      <c r="D1169" s="97"/>
      <c r="E1169" s="97"/>
      <c r="F1169" s="97"/>
      <c r="G1169" s="97"/>
      <c r="H1169" s="97"/>
      <c r="I1169" s="97"/>
      <c r="J1169" s="97"/>
      <c r="K1169" s="97"/>
      <c r="L1169" s="97"/>
      <c r="M1169" s="97"/>
      <c r="N1169" s="97"/>
      <c r="O1169" s="97"/>
      <c r="P1169" s="97"/>
      <c r="Q1169" s="97"/>
      <c r="R1169" s="97"/>
      <c r="S1169" s="97"/>
      <c r="T1169" s="97"/>
      <c r="U1169" s="97"/>
      <c r="V1169" s="97"/>
      <c r="W1169" s="97"/>
      <c r="X1169" s="97"/>
      <c r="Y1169" s="97"/>
      <c r="Z1169" s="97"/>
      <c r="AA1169" s="97"/>
      <c r="AB1169" s="97"/>
      <c r="AC1169" s="97"/>
      <c r="AD1169" s="97"/>
      <c r="AE1169" s="97"/>
      <c r="AF1169" s="9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97"/>
      <c r="C1269" s="97"/>
      <c r="D1269" s="97"/>
      <c r="E1269" s="97"/>
      <c r="F1269" s="97"/>
      <c r="G1269" s="97"/>
      <c r="H1269" s="97"/>
      <c r="I1269" s="97"/>
      <c r="J1269" s="97"/>
      <c r="K1269" s="97"/>
      <c r="L1269" s="97"/>
      <c r="M1269" s="97"/>
      <c r="N1269" s="97"/>
      <c r="O1269" s="97"/>
      <c r="P1269" s="97"/>
      <c r="Q1269" s="97"/>
      <c r="R1269" s="97"/>
      <c r="S1269" s="97"/>
      <c r="T1269" s="97"/>
      <c r="U1269" s="97"/>
      <c r="V1269" s="97"/>
      <c r="W1269" s="97"/>
      <c r="X1269" s="97"/>
      <c r="Y1269" s="97"/>
      <c r="Z1269" s="97"/>
      <c r="AA1269" s="97"/>
      <c r="AB1269" s="97"/>
      <c r="AC1269" s="97"/>
      <c r="AD1269" s="97"/>
      <c r="AE1269" s="97"/>
      <c r="AF1269" s="9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97"/>
      <c r="C1484" s="97"/>
      <c r="D1484" s="97"/>
      <c r="E1484" s="97"/>
      <c r="F1484" s="97"/>
      <c r="G1484" s="97"/>
      <c r="H1484" s="97"/>
      <c r="I1484" s="97"/>
      <c r="J1484" s="97"/>
      <c r="K1484" s="97"/>
      <c r="L1484" s="97"/>
      <c r="M1484" s="97"/>
      <c r="N1484" s="97"/>
      <c r="O1484" s="97"/>
      <c r="P1484" s="97"/>
      <c r="Q1484" s="97"/>
      <c r="R1484" s="97"/>
      <c r="S1484" s="97"/>
      <c r="T1484" s="97"/>
      <c r="U1484" s="97"/>
      <c r="V1484" s="97"/>
      <c r="W1484" s="97"/>
      <c r="X1484" s="97"/>
      <c r="Y1484" s="97"/>
      <c r="Z1484" s="97"/>
      <c r="AA1484" s="97"/>
      <c r="AB1484" s="97"/>
      <c r="AC1484" s="97"/>
      <c r="AD1484" s="97"/>
      <c r="AE1484" s="97"/>
      <c r="AF1484" s="9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97"/>
      <c r="C1713" s="97"/>
      <c r="D1713" s="97"/>
      <c r="E1713" s="97"/>
      <c r="F1713" s="97"/>
      <c r="G1713" s="97"/>
      <c r="H1713" s="97"/>
      <c r="I1713" s="97"/>
      <c r="J1713" s="97"/>
      <c r="K1713" s="97"/>
      <c r="L1713" s="97"/>
      <c r="M1713" s="97"/>
      <c r="N1713" s="97"/>
      <c r="O1713" s="97"/>
      <c r="P1713" s="97"/>
      <c r="Q1713" s="97"/>
      <c r="R1713" s="97"/>
      <c r="S1713" s="97"/>
      <c r="T1713" s="97"/>
      <c r="U1713" s="97"/>
      <c r="V1713" s="97"/>
      <c r="W1713" s="97"/>
      <c r="X1713" s="97"/>
      <c r="Y1713" s="97"/>
      <c r="Z1713" s="97"/>
      <c r="AA1713" s="97"/>
      <c r="AB1713" s="97"/>
      <c r="AC1713" s="97"/>
      <c r="AD1713" s="97"/>
      <c r="AE1713" s="97"/>
      <c r="AF1713" s="9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97"/>
      <c r="C1990" s="97"/>
      <c r="D1990" s="97"/>
      <c r="E1990" s="97"/>
      <c r="F1990" s="97"/>
      <c r="G1990" s="97"/>
      <c r="H1990" s="97"/>
      <c r="I1990" s="97"/>
      <c r="J1990" s="97"/>
      <c r="K1990" s="97"/>
      <c r="L1990" s="97"/>
      <c r="M1990" s="97"/>
      <c r="N1990" s="97"/>
      <c r="O1990" s="97"/>
      <c r="P1990" s="97"/>
      <c r="Q1990" s="97"/>
      <c r="R1990" s="97"/>
      <c r="S1990" s="97"/>
      <c r="T1990" s="97"/>
      <c r="U1990" s="97"/>
      <c r="V1990" s="97"/>
      <c r="W1990" s="97"/>
      <c r="X1990" s="97"/>
      <c r="Y1990" s="97"/>
      <c r="Z1990" s="97"/>
      <c r="AA1990" s="97"/>
      <c r="AB1990" s="97"/>
      <c r="AC1990" s="97"/>
      <c r="AD1990" s="97"/>
      <c r="AE1990" s="97"/>
      <c r="AF1990" s="9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97"/>
      <c r="C2325" s="97"/>
      <c r="D2325" s="97"/>
      <c r="E2325" s="97"/>
      <c r="F2325" s="97"/>
      <c r="G2325" s="97"/>
      <c r="H2325" s="97"/>
      <c r="I2325" s="97"/>
      <c r="J2325" s="97"/>
      <c r="K2325" s="97"/>
      <c r="L2325" s="97"/>
      <c r="M2325" s="97"/>
      <c r="N2325" s="97"/>
      <c r="O2325" s="97"/>
      <c r="P2325" s="97"/>
      <c r="Q2325" s="97"/>
      <c r="R2325" s="97"/>
      <c r="S2325" s="97"/>
      <c r="T2325" s="97"/>
      <c r="U2325" s="97"/>
      <c r="V2325" s="97"/>
      <c r="W2325" s="97"/>
      <c r="X2325" s="97"/>
      <c r="Y2325" s="97"/>
      <c r="Z2325" s="97"/>
      <c r="AA2325" s="97"/>
      <c r="AB2325" s="97"/>
      <c r="AC2325" s="97"/>
      <c r="AD2325" s="97"/>
      <c r="AE2325" s="97"/>
      <c r="AF2325" s="9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97"/>
      <c r="C2645" s="97"/>
      <c r="D2645" s="97"/>
      <c r="E2645" s="97"/>
      <c r="F2645" s="97"/>
      <c r="G2645" s="97"/>
      <c r="H2645" s="97"/>
      <c r="I2645" s="97"/>
      <c r="J2645" s="97"/>
      <c r="K2645" s="97"/>
      <c r="L2645" s="97"/>
      <c r="M2645" s="97"/>
      <c r="N2645" s="97"/>
      <c r="O2645" s="97"/>
      <c r="P2645" s="97"/>
      <c r="Q2645" s="97"/>
      <c r="R2645" s="97"/>
      <c r="S2645" s="97"/>
      <c r="T2645" s="97"/>
      <c r="U2645" s="97"/>
      <c r="V2645" s="97"/>
      <c r="W2645" s="97"/>
      <c r="X2645" s="97"/>
      <c r="Y2645" s="97"/>
      <c r="Z2645" s="97"/>
      <c r="AA2645" s="97"/>
      <c r="AB2645" s="97"/>
      <c r="AC2645" s="97"/>
      <c r="AD2645" s="97"/>
      <c r="AE2645" s="97"/>
      <c r="AF2645" s="9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97"/>
      <c r="C2971" s="97"/>
      <c r="D2971" s="97"/>
      <c r="E2971" s="97"/>
      <c r="F2971" s="97"/>
      <c r="G2971" s="97"/>
      <c r="H2971" s="97"/>
      <c r="I2971" s="97"/>
      <c r="J2971" s="97"/>
      <c r="K2971" s="97"/>
      <c r="L2971" s="97"/>
      <c r="M2971" s="97"/>
      <c r="N2971" s="97"/>
      <c r="O2971" s="97"/>
      <c r="P2971" s="97"/>
      <c r="Q2971" s="97"/>
      <c r="R2971" s="97"/>
      <c r="S2971" s="97"/>
      <c r="T2971" s="97"/>
      <c r="U2971" s="97"/>
      <c r="V2971" s="97"/>
      <c r="W2971" s="97"/>
      <c r="X2971" s="97"/>
      <c r="Y2971" s="97"/>
      <c r="Z2971" s="97"/>
      <c r="AA2971" s="97"/>
      <c r="AB2971" s="97"/>
      <c r="AC2971" s="97"/>
      <c r="AD2971" s="97"/>
      <c r="AE2971" s="97"/>
      <c r="AF2971" s="9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97"/>
      <c r="C3293" s="97"/>
      <c r="D3293" s="97"/>
      <c r="E3293" s="97"/>
      <c r="F3293" s="97"/>
      <c r="G3293" s="97"/>
      <c r="H3293" s="97"/>
      <c r="I3293" s="97"/>
      <c r="J3293" s="97"/>
      <c r="K3293" s="97"/>
      <c r="L3293" s="97"/>
      <c r="M3293" s="97"/>
      <c r="N3293" s="97"/>
      <c r="O3293" s="97"/>
      <c r="P3293" s="97"/>
      <c r="Q3293" s="97"/>
      <c r="R3293" s="97"/>
      <c r="S3293" s="97"/>
      <c r="T3293" s="97"/>
      <c r="U3293" s="97"/>
      <c r="V3293" s="97"/>
      <c r="W3293" s="97"/>
      <c r="X3293" s="97"/>
      <c r="Y3293" s="97"/>
      <c r="Z3293" s="97"/>
      <c r="AA3293" s="97"/>
      <c r="AB3293" s="97"/>
      <c r="AC3293" s="97"/>
      <c r="AD3293" s="97"/>
      <c r="AE3293" s="97"/>
      <c r="AF3293" s="9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97"/>
      <c r="C3402" s="97"/>
      <c r="D3402" s="97"/>
      <c r="E3402" s="97"/>
      <c r="F3402" s="97"/>
      <c r="G3402" s="97"/>
      <c r="H3402" s="97"/>
      <c r="I3402" s="97"/>
      <c r="J3402" s="97"/>
      <c r="K3402" s="97"/>
      <c r="L3402" s="97"/>
      <c r="M3402" s="97"/>
      <c r="N3402" s="97"/>
      <c r="O3402" s="97"/>
      <c r="P3402" s="97"/>
      <c r="Q3402" s="97"/>
      <c r="R3402" s="97"/>
      <c r="S3402" s="97"/>
      <c r="T3402" s="97"/>
      <c r="U3402" s="97"/>
      <c r="V3402" s="97"/>
      <c r="W3402" s="97"/>
      <c r="X3402" s="97"/>
      <c r="Y3402" s="97"/>
      <c r="Z3402" s="97"/>
      <c r="AA3402" s="97"/>
      <c r="AB3402" s="97"/>
      <c r="AC3402" s="97"/>
      <c r="AD3402" s="97"/>
      <c r="AE3402" s="97"/>
      <c r="AF3402" s="9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97"/>
      <c r="C3527" s="97"/>
      <c r="D3527" s="97"/>
      <c r="E3527" s="97"/>
      <c r="F3527" s="97"/>
      <c r="G3527" s="97"/>
      <c r="H3527" s="97"/>
      <c r="I3527" s="97"/>
      <c r="J3527" s="97"/>
      <c r="K3527" s="97"/>
      <c r="L3527" s="97"/>
      <c r="M3527" s="97"/>
      <c r="N3527" s="97"/>
      <c r="O3527" s="97"/>
      <c r="P3527" s="97"/>
      <c r="Q3527" s="97"/>
      <c r="R3527" s="97"/>
      <c r="S3527" s="97"/>
      <c r="T3527" s="97"/>
      <c r="U3527" s="97"/>
      <c r="V3527" s="97"/>
      <c r="W3527" s="97"/>
      <c r="X3527" s="97"/>
      <c r="Y3527" s="97"/>
      <c r="Z3527" s="97"/>
      <c r="AA3527" s="97"/>
      <c r="AB3527" s="97"/>
      <c r="AC3527" s="97"/>
      <c r="AD3527" s="97"/>
      <c r="AE3527" s="97"/>
      <c r="AF3527" s="9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97"/>
      <c r="C3652" s="97"/>
      <c r="D3652" s="97"/>
      <c r="E3652" s="97"/>
      <c r="F3652" s="97"/>
      <c r="G3652" s="97"/>
      <c r="H3652" s="97"/>
      <c r="I3652" s="97"/>
      <c r="J3652" s="97"/>
      <c r="K3652" s="97"/>
      <c r="L3652" s="97"/>
      <c r="M3652" s="97"/>
      <c r="N3652" s="97"/>
      <c r="O3652" s="97"/>
      <c r="P3652" s="97"/>
      <c r="Q3652" s="97"/>
      <c r="R3652" s="97"/>
      <c r="S3652" s="97"/>
      <c r="T3652" s="97"/>
      <c r="U3652" s="97"/>
      <c r="V3652" s="97"/>
      <c r="W3652" s="97"/>
      <c r="X3652" s="97"/>
      <c r="Y3652" s="97"/>
      <c r="Z3652" s="97"/>
      <c r="AA3652" s="97"/>
      <c r="AB3652" s="97"/>
      <c r="AC3652" s="97"/>
      <c r="AD3652" s="97"/>
      <c r="AE3652" s="97"/>
      <c r="AF3652" s="9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97"/>
      <c r="C3777" s="97"/>
      <c r="D3777" s="97"/>
      <c r="E3777" s="97"/>
      <c r="F3777" s="97"/>
      <c r="G3777" s="97"/>
      <c r="H3777" s="97"/>
      <c r="I3777" s="97"/>
      <c r="J3777" s="97"/>
      <c r="K3777" s="97"/>
      <c r="L3777" s="97"/>
      <c r="M3777" s="97"/>
      <c r="N3777" s="97"/>
      <c r="O3777" s="97"/>
      <c r="P3777" s="97"/>
      <c r="Q3777" s="97"/>
      <c r="R3777" s="97"/>
      <c r="S3777" s="97"/>
      <c r="T3777" s="97"/>
      <c r="U3777" s="97"/>
      <c r="V3777" s="97"/>
      <c r="W3777" s="97"/>
      <c r="X3777" s="97"/>
      <c r="Y3777" s="97"/>
      <c r="Z3777" s="97"/>
      <c r="AA3777" s="97"/>
      <c r="AB3777" s="97"/>
      <c r="AC3777" s="97"/>
      <c r="AD3777" s="97"/>
      <c r="AE3777" s="97"/>
      <c r="AF3777" s="9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97"/>
      <c r="C3902" s="97"/>
      <c r="D3902" s="97"/>
      <c r="E3902" s="97"/>
      <c r="F3902" s="97"/>
      <c r="G3902" s="97"/>
      <c r="H3902" s="97"/>
      <c r="I3902" s="97"/>
      <c r="J3902" s="97"/>
      <c r="K3902" s="97"/>
      <c r="L3902" s="97"/>
      <c r="M3902" s="97"/>
      <c r="N3902" s="97"/>
      <c r="O3902" s="97"/>
      <c r="P3902" s="97"/>
      <c r="Q3902" s="97"/>
      <c r="R3902" s="97"/>
      <c r="S3902" s="97"/>
      <c r="T3902" s="97"/>
      <c r="U3902" s="97"/>
      <c r="V3902" s="97"/>
      <c r="W3902" s="97"/>
      <c r="X3902" s="97"/>
      <c r="Y3902" s="97"/>
      <c r="Z3902" s="97"/>
      <c r="AA3902" s="97"/>
      <c r="AB3902" s="97"/>
      <c r="AC3902" s="97"/>
      <c r="AD3902" s="97"/>
      <c r="AE3902" s="97"/>
      <c r="AF3902" s="9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97"/>
      <c r="C4027" s="97"/>
      <c r="D4027" s="97"/>
      <c r="E4027" s="97"/>
      <c r="F4027" s="97"/>
      <c r="G4027" s="97"/>
      <c r="H4027" s="97"/>
      <c r="I4027" s="97"/>
      <c r="J4027" s="97"/>
      <c r="K4027" s="97"/>
      <c r="L4027" s="97"/>
      <c r="M4027" s="97"/>
      <c r="N4027" s="97"/>
      <c r="O4027" s="97"/>
      <c r="P4027" s="97"/>
      <c r="Q4027" s="97"/>
      <c r="R4027" s="97"/>
      <c r="S4027" s="97"/>
      <c r="T4027" s="97"/>
      <c r="U4027" s="97"/>
      <c r="V4027" s="97"/>
      <c r="W4027" s="97"/>
      <c r="X4027" s="97"/>
      <c r="Y4027" s="97"/>
      <c r="Z4027" s="97"/>
      <c r="AA4027" s="97"/>
      <c r="AB4027" s="97"/>
      <c r="AC4027" s="97"/>
      <c r="AD4027" s="97"/>
      <c r="AE4027" s="97"/>
      <c r="AF4027" s="9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97"/>
      <c r="C4152" s="97"/>
      <c r="D4152" s="97"/>
      <c r="E4152" s="97"/>
      <c r="F4152" s="97"/>
      <c r="G4152" s="97"/>
      <c r="H4152" s="97"/>
      <c r="I4152" s="97"/>
      <c r="J4152" s="97"/>
      <c r="K4152" s="97"/>
      <c r="L4152" s="97"/>
      <c r="M4152" s="97"/>
      <c r="N4152" s="97"/>
      <c r="O4152" s="97"/>
      <c r="P4152" s="97"/>
      <c r="Q4152" s="97"/>
      <c r="R4152" s="97"/>
      <c r="S4152" s="97"/>
      <c r="T4152" s="97"/>
      <c r="U4152" s="97"/>
      <c r="V4152" s="97"/>
      <c r="W4152" s="97"/>
      <c r="X4152" s="97"/>
      <c r="Y4152" s="97"/>
      <c r="Z4152" s="97"/>
      <c r="AA4152" s="97"/>
      <c r="AB4152" s="97"/>
      <c r="AC4152" s="97"/>
      <c r="AD4152" s="97"/>
      <c r="AE4152" s="97"/>
      <c r="AF4152" s="9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97"/>
      <c r="C4277" s="97"/>
      <c r="D4277" s="97"/>
      <c r="E4277" s="97"/>
      <c r="F4277" s="97"/>
      <c r="G4277" s="97"/>
      <c r="H4277" s="97"/>
      <c r="I4277" s="97"/>
      <c r="J4277" s="97"/>
      <c r="K4277" s="97"/>
      <c r="L4277" s="97"/>
      <c r="M4277" s="97"/>
      <c r="N4277" s="97"/>
      <c r="O4277" s="97"/>
      <c r="P4277" s="97"/>
      <c r="Q4277" s="97"/>
      <c r="R4277" s="97"/>
      <c r="S4277" s="97"/>
      <c r="T4277" s="97"/>
      <c r="U4277" s="97"/>
      <c r="V4277" s="97"/>
      <c r="W4277" s="97"/>
      <c r="X4277" s="97"/>
      <c r="Y4277" s="97"/>
      <c r="Z4277" s="97"/>
      <c r="AA4277" s="97"/>
      <c r="AB4277" s="97"/>
      <c r="AC4277" s="97"/>
      <c r="AD4277" s="97"/>
      <c r="AE4277" s="97"/>
      <c r="AF4277" s="9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97"/>
      <c r="C4402" s="97"/>
      <c r="D4402" s="97"/>
      <c r="E4402" s="97"/>
      <c r="F4402" s="97"/>
      <c r="G4402" s="97"/>
      <c r="H4402" s="97"/>
      <c r="I4402" s="97"/>
      <c r="J4402" s="97"/>
      <c r="K4402" s="97"/>
      <c r="L4402" s="97"/>
      <c r="M4402" s="97"/>
      <c r="N4402" s="97"/>
      <c r="O4402" s="97"/>
      <c r="P4402" s="97"/>
      <c r="Q4402" s="97"/>
      <c r="R4402" s="97"/>
      <c r="S4402" s="97"/>
      <c r="T4402" s="97"/>
      <c r="U4402" s="97"/>
      <c r="V4402" s="97"/>
      <c r="W4402" s="97"/>
      <c r="X4402" s="97"/>
      <c r="Y4402" s="97"/>
      <c r="Z4402" s="97"/>
      <c r="AA4402" s="97"/>
      <c r="AB4402" s="97"/>
      <c r="AC4402" s="97"/>
      <c r="AD4402" s="97"/>
      <c r="AE4402" s="97"/>
      <c r="AF4402" s="9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2602</v>
      </c>
    </row>
    <row r="3" spans="1:7">
      <c r="A3" t="s">
        <v>2603</v>
      </c>
      <c r="B3">
        <v>2020</v>
      </c>
      <c r="C3">
        <v>2021</v>
      </c>
      <c r="G3" t="s">
        <v>2640</v>
      </c>
    </row>
    <row r="4" spans="1:7">
      <c r="A4" t="s">
        <v>2604</v>
      </c>
      <c r="B4">
        <v>937</v>
      </c>
      <c r="C4" s="68">
        <v>1029</v>
      </c>
      <c r="F4" t="s">
        <v>190</v>
      </c>
      <c r="G4">
        <f>SUM(C8,C15,C35,C41,C45)/SUM(B45,B41,B35,B15,B8)</f>
        <v>1.0416666666666667</v>
      </c>
    </row>
    <row r="5" spans="1:7">
      <c r="A5" t="s">
        <v>2605</v>
      </c>
      <c r="B5">
        <v>328</v>
      </c>
      <c r="C5">
        <v>361</v>
      </c>
    </row>
    <row r="6" spans="1:7">
      <c r="A6" t="s">
        <v>2606</v>
      </c>
      <c r="B6">
        <v>566</v>
      </c>
      <c r="C6">
        <v>620</v>
      </c>
    </row>
    <row r="7" spans="1:7">
      <c r="A7" t="s">
        <v>2607</v>
      </c>
      <c r="B7">
        <v>24</v>
      </c>
      <c r="C7">
        <v>27</v>
      </c>
    </row>
    <row r="8" spans="1:7">
      <c r="A8" s="12" t="s">
        <v>190</v>
      </c>
      <c r="B8">
        <v>3</v>
      </c>
      <c r="C8">
        <v>3</v>
      </c>
    </row>
    <row r="9" spans="1:7">
      <c r="A9" t="s">
        <v>186</v>
      </c>
      <c r="B9">
        <v>7</v>
      </c>
      <c r="C9">
        <v>7</v>
      </c>
    </row>
    <row r="10" spans="1:7">
      <c r="A10" t="s">
        <v>2608</v>
      </c>
      <c r="B10">
        <v>10</v>
      </c>
      <c r="C10">
        <v>11</v>
      </c>
    </row>
    <row r="11" spans="1:7">
      <c r="A11" t="s">
        <v>2609</v>
      </c>
      <c r="B11">
        <v>455</v>
      </c>
      <c r="C11">
        <v>488</v>
      </c>
    </row>
    <row r="12" spans="1:7">
      <c r="A12" t="s">
        <v>2605</v>
      </c>
      <c r="B12">
        <v>3</v>
      </c>
      <c r="C12">
        <v>3</v>
      </c>
    </row>
    <row r="13" spans="1:7">
      <c r="A13" t="s">
        <v>2606</v>
      </c>
      <c r="B13">
        <v>30</v>
      </c>
      <c r="C13">
        <v>33</v>
      </c>
    </row>
    <row r="14" spans="1:7">
      <c r="A14" t="s">
        <v>2607</v>
      </c>
      <c r="B14">
        <v>353</v>
      </c>
      <c r="C14">
        <v>380</v>
      </c>
    </row>
    <row r="15" spans="1:7">
      <c r="A15" s="12" t="s">
        <v>190</v>
      </c>
      <c r="B15">
        <v>20</v>
      </c>
      <c r="C15">
        <v>21</v>
      </c>
    </row>
    <row r="16" spans="1:7">
      <c r="A16" t="s">
        <v>219</v>
      </c>
      <c r="B16">
        <v>31</v>
      </c>
      <c r="C16">
        <v>32</v>
      </c>
    </row>
    <row r="17" spans="1:3">
      <c r="A17" t="s">
        <v>2608</v>
      </c>
      <c r="B17">
        <v>3</v>
      </c>
      <c r="C17">
        <v>3</v>
      </c>
    </row>
    <row r="18" spans="1:3">
      <c r="A18" t="s">
        <v>2610</v>
      </c>
      <c r="B18">
        <v>8</v>
      </c>
      <c r="C18">
        <v>8</v>
      </c>
    </row>
    <row r="19" spans="1:3">
      <c r="A19" t="s">
        <v>2611</v>
      </c>
      <c r="B19">
        <v>8</v>
      </c>
      <c r="C19">
        <v>7</v>
      </c>
    </row>
    <row r="20" spans="1:3">
      <c r="A20" t="s">
        <v>2612</v>
      </c>
      <c r="B20">
        <v>160</v>
      </c>
      <c r="C20">
        <v>203</v>
      </c>
    </row>
    <row r="21" spans="1:3">
      <c r="A21" t="s">
        <v>2613</v>
      </c>
      <c r="B21">
        <v>91</v>
      </c>
      <c r="C21">
        <v>119</v>
      </c>
    </row>
    <row r="22" spans="1:3">
      <c r="A22" t="s">
        <v>2614</v>
      </c>
      <c r="B22">
        <v>12</v>
      </c>
      <c r="C22">
        <v>13</v>
      </c>
    </row>
    <row r="23" spans="1:3">
      <c r="A23" t="s">
        <v>2615</v>
      </c>
      <c r="B23">
        <v>18</v>
      </c>
      <c r="C23">
        <v>21</v>
      </c>
    </row>
    <row r="24" spans="1:3">
      <c r="A24" t="s">
        <v>2611</v>
      </c>
      <c r="B24">
        <v>40</v>
      </c>
      <c r="C24">
        <v>51</v>
      </c>
    </row>
    <row r="25" spans="1:3">
      <c r="A25" t="s">
        <v>2616</v>
      </c>
      <c r="B25">
        <v>37</v>
      </c>
      <c r="C25">
        <v>48</v>
      </c>
    </row>
    <row r="26" spans="1:3">
      <c r="A26" t="s">
        <v>250</v>
      </c>
      <c r="B26">
        <v>1</v>
      </c>
      <c r="C26">
        <v>1</v>
      </c>
    </row>
    <row r="27" spans="1:3">
      <c r="A27" t="s">
        <v>2615</v>
      </c>
      <c r="B27">
        <v>1</v>
      </c>
      <c r="C27">
        <v>1</v>
      </c>
    </row>
    <row r="28" spans="1:3">
      <c r="A28" t="s">
        <v>236</v>
      </c>
      <c r="B28">
        <v>29</v>
      </c>
      <c r="C28">
        <v>46</v>
      </c>
    </row>
    <row r="29" spans="1:3">
      <c r="A29" t="s">
        <v>2617</v>
      </c>
      <c r="B29">
        <v>7</v>
      </c>
      <c r="C29">
        <v>24</v>
      </c>
    </row>
    <row r="30" spans="1:3">
      <c r="A30" t="s">
        <v>2611</v>
      </c>
      <c r="B30">
        <v>22</v>
      </c>
      <c r="C30">
        <v>22</v>
      </c>
    </row>
    <row r="31" spans="1:3">
      <c r="A31" t="s">
        <v>2618</v>
      </c>
      <c r="B31">
        <v>59</v>
      </c>
      <c r="C31">
        <v>65</v>
      </c>
    </row>
    <row r="32" spans="1:3">
      <c r="A32" t="s">
        <v>2605</v>
      </c>
      <c r="B32">
        <v>0</v>
      </c>
      <c r="C32">
        <v>0</v>
      </c>
    </row>
    <row r="33" spans="1:3">
      <c r="A33" t="s">
        <v>2606</v>
      </c>
      <c r="B33">
        <v>0</v>
      </c>
      <c r="C33">
        <v>0</v>
      </c>
    </row>
    <row r="34" spans="1:3">
      <c r="A34" t="s">
        <v>2619</v>
      </c>
      <c r="B34">
        <v>0</v>
      </c>
      <c r="C34">
        <v>0</v>
      </c>
    </row>
    <row r="35" spans="1:3">
      <c r="A35" s="12" t="s">
        <v>190</v>
      </c>
      <c r="B35">
        <v>1</v>
      </c>
      <c r="C35">
        <v>1</v>
      </c>
    </row>
    <row r="36" spans="1:3">
      <c r="A36" t="s">
        <v>2620</v>
      </c>
      <c r="B36">
        <v>58</v>
      </c>
      <c r="C36">
        <v>64</v>
      </c>
    </row>
    <row r="37" spans="1:3">
      <c r="A37" t="s">
        <v>2621</v>
      </c>
      <c r="B37">
        <v>0</v>
      </c>
      <c r="C37">
        <v>0</v>
      </c>
    </row>
    <row r="38" spans="1:3">
      <c r="A38" t="s">
        <v>2605</v>
      </c>
      <c r="B38">
        <v>0</v>
      </c>
      <c r="C38">
        <v>0</v>
      </c>
    </row>
    <row r="39" spans="1:3">
      <c r="A39" t="s">
        <v>2606</v>
      </c>
      <c r="B39">
        <v>0</v>
      </c>
      <c r="C39">
        <v>0</v>
      </c>
    </row>
    <row r="40" spans="1:3">
      <c r="A40" t="s">
        <v>2607</v>
      </c>
      <c r="B40">
        <v>0</v>
      </c>
      <c r="C40">
        <v>0</v>
      </c>
    </row>
    <row r="41" spans="1:3">
      <c r="A41" s="12" t="s">
        <v>190</v>
      </c>
      <c r="B41">
        <v>0</v>
      </c>
      <c r="C41">
        <v>0</v>
      </c>
    </row>
    <row r="42" spans="1:3">
      <c r="A42" t="s">
        <v>2622</v>
      </c>
      <c r="B42">
        <v>4</v>
      </c>
      <c r="C42">
        <v>5</v>
      </c>
    </row>
    <row r="43" spans="1:3">
      <c r="A43" t="s">
        <v>2605</v>
      </c>
      <c r="B43">
        <v>1</v>
      </c>
      <c r="C43">
        <v>2</v>
      </c>
    </row>
    <row r="44" spans="1:3">
      <c r="A44" t="s">
        <v>2606</v>
      </c>
      <c r="B44">
        <v>0</v>
      </c>
      <c r="C44">
        <v>1</v>
      </c>
    </row>
    <row r="45" spans="1:3">
      <c r="A45" s="12" t="s">
        <v>190</v>
      </c>
      <c r="B45">
        <v>0</v>
      </c>
      <c r="C45">
        <v>0</v>
      </c>
    </row>
    <row r="46" spans="1:3">
      <c r="A46" t="s">
        <v>219</v>
      </c>
      <c r="B46">
        <v>2</v>
      </c>
      <c r="C46">
        <v>2</v>
      </c>
    </row>
    <row r="47" spans="1:3">
      <c r="A47" t="s">
        <v>2623</v>
      </c>
      <c r="B47">
        <v>68.099999999999994</v>
      </c>
      <c r="C47">
        <v>75.400000000000006</v>
      </c>
    </row>
    <row r="48" spans="1:3">
      <c r="A48" t="s">
        <v>2624</v>
      </c>
      <c r="B48">
        <v>70</v>
      </c>
      <c r="C48">
        <v>80</v>
      </c>
    </row>
    <row r="49" spans="1:3">
      <c r="A49" t="s">
        <v>2625</v>
      </c>
      <c r="B49">
        <v>68.099999999999994</v>
      </c>
      <c r="C49">
        <v>75.400000000000006</v>
      </c>
    </row>
    <row r="50" spans="1:3">
      <c r="A50" t="s">
        <v>2626</v>
      </c>
      <c r="B50">
        <v>17.7</v>
      </c>
      <c r="C50">
        <v>16.100000000000001</v>
      </c>
    </row>
    <row r="51" spans="1:3">
      <c r="A51" t="s">
        <v>2627</v>
      </c>
    </row>
    <row r="52" spans="1:3">
      <c r="A52" t="s">
        <v>2628</v>
      </c>
    </row>
    <row r="53" spans="1:3">
      <c r="A53" t="s">
        <v>2629</v>
      </c>
    </row>
    <row r="54" spans="1:3">
      <c r="A54" t="s">
        <v>2630</v>
      </c>
    </row>
    <row r="55" spans="1:3">
      <c r="A55" t="s">
        <v>2631</v>
      </c>
    </row>
    <row r="56" spans="1:3">
      <c r="A56" t="s">
        <v>2632</v>
      </c>
    </row>
    <row r="57" spans="1:3">
      <c r="A57" t="s">
        <v>2633</v>
      </c>
    </row>
    <row r="58" spans="1:3">
      <c r="A58" t="s">
        <v>2634</v>
      </c>
    </row>
    <row r="59" spans="1:3">
      <c r="A59" t="s">
        <v>2635</v>
      </c>
    </row>
    <row r="60" spans="1:3">
      <c r="A60" t="s">
        <v>2636</v>
      </c>
    </row>
    <row r="61" spans="1:3">
      <c r="A61" t="s">
        <v>2637</v>
      </c>
    </row>
    <row r="62" spans="1:3">
      <c r="A62" t="s">
        <v>2638</v>
      </c>
    </row>
    <row r="63" spans="1:3">
      <c r="A63" t="s">
        <v>2639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H4510"/>
  <sheetViews>
    <sheetView topLeftCell="B1" workbookViewId="0">
      <selection sqref="A1:XFD1048576"/>
    </sheetView>
  </sheetViews>
  <sheetFormatPr defaultRowHeight="15"/>
  <cols>
    <col min="1" max="1" width="20.85546875" hidden="1" customWidth="1"/>
    <col min="2" max="2" width="45.7109375" customWidth="1"/>
  </cols>
  <sheetData>
    <row r="1" spans="1:33" ht="15" customHeight="1" thickBot="1">
      <c r="B1" s="108" t="s">
        <v>2816</v>
      </c>
      <c r="C1" s="109">
        <v>2022</v>
      </c>
      <c r="D1" s="109">
        <v>2023</v>
      </c>
      <c r="E1" s="109">
        <v>2024</v>
      </c>
      <c r="F1" s="109">
        <v>2025</v>
      </c>
      <c r="G1" s="109">
        <v>2026</v>
      </c>
      <c r="H1" s="109">
        <v>2027</v>
      </c>
      <c r="I1" s="109">
        <v>2028</v>
      </c>
      <c r="J1" s="109">
        <v>2029</v>
      </c>
      <c r="K1" s="109">
        <v>2030</v>
      </c>
      <c r="L1" s="109">
        <v>2031</v>
      </c>
      <c r="M1" s="109">
        <v>2032</v>
      </c>
      <c r="N1" s="109">
        <v>2033</v>
      </c>
      <c r="O1" s="109">
        <v>2034</v>
      </c>
      <c r="P1" s="109">
        <v>2035</v>
      </c>
      <c r="Q1" s="109">
        <v>2036</v>
      </c>
      <c r="R1" s="109">
        <v>2037</v>
      </c>
      <c r="S1" s="109">
        <v>2038</v>
      </c>
      <c r="T1" s="109">
        <v>2039</v>
      </c>
      <c r="U1" s="109">
        <v>2040</v>
      </c>
      <c r="V1" s="109">
        <v>2041</v>
      </c>
      <c r="W1" s="109">
        <v>2042</v>
      </c>
      <c r="X1" s="109">
        <v>2043</v>
      </c>
      <c r="Y1" s="109">
        <v>2044</v>
      </c>
      <c r="Z1" s="109">
        <v>2045</v>
      </c>
      <c r="AA1" s="109">
        <v>2046</v>
      </c>
      <c r="AB1" s="109">
        <v>2047</v>
      </c>
      <c r="AC1" s="109">
        <v>2048</v>
      </c>
      <c r="AD1" s="109">
        <v>2049</v>
      </c>
      <c r="AE1" s="109">
        <v>2050</v>
      </c>
    </row>
    <row r="2" spans="1:33" ht="15" customHeight="1" thickTop="1"/>
    <row r="3" spans="1:33" ht="15" customHeight="1">
      <c r="C3" s="123" t="s">
        <v>109</v>
      </c>
      <c r="D3" s="123" t="s">
        <v>2566</v>
      </c>
      <c r="E3" s="110"/>
      <c r="F3" s="110"/>
      <c r="G3" s="110"/>
    </row>
    <row r="4" spans="1:33" ht="15" customHeight="1">
      <c r="C4" s="123" t="s">
        <v>108</v>
      </c>
      <c r="D4" s="123" t="s">
        <v>2922</v>
      </c>
      <c r="E4" s="110"/>
      <c r="F4" s="110"/>
      <c r="G4" s="123" t="s">
        <v>2817</v>
      </c>
    </row>
    <row r="5" spans="1:33" ht="15" customHeight="1">
      <c r="C5" s="123" t="s">
        <v>106</v>
      </c>
      <c r="D5" s="123" t="s">
        <v>2568</v>
      </c>
      <c r="E5" s="110"/>
      <c r="F5" s="110"/>
      <c r="G5" s="110"/>
    </row>
    <row r="6" spans="1:33" ht="15" customHeight="1">
      <c r="C6" s="123" t="s">
        <v>105</v>
      </c>
      <c r="D6" s="110"/>
      <c r="E6" s="123" t="s">
        <v>2569</v>
      </c>
      <c r="F6" s="110"/>
      <c r="G6" s="110"/>
    </row>
    <row r="7" spans="1:33" ht="12" customHeight="1"/>
    <row r="8" spans="1:33" ht="12" customHeight="1"/>
    <row r="9" spans="1:33" ht="12" customHeight="1"/>
    <row r="10" spans="1:33" ht="15" customHeight="1">
      <c r="A10" s="8" t="s">
        <v>940</v>
      </c>
      <c r="B10" s="111" t="s">
        <v>941</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38" t="s">
        <v>822</v>
      </c>
      <c r="AG10" s="4"/>
    </row>
    <row r="11" spans="1:33" ht="15" customHeight="1">
      <c r="B11" s="112" t="s">
        <v>942</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38" t="s">
        <v>823</v>
      </c>
      <c r="AG11" s="4"/>
    </row>
    <row r="12" spans="1:33" ht="15" customHeight="1">
      <c r="B12" s="112"/>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38" t="s">
        <v>2570</v>
      </c>
      <c r="AG12" s="4"/>
    </row>
    <row r="13" spans="1:33" ht="15" customHeight="1" thickBot="1">
      <c r="B13" s="113" t="s">
        <v>943</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v>2050</v>
      </c>
      <c r="AG13" s="4"/>
    </row>
    <row r="14" spans="1:33" ht="15" customHeight="1" thickTop="1">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row>
    <row r="15" spans="1:33" ht="15" customHeight="1">
      <c r="B15" s="115" t="s">
        <v>944</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row>
    <row r="16" spans="1:33" ht="15" customHeight="1">
      <c r="B16" s="115" t="s">
        <v>945</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row>
    <row r="17" spans="1:33" ht="15" customHeight="1">
      <c r="A17" s="8" t="s">
        <v>946</v>
      </c>
      <c r="B17" s="116" t="s">
        <v>947</v>
      </c>
      <c r="C17" s="117">
        <v>49.548980999999998</v>
      </c>
      <c r="D17" s="117">
        <v>47.554820999999997</v>
      </c>
      <c r="E17" s="117">
        <v>45.834735999999999</v>
      </c>
      <c r="F17" s="117">
        <v>43.946930000000002</v>
      </c>
      <c r="G17" s="117">
        <v>42.187457999999999</v>
      </c>
      <c r="H17" s="117">
        <v>40.366455000000002</v>
      </c>
      <c r="I17" s="117">
        <v>38.723517999999999</v>
      </c>
      <c r="J17" s="117">
        <v>37.299495999999998</v>
      </c>
      <c r="K17" s="117">
        <v>36.071995000000001</v>
      </c>
      <c r="L17" s="117">
        <v>34.998528</v>
      </c>
      <c r="M17" s="117">
        <v>34.072662000000001</v>
      </c>
      <c r="N17" s="117">
        <v>33.237186000000001</v>
      </c>
      <c r="O17" s="117">
        <v>32.523612999999997</v>
      </c>
      <c r="P17" s="117">
        <v>31.912247000000001</v>
      </c>
      <c r="Q17" s="117">
        <v>31.441635000000002</v>
      </c>
      <c r="R17" s="117">
        <v>31.049548999999999</v>
      </c>
      <c r="S17" s="117">
        <v>30.719260999999999</v>
      </c>
      <c r="T17" s="117">
        <v>30.421741000000001</v>
      </c>
      <c r="U17" s="117">
        <v>30.134986999999999</v>
      </c>
      <c r="V17" s="117">
        <v>29.834271999999999</v>
      </c>
      <c r="W17" s="117">
        <v>29.509074999999999</v>
      </c>
      <c r="X17" s="117">
        <v>29.183914000000001</v>
      </c>
      <c r="Y17" s="117">
        <v>28.848351000000001</v>
      </c>
      <c r="Z17" s="117">
        <v>28.566181</v>
      </c>
      <c r="AA17" s="117">
        <v>28.308014</v>
      </c>
      <c r="AB17" s="117">
        <v>28.036705000000001</v>
      </c>
      <c r="AC17" s="117">
        <v>27.759723999999999</v>
      </c>
      <c r="AD17" s="117">
        <v>27.502044999999999</v>
      </c>
      <c r="AE17" s="117">
        <v>27.272987000000001</v>
      </c>
      <c r="AF17" s="118">
        <v>-2.1097999999999999E-2</v>
      </c>
      <c r="AG17" s="4"/>
    </row>
    <row r="18" spans="1:33" ht="15" customHeight="1">
      <c r="A18" s="8" t="s">
        <v>948</v>
      </c>
      <c r="B18" s="116" t="s">
        <v>949</v>
      </c>
      <c r="C18" s="117">
        <v>0.111688</v>
      </c>
      <c r="D18" s="117">
        <v>9.6532999999999994E-2</v>
      </c>
      <c r="E18" s="117">
        <v>8.3162E-2</v>
      </c>
      <c r="F18" s="117">
        <v>7.1313000000000001E-2</v>
      </c>
      <c r="G18" s="117">
        <v>6.0877000000000001E-2</v>
      </c>
      <c r="H18" s="117">
        <v>5.1618999999999998E-2</v>
      </c>
      <c r="I18" s="117">
        <v>4.3394000000000002E-2</v>
      </c>
      <c r="J18" s="117">
        <v>3.6202999999999999E-2</v>
      </c>
      <c r="K18" s="117">
        <v>3.0032E-2</v>
      </c>
      <c r="L18" s="117">
        <v>2.4808E-2</v>
      </c>
      <c r="M18" s="117">
        <v>2.0456999999999999E-2</v>
      </c>
      <c r="N18" s="117">
        <v>1.6912E-2</v>
      </c>
      <c r="O18" s="117">
        <v>1.4080000000000001E-2</v>
      </c>
      <c r="P18" s="117">
        <v>1.1854999999999999E-2</v>
      </c>
      <c r="Q18" s="117">
        <v>1.0115000000000001E-2</v>
      </c>
      <c r="R18" s="117">
        <v>8.7530000000000004E-3</v>
      </c>
      <c r="S18" s="117">
        <v>7.6899999999999998E-3</v>
      </c>
      <c r="T18" s="117">
        <v>6.8459999999999997E-3</v>
      </c>
      <c r="U18" s="117">
        <v>6.1370000000000001E-3</v>
      </c>
      <c r="V18" s="117">
        <v>5.5189999999999996E-3</v>
      </c>
      <c r="W18" s="117">
        <v>4.9779999999999998E-3</v>
      </c>
      <c r="X18" s="117">
        <v>4.4980000000000003E-3</v>
      </c>
      <c r="Y18" s="117">
        <v>4.0699999999999998E-3</v>
      </c>
      <c r="Z18" s="117">
        <v>3.6849999999999999E-3</v>
      </c>
      <c r="AA18" s="117">
        <v>3.339E-3</v>
      </c>
      <c r="AB18" s="117">
        <v>3.0279999999999999E-3</v>
      </c>
      <c r="AC18" s="117">
        <v>2.748E-3</v>
      </c>
      <c r="AD18" s="117">
        <v>2.4970000000000001E-3</v>
      </c>
      <c r="AE18" s="117">
        <v>2.2699999999999999E-3</v>
      </c>
      <c r="AF18" s="118">
        <v>-0.12989600000000001</v>
      </c>
      <c r="AG18" s="4"/>
    </row>
    <row r="19" spans="1:33" ht="15" customHeight="1">
      <c r="A19" s="8" t="s">
        <v>950</v>
      </c>
      <c r="B19" s="116" t="s">
        <v>951</v>
      </c>
      <c r="C19" s="117">
        <v>49.660666999999997</v>
      </c>
      <c r="D19" s="117">
        <v>47.651352000000003</v>
      </c>
      <c r="E19" s="117">
        <v>45.917895999999999</v>
      </c>
      <c r="F19" s="117">
        <v>44.018242000000001</v>
      </c>
      <c r="G19" s="117">
        <v>42.248336999999999</v>
      </c>
      <c r="H19" s="117">
        <v>40.418075999999999</v>
      </c>
      <c r="I19" s="117">
        <v>38.766914</v>
      </c>
      <c r="J19" s="117">
        <v>37.335701</v>
      </c>
      <c r="K19" s="117">
        <v>36.102027999999997</v>
      </c>
      <c r="L19" s="117">
        <v>35.023335000000003</v>
      </c>
      <c r="M19" s="117">
        <v>34.093120999999996</v>
      </c>
      <c r="N19" s="117">
        <v>33.254097000000002</v>
      </c>
      <c r="O19" s="117">
        <v>32.537692999999997</v>
      </c>
      <c r="P19" s="117">
        <v>31.924101</v>
      </c>
      <c r="Q19" s="117">
        <v>31.451750000000001</v>
      </c>
      <c r="R19" s="117">
        <v>31.058302000000001</v>
      </c>
      <c r="S19" s="117">
        <v>30.726952000000001</v>
      </c>
      <c r="T19" s="117">
        <v>30.428587</v>
      </c>
      <c r="U19" s="117">
        <v>30.141124999999999</v>
      </c>
      <c r="V19" s="117">
        <v>29.839791999999999</v>
      </c>
      <c r="W19" s="117">
        <v>29.514053000000001</v>
      </c>
      <c r="X19" s="117">
        <v>29.188412</v>
      </c>
      <c r="Y19" s="117">
        <v>28.852421</v>
      </c>
      <c r="Z19" s="117">
        <v>28.569866000000001</v>
      </c>
      <c r="AA19" s="117">
        <v>28.311354000000001</v>
      </c>
      <c r="AB19" s="117">
        <v>28.039733999999999</v>
      </c>
      <c r="AC19" s="117">
        <v>27.762471999999999</v>
      </c>
      <c r="AD19" s="117">
        <v>27.504541</v>
      </c>
      <c r="AE19" s="117">
        <v>27.275257</v>
      </c>
      <c r="AF19" s="118">
        <v>-2.1173999999999998E-2</v>
      </c>
      <c r="AG19" s="4"/>
    </row>
    <row r="20" spans="1:33" ht="15" customHeight="1">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row>
    <row r="21" spans="1:33" ht="15" customHeight="1">
      <c r="B21" s="115" t="s">
        <v>952</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row>
    <row r="22" spans="1:33" ht="15" customHeight="1">
      <c r="A22" s="8" t="s">
        <v>953</v>
      </c>
      <c r="B22" s="116" t="s">
        <v>954</v>
      </c>
      <c r="C22" s="117">
        <v>2.4644520000000001</v>
      </c>
      <c r="D22" s="117">
        <v>2.247941</v>
      </c>
      <c r="E22" s="117">
        <v>2.0462280000000002</v>
      </c>
      <c r="F22" s="117">
        <v>1.8519410000000001</v>
      </c>
      <c r="G22" s="117">
        <v>1.6833419999999999</v>
      </c>
      <c r="H22" s="117">
        <v>1.534297</v>
      </c>
      <c r="I22" s="117">
        <v>1.4057090000000001</v>
      </c>
      <c r="J22" s="117">
        <v>1.2990060000000001</v>
      </c>
      <c r="K22" s="117">
        <v>1.212326</v>
      </c>
      <c r="L22" s="117">
        <v>1.142978</v>
      </c>
      <c r="M22" s="117">
        <v>1.0895440000000001</v>
      </c>
      <c r="N22" s="117">
        <v>1.049058</v>
      </c>
      <c r="O22" s="117">
        <v>1.020097</v>
      </c>
      <c r="P22" s="117">
        <v>0.99998900000000002</v>
      </c>
      <c r="Q22" s="117">
        <v>0.98940600000000001</v>
      </c>
      <c r="R22" s="117">
        <v>0.98326800000000003</v>
      </c>
      <c r="S22" s="117">
        <v>0.98001000000000005</v>
      </c>
      <c r="T22" s="117">
        <v>0.97813499999999998</v>
      </c>
      <c r="U22" s="117">
        <v>0.97645700000000002</v>
      </c>
      <c r="V22" s="117">
        <v>0.97379400000000005</v>
      </c>
      <c r="W22" s="117">
        <v>0.96976700000000005</v>
      </c>
      <c r="X22" s="117">
        <v>0.96574499999999996</v>
      </c>
      <c r="Y22" s="117">
        <v>0.96126999999999996</v>
      </c>
      <c r="Z22" s="117">
        <v>0.95960699999999999</v>
      </c>
      <c r="AA22" s="117">
        <v>0.95931599999999995</v>
      </c>
      <c r="AB22" s="117">
        <v>0.95833400000000002</v>
      </c>
      <c r="AC22" s="117">
        <v>0.956955</v>
      </c>
      <c r="AD22" s="117">
        <v>0.956565</v>
      </c>
      <c r="AE22" s="117">
        <v>0.95579199999999997</v>
      </c>
      <c r="AF22" s="118">
        <v>-3.3262E-2</v>
      </c>
      <c r="AG22" s="4"/>
    </row>
    <row r="23" spans="1:33" ht="15" customHeight="1">
      <c r="A23" s="8" t="s">
        <v>955</v>
      </c>
      <c r="B23" s="116" t="s">
        <v>2923</v>
      </c>
      <c r="C23" s="117">
        <v>8.2405999999999993E-2</v>
      </c>
      <c r="D23" s="117">
        <v>8.7426000000000004E-2</v>
      </c>
      <c r="E23" s="117">
        <v>9.3433000000000002E-2</v>
      </c>
      <c r="F23" s="117">
        <v>9.8419999999999994E-2</v>
      </c>
      <c r="G23" s="117">
        <v>0.102697</v>
      </c>
      <c r="H23" s="117">
        <v>0.10697</v>
      </c>
      <c r="I23" s="117">
        <v>0.111091</v>
      </c>
      <c r="J23" s="117">
        <v>0.11537600000000001</v>
      </c>
      <c r="K23" s="117">
        <v>0.119931</v>
      </c>
      <c r="L23" s="117">
        <v>0.12471699999999999</v>
      </c>
      <c r="M23" s="117">
        <v>0.12982399999999999</v>
      </c>
      <c r="N23" s="117">
        <v>0.135104</v>
      </c>
      <c r="O23" s="117">
        <v>0.14078199999999999</v>
      </c>
      <c r="P23" s="117">
        <v>0.14682799999999999</v>
      </c>
      <c r="Q23" s="117">
        <v>0.153554</v>
      </c>
      <c r="R23" s="117">
        <v>0.16062499999999999</v>
      </c>
      <c r="S23" s="117">
        <v>0.167964</v>
      </c>
      <c r="T23" s="117">
        <v>0.17538100000000001</v>
      </c>
      <c r="U23" s="117">
        <v>0.182728</v>
      </c>
      <c r="V23" s="117">
        <v>0.18979299999999999</v>
      </c>
      <c r="W23" s="117">
        <v>0.19648099999999999</v>
      </c>
      <c r="X23" s="117">
        <v>0.20302600000000001</v>
      </c>
      <c r="Y23" s="117">
        <v>0.20932700000000001</v>
      </c>
      <c r="Z23" s="117">
        <v>0.21610699999999999</v>
      </c>
      <c r="AA23" s="117">
        <v>0.223106</v>
      </c>
      <c r="AB23" s="117">
        <v>0.22991800000000001</v>
      </c>
      <c r="AC23" s="117">
        <v>0.23663200000000001</v>
      </c>
      <c r="AD23" s="117">
        <v>0.24355499999999999</v>
      </c>
      <c r="AE23" s="117">
        <v>0.25080000000000002</v>
      </c>
      <c r="AF23" s="118">
        <v>4.0550999999999997E-2</v>
      </c>
      <c r="AG23" s="4"/>
    </row>
    <row r="24" spans="1:33" ht="15" customHeight="1">
      <c r="A24" s="8" t="s">
        <v>957</v>
      </c>
      <c r="B24" s="116" t="s">
        <v>2924</v>
      </c>
      <c r="C24" s="117">
        <v>0.13761899999999999</v>
      </c>
      <c r="D24" s="117">
        <v>0.159859</v>
      </c>
      <c r="E24" s="117">
        <v>0.197129</v>
      </c>
      <c r="F24" s="117">
        <v>0.242477</v>
      </c>
      <c r="G24" s="117">
        <v>0.28965299999999999</v>
      </c>
      <c r="H24" s="117">
        <v>0.338001</v>
      </c>
      <c r="I24" s="117">
        <v>0.386818</v>
      </c>
      <c r="J24" s="117">
        <v>0.43748799999999999</v>
      </c>
      <c r="K24" s="117">
        <v>0.490371</v>
      </c>
      <c r="L24" s="117">
        <v>0.54502499999999998</v>
      </c>
      <c r="M24" s="117">
        <v>0.60196300000000003</v>
      </c>
      <c r="N24" s="117">
        <v>0.65981199999999995</v>
      </c>
      <c r="O24" s="117">
        <v>0.71998300000000004</v>
      </c>
      <c r="P24" s="117">
        <v>0.78222999999999998</v>
      </c>
      <c r="Q24" s="117">
        <v>0.84876300000000005</v>
      </c>
      <c r="R24" s="117">
        <v>0.917624</v>
      </c>
      <c r="S24" s="117">
        <v>0.98853800000000003</v>
      </c>
      <c r="T24" s="117">
        <v>1.0605359999999999</v>
      </c>
      <c r="U24" s="117">
        <v>1.1325810000000001</v>
      </c>
      <c r="V24" s="117">
        <v>1.2033069999999999</v>
      </c>
      <c r="W24" s="117">
        <v>1.2719389999999999</v>
      </c>
      <c r="X24" s="117">
        <v>1.3399810000000001</v>
      </c>
      <c r="Y24" s="117">
        <v>1.406644</v>
      </c>
      <c r="Z24" s="117">
        <v>1.4767790000000001</v>
      </c>
      <c r="AA24" s="117">
        <v>1.5485</v>
      </c>
      <c r="AB24" s="117">
        <v>1.618852</v>
      </c>
      <c r="AC24" s="117">
        <v>1.688491</v>
      </c>
      <c r="AD24" s="117">
        <v>1.759617</v>
      </c>
      <c r="AE24" s="117">
        <v>1.8330759999999999</v>
      </c>
      <c r="AF24" s="118">
        <v>9.6883999999999998E-2</v>
      </c>
      <c r="AG24" s="4"/>
    </row>
    <row r="25" spans="1:33" ht="15" customHeight="1">
      <c r="A25" s="8" t="s">
        <v>959</v>
      </c>
      <c r="B25" s="116" t="s">
        <v>2925</v>
      </c>
      <c r="C25" s="117">
        <v>0.402702</v>
      </c>
      <c r="D25" s="117">
        <v>0.47686600000000001</v>
      </c>
      <c r="E25" s="117">
        <v>0.56110899999999997</v>
      </c>
      <c r="F25" s="117">
        <v>0.65017400000000003</v>
      </c>
      <c r="G25" s="117">
        <v>0.73499899999999996</v>
      </c>
      <c r="H25" s="117">
        <v>0.81589299999999998</v>
      </c>
      <c r="I25" s="117">
        <v>0.89203600000000005</v>
      </c>
      <c r="J25" s="117">
        <v>0.96677299999999999</v>
      </c>
      <c r="K25" s="117">
        <v>1.040834</v>
      </c>
      <c r="L25" s="117">
        <v>1.113861</v>
      </c>
      <c r="M25" s="117">
        <v>1.1871670000000001</v>
      </c>
      <c r="N25" s="117">
        <v>1.2589999999999999</v>
      </c>
      <c r="O25" s="117">
        <v>1.331833</v>
      </c>
      <c r="P25" s="117">
        <v>1.4055</v>
      </c>
      <c r="Q25" s="117">
        <v>1.4837039999999999</v>
      </c>
      <c r="R25" s="117">
        <v>1.563547</v>
      </c>
      <c r="S25" s="117">
        <v>1.6450279999999999</v>
      </c>
      <c r="T25" s="117">
        <v>1.7268349999999999</v>
      </c>
      <c r="U25" s="117">
        <v>1.807712</v>
      </c>
      <c r="V25" s="117">
        <v>1.885856</v>
      </c>
      <c r="W25" s="117">
        <v>1.9604189999999999</v>
      </c>
      <c r="X25" s="117">
        <v>2.0338270000000001</v>
      </c>
      <c r="Y25" s="117">
        <v>2.1050800000000001</v>
      </c>
      <c r="Z25" s="117">
        <v>2.1814260000000001</v>
      </c>
      <c r="AA25" s="117">
        <v>2.2600820000000001</v>
      </c>
      <c r="AB25" s="117">
        <v>2.3367960000000001</v>
      </c>
      <c r="AC25" s="117">
        <v>2.4124829999999999</v>
      </c>
      <c r="AD25" s="117">
        <v>2.490272</v>
      </c>
      <c r="AE25" s="117">
        <v>2.5713140000000001</v>
      </c>
      <c r="AF25" s="118">
        <v>6.8455000000000002E-2</v>
      </c>
      <c r="AG25" s="4"/>
    </row>
    <row r="26" spans="1:33" ht="15" customHeight="1">
      <c r="A26" s="8" t="s">
        <v>961</v>
      </c>
      <c r="B26" s="116" t="s">
        <v>962</v>
      </c>
      <c r="C26" s="117">
        <v>0.13356199999999999</v>
      </c>
      <c r="D26" s="117">
        <v>0.13717099999999999</v>
      </c>
      <c r="E26" s="117">
        <v>0.14380000000000001</v>
      </c>
      <c r="F26" s="117">
        <v>0.150364</v>
      </c>
      <c r="G26" s="117">
        <v>0.15638299999999999</v>
      </c>
      <c r="H26" s="117">
        <v>0.16181400000000001</v>
      </c>
      <c r="I26" s="117">
        <v>0.166681</v>
      </c>
      <c r="J26" s="117">
        <v>0.17144599999999999</v>
      </c>
      <c r="K26" s="117">
        <v>0.176311</v>
      </c>
      <c r="L26" s="117">
        <v>0.181285</v>
      </c>
      <c r="M26" s="117">
        <v>0.18658</v>
      </c>
      <c r="N26" s="117">
        <v>0.19202900000000001</v>
      </c>
      <c r="O26" s="117">
        <v>0.19794900000000001</v>
      </c>
      <c r="P26" s="117">
        <v>0.20438899999999999</v>
      </c>
      <c r="Q26" s="117">
        <v>0.21176700000000001</v>
      </c>
      <c r="R26" s="117">
        <v>0.21974099999999999</v>
      </c>
      <c r="S26" s="117">
        <v>0.228267</v>
      </c>
      <c r="T26" s="117">
        <v>0.237124</v>
      </c>
      <c r="U26" s="117">
        <v>0.24607299999999999</v>
      </c>
      <c r="V26" s="117">
        <v>0.25485400000000002</v>
      </c>
      <c r="W26" s="117">
        <v>0.26331599999999999</v>
      </c>
      <c r="X26" s="117">
        <v>0.27167799999999998</v>
      </c>
      <c r="Y26" s="117">
        <v>0.27979999999999999</v>
      </c>
      <c r="Z26" s="117">
        <v>0.28850100000000001</v>
      </c>
      <c r="AA26" s="117">
        <v>0.29743900000000001</v>
      </c>
      <c r="AB26" s="117">
        <v>0.306145</v>
      </c>
      <c r="AC26" s="117">
        <v>0.31473699999999999</v>
      </c>
      <c r="AD26" s="117">
        <v>0.32355800000000001</v>
      </c>
      <c r="AE26" s="117">
        <v>0.33274100000000001</v>
      </c>
      <c r="AF26" s="118">
        <v>3.3137E-2</v>
      </c>
      <c r="AG26" s="4"/>
    </row>
    <row r="27" spans="1:33" ht="15" customHeight="1">
      <c r="A27" s="8" t="s">
        <v>963</v>
      </c>
      <c r="B27" s="116" t="s">
        <v>964</v>
      </c>
      <c r="C27" s="117">
        <v>6.8586999999999995E-2</v>
      </c>
      <c r="D27" s="117">
        <v>7.0740999999999998E-2</v>
      </c>
      <c r="E27" s="117">
        <v>7.4940999999999994E-2</v>
      </c>
      <c r="F27" s="117">
        <v>7.9773999999999998E-2</v>
      </c>
      <c r="G27" s="117">
        <v>8.4709000000000007E-2</v>
      </c>
      <c r="H27" s="117">
        <v>8.9788000000000007E-2</v>
      </c>
      <c r="I27" s="117">
        <v>9.4958000000000001E-2</v>
      </c>
      <c r="J27" s="117">
        <v>0.10063900000000001</v>
      </c>
      <c r="K27" s="117">
        <v>0.106947</v>
      </c>
      <c r="L27" s="117">
        <v>0.113833</v>
      </c>
      <c r="M27" s="117">
        <v>0.121408</v>
      </c>
      <c r="N27" s="117">
        <v>0.129441</v>
      </c>
      <c r="O27" s="117">
        <v>0.13814000000000001</v>
      </c>
      <c r="P27" s="117">
        <v>0.147423</v>
      </c>
      <c r="Q27" s="117">
        <v>0.15762100000000001</v>
      </c>
      <c r="R27" s="117">
        <v>0.16836799999999999</v>
      </c>
      <c r="S27" s="117">
        <v>0.17960200000000001</v>
      </c>
      <c r="T27" s="117">
        <v>0.19111700000000001</v>
      </c>
      <c r="U27" s="117">
        <v>0.20269200000000001</v>
      </c>
      <c r="V27" s="117">
        <v>0.214091</v>
      </c>
      <c r="W27" s="117">
        <v>0.225186</v>
      </c>
      <c r="X27" s="117">
        <v>0.23621</v>
      </c>
      <c r="Y27" s="117">
        <v>0.24701600000000001</v>
      </c>
      <c r="Z27" s="117">
        <v>0.258405</v>
      </c>
      <c r="AA27" s="117">
        <v>0.27006000000000002</v>
      </c>
      <c r="AB27" s="117">
        <v>0.28149600000000002</v>
      </c>
      <c r="AC27" s="117">
        <v>0.292827</v>
      </c>
      <c r="AD27" s="117">
        <v>0.304394</v>
      </c>
      <c r="AE27" s="117">
        <v>0.31633299999999998</v>
      </c>
      <c r="AF27" s="118">
        <v>5.6113999999999997E-2</v>
      </c>
      <c r="AG27" s="4"/>
    </row>
    <row r="28" spans="1:33" ht="15" customHeight="1">
      <c r="A28" s="8" t="s">
        <v>965</v>
      </c>
      <c r="B28" s="116" t="s">
        <v>966</v>
      </c>
      <c r="C28" s="117">
        <v>0</v>
      </c>
      <c r="D28" s="117">
        <v>0</v>
      </c>
      <c r="E28" s="117">
        <v>0</v>
      </c>
      <c r="F28" s="117">
        <v>0</v>
      </c>
      <c r="G28" s="117">
        <v>0</v>
      </c>
      <c r="H28" s="117">
        <v>0</v>
      </c>
      <c r="I28" s="117">
        <v>0</v>
      </c>
      <c r="J28" s="117">
        <v>0</v>
      </c>
      <c r="K28" s="117">
        <v>0</v>
      </c>
      <c r="L28" s="117">
        <v>0</v>
      </c>
      <c r="M28" s="117">
        <v>0</v>
      </c>
      <c r="N28" s="117">
        <v>0</v>
      </c>
      <c r="O28" s="117">
        <v>0</v>
      </c>
      <c r="P28" s="117">
        <v>0</v>
      </c>
      <c r="Q28" s="117">
        <v>0</v>
      </c>
      <c r="R28" s="117">
        <v>0</v>
      </c>
      <c r="S28" s="117">
        <v>0</v>
      </c>
      <c r="T28" s="117">
        <v>0</v>
      </c>
      <c r="U28" s="117">
        <v>0</v>
      </c>
      <c r="V28" s="117">
        <v>0</v>
      </c>
      <c r="W28" s="117">
        <v>0</v>
      </c>
      <c r="X28" s="117">
        <v>0</v>
      </c>
      <c r="Y28" s="117">
        <v>0</v>
      </c>
      <c r="Z28" s="117">
        <v>0</v>
      </c>
      <c r="AA28" s="117">
        <v>0</v>
      </c>
      <c r="AB28" s="117">
        <v>0</v>
      </c>
      <c r="AC28" s="117">
        <v>0</v>
      </c>
      <c r="AD28" s="117">
        <v>0</v>
      </c>
      <c r="AE28" s="117">
        <v>0</v>
      </c>
      <c r="AF28" s="118" t="s">
        <v>2704</v>
      </c>
      <c r="AG28" s="4"/>
    </row>
    <row r="29" spans="1:33" ht="15" customHeight="1">
      <c r="A29" s="8" t="s">
        <v>967</v>
      </c>
      <c r="B29" s="116" t="s">
        <v>968</v>
      </c>
      <c r="C29" s="117">
        <v>2.0917319999999999</v>
      </c>
      <c r="D29" s="117">
        <v>2.095297</v>
      </c>
      <c r="E29" s="117">
        <v>2.0965250000000002</v>
      </c>
      <c r="F29" s="117">
        <v>2.0790440000000001</v>
      </c>
      <c r="G29" s="117">
        <v>2.0672549999999998</v>
      </c>
      <c r="H29" s="117">
        <v>2.049617</v>
      </c>
      <c r="I29" s="117">
        <v>2.036953</v>
      </c>
      <c r="J29" s="117">
        <v>2.0330270000000001</v>
      </c>
      <c r="K29" s="117">
        <v>2.038332</v>
      </c>
      <c r="L29" s="117">
        <v>2.0510920000000001</v>
      </c>
      <c r="M29" s="117">
        <v>2.0719110000000001</v>
      </c>
      <c r="N29" s="117">
        <v>2.097426</v>
      </c>
      <c r="O29" s="117">
        <v>2.1300509999999999</v>
      </c>
      <c r="P29" s="117">
        <v>2.168828</v>
      </c>
      <c r="Q29" s="117">
        <v>2.217012</v>
      </c>
      <c r="R29" s="117">
        <v>2.270575</v>
      </c>
      <c r="S29" s="117">
        <v>2.3287680000000002</v>
      </c>
      <c r="T29" s="117">
        <v>2.3895550000000001</v>
      </c>
      <c r="U29" s="117">
        <v>2.4508540000000001</v>
      </c>
      <c r="V29" s="117">
        <v>2.510256</v>
      </c>
      <c r="W29" s="117">
        <v>2.566452</v>
      </c>
      <c r="X29" s="117">
        <v>2.6215359999999999</v>
      </c>
      <c r="Y29" s="117">
        <v>2.6742789999999999</v>
      </c>
      <c r="Z29" s="117">
        <v>2.7316159999999998</v>
      </c>
      <c r="AA29" s="117">
        <v>2.7907899999999999</v>
      </c>
      <c r="AB29" s="117">
        <v>2.847826</v>
      </c>
      <c r="AC29" s="117">
        <v>2.903756</v>
      </c>
      <c r="AD29" s="117">
        <v>2.9615629999999999</v>
      </c>
      <c r="AE29" s="117">
        <v>3.0224250000000001</v>
      </c>
      <c r="AF29" s="118">
        <v>1.3232000000000001E-2</v>
      </c>
      <c r="AG29" s="4"/>
    </row>
    <row r="30" spans="1:33" ht="15" customHeight="1">
      <c r="A30" s="8" t="s">
        <v>969</v>
      </c>
      <c r="B30" s="116" t="s">
        <v>970</v>
      </c>
      <c r="C30" s="117">
        <v>8.4440000000000001E-2</v>
      </c>
      <c r="D30" s="117">
        <v>7.8244999999999995E-2</v>
      </c>
      <c r="E30" s="117">
        <v>7.1707999999999994E-2</v>
      </c>
      <c r="F30" s="117">
        <v>6.5062999999999996E-2</v>
      </c>
      <c r="G30" s="117">
        <v>5.8495999999999999E-2</v>
      </c>
      <c r="H30" s="117">
        <v>5.1991000000000002E-2</v>
      </c>
      <c r="I30" s="117">
        <v>4.5643999999999997E-2</v>
      </c>
      <c r="J30" s="117">
        <v>3.9710000000000002E-2</v>
      </c>
      <c r="K30" s="117">
        <v>3.4805999999999997E-2</v>
      </c>
      <c r="L30" s="117">
        <v>3.0196000000000001E-2</v>
      </c>
      <c r="M30" s="117">
        <v>2.6155999999999999E-2</v>
      </c>
      <c r="N30" s="117">
        <v>2.2713000000000001E-2</v>
      </c>
      <c r="O30" s="117">
        <v>1.9885E-2</v>
      </c>
      <c r="P30" s="117">
        <v>1.7531000000000001E-2</v>
      </c>
      <c r="Q30" s="117">
        <v>1.5620999999999999E-2</v>
      </c>
      <c r="R30" s="117">
        <v>1.4361000000000001E-2</v>
      </c>
      <c r="S30" s="117">
        <v>1.3289E-2</v>
      </c>
      <c r="T30" s="117">
        <v>1.2399E-2</v>
      </c>
      <c r="U30" s="117">
        <v>1.1609E-2</v>
      </c>
      <c r="V30" s="117">
        <v>1.0869999999999999E-2</v>
      </c>
      <c r="W30" s="117">
        <v>1.0177E-2</v>
      </c>
      <c r="X30" s="117">
        <v>9.5289999999999993E-3</v>
      </c>
      <c r="Y30" s="117">
        <v>8.9219999999999994E-3</v>
      </c>
      <c r="Z30" s="117">
        <v>8.3540000000000003E-3</v>
      </c>
      <c r="AA30" s="117">
        <v>7.8209999999999998E-3</v>
      </c>
      <c r="AB30" s="117">
        <v>7.3229999999999996E-3</v>
      </c>
      <c r="AC30" s="117">
        <v>6.8570000000000002E-3</v>
      </c>
      <c r="AD30" s="117">
        <v>6.4200000000000004E-3</v>
      </c>
      <c r="AE30" s="117">
        <v>6.0109999999999999E-3</v>
      </c>
      <c r="AF30" s="118">
        <v>-9.0056999999999998E-2</v>
      </c>
      <c r="AG30" s="4"/>
    </row>
    <row r="31" spans="1:33" ht="15" customHeight="1">
      <c r="A31" s="8" t="s">
        <v>971</v>
      </c>
      <c r="B31" s="116" t="s">
        <v>972</v>
      </c>
      <c r="C31" s="117">
        <v>2.2590000000000002E-3</v>
      </c>
      <c r="D31" s="117">
        <v>1.944E-3</v>
      </c>
      <c r="E31" s="117">
        <v>1.7600000000000001E-3</v>
      </c>
      <c r="F31" s="117">
        <v>1.6479999999999999E-3</v>
      </c>
      <c r="G31" s="117">
        <v>1.5430000000000001E-3</v>
      </c>
      <c r="H31" s="117">
        <v>1.4450000000000001E-3</v>
      </c>
      <c r="I31" s="117">
        <v>1.353E-3</v>
      </c>
      <c r="J31" s="117">
        <v>1.266E-3</v>
      </c>
      <c r="K31" s="117">
        <v>1.186E-3</v>
      </c>
      <c r="L31" s="117">
        <v>1.1100000000000001E-3</v>
      </c>
      <c r="M31" s="117">
        <v>1.0399999999999999E-3</v>
      </c>
      <c r="N31" s="117">
        <v>9.7300000000000002E-4</v>
      </c>
      <c r="O31" s="117">
        <v>9.1100000000000003E-4</v>
      </c>
      <c r="P31" s="117">
        <v>8.5300000000000003E-4</v>
      </c>
      <c r="Q31" s="117">
        <v>7.9900000000000001E-4</v>
      </c>
      <c r="R31" s="117">
        <v>7.4799999999999997E-4</v>
      </c>
      <c r="S31" s="117">
        <v>6.9999999999999999E-4</v>
      </c>
      <c r="T31" s="117">
        <v>6.5600000000000001E-4</v>
      </c>
      <c r="U31" s="117">
        <v>6.1399999999999996E-4</v>
      </c>
      <c r="V31" s="117">
        <v>5.7499999999999999E-4</v>
      </c>
      <c r="W31" s="117">
        <v>5.3799999999999996E-4</v>
      </c>
      <c r="X31" s="117">
        <v>5.04E-4</v>
      </c>
      <c r="Y31" s="117">
        <v>4.7199999999999998E-4</v>
      </c>
      <c r="Z31" s="117">
        <v>4.4200000000000001E-4</v>
      </c>
      <c r="AA31" s="117">
        <v>4.1399999999999998E-4</v>
      </c>
      <c r="AB31" s="117">
        <v>3.8699999999999997E-4</v>
      </c>
      <c r="AC31" s="117">
        <v>3.6299999999999999E-4</v>
      </c>
      <c r="AD31" s="117">
        <v>3.4000000000000002E-4</v>
      </c>
      <c r="AE31" s="117">
        <v>3.1799999999999998E-4</v>
      </c>
      <c r="AF31" s="118">
        <v>-6.7639000000000005E-2</v>
      </c>
      <c r="AG31" s="4"/>
    </row>
    <row r="32" spans="1:33" ht="15" customHeight="1">
      <c r="A32" s="8" t="s">
        <v>973</v>
      </c>
      <c r="B32" s="116" t="s">
        <v>974</v>
      </c>
      <c r="C32" s="117">
        <v>1.5181E-2</v>
      </c>
      <c r="D32" s="117">
        <v>1.2968E-2</v>
      </c>
      <c r="E32" s="117">
        <v>1.1150999999999999E-2</v>
      </c>
      <c r="F32" s="117">
        <v>9.6790000000000001E-3</v>
      </c>
      <c r="G32" s="117">
        <v>8.7530000000000004E-3</v>
      </c>
      <c r="H32" s="117">
        <v>8.1770000000000002E-3</v>
      </c>
      <c r="I32" s="117">
        <v>7.6559999999999996E-3</v>
      </c>
      <c r="J32" s="117">
        <v>7.1679999999999999E-3</v>
      </c>
      <c r="K32" s="117">
        <v>6.7120000000000001E-3</v>
      </c>
      <c r="L32" s="117">
        <v>6.2839999999999997E-3</v>
      </c>
      <c r="M32" s="117">
        <v>5.8840000000000003E-3</v>
      </c>
      <c r="N32" s="117">
        <v>5.509E-3</v>
      </c>
      <c r="O32" s="117">
        <v>5.1580000000000003E-3</v>
      </c>
      <c r="P32" s="117">
        <v>4.829E-3</v>
      </c>
      <c r="Q32" s="117">
        <v>4.522E-3</v>
      </c>
      <c r="R32" s="117">
        <v>4.2339999999999999E-3</v>
      </c>
      <c r="S32" s="117">
        <v>3.9639999999999996E-3</v>
      </c>
      <c r="T32" s="117">
        <v>3.7109999999999999E-3</v>
      </c>
      <c r="U32" s="117">
        <v>3.4749999999999998E-3</v>
      </c>
      <c r="V32" s="117">
        <v>3.2539999999999999E-3</v>
      </c>
      <c r="W32" s="117">
        <v>3.0460000000000001E-3</v>
      </c>
      <c r="X32" s="117">
        <v>2.8519999999999999E-3</v>
      </c>
      <c r="Y32" s="117">
        <v>2.6710000000000002E-3</v>
      </c>
      <c r="Z32" s="117">
        <v>2.5010000000000002E-3</v>
      </c>
      <c r="AA32" s="117">
        <v>2.3410000000000002E-3</v>
      </c>
      <c r="AB32" s="117">
        <v>2.1919999999999999E-3</v>
      </c>
      <c r="AC32" s="117">
        <v>2.052E-3</v>
      </c>
      <c r="AD32" s="117">
        <v>1.9220000000000001E-3</v>
      </c>
      <c r="AE32" s="117">
        <v>1.799E-3</v>
      </c>
      <c r="AF32" s="118">
        <v>-7.3338E-2</v>
      </c>
      <c r="AG32" s="4"/>
    </row>
    <row r="33" spans="1:33" ht="15" customHeight="1">
      <c r="A33" s="8" t="s">
        <v>975</v>
      </c>
      <c r="B33" s="116" t="s">
        <v>976</v>
      </c>
      <c r="C33" s="117">
        <v>2.9725000000000001E-2</v>
      </c>
      <c r="D33" s="117">
        <v>2.5337999999999999E-2</v>
      </c>
      <c r="E33" s="117">
        <v>2.1677999999999999E-2</v>
      </c>
      <c r="F33" s="117">
        <v>1.8672999999999999E-2</v>
      </c>
      <c r="G33" s="117">
        <v>1.6624E-2</v>
      </c>
      <c r="H33" s="117">
        <v>1.5348000000000001E-2</v>
      </c>
      <c r="I33" s="117">
        <v>1.4264000000000001E-2</v>
      </c>
      <c r="J33" s="117">
        <v>1.3356E-2</v>
      </c>
      <c r="K33" s="117">
        <v>1.2505E-2</v>
      </c>
      <c r="L33" s="117">
        <v>1.1708E-2</v>
      </c>
      <c r="M33" s="117">
        <v>1.0962E-2</v>
      </c>
      <c r="N33" s="117">
        <v>1.0264000000000001E-2</v>
      </c>
      <c r="O33" s="117">
        <v>9.6100000000000005E-3</v>
      </c>
      <c r="P33" s="117">
        <v>8.9980000000000008E-3</v>
      </c>
      <c r="Q33" s="117">
        <v>8.4250000000000002E-3</v>
      </c>
      <c r="R33" s="117">
        <v>7.8879999999999992E-3</v>
      </c>
      <c r="S33" s="117">
        <v>7.3860000000000002E-3</v>
      </c>
      <c r="T33" s="117">
        <v>6.9150000000000001E-3</v>
      </c>
      <c r="U33" s="117">
        <v>6.4749999999999999E-3</v>
      </c>
      <c r="V33" s="117">
        <v>6.0619999999999997E-3</v>
      </c>
      <c r="W33" s="117">
        <v>5.6759999999999996E-3</v>
      </c>
      <c r="X33" s="117">
        <v>5.3140000000000001E-3</v>
      </c>
      <c r="Y33" s="117">
        <v>4.9760000000000004E-3</v>
      </c>
      <c r="Z33" s="117">
        <v>4.6589999999999999E-3</v>
      </c>
      <c r="AA33" s="117">
        <v>4.3620000000000004E-3</v>
      </c>
      <c r="AB33" s="117">
        <v>4.084E-3</v>
      </c>
      <c r="AC33" s="117">
        <v>3.8240000000000001E-3</v>
      </c>
      <c r="AD33" s="117">
        <v>3.5799999999999998E-3</v>
      </c>
      <c r="AE33" s="117">
        <v>3.3519999999999999E-3</v>
      </c>
      <c r="AF33" s="118">
        <v>-7.4981000000000006E-2</v>
      </c>
      <c r="AG33" s="4"/>
    </row>
    <row r="34" spans="1:33" ht="15" customHeight="1">
      <c r="A34" s="8" t="s">
        <v>977</v>
      </c>
      <c r="B34" s="116" t="s">
        <v>978</v>
      </c>
      <c r="C34" s="117">
        <v>0</v>
      </c>
      <c r="D34" s="117">
        <v>0</v>
      </c>
      <c r="E34" s="117">
        <v>0</v>
      </c>
      <c r="F34" s="117">
        <v>0</v>
      </c>
      <c r="G34" s="117">
        <v>0</v>
      </c>
      <c r="H34" s="117">
        <v>0</v>
      </c>
      <c r="I34" s="117">
        <v>0</v>
      </c>
      <c r="J34" s="117">
        <v>0</v>
      </c>
      <c r="K34" s="117">
        <v>0</v>
      </c>
      <c r="L34" s="117">
        <v>0</v>
      </c>
      <c r="M34" s="117">
        <v>0</v>
      </c>
      <c r="N34" s="117">
        <v>0</v>
      </c>
      <c r="O34" s="117">
        <v>0</v>
      </c>
      <c r="P34" s="117">
        <v>0</v>
      </c>
      <c r="Q34" s="117">
        <v>0</v>
      </c>
      <c r="R34" s="117">
        <v>0</v>
      </c>
      <c r="S34" s="117">
        <v>0</v>
      </c>
      <c r="T34" s="117">
        <v>0</v>
      </c>
      <c r="U34" s="117">
        <v>0</v>
      </c>
      <c r="V34" s="117">
        <v>0</v>
      </c>
      <c r="W34" s="117">
        <v>0</v>
      </c>
      <c r="X34" s="117">
        <v>0</v>
      </c>
      <c r="Y34" s="117">
        <v>0</v>
      </c>
      <c r="Z34" s="117">
        <v>0</v>
      </c>
      <c r="AA34" s="117">
        <v>0</v>
      </c>
      <c r="AB34" s="117">
        <v>0</v>
      </c>
      <c r="AC34" s="117">
        <v>0</v>
      </c>
      <c r="AD34" s="117">
        <v>0</v>
      </c>
      <c r="AE34" s="117">
        <v>0</v>
      </c>
      <c r="AF34" s="118" t="s">
        <v>2704</v>
      </c>
      <c r="AG34" s="4"/>
    </row>
    <row r="35" spans="1:33" ht="15" customHeight="1">
      <c r="A35" s="8" t="s">
        <v>979</v>
      </c>
      <c r="B35" s="116" t="s">
        <v>980</v>
      </c>
      <c r="C35" s="117">
        <v>4.8430000000000001E-3</v>
      </c>
      <c r="D35" s="117">
        <v>4.8149999999999998E-3</v>
      </c>
      <c r="E35" s="117">
        <v>5.0600000000000003E-3</v>
      </c>
      <c r="F35" s="117">
        <v>5.4900000000000001E-3</v>
      </c>
      <c r="G35" s="117">
        <v>6.0769999999999999E-3</v>
      </c>
      <c r="H35" s="117">
        <v>6.7669999999999996E-3</v>
      </c>
      <c r="I35" s="117">
        <v>7.5290000000000001E-3</v>
      </c>
      <c r="J35" s="117">
        <v>8.3820000000000006E-3</v>
      </c>
      <c r="K35" s="117">
        <v>9.3170000000000006E-3</v>
      </c>
      <c r="L35" s="117">
        <v>1.0324E-2</v>
      </c>
      <c r="M35" s="117">
        <v>1.141E-2</v>
      </c>
      <c r="N35" s="117">
        <v>1.2553999999999999E-2</v>
      </c>
      <c r="O35" s="117">
        <v>1.3771E-2</v>
      </c>
      <c r="P35" s="117">
        <v>1.5055000000000001E-2</v>
      </c>
      <c r="Q35" s="117">
        <v>1.6426E-2</v>
      </c>
      <c r="R35" s="117">
        <v>1.7860999999999998E-2</v>
      </c>
      <c r="S35" s="117">
        <v>1.9362999999999998E-2</v>
      </c>
      <c r="T35" s="117">
        <v>2.0917000000000002E-2</v>
      </c>
      <c r="U35" s="117">
        <v>2.2497E-2</v>
      </c>
      <c r="V35" s="117">
        <v>2.4081000000000002E-2</v>
      </c>
      <c r="W35" s="117">
        <v>2.5651E-2</v>
      </c>
      <c r="X35" s="117">
        <v>2.7212E-2</v>
      </c>
      <c r="Y35" s="117">
        <v>2.8753000000000001E-2</v>
      </c>
      <c r="Z35" s="117">
        <v>3.0331E-2</v>
      </c>
      <c r="AA35" s="117">
        <v>3.1920999999999998E-2</v>
      </c>
      <c r="AB35" s="117">
        <v>3.3492000000000001E-2</v>
      </c>
      <c r="AC35" s="117">
        <v>3.5057999999999999E-2</v>
      </c>
      <c r="AD35" s="117">
        <v>3.6637000000000003E-2</v>
      </c>
      <c r="AE35" s="117">
        <v>3.8239000000000002E-2</v>
      </c>
      <c r="AF35" s="118">
        <v>7.6590000000000005E-2</v>
      </c>
      <c r="AG35" s="4"/>
    </row>
    <row r="36" spans="1:33" ht="15" customHeight="1">
      <c r="A36" s="8" t="s">
        <v>981</v>
      </c>
      <c r="B36" s="116" t="s">
        <v>982</v>
      </c>
      <c r="C36" s="117">
        <v>5.5175070000000002</v>
      </c>
      <c r="D36" s="117">
        <v>5.3986109999999998</v>
      </c>
      <c r="E36" s="117">
        <v>5.3245209999999998</v>
      </c>
      <c r="F36" s="117">
        <v>5.2527470000000003</v>
      </c>
      <c r="G36" s="117">
        <v>5.2105319999999997</v>
      </c>
      <c r="H36" s="117">
        <v>5.1801050000000002</v>
      </c>
      <c r="I36" s="117">
        <v>5.1706909999999997</v>
      </c>
      <c r="J36" s="117">
        <v>5.193638</v>
      </c>
      <c r="K36" s="117">
        <v>5.2495760000000002</v>
      </c>
      <c r="L36" s="117">
        <v>5.332414</v>
      </c>
      <c r="M36" s="117">
        <v>5.443848</v>
      </c>
      <c r="N36" s="117">
        <v>5.5738830000000004</v>
      </c>
      <c r="O36" s="117">
        <v>5.7281700000000004</v>
      </c>
      <c r="P36" s="117">
        <v>5.9024539999999996</v>
      </c>
      <c r="Q36" s="117">
        <v>6.1076170000000003</v>
      </c>
      <c r="R36" s="117">
        <v>6.3288399999999996</v>
      </c>
      <c r="S36" s="117">
        <v>6.5628780000000004</v>
      </c>
      <c r="T36" s="117">
        <v>6.8032820000000003</v>
      </c>
      <c r="U36" s="117">
        <v>7.043768</v>
      </c>
      <c r="V36" s="117">
        <v>7.2767929999999996</v>
      </c>
      <c r="W36" s="117">
        <v>7.4986480000000002</v>
      </c>
      <c r="X36" s="117">
        <v>7.7174149999999999</v>
      </c>
      <c r="Y36" s="117">
        <v>7.9292090000000002</v>
      </c>
      <c r="Z36" s="117">
        <v>8.1587259999999997</v>
      </c>
      <c r="AA36" s="117">
        <v>8.3961520000000007</v>
      </c>
      <c r="AB36" s="117">
        <v>8.6268460000000005</v>
      </c>
      <c r="AC36" s="117">
        <v>8.8540329999999994</v>
      </c>
      <c r="AD36" s="117">
        <v>9.0884239999999998</v>
      </c>
      <c r="AE36" s="117">
        <v>9.3322000000000003</v>
      </c>
      <c r="AF36" s="118">
        <v>1.8946999999999999E-2</v>
      </c>
      <c r="AG36" s="4"/>
    </row>
    <row r="37" spans="1:33" ht="15" customHeight="1">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row>
    <row r="38" spans="1:33" ht="15" customHeight="1">
      <c r="A38" s="8" t="s">
        <v>983</v>
      </c>
      <c r="B38" s="116" t="s">
        <v>984</v>
      </c>
      <c r="C38" s="117">
        <v>55.178173000000001</v>
      </c>
      <c r="D38" s="117">
        <v>53.049965</v>
      </c>
      <c r="E38" s="117">
        <v>51.242415999999999</v>
      </c>
      <c r="F38" s="117">
        <v>49.270988000000003</v>
      </c>
      <c r="G38" s="117">
        <v>47.458869999999997</v>
      </c>
      <c r="H38" s="117">
        <v>45.598182999999999</v>
      </c>
      <c r="I38" s="117">
        <v>43.937607</v>
      </c>
      <c r="J38" s="117">
        <v>42.529339</v>
      </c>
      <c r="K38" s="117">
        <v>41.351604000000002</v>
      </c>
      <c r="L38" s="117">
        <v>40.355747000000001</v>
      </c>
      <c r="M38" s="117">
        <v>39.536968000000002</v>
      </c>
      <c r="N38" s="117">
        <v>38.827979999999997</v>
      </c>
      <c r="O38" s="117">
        <v>38.265861999999998</v>
      </c>
      <c r="P38" s="117">
        <v>37.826552999999997</v>
      </c>
      <c r="Q38" s="117">
        <v>37.559367999999999</v>
      </c>
      <c r="R38" s="117">
        <v>37.387141999999997</v>
      </c>
      <c r="S38" s="117">
        <v>37.289828999999997</v>
      </c>
      <c r="T38" s="117">
        <v>37.231869000000003</v>
      </c>
      <c r="U38" s="117">
        <v>37.184891</v>
      </c>
      <c r="V38" s="117">
        <v>37.116585000000001</v>
      </c>
      <c r="W38" s="117">
        <v>37.012703000000002</v>
      </c>
      <c r="X38" s="117">
        <v>36.905827000000002</v>
      </c>
      <c r="Y38" s="117">
        <v>36.781630999999997</v>
      </c>
      <c r="Z38" s="117">
        <v>36.728591999999999</v>
      </c>
      <c r="AA38" s="117">
        <v>36.707504</v>
      </c>
      <c r="AB38" s="117">
        <v>36.666580000000003</v>
      </c>
      <c r="AC38" s="117">
        <v>36.616504999999997</v>
      </c>
      <c r="AD38" s="117">
        <v>36.592964000000002</v>
      </c>
      <c r="AE38" s="117">
        <v>36.607455999999999</v>
      </c>
      <c r="AF38" s="118">
        <v>-1.4546999999999999E-2</v>
      </c>
      <c r="AG38" s="4"/>
    </row>
    <row r="39" spans="1:33" ht="12" customHeight="1">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row>
    <row r="40" spans="1:33" ht="12" customHeight="1">
      <c r="B40" s="115" t="s">
        <v>985</v>
      </c>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row>
    <row r="41" spans="1:33" ht="12" customHeight="1">
      <c r="B41" s="115" t="s">
        <v>986</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row>
    <row r="42" spans="1:33" ht="12" customHeight="1">
      <c r="A42" s="8" t="s">
        <v>987</v>
      </c>
      <c r="B42" s="116" t="s">
        <v>947</v>
      </c>
      <c r="C42" s="117">
        <v>84.023537000000005</v>
      </c>
      <c r="D42" s="117">
        <v>86.681563999999995</v>
      </c>
      <c r="E42" s="117">
        <v>89.324852000000007</v>
      </c>
      <c r="F42" s="117">
        <v>91.813721000000001</v>
      </c>
      <c r="G42" s="117">
        <v>94.305160999999998</v>
      </c>
      <c r="H42" s="117">
        <v>95.828277999999997</v>
      </c>
      <c r="I42" s="117">
        <v>97.017273000000003</v>
      </c>
      <c r="J42" s="117">
        <v>98.054039000000003</v>
      </c>
      <c r="K42" s="117">
        <v>98.761116000000001</v>
      </c>
      <c r="L42" s="117">
        <v>99.243469000000005</v>
      </c>
      <c r="M42" s="117">
        <v>99.518028000000001</v>
      </c>
      <c r="N42" s="117">
        <v>99.610343999999998</v>
      </c>
      <c r="O42" s="117">
        <v>99.667709000000002</v>
      </c>
      <c r="P42" s="117">
        <v>99.786941999999996</v>
      </c>
      <c r="Q42" s="117">
        <v>99.899367999999996</v>
      </c>
      <c r="R42" s="117">
        <v>100.039978</v>
      </c>
      <c r="S42" s="117">
        <v>100.22792800000001</v>
      </c>
      <c r="T42" s="117">
        <v>100.377892</v>
      </c>
      <c r="U42" s="117">
        <v>100.61248000000001</v>
      </c>
      <c r="V42" s="117">
        <v>100.849464</v>
      </c>
      <c r="W42" s="117">
        <v>101.000816</v>
      </c>
      <c r="X42" s="117">
        <v>101.129105</v>
      </c>
      <c r="Y42" s="117">
        <v>101.27636699999999</v>
      </c>
      <c r="Z42" s="117">
        <v>101.491714</v>
      </c>
      <c r="AA42" s="117">
        <v>101.73292499999999</v>
      </c>
      <c r="AB42" s="117">
        <v>101.92984800000001</v>
      </c>
      <c r="AC42" s="117">
        <v>102.105209</v>
      </c>
      <c r="AD42" s="117">
        <v>102.275131</v>
      </c>
      <c r="AE42" s="117">
        <v>102.48262</v>
      </c>
      <c r="AF42" s="118">
        <v>7.1180000000000002E-3</v>
      </c>
      <c r="AG42" s="4"/>
    </row>
    <row r="43" spans="1:33" ht="12" customHeight="1">
      <c r="A43" s="8" t="s">
        <v>988</v>
      </c>
      <c r="B43" s="116" t="s">
        <v>949</v>
      </c>
      <c r="C43" s="117">
        <v>0.52666500000000005</v>
      </c>
      <c r="D43" s="117">
        <v>0.476026</v>
      </c>
      <c r="E43" s="117">
        <v>0.42490600000000001</v>
      </c>
      <c r="F43" s="117">
        <v>0.38085799999999997</v>
      </c>
      <c r="G43" s="117">
        <v>0.34490900000000002</v>
      </c>
      <c r="H43" s="117">
        <v>0.31103599999999998</v>
      </c>
      <c r="I43" s="117">
        <v>0.27851199999999998</v>
      </c>
      <c r="J43" s="117">
        <v>0.24740699999999999</v>
      </c>
      <c r="K43" s="117">
        <v>0.217834</v>
      </c>
      <c r="L43" s="117">
        <v>0.190002</v>
      </c>
      <c r="M43" s="117">
        <v>0.16400100000000001</v>
      </c>
      <c r="N43" s="117">
        <v>0.14014699999999999</v>
      </c>
      <c r="O43" s="117">
        <v>0.118495</v>
      </c>
      <c r="P43" s="117">
        <v>9.9350999999999995E-2</v>
      </c>
      <c r="Q43" s="117">
        <v>8.2629999999999995E-2</v>
      </c>
      <c r="R43" s="117">
        <v>6.8335000000000007E-2</v>
      </c>
      <c r="S43" s="117">
        <v>5.6483999999999999E-2</v>
      </c>
      <c r="T43" s="117">
        <v>4.6788000000000003E-2</v>
      </c>
      <c r="U43" s="117">
        <v>3.9142000000000003E-2</v>
      </c>
      <c r="V43" s="117">
        <v>3.3224999999999998E-2</v>
      </c>
      <c r="W43" s="117">
        <v>2.8561E-2</v>
      </c>
      <c r="X43" s="117">
        <v>2.4874E-2</v>
      </c>
      <c r="Y43" s="117">
        <v>2.1923000000000002E-2</v>
      </c>
      <c r="Z43" s="117">
        <v>1.9668999999999999E-2</v>
      </c>
      <c r="AA43" s="117">
        <v>1.7888999999999999E-2</v>
      </c>
      <c r="AB43" s="117">
        <v>1.6292999999999998E-2</v>
      </c>
      <c r="AC43" s="117">
        <v>1.4864E-2</v>
      </c>
      <c r="AD43" s="117">
        <v>1.3584000000000001E-2</v>
      </c>
      <c r="AE43" s="117">
        <v>1.244E-2</v>
      </c>
      <c r="AF43" s="118">
        <v>-0.12521299999999999</v>
      </c>
      <c r="AG43" s="4"/>
    </row>
    <row r="44" spans="1:33" ht="12" customHeight="1">
      <c r="A44" s="8" t="s">
        <v>989</v>
      </c>
      <c r="B44" s="116" t="s">
        <v>990</v>
      </c>
      <c r="C44" s="117">
        <v>84.550201000000001</v>
      </c>
      <c r="D44" s="117">
        <v>87.157593000000006</v>
      </c>
      <c r="E44" s="117">
        <v>89.749756000000005</v>
      </c>
      <c r="F44" s="117">
        <v>92.194580000000002</v>
      </c>
      <c r="G44" s="117">
        <v>94.650069999999999</v>
      </c>
      <c r="H44" s="117">
        <v>96.139313000000001</v>
      </c>
      <c r="I44" s="117">
        <v>97.295783999999998</v>
      </c>
      <c r="J44" s="117">
        <v>98.301445000000001</v>
      </c>
      <c r="K44" s="117">
        <v>98.978950999999995</v>
      </c>
      <c r="L44" s="117">
        <v>99.433471999999995</v>
      </c>
      <c r="M44" s="117">
        <v>99.682029999999997</v>
      </c>
      <c r="N44" s="117">
        <v>99.750488000000004</v>
      </c>
      <c r="O44" s="117">
        <v>99.786201000000005</v>
      </c>
      <c r="P44" s="117">
        <v>99.886291999999997</v>
      </c>
      <c r="Q44" s="117">
        <v>99.982001999999994</v>
      </c>
      <c r="R44" s="117">
        <v>100.108315</v>
      </c>
      <c r="S44" s="117">
        <v>100.284409</v>
      </c>
      <c r="T44" s="117">
        <v>100.424683</v>
      </c>
      <c r="U44" s="117">
        <v>100.651619</v>
      </c>
      <c r="V44" s="117">
        <v>100.88269</v>
      </c>
      <c r="W44" s="117">
        <v>101.029381</v>
      </c>
      <c r="X44" s="117">
        <v>101.153976</v>
      </c>
      <c r="Y44" s="117">
        <v>101.298294</v>
      </c>
      <c r="Z44" s="117">
        <v>101.511383</v>
      </c>
      <c r="AA44" s="117">
        <v>101.750816</v>
      </c>
      <c r="AB44" s="117">
        <v>101.946144</v>
      </c>
      <c r="AC44" s="117">
        <v>102.120071</v>
      </c>
      <c r="AD44" s="117">
        <v>102.288712</v>
      </c>
      <c r="AE44" s="117">
        <v>102.49505600000001</v>
      </c>
      <c r="AF44" s="118">
        <v>6.8979999999999996E-3</v>
      </c>
      <c r="AG44" s="4"/>
    </row>
    <row r="45" spans="1:33" ht="12" customHeight="1">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row>
    <row r="46" spans="1:33" ht="12" customHeight="1">
      <c r="B46" s="115" t="s">
        <v>991</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row>
    <row r="47" spans="1:33" ht="12" customHeight="1">
      <c r="A47" s="8" t="s">
        <v>992</v>
      </c>
      <c r="B47" s="116" t="s">
        <v>954</v>
      </c>
      <c r="C47" s="117">
        <v>13.166789</v>
      </c>
      <c r="D47" s="117">
        <v>12.186095</v>
      </c>
      <c r="E47" s="117">
        <v>11.316872999999999</v>
      </c>
      <c r="F47" s="117">
        <v>10.425776000000001</v>
      </c>
      <c r="G47" s="117">
        <v>9.6406489999999998</v>
      </c>
      <c r="H47" s="117">
        <v>8.8798259999999996</v>
      </c>
      <c r="I47" s="117">
        <v>8.1852699999999992</v>
      </c>
      <c r="J47" s="117">
        <v>7.5816439999999998</v>
      </c>
      <c r="K47" s="117">
        <v>7.0501550000000002</v>
      </c>
      <c r="L47" s="117">
        <v>6.5956429999999999</v>
      </c>
      <c r="M47" s="117">
        <v>6.2098420000000001</v>
      </c>
      <c r="N47" s="117">
        <v>5.8874919999999999</v>
      </c>
      <c r="O47" s="117">
        <v>5.6326669999999996</v>
      </c>
      <c r="P47" s="117">
        <v>5.444223</v>
      </c>
      <c r="Q47" s="117">
        <v>5.3027030000000002</v>
      </c>
      <c r="R47" s="117">
        <v>5.2015779999999996</v>
      </c>
      <c r="S47" s="117">
        <v>5.136876</v>
      </c>
      <c r="T47" s="117">
        <v>5.0907099999999996</v>
      </c>
      <c r="U47" s="117">
        <v>5.0674700000000001</v>
      </c>
      <c r="V47" s="117">
        <v>5.0555269999999997</v>
      </c>
      <c r="W47" s="117">
        <v>5.0430299999999999</v>
      </c>
      <c r="X47" s="117">
        <v>5.035342</v>
      </c>
      <c r="Y47" s="117">
        <v>5.03864</v>
      </c>
      <c r="Z47" s="117">
        <v>5.0561730000000003</v>
      </c>
      <c r="AA47" s="117">
        <v>5.0792909999999996</v>
      </c>
      <c r="AB47" s="117">
        <v>5.0979530000000004</v>
      </c>
      <c r="AC47" s="117">
        <v>5.1151179999999998</v>
      </c>
      <c r="AD47" s="117">
        <v>5.1337900000000003</v>
      </c>
      <c r="AE47" s="117">
        <v>5.1594569999999997</v>
      </c>
      <c r="AF47" s="118">
        <v>-3.2905999999999998E-2</v>
      </c>
      <c r="AG47" s="4"/>
    </row>
    <row r="48" spans="1:33" ht="12" customHeight="1">
      <c r="A48" s="8" t="s">
        <v>993</v>
      </c>
      <c r="B48" s="116" t="s">
        <v>2923</v>
      </c>
      <c r="C48" s="117">
        <v>3.705E-3</v>
      </c>
      <c r="D48" s="117">
        <v>3.8649999999999999E-3</v>
      </c>
      <c r="E48" s="117">
        <v>4.0639999999999999E-3</v>
      </c>
      <c r="F48" s="117">
        <v>4.254E-3</v>
      </c>
      <c r="G48" s="117">
        <v>4.4140000000000004E-3</v>
      </c>
      <c r="H48" s="117">
        <v>4.542E-3</v>
      </c>
      <c r="I48" s="117">
        <v>4.6369999999999996E-3</v>
      </c>
      <c r="J48" s="117">
        <v>4.7070000000000002E-3</v>
      </c>
      <c r="K48" s="117">
        <v>4.7470000000000004E-3</v>
      </c>
      <c r="L48" s="117">
        <v>4.7629999999999999E-3</v>
      </c>
      <c r="M48" s="117">
        <v>4.7559999999999998E-3</v>
      </c>
      <c r="N48" s="117">
        <v>4.725E-3</v>
      </c>
      <c r="O48" s="117">
        <v>4.6719999999999999E-3</v>
      </c>
      <c r="P48" s="117">
        <v>4.6010000000000001E-3</v>
      </c>
      <c r="Q48" s="117">
        <v>4.5100000000000001E-3</v>
      </c>
      <c r="R48" s="117">
        <v>4.3990000000000001E-3</v>
      </c>
      <c r="S48" s="117">
        <v>4.2649999999999997E-3</v>
      </c>
      <c r="T48" s="117">
        <v>4.1089999999999998E-3</v>
      </c>
      <c r="U48" s="117">
        <v>3.9370000000000004E-3</v>
      </c>
      <c r="V48" s="117">
        <v>3.7490000000000002E-3</v>
      </c>
      <c r="W48" s="117">
        <v>3.5479999999999999E-3</v>
      </c>
      <c r="X48" s="117">
        <v>3.336E-3</v>
      </c>
      <c r="Y48" s="117">
        <v>3.117E-3</v>
      </c>
      <c r="Z48" s="117">
        <v>2.892E-3</v>
      </c>
      <c r="AA48" s="117">
        <v>2.6640000000000001E-3</v>
      </c>
      <c r="AB48" s="117">
        <v>2.4320000000000001E-3</v>
      </c>
      <c r="AC48" s="117">
        <v>2.1970000000000002E-3</v>
      </c>
      <c r="AD48" s="117">
        <v>1.9599999999999999E-3</v>
      </c>
      <c r="AE48" s="117">
        <v>1.719E-3</v>
      </c>
      <c r="AF48" s="118">
        <v>-2.7049E-2</v>
      </c>
      <c r="AG48" s="4"/>
    </row>
    <row r="49" spans="1:33" ht="12" customHeight="1">
      <c r="A49" s="8" t="s">
        <v>994</v>
      </c>
      <c r="B49" s="116" t="s">
        <v>2924</v>
      </c>
      <c r="C49" s="117">
        <v>7.2744000000000003E-2</v>
      </c>
      <c r="D49" s="117">
        <v>0.14430299999999999</v>
      </c>
      <c r="E49" s="117">
        <v>0.24678700000000001</v>
      </c>
      <c r="F49" s="117">
        <v>0.376417</v>
      </c>
      <c r="G49" s="117">
        <v>0.53101100000000001</v>
      </c>
      <c r="H49" s="117">
        <v>0.70004699999999997</v>
      </c>
      <c r="I49" s="117">
        <v>0.88328600000000002</v>
      </c>
      <c r="J49" s="117">
        <v>1.082041</v>
      </c>
      <c r="K49" s="117">
        <v>1.289836</v>
      </c>
      <c r="L49" s="117">
        <v>1.5070589999999999</v>
      </c>
      <c r="M49" s="117">
        <v>1.7319260000000001</v>
      </c>
      <c r="N49" s="117">
        <v>1.963001</v>
      </c>
      <c r="O49" s="117">
        <v>2.2038150000000001</v>
      </c>
      <c r="P49" s="117">
        <v>2.4569999999999999</v>
      </c>
      <c r="Q49" s="117">
        <v>2.7187960000000002</v>
      </c>
      <c r="R49" s="117">
        <v>2.989995</v>
      </c>
      <c r="S49" s="117">
        <v>3.2710439999999998</v>
      </c>
      <c r="T49" s="117">
        <v>3.5566900000000001</v>
      </c>
      <c r="U49" s="117">
        <v>3.853135</v>
      </c>
      <c r="V49" s="117">
        <v>4.155608</v>
      </c>
      <c r="W49" s="117">
        <v>4.4581099999999996</v>
      </c>
      <c r="X49" s="117">
        <v>4.7641</v>
      </c>
      <c r="Y49" s="117">
        <v>5.0763119999999997</v>
      </c>
      <c r="Z49" s="117">
        <v>5.3984290000000001</v>
      </c>
      <c r="AA49" s="117">
        <v>5.7275640000000001</v>
      </c>
      <c r="AB49" s="117">
        <v>6.0579609999999997</v>
      </c>
      <c r="AC49" s="117">
        <v>6.3912269999999998</v>
      </c>
      <c r="AD49" s="117">
        <v>6.7285719999999998</v>
      </c>
      <c r="AE49" s="117">
        <v>7.0738700000000003</v>
      </c>
      <c r="AF49" s="118">
        <v>0.177593</v>
      </c>
      <c r="AG49" s="4"/>
    </row>
    <row r="50" spans="1:33" ht="15" customHeight="1">
      <c r="A50" s="8" t="s">
        <v>995</v>
      </c>
      <c r="B50" s="116" t="s">
        <v>2925</v>
      </c>
      <c r="C50" s="117">
        <v>4.1508000000000003E-2</v>
      </c>
      <c r="D50" s="117">
        <v>5.7759999999999999E-2</v>
      </c>
      <c r="E50" s="117">
        <v>7.8428999999999999E-2</v>
      </c>
      <c r="F50" s="117">
        <v>0.102939</v>
      </c>
      <c r="G50" s="117">
        <v>0.13042000000000001</v>
      </c>
      <c r="H50" s="117">
        <v>0.15950900000000001</v>
      </c>
      <c r="I50" s="117">
        <v>0.19028900000000001</v>
      </c>
      <c r="J50" s="117">
        <v>0.223022</v>
      </c>
      <c r="K50" s="117">
        <v>0.25666499999999998</v>
      </c>
      <c r="L50" s="117">
        <v>0.29134700000000002</v>
      </c>
      <c r="M50" s="117">
        <v>0.32681900000000003</v>
      </c>
      <c r="N50" s="117">
        <v>0.362869</v>
      </c>
      <c r="O50" s="117">
        <v>0.40013199999999999</v>
      </c>
      <c r="P50" s="117">
        <v>0.43905300000000003</v>
      </c>
      <c r="Q50" s="117">
        <v>0.47906599999999999</v>
      </c>
      <c r="R50" s="117">
        <v>0.520347</v>
      </c>
      <c r="S50" s="117">
        <v>0.56297600000000003</v>
      </c>
      <c r="T50" s="117">
        <v>0.60616400000000004</v>
      </c>
      <c r="U50" s="117">
        <v>0.65089399999999997</v>
      </c>
      <c r="V50" s="117">
        <v>0.69645999999999997</v>
      </c>
      <c r="W50" s="117">
        <v>0.74197400000000002</v>
      </c>
      <c r="X50" s="117">
        <v>0.787964</v>
      </c>
      <c r="Y50" s="117">
        <v>0.83484800000000003</v>
      </c>
      <c r="Z50" s="117">
        <v>0.88319899999999996</v>
      </c>
      <c r="AA50" s="117">
        <v>0.93259199999999998</v>
      </c>
      <c r="AB50" s="117">
        <v>0.98217600000000005</v>
      </c>
      <c r="AC50" s="117">
        <v>1.0321979999999999</v>
      </c>
      <c r="AD50" s="117">
        <v>1.0828390000000001</v>
      </c>
      <c r="AE50" s="117">
        <v>1.1346830000000001</v>
      </c>
      <c r="AF50" s="118">
        <v>0.125414</v>
      </c>
      <c r="AG50" s="4"/>
    </row>
    <row r="51" spans="1:33" ht="15" customHeight="1">
      <c r="A51" s="8" t="s">
        <v>996</v>
      </c>
      <c r="B51" s="116" t="s">
        <v>962</v>
      </c>
      <c r="C51" s="117">
        <v>0.19020400000000001</v>
      </c>
      <c r="D51" s="117">
        <v>0.196295</v>
      </c>
      <c r="E51" s="117">
        <v>0.20344000000000001</v>
      </c>
      <c r="F51" s="117">
        <v>0.232539</v>
      </c>
      <c r="G51" s="117">
        <v>0.26194099999999998</v>
      </c>
      <c r="H51" s="117">
        <v>0.29000599999999999</v>
      </c>
      <c r="I51" s="117">
        <v>0.31676900000000002</v>
      </c>
      <c r="J51" s="117">
        <v>0.34270499999999998</v>
      </c>
      <c r="K51" s="117">
        <v>0.36709599999999998</v>
      </c>
      <c r="L51" s="117">
        <v>0.39038800000000001</v>
      </c>
      <c r="M51" s="117">
        <v>0.41254200000000002</v>
      </c>
      <c r="N51" s="117">
        <v>0.43352200000000002</v>
      </c>
      <c r="O51" s="117">
        <v>0.45390999999999998</v>
      </c>
      <c r="P51" s="117">
        <v>0.47408299999999998</v>
      </c>
      <c r="Q51" s="117">
        <v>0.49379899999999999</v>
      </c>
      <c r="R51" s="117">
        <v>0.51330100000000001</v>
      </c>
      <c r="S51" s="117">
        <v>0.53276599999999996</v>
      </c>
      <c r="T51" s="117">
        <v>0.551813</v>
      </c>
      <c r="U51" s="117">
        <v>0.571156</v>
      </c>
      <c r="V51" s="117">
        <v>0.590507</v>
      </c>
      <c r="W51" s="117">
        <v>0.60949500000000001</v>
      </c>
      <c r="X51" s="117">
        <v>0.62848800000000005</v>
      </c>
      <c r="Y51" s="117">
        <v>0.64768700000000001</v>
      </c>
      <c r="Z51" s="117">
        <v>0.66744400000000004</v>
      </c>
      <c r="AA51" s="117">
        <v>0.68764499999999995</v>
      </c>
      <c r="AB51" s="117">
        <v>0.707901</v>
      </c>
      <c r="AC51" s="117">
        <v>0.72831599999999996</v>
      </c>
      <c r="AD51" s="117">
        <v>0.74892700000000001</v>
      </c>
      <c r="AE51" s="117">
        <v>0.76997400000000005</v>
      </c>
      <c r="AF51" s="118">
        <v>5.1206000000000002E-2</v>
      </c>
      <c r="AG51" s="4"/>
    </row>
    <row r="52" spans="1:33" ht="15" customHeight="1">
      <c r="A52" s="8" t="s">
        <v>997</v>
      </c>
      <c r="B52" s="116" t="s">
        <v>964</v>
      </c>
      <c r="C52" s="117">
        <v>1.1027E-2</v>
      </c>
      <c r="D52" s="117">
        <v>1.6452000000000001E-2</v>
      </c>
      <c r="E52" s="117">
        <v>2.4309999999999998E-2</v>
      </c>
      <c r="F52" s="117">
        <v>3.4846000000000002E-2</v>
      </c>
      <c r="G52" s="117">
        <v>4.8300000000000003E-2</v>
      </c>
      <c r="H52" s="117">
        <v>6.3785999999999995E-2</v>
      </c>
      <c r="I52" s="117">
        <v>8.1140000000000004E-2</v>
      </c>
      <c r="J52" s="117">
        <v>0.10041600000000001</v>
      </c>
      <c r="K52" s="117">
        <v>0.121112</v>
      </c>
      <c r="L52" s="117">
        <v>0.143258</v>
      </c>
      <c r="M52" s="117">
        <v>0.16666400000000001</v>
      </c>
      <c r="N52" s="117">
        <v>0.19115599999999999</v>
      </c>
      <c r="O52" s="117">
        <v>0.21693799999999999</v>
      </c>
      <c r="P52" s="117">
        <v>0.24415400000000001</v>
      </c>
      <c r="Q52" s="117">
        <v>0.27250799999999997</v>
      </c>
      <c r="R52" s="117">
        <v>0.30204199999999998</v>
      </c>
      <c r="S52" s="117">
        <v>0.33274799999999999</v>
      </c>
      <c r="T52" s="117">
        <v>0.36418200000000001</v>
      </c>
      <c r="U52" s="117">
        <v>0.396785</v>
      </c>
      <c r="V52" s="117">
        <v>0.43018099999999998</v>
      </c>
      <c r="W52" s="117">
        <v>0.46390500000000001</v>
      </c>
      <c r="X52" s="117">
        <v>0.49817899999999998</v>
      </c>
      <c r="Y52" s="117">
        <v>0.53311200000000003</v>
      </c>
      <c r="Z52" s="117">
        <v>0.56897200000000003</v>
      </c>
      <c r="AA52" s="117">
        <v>0.60562499999999997</v>
      </c>
      <c r="AB52" s="117">
        <v>0.64265799999999995</v>
      </c>
      <c r="AC52" s="117">
        <v>0.68016100000000002</v>
      </c>
      <c r="AD52" s="117">
        <v>0.71816599999999997</v>
      </c>
      <c r="AE52" s="117">
        <v>0.75692300000000001</v>
      </c>
      <c r="AF52" s="118">
        <v>0.16303599999999999</v>
      </c>
      <c r="AG52" s="4"/>
    </row>
    <row r="53" spans="1:33" ht="15" customHeight="1">
      <c r="A53" s="8" t="s">
        <v>998</v>
      </c>
      <c r="B53" s="116" t="s">
        <v>966</v>
      </c>
      <c r="C53" s="117">
        <v>0</v>
      </c>
      <c r="D53" s="117">
        <v>0</v>
      </c>
      <c r="E53" s="117">
        <v>0</v>
      </c>
      <c r="F53" s="117">
        <v>0</v>
      </c>
      <c r="G53" s="117">
        <v>0</v>
      </c>
      <c r="H53" s="117">
        <v>0</v>
      </c>
      <c r="I53" s="117">
        <v>0</v>
      </c>
      <c r="J53" s="117">
        <v>0</v>
      </c>
      <c r="K53" s="117">
        <v>0</v>
      </c>
      <c r="L53" s="117">
        <v>0</v>
      </c>
      <c r="M53" s="117">
        <v>0</v>
      </c>
      <c r="N53" s="117">
        <v>0</v>
      </c>
      <c r="O53" s="117">
        <v>0</v>
      </c>
      <c r="P53" s="117">
        <v>0</v>
      </c>
      <c r="Q53" s="117">
        <v>0</v>
      </c>
      <c r="R53" s="117">
        <v>0</v>
      </c>
      <c r="S53" s="117">
        <v>0</v>
      </c>
      <c r="T53" s="117">
        <v>0</v>
      </c>
      <c r="U53" s="117">
        <v>0</v>
      </c>
      <c r="V53" s="117">
        <v>0</v>
      </c>
      <c r="W53" s="117">
        <v>0</v>
      </c>
      <c r="X53" s="117">
        <v>0</v>
      </c>
      <c r="Y53" s="117">
        <v>0</v>
      </c>
      <c r="Z53" s="117">
        <v>0</v>
      </c>
      <c r="AA53" s="117">
        <v>0</v>
      </c>
      <c r="AB53" s="117">
        <v>0</v>
      </c>
      <c r="AC53" s="117">
        <v>0</v>
      </c>
      <c r="AD53" s="117">
        <v>0</v>
      </c>
      <c r="AE53" s="117">
        <v>0</v>
      </c>
      <c r="AF53" s="118" t="s">
        <v>2704</v>
      </c>
      <c r="AG53" s="4"/>
    </row>
    <row r="54" spans="1:33" ht="15" customHeight="1">
      <c r="A54" s="8" t="s">
        <v>999</v>
      </c>
      <c r="B54" s="116" t="s">
        <v>968</v>
      </c>
      <c r="C54" s="117">
        <v>1.489617</v>
      </c>
      <c r="D54" s="117">
        <v>1.817898</v>
      </c>
      <c r="E54" s="117">
        <v>2.1414430000000002</v>
      </c>
      <c r="F54" s="117">
        <v>2.4834010000000002</v>
      </c>
      <c r="G54" s="117">
        <v>2.8255499999999998</v>
      </c>
      <c r="H54" s="117">
        <v>3.125594</v>
      </c>
      <c r="I54" s="117">
        <v>3.3976980000000001</v>
      </c>
      <c r="J54" s="117">
        <v>3.6481620000000001</v>
      </c>
      <c r="K54" s="117">
        <v>3.8728760000000002</v>
      </c>
      <c r="L54" s="117">
        <v>4.0780190000000003</v>
      </c>
      <c r="M54" s="117">
        <v>4.2644330000000004</v>
      </c>
      <c r="N54" s="117">
        <v>4.4328000000000003</v>
      </c>
      <c r="O54" s="117">
        <v>4.5899130000000001</v>
      </c>
      <c r="P54" s="117">
        <v>4.7404679999999999</v>
      </c>
      <c r="Q54" s="117">
        <v>4.8831579999999999</v>
      </c>
      <c r="R54" s="117">
        <v>5.0205840000000004</v>
      </c>
      <c r="S54" s="117">
        <v>5.1552170000000004</v>
      </c>
      <c r="T54" s="117">
        <v>5.2836999999999996</v>
      </c>
      <c r="U54" s="117">
        <v>5.413176</v>
      </c>
      <c r="V54" s="117">
        <v>5.5408559999999998</v>
      </c>
      <c r="W54" s="117">
        <v>5.6627879999999999</v>
      </c>
      <c r="X54" s="117">
        <v>5.7824869999999997</v>
      </c>
      <c r="Y54" s="117">
        <v>5.9025210000000001</v>
      </c>
      <c r="Z54" s="117">
        <v>6.0265589999999998</v>
      </c>
      <c r="AA54" s="117">
        <v>6.153054</v>
      </c>
      <c r="AB54" s="117">
        <v>6.2781320000000003</v>
      </c>
      <c r="AC54" s="117">
        <v>6.4030230000000001</v>
      </c>
      <c r="AD54" s="117">
        <v>6.5285690000000001</v>
      </c>
      <c r="AE54" s="117">
        <v>6.6573510000000002</v>
      </c>
      <c r="AF54" s="118">
        <v>5.4926999999999997E-2</v>
      </c>
      <c r="AG54" s="4"/>
    </row>
    <row r="55" spans="1:33" ht="15" customHeight="1">
      <c r="A55" s="8" t="s">
        <v>1000</v>
      </c>
      <c r="B55" s="116" t="s">
        <v>970</v>
      </c>
      <c r="C55" s="117">
        <v>2.7307000000000001E-2</v>
      </c>
      <c r="D55" s="117">
        <v>2.538E-2</v>
      </c>
      <c r="E55" s="117">
        <v>2.3747000000000001E-2</v>
      </c>
      <c r="F55" s="117">
        <v>2.2165000000000001E-2</v>
      </c>
      <c r="G55" s="117">
        <v>2.0631E-2</v>
      </c>
      <c r="H55" s="117">
        <v>1.9140999999999998E-2</v>
      </c>
      <c r="I55" s="117">
        <v>1.7766000000000001E-2</v>
      </c>
      <c r="J55" s="117">
        <v>1.6636999999999999E-2</v>
      </c>
      <c r="K55" s="117">
        <v>1.5591000000000001E-2</v>
      </c>
      <c r="L55" s="117">
        <v>1.4572999999999999E-2</v>
      </c>
      <c r="M55" s="117">
        <v>1.3602E-2</v>
      </c>
      <c r="N55" s="117">
        <v>1.268E-2</v>
      </c>
      <c r="O55" s="117">
        <v>1.1816E-2</v>
      </c>
      <c r="P55" s="117">
        <v>1.1003000000000001E-2</v>
      </c>
      <c r="Q55" s="117">
        <v>1.0246999999999999E-2</v>
      </c>
      <c r="R55" s="117">
        <v>9.6509999999999999E-3</v>
      </c>
      <c r="S55" s="117">
        <v>9.0790000000000003E-3</v>
      </c>
      <c r="T55" s="117">
        <v>8.5800000000000008E-3</v>
      </c>
      <c r="U55" s="117">
        <v>8.1089999999999999E-3</v>
      </c>
      <c r="V55" s="117">
        <v>7.6639999999999998E-3</v>
      </c>
      <c r="W55" s="117">
        <v>7.2430000000000003E-3</v>
      </c>
      <c r="X55" s="117">
        <v>6.8459999999999997E-3</v>
      </c>
      <c r="Y55" s="117">
        <v>6.4700000000000001E-3</v>
      </c>
      <c r="Z55" s="117">
        <v>6.1149999999999998E-3</v>
      </c>
      <c r="AA55" s="117">
        <v>5.7800000000000004E-3</v>
      </c>
      <c r="AB55" s="117">
        <v>5.463E-3</v>
      </c>
      <c r="AC55" s="117">
        <v>5.1640000000000002E-3</v>
      </c>
      <c r="AD55" s="117">
        <v>4.8809999999999999E-3</v>
      </c>
      <c r="AE55" s="117">
        <v>4.6129999999999999E-3</v>
      </c>
      <c r="AF55" s="118">
        <v>-6.1532999999999997E-2</v>
      </c>
      <c r="AG55" s="4"/>
    </row>
    <row r="56" spans="1:33" ht="15" customHeight="1">
      <c r="A56" s="8" t="s">
        <v>1001</v>
      </c>
      <c r="B56" s="116" t="s">
        <v>972</v>
      </c>
      <c r="C56" s="117">
        <v>2.1069000000000001E-2</v>
      </c>
      <c r="D56" s="117">
        <v>1.942E-2</v>
      </c>
      <c r="E56" s="117">
        <v>1.8349000000000001E-2</v>
      </c>
      <c r="F56" s="117">
        <v>1.7337999999999999E-2</v>
      </c>
      <c r="G56" s="117">
        <v>1.6382000000000001E-2</v>
      </c>
      <c r="H56" s="117">
        <v>1.5479E-2</v>
      </c>
      <c r="I56" s="117">
        <v>1.4626E-2</v>
      </c>
      <c r="J56" s="117">
        <v>1.3821E-2</v>
      </c>
      <c r="K56" s="117">
        <v>1.3058999999999999E-2</v>
      </c>
      <c r="L56" s="117">
        <v>1.234E-2</v>
      </c>
      <c r="M56" s="117">
        <v>1.1660999999999999E-2</v>
      </c>
      <c r="N56" s="117">
        <v>1.1018999999999999E-2</v>
      </c>
      <c r="O56" s="117">
        <v>1.0413E-2</v>
      </c>
      <c r="P56" s="117">
        <v>9.8399999999999998E-3</v>
      </c>
      <c r="Q56" s="117">
        <v>9.299E-3</v>
      </c>
      <c r="R56" s="117">
        <v>8.7869999999999997E-3</v>
      </c>
      <c r="S56" s="117">
        <v>8.3040000000000006E-3</v>
      </c>
      <c r="T56" s="117">
        <v>7.8480000000000008E-3</v>
      </c>
      <c r="U56" s="117">
        <v>7.417E-3</v>
      </c>
      <c r="V56" s="117">
        <v>7.0089999999999996E-3</v>
      </c>
      <c r="W56" s="117">
        <v>6.6239999999999997E-3</v>
      </c>
      <c r="X56" s="117">
        <v>6.2599999999999999E-3</v>
      </c>
      <c r="Y56" s="117">
        <v>5.9160000000000003E-3</v>
      </c>
      <c r="Z56" s="117">
        <v>5.5919999999999997E-3</v>
      </c>
      <c r="AA56" s="117">
        <v>5.2849999999999998E-3</v>
      </c>
      <c r="AB56" s="117">
        <v>4.9950000000000003E-3</v>
      </c>
      <c r="AC56" s="117">
        <v>4.7210000000000004E-3</v>
      </c>
      <c r="AD56" s="117">
        <v>4.4619999999999998E-3</v>
      </c>
      <c r="AE56" s="117">
        <v>4.2170000000000003E-3</v>
      </c>
      <c r="AF56" s="118">
        <v>-5.5834000000000002E-2</v>
      </c>
      <c r="AG56" s="4"/>
    </row>
    <row r="57" spans="1:33" ht="15" customHeight="1">
      <c r="A57" s="8" t="s">
        <v>1002</v>
      </c>
      <c r="B57" s="116" t="s">
        <v>974</v>
      </c>
      <c r="C57" s="117">
        <v>5.5518999999999999E-2</v>
      </c>
      <c r="D57" s="117">
        <v>4.9865E-2</v>
      </c>
      <c r="E57" s="117">
        <v>4.4665000000000003E-2</v>
      </c>
      <c r="F57" s="117">
        <v>4.0508000000000002E-2</v>
      </c>
      <c r="G57" s="117">
        <v>3.746E-2</v>
      </c>
      <c r="H57" s="117">
        <v>3.5242999999999997E-2</v>
      </c>
      <c r="I57" s="117">
        <v>3.3300999999999997E-2</v>
      </c>
      <c r="J57" s="117">
        <v>3.1466000000000001E-2</v>
      </c>
      <c r="K57" s="117">
        <v>2.9732999999999999E-2</v>
      </c>
      <c r="L57" s="117">
        <v>2.8094999999999998E-2</v>
      </c>
      <c r="M57" s="117">
        <v>2.6547999999999999E-2</v>
      </c>
      <c r="N57" s="117">
        <v>2.5087000000000002E-2</v>
      </c>
      <c r="O57" s="117">
        <v>2.3706000000000001E-2</v>
      </c>
      <c r="P57" s="117">
        <v>2.2401999999999998E-2</v>
      </c>
      <c r="Q57" s="117">
        <v>2.1169E-2</v>
      </c>
      <c r="R57" s="117">
        <v>2.0004999999999998E-2</v>
      </c>
      <c r="S57" s="117">
        <v>1.8905000000000002E-2</v>
      </c>
      <c r="T57" s="117">
        <v>1.7864999999999999E-2</v>
      </c>
      <c r="U57" s="117">
        <v>1.6882999999999999E-2</v>
      </c>
      <c r="V57" s="117">
        <v>1.5955E-2</v>
      </c>
      <c r="W57" s="117">
        <v>1.5077999999999999E-2</v>
      </c>
      <c r="X57" s="117">
        <v>1.4250000000000001E-2</v>
      </c>
      <c r="Y57" s="117">
        <v>1.3467E-2</v>
      </c>
      <c r="Z57" s="117">
        <v>1.2728E-2</v>
      </c>
      <c r="AA57" s="117">
        <v>1.2029E-2</v>
      </c>
      <c r="AB57" s="117">
        <v>1.1369000000000001E-2</v>
      </c>
      <c r="AC57" s="117">
        <v>1.0744999999999999E-2</v>
      </c>
      <c r="AD57" s="117">
        <v>1.0155000000000001E-2</v>
      </c>
      <c r="AE57" s="117">
        <v>9.5980000000000006E-3</v>
      </c>
      <c r="AF57" s="118">
        <v>-6.0759000000000001E-2</v>
      </c>
      <c r="AG57" s="4"/>
    </row>
    <row r="58" spans="1:33" ht="15" customHeight="1">
      <c r="A58" s="8" t="s">
        <v>1003</v>
      </c>
      <c r="B58" s="116" t="s">
        <v>976</v>
      </c>
      <c r="C58" s="117">
        <v>4.9424999999999997E-2</v>
      </c>
      <c r="D58" s="117">
        <v>4.5553999999999997E-2</v>
      </c>
      <c r="E58" s="117">
        <v>4.3041999999999997E-2</v>
      </c>
      <c r="F58" s="117">
        <v>4.0668999999999997E-2</v>
      </c>
      <c r="G58" s="117">
        <v>3.8427000000000003E-2</v>
      </c>
      <c r="H58" s="117">
        <v>3.6310000000000002E-2</v>
      </c>
      <c r="I58" s="117">
        <v>3.4308999999999999E-2</v>
      </c>
      <c r="J58" s="117">
        <v>3.2419000000000003E-2</v>
      </c>
      <c r="K58" s="117">
        <v>3.0634000000000002E-2</v>
      </c>
      <c r="L58" s="117">
        <v>2.8947000000000001E-2</v>
      </c>
      <c r="M58" s="117">
        <v>2.7354E-2</v>
      </c>
      <c r="N58" s="117">
        <v>2.5847999999999999E-2</v>
      </c>
      <c r="O58" s="117">
        <v>2.4426E-2</v>
      </c>
      <c r="P58" s="117">
        <v>2.3081999999999998E-2</v>
      </c>
      <c r="Q58" s="117">
        <v>2.1812000000000002E-2</v>
      </c>
      <c r="R58" s="117">
        <v>2.0612999999999999E-2</v>
      </c>
      <c r="S58" s="117">
        <v>1.9479E-2</v>
      </c>
      <c r="T58" s="117">
        <v>1.8408999999999998E-2</v>
      </c>
      <c r="U58" s="117">
        <v>1.7396999999999999E-2</v>
      </c>
      <c r="V58" s="117">
        <v>1.6441000000000001E-2</v>
      </c>
      <c r="W58" s="117">
        <v>1.5538E-2</v>
      </c>
      <c r="X58" s="117">
        <v>1.4683999999999999E-2</v>
      </c>
      <c r="Y58" s="117">
        <v>1.3878E-2</v>
      </c>
      <c r="Z58" s="117">
        <v>1.3115999999999999E-2</v>
      </c>
      <c r="AA58" s="117">
        <v>1.2396000000000001E-2</v>
      </c>
      <c r="AB58" s="117">
        <v>1.1716000000000001E-2</v>
      </c>
      <c r="AC58" s="117">
        <v>1.1073E-2</v>
      </c>
      <c r="AD58" s="117">
        <v>1.0466E-2</v>
      </c>
      <c r="AE58" s="117">
        <v>9.8919999999999998E-3</v>
      </c>
      <c r="AF58" s="118">
        <v>-5.5835999999999997E-2</v>
      </c>
      <c r="AG58" s="4"/>
    </row>
    <row r="59" spans="1:33" ht="15" customHeight="1">
      <c r="A59" s="8" t="s">
        <v>1004</v>
      </c>
      <c r="B59" s="116" t="s">
        <v>978</v>
      </c>
      <c r="C59" s="117">
        <v>0</v>
      </c>
      <c r="D59" s="117">
        <v>0</v>
      </c>
      <c r="E59" s="117">
        <v>0</v>
      </c>
      <c r="F59" s="117">
        <v>0</v>
      </c>
      <c r="G59" s="117">
        <v>0</v>
      </c>
      <c r="H59" s="117">
        <v>0</v>
      </c>
      <c r="I59" s="117">
        <v>0</v>
      </c>
      <c r="J59" s="117">
        <v>0</v>
      </c>
      <c r="K59" s="117">
        <v>0</v>
      </c>
      <c r="L59" s="117">
        <v>0</v>
      </c>
      <c r="M59" s="117">
        <v>0</v>
      </c>
      <c r="N59" s="117">
        <v>0</v>
      </c>
      <c r="O59" s="117">
        <v>0</v>
      </c>
      <c r="P59" s="117">
        <v>0</v>
      </c>
      <c r="Q59" s="117">
        <v>0</v>
      </c>
      <c r="R59" s="117">
        <v>0</v>
      </c>
      <c r="S59" s="117">
        <v>0</v>
      </c>
      <c r="T59" s="117">
        <v>0</v>
      </c>
      <c r="U59" s="117">
        <v>0</v>
      </c>
      <c r="V59" s="117">
        <v>0</v>
      </c>
      <c r="W59" s="117">
        <v>0</v>
      </c>
      <c r="X59" s="117">
        <v>0</v>
      </c>
      <c r="Y59" s="117">
        <v>0</v>
      </c>
      <c r="Z59" s="117">
        <v>0</v>
      </c>
      <c r="AA59" s="117">
        <v>0</v>
      </c>
      <c r="AB59" s="117">
        <v>0</v>
      </c>
      <c r="AC59" s="117">
        <v>0</v>
      </c>
      <c r="AD59" s="117">
        <v>0</v>
      </c>
      <c r="AE59" s="117">
        <v>0</v>
      </c>
      <c r="AF59" s="118" t="s">
        <v>2704</v>
      </c>
      <c r="AG59" s="4"/>
    </row>
    <row r="60" spans="1:33" ht="15" customHeight="1">
      <c r="A60" s="8" t="s">
        <v>1005</v>
      </c>
      <c r="B60" s="116" t="s">
        <v>980</v>
      </c>
      <c r="C60" s="117">
        <v>2.3E-5</v>
      </c>
      <c r="D60" s="117">
        <v>6.9999999999999994E-5</v>
      </c>
      <c r="E60" s="117">
        <v>1.4200000000000001E-4</v>
      </c>
      <c r="F60" s="117">
        <v>2.42E-4</v>
      </c>
      <c r="G60" s="117">
        <v>3.6900000000000002E-4</v>
      </c>
      <c r="H60" s="117">
        <v>5.1999999999999995E-4</v>
      </c>
      <c r="I60" s="117">
        <v>6.9200000000000002E-4</v>
      </c>
      <c r="J60" s="117">
        <v>8.8800000000000001E-4</v>
      </c>
      <c r="K60" s="117">
        <v>1.101E-3</v>
      </c>
      <c r="L60" s="117">
        <v>1.333E-3</v>
      </c>
      <c r="M60" s="117">
        <v>1.5790000000000001E-3</v>
      </c>
      <c r="N60" s="117">
        <v>1.8400000000000001E-3</v>
      </c>
      <c r="O60" s="117">
        <v>2.114E-3</v>
      </c>
      <c r="P60" s="117">
        <v>2.4039999999999999E-3</v>
      </c>
      <c r="Q60" s="117">
        <v>2.7060000000000001E-3</v>
      </c>
      <c r="R60" s="117">
        <v>3.0200000000000001E-3</v>
      </c>
      <c r="S60" s="117">
        <v>3.3470000000000001E-3</v>
      </c>
      <c r="T60" s="117">
        <v>3.6830000000000001E-3</v>
      </c>
      <c r="U60" s="117">
        <v>4.032E-3</v>
      </c>
      <c r="V60" s="117">
        <v>4.3909999999999999E-3</v>
      </c>
      <c r="W60" s="117">
        <v>4.7540000000000004E-3</v>
      </c>
      <c r="X60" s="117">
        <v>5.1260000000000003E-3</v>
      </c>
      <c r="Y60" s="117">
        <v>5.5050000000000003E-3</v>
      </c>
      <c r="Z60" s="117">
        <v>5.8939999999999999E-3</v>
      </c>
      <c r="AA60" s="117">
        <v>6.2909999999999997E-3</v>
      </c>
      <c r="AB60" s="117">
        <v>6.6950000000000004E-3</v>
      </c>
      <c r="AC60" s="117">
        <v>7.1050000000000002E-3</v>
      </c>
      <c r="AD60" s="117">
        <v>7.5209999999999999E-3</v>
      </c>
      <c r="AE60" s="117">
        <v>7.9469999999999992E-3</v>
      </c>
      <c r="AF60" s="118">
        <v>0.232483</v>
      </c>
      <c r="AG60" s="4"/>
    </row>
    <row r="61" spans="1:33" ht="15" customHeight="1">
      <c r="A61" s="8" t="s">
        <v>1006</v>
      </c>
      <c r="B61" s="116" t="s">
        <v>1007</v>
      </c>
      <c r="C61" s="117">
        <v>15.128933999999999</v>
      </c>
      <c r="D61" s="117">
        <v>14.562957000000001</v>
      </c>
      <c r="E61" s="117">
        <v>14.145291</v>
      </c>
      <c r="F61" s="117">
        <v>13.781091999999999</v>
      </c>
      <c r="G61" s="117">
        <v>13.555554000000001</v>
      </c>
      <c r="H61" s="117">
        <v>13.330000999999999</v>
      </c>
      <c r="I61" s="117">
        <v>13.159782</v>
      </c>
      <c r="J61" s="117">
        <v>13.077927000000001</v>
      </c>
      <c r="K61" s="117">
        <v>13.052606000000001</v>
      </c>
      <c r="L61" s="117">
        <v>13.095765</v>
      </c>
      <c r="M61" s="117">
        <v>13.197725</v>
      </c>
      <c r="N61" s="117">
        <v>13.352038</v>
      </c>
      <c r="O61" s="117">
        <v>13.574522</v>
      </c>
      <c r="P61" s="117">
        <v>13.872311</v>
      </c>
      <c r="Q61" s="117">
        <v>14.219773</v>
      </c>
      <c r="R61" s="117">
        <v>14.614319999999999</v>
      </c>
      <c r="S61" s="117">
        <v>15.055007</v>
      </c>
      <c r="T61" s="117">
        <v>15.513752999999999</v>
      </c>
      <c r="U61" s="117">
        <v>16.010387000000001</v>
      </c>
      <c r="V61" s="117">
        <v>16.524346999999999</v>
      </c>
      <c r="W61" s="117">
        <v>17.032088999999999</v>
      </c>
      <c r="X61" s="117">
        <v>17.547062</v>
      </c>
      <c r="Y61" s="117">
        <v>18.081474</v>
      </c>
      <c r="Z61" s="117">
        <v>18.647116</v>
      </c>
      <c r="AA61" s="117">
        <v>19.230217</v>
      </c>
      <c r="AB61" s="117">
        <v>19.809449999999998</v>
      </c>
      <c r="AC61" s="117">
        <v>20.391044999999998</v>
      </c>
      <c r="AD61" s="117">
        <v>20.980308999999998</v>
      </c>
      <c r="AE61" s="117">
        <v>21.590246</v>
      </c>
      <c r="AF61" s="118">
        <v>1.2782E-2</v>
      </c>
      <c r="AG61" s="4"/>
    </row>
    <row r="62" spans="1:33" ht="15" customHeight="1">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row>
    <row r="63" spans="1:33" ht="15" customHeight="1">
      <c r="A63" s="8" t="s">
        <v>1008</v>
      </c>
      <c r="B63" s="116" t="s">
        <v>1009</v>
      </c>
      <c r="C63" s="117">
        <v>99.679137999999995</v>
      </c>
      <c r="D63" s="117">
        <v>101.720551</v>
      </c>
      <c r="E63" s="117">
        <v>103.89505</v>
      </c>
      <c r="F63" s="117">
        <v>105.97566999999999</v>
      </c>
      <c r="G63" s="117">
        <v>108.20562700000001</v>
      </c>
      <c r="H63" s="117">
        <v>109.46931499999999</v>
      </c>
      <c r="I63" s="117">
        <v>110.455566</v>
      </c>
      <c r="J63" s="117">
        <v>111.379372</v>
      </c>
      <c r="K63" s="117">
        <v>112.031555</v>
      </c>
      <c r="L63" s="117">
        <v>112.529236</v>
      </c>
      <c r="M63" s="117">
        <v>112.87975299999999</v>
      </c>
      <c r="N63" s="117">
        <v>113.102524</v>
      </c>
      <c r="O63" s="117">
        <v>113.360725</v>
      </c>
      <c r="P63" s="117">
        <v>113.758606</v>
      </c>
      <c r="Q63" s="117">
        <v>114.201775</v>
      </c>
      <c r="R63" s="117">
        <v>114.722633</v>
      </c>
      <c r="S63" s="117">
        <v>115.339417</v>
      </c>
      <c r="T63" s="117">
        <v>115.938438</v>
      </c>
      <c r="U63" s="117">
        <v>116.662003</v>
      </c>
      <c r="V63" s="117">
        <v>117.40703600000001</v>
      </c>
      <c r="W63" s="117">
        <v>118.06147</v>
      </c>
      <c r="X63" s="117">
        <v>118.701035</v>
      </c>
      <c r="Y63" s="117">
        <v>119.379768</v>
      </c>
      <c r="Z63" s="117">
        <v>120.158501</v>
      </c>
      <c r="AA63" s="117">
        <v>120.981033</v>
      </c>
      <c r="AB63" s="117">
        <v>121.75559199999999</v>
      </c>
      <c r="AC63" s="117">
        <v>122.511116</v>
      </c>
      <c r="AD63" s="117">
        <v>123.26902</v>
      </c>
      <c r="AE63" s="117">
        <v>124.08530399999999</v>
      </c>
      <c r="AF63" s="118">
        <v>7.8530000000000006E-3</v>
      </c>
      <c r="AG63" s="4"/>
    </row>
    <row r="64" spans="1:33" ht="15" customHeight="1">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row>
    <row r="65" spans="1:34" ht="15" customHeight="1">
      <c r="A65" s="8" t="s">
        <v>1010</v>
      </c>
      <c r="B65" s="115" t="s">
        <v>1011</v>
      </c>
      <c r="C65" s="119">
        <v>154.857315</v>
      </c>
      <c r="D65" s="119">
        <v>154.77050800000001</v>
      </c>
      <c r="E65" s="119">
        <v>155.13746599999999</v>
      </c>
      <c r="F65" s="119">
        <v>155.246658</v>
      </c>
      <c r="G65" s="119">
        <v>155.66449</v>
      </c>
      <c r="H65" s="119">
        <v>155.06750500000001</v>
      </c>
      <c r="I65" s="119">
        <v>154.39317299999999</v>
      </c>
      <c r="J65" s="119">
        <v>153.90870699999999</v>
      </c>
      <c r="K65" s="119">
        <v>153.383163</v>
      </c>
      <c r="L65" s="119">
        <v>152.88497899999999</v>
      </c>
      <c r="M65" s="119">
        <v>152.416718</v>
      </c>
      <c r="N65" s="119">
        <v>151.930511</v>
      </c>
      <c r="O65" s="119">
        <v>151.626587</v>
      </c>
      <c r="P65" s="119">
        <v>151.585159</v>
      </c>
      <c r="Q65" s="119">
        <v>151.76113900000001</v>
      </c>
      <c r="R65" s="119">
        <v>152.10977199999999</v>
      </c>
      <c r="S65" s="119">
        <v>152.629242</v>
      </c>
      <c r="T65" s="119">
        <v>153.17030299999999</v>
      </c>
      <c r="U65" s="119">
        <v>153.84689299999999</v>
      </c>
      <c r="V65" s="119">
        <v>154.52362099999999</v>
      </c>
      <c r="W65" s="119">
        <v>155.074173</v>
      </c>
      <c r="X65" s="119">
        <v>155.60685699999999</v>
      </c>
      <c r="Y65" s="119">
        <v>156.161407</v>
      </c>
      <c r="Z65" s="119">
        <v>156.88708500000001</v>
      </c>
      <c r="AA65" s="119">
        <v>157.68853799999999</v>
      </c>
      <c r="AB65" s="119">
        <v>158.42218</v>
      </c>
      <c r="AC65" s="119">
        <v>159.12762499999999</v>
      </c>
      <c r="AD65" s="119">
        <v>159.86198400000001</v>
      </c>
      <c r="AE65" s="119">
        <v>160.69276400000001</v>
      </c>
      <c r="AF65" s="120">
        <v>1.322E-3</v>
      </c>
      <c r="AG65" s="4"/>
    </row>
    <row r="66" spans="1:34" ht="15" customHeight="1">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row>
    <row r="67" spans="1:34" ht="15" customHeight="1">
      <c r="B67" s="115" t="s">
        <v>1012</v>
      </c>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row>
    <row r="68" spans="1:34" ht="15" customHeight="1">
      <c r="A68" s="8" t="s">
        <v>1013</v>
      </c>
      <c r="B68" s="116" t="s">
        <v>1014</v>
      </c>
      <c r="C68" s="117">
        <v>51.804611000000001</v>
      </c>
      <c r="D68" s="117">
        <v>53.489994000000003</v>
      </c>
      <c r="E68" s="117">
        <v>54.866633999999998</v>
      </c>
      <c r="F68" s="117">
        <v>56.407882999999998</v>
      </c>
      <c r="G68" s="117">
        <v>58.238979</v>
      </c>
      <c r="H68" s="117">
        <v>59.484828999999998</v>
      </c>
      <c r="I68" s="117">
        <v>60.591937999999999</v>
      </c>
      <c r="J68" s="117">
        <v>61.449966000000003</v>
      </c>
      <c r="K68" s="117">
        <v>62.101954999999997</v>
      </c>
      <c r="L68" s="117">
        <v>62.728397000000001</v>
      </c>
      <c r="M68" s="117">
        <v>63.475624000000003</v>
      </c>
      <c r="N68" s="117">
        <v>64.170479</v>
      </c>
      <c r="O68" s="117">
        <v>64.858695999999995</v>
      </c>
      <c r="P68" s="117">
        <v>65.547202999999996</v>
      </c>
      <c r="Q68" s="117">
        <v>66.112350000000006</v>
      </c>
      <c r="R68" s="117">
        <v>66.645172000000002</v>
      </c>
      <c r="S68" s="117">
        <v>67.215950000000007</v>
      </c>
      <c r="T68" s="117">
        <v>67.669182000000006</v>
      </c>
      <c r="U68" s="117">
        <v>68.261771999999993</v>
      </c>
      <c r="V68" s="117">
        <v>68.992858999999996</v>
      </c>
      <c r="W68" s="117">
        <v>69.612587000000005</v>
      </c>
      <c r="X68" s="117">
        <v>70.116782999999998</v>
      </c>
      <c r="Y68" s="117">
        <v>70.510574000000005</v>
      </c>
      <c r="Z68" s="117">
        <v>70.887230000000002</v>
      </c>
      <c r="AA68" s="117">
        <v>71.385482999999994</v>
      </c>
      <c r="AB68" s="117">
        <v>71.982979</v>
      </c>
      <c r="AC68" s="117">
        <v>72.629493999999994</v>
      </c>
      <c r="AD68" s="117">
        <v>73.324562</v>
      </c>
      <c r="AE68" s="117">
        <v>74.144005000000007</v>
      </c>
      <c r="AF68" s="118">
        <v>1.2886999999999999E-2</v>
      </c>
      <c r="AG68" s="4"/>
    </row>
    <row r="69" spans="1:34" ht="15" customHeight="1">
      <c r="A69" s="8" t="s">
        <v>1015</v>
      </c>
      <c r="B69" s="116" t="s">
        <v>1016</v>
      </c>
      <c r="C69" s="117">
        <v>34.871647000000003</v>
      </c>
      <c r="D69" s="117">
        <v>35.130974000000002</v>
      </c>
      <c r="E69" s="117">
        <v>35.007674999999999</v>
      </c>
      <c r="F69" s="117">
        <v>34.966946</v>
      </c>
      <c r="G69" s="117">
        <v>35.255783000000001</v>
      </c>
      <c r="H69" s="117">
        <v>35.781086000000002</v>
      </c>
      <c r="I69" s="117">
        <v>36.114215999999999</v>
      </c>
      <c r="J69" s="117">
        <v>36.348404000000002</v>
      </c>
      <c r="K69" s="117">
        <v>36.452789000000003</v>
      </c>
      <c r="L69" s="117">
        <v>36.545932999999998</v>
      </c>
      <c r="M69" s="117">
        <v>36.752068000000001</v>
      </c>
      <c r="N69" s="117">
        <v>36.948523999999999</v>
      </c>
      <c r="O69" s="117">
        <v>37.179442999999999</v>
      </c>
      <c r="P69" s="117">
        <v>37.449199999999998</v>
      </c>
      <c r="Q69" s="117">
        <v>37.680622</v>
      </c>
      <c r="R69" s="117">
        <v>37.938437999999998</v>
      </c>
      <c r="S69" s="117">
        <v>38.248001000000002</v>
      </c>
      <c r="T69" s="117">
        <v>38.526730000000001</v>
      </c>
      <c r="U69" s="117">
        <v>38.872954999999997</v>
      </c>
      <c r="V69" s="117">
        <v>39.320113999999997</v>
      </c>
      <c r="W69" s="117">
        <v>39.719585000000002</v>
      </c>
      <c r="X69" s="117">
        <v>40.090995999999997</v>
      </c>
      <c r="Y69" s="117">
        <v>40.417155999999999</v>
      </c>
      <c r="Z69" s="117">
        <v>40.731487000000001</v>
      </c>
      <c r="AA69" s="117">
        <v>41.114964000000001</v>
      </c>
      <c r="AB69" s="117">
        <v>41.551963999999998</v>
      </c>
      <c r="AC69" s="117">
        <v>42.015231999999997</v>
      </c>
      <c r="AD69" s="117">
        <v>42.480899999999998</v>
      </c>
      <c r="AE69" s="117">
        <v>43.009639999999997</v>
      </c>
      <c r="AF69" s="118">
        <v>7.5189999999999996E-3</v>
      </c>
      <c r="AG69" s="4"/>
    </row>
    <row r="70" spans="1:34" ht="12" customHeight="1">
      <c r="A70" s="8" t="s">
        <v>1017</v>
      </c>
      <c r="B70" s="116" t="s">
        <v>1018</v>
      </c>
      <c r="C70" s="117">
        <v>8.3999999999999995E-5</v>
      </c>
      <c r="D70" s="117">
        <v>6.6950000000000004E-3</v>
      </c>
      <c r="E70" s="117">
        <v>1.3254E-2</v>
      </c>
      <c r="F70" s="117">
        <v>1.9566E-2</v>
      </c>
      <c r="G70" s="117">
        <v>2.6103999999999999E-2</v>
      </c>
      <c r="H70" s="117">
        <v>3.2218999999999998E-2</v>
      </c>
      <c r="I70" s="117">
        <v>3.8115999999999997E-2</v>
      </c>
      <c r="J70" s="117">
        <v>4.4476000000000002E-2</v>
      </c>
      <c r="K70" s="117">
        <v>4.9320999999999997E-2</v>
      </c>
      <c r="L70" s="117">
        <v>5.4863000000000002E-2</v>
      </c>
      <c r="M70" s="117">
        <v>6.1454000000000002E-2</v>
      </c>
      <c r="N70" s="117">
        <v>6.9159999999999999E-2</v>
      </c>
      <c r="O70" s="117">
        <v>7.8284999999999993E-2</v>
      </c>
      <c r="P70" s="117">
        <v>8.9070999999999997E-2</v>
      </c>
      <c r="Q70" s="117">
        <v>0.101642</v>
      </c>
      <c r="R70" s="117">
        <v>0.116365</v>
      </c>
      <c r="S70" s="117">
        <v>0.133661</v>
      </c>
      <c r="T70" s="117">
        <v>0.153367</v>
      </c>
      <c r="U70" s="117">
        <v>0.17649999999999999</v>
      </c>
      <c r="V70" s="117">
        <v>0.203514</v>
      </c>
      <c r="W70" s="117">
        <v>0.233844</v>
      </c>
      <c r="X70" s="117">
        <v>0.26760600000000001</v>
      </c>
      <c r="Y70" s="117">
        <v>0.30455700000000002</v>
      </c>
      <c r="Z70" s="117">
        <v>0.34500199999999998</v>
      </c>
      <c r="AA70" s="117">
        <v>0.38921099999999997</v>
      </c>
      <c r="AB70" s="117">
        <v>0.43656299999999998</v>
      </c>
      <c r="AC70" s="117">
        <v>0.48637200000000003</v>
      </c>
      <c r="AD70" s="117">
        <v>0.53829099999999996</v>
      </c>
      <c r="AE70" s="117">
        <v>0.59239200000000003</v>
      </c>
      <c r="AF70" s="118">
        <v>0.37251000000000001</v>
      </c>
      <c r="AG70" s="4"/>
    </row>
    <row r="71" spans="1:34" ht="15" customHeight="1">
      <c r="A71" s="8" t="s">
        <v>1019</v>
      </c>
      <c r="B71" s="116" t="s">
        <v>924</v>
      </c>
      <c r="C71" s="117">
        <v>8.2423999999999997E-2</v>
      </c>
      <c r="D71" s="117">
        <v>7.7050999999999994E-2</v>
      </c>
      <c r="E71" s="117">
        <v>7.1618000000000001E-2</v>
      </c>
      <c r="F71" s="117">
        <v>6.3667000000000001E-2</v>
      </c>
      <c r="G71" s="117">
        <v>5.5710999999999997E-2</v>
      </c>
      <c r="H71" s="117">
        <v>4.9009999999999998E-2</v>
      </c>
      <c r="I71" s="117">
        <v>4.4221000000000003E-2</v>
      </c>
      <c r="J71" s="117">
        <v>3.9993000000000001E-2</v>
      </c>
      <c r="K71" s="117">
        <v>3.5770999999999997E-2</v>
      </c>
      <c r="L71" s="117">
        <v>3.1765000000000002E-2</v>
      </c>
      <c r="M71" s="117">
        <v>2.8229000000000001E-2</v>
      </c>
      <c r="N71" s="117">
        <v>2.5170999999999999E-2</v>
      </c>
      <c r="O71" s="117">
        <v>2.2506000000000002E-2</v>
      </c>
      <c r="P71" s="117">
        <v>2.0282999999999999E-2</v>
      </c>
      <c r="Q71" s="117">
        <v>1.8197000000000001E-2</v>
      </c>
      <c r="R71" s="117">
        <v>1.6254000000000001E-2</v>
      </c>
      <c r="S71" s="117">
        <v>1.4579E-2</v>
      </c>
      <c r="T71" s="117">
        <v>1.3197E-2</v>
      </c>
      <c r="U71" s="117">
        <v>1.2045E-2</v>
      </c>
      <c r="V71" s="117">
        <v>1.1011E-2</v>
      </c>
      <c r="W71" s="117">
        <v>1.0045999999999999E-2</v>
      </c>
      <c r="X71" s="117">
        <v>9.1470000000000006E-3</v>
      </c>
      <c r="Y71" s="117">
        <v>8.3119999999999999E-3</v>
      </c>
      <c r="Z71" s="117">
        <v>7.5230000000000002E-3</v>
      </c>
      <c r="AA71" s="117">
        <v>6.607E-3</v>
      </c>
      <c r="AB71" s="117">
        <v>5.5030000000000001E-3</v>
      </c>
      <c r="AC71" s="117">
        <v>4.5310000000000003E-3</v>
      </c>
      <c r="AD71" s="117">
        <v>3.5999999999999999E-3</v>
      </c>
      <c r="AE71" s="117">
        <v>2.885E-3</v>
      </c>
      <c r="AF71" s="118">
        <v>-0.11283799999999999</v>
      </c>
      <c r="AG71" s="4"/>
    </row>
    <row r="72" spans="1:34" ht="15" customHeight="1">
      <c r="A72" s="8" t="s">
        <v>1020</v>
      </c>
      <c r="B72" s="116" t="s">
        <v>1021</v>
      </c>
      <c r="C72" s="117">
        <v>15.424077</v>
      </c>
      <c r="D72" s="117">
        <v>14.563088</v>
      </c>
      <c r="E72" s="117">
        <v>13.479716</v>
      </c>
      <c r="F72" s="117">
        <v>12.711668</v>
      </c>
      <c r="G72" s="117">
        <v>12.038982000000001</v>
      </c>
      <c r="H72" s="117">
        <v>11.701926</v>
      </c>
      <c r="I72" s="117">
        <v>11.447886</v>
      </c>
      <c r="J72" s="117">
        <v>11.421849999999999</v>
      </c>
      <c r="K72" s="117">
        <v>11.406155999999999</v>
      </c>
      <c r="L72" s="117">
        <v>11.45396</v>
      </c>
      <c r="M72" s="117">
        <v>11.583228999999999</v>
      </c>
      <c r="N72" s="117">
        <v>11.781008</v>
      </c>
      <c r="O72" s="117">
        <v>12.038646999999999</v>
      </c>
      <c r="P72" s="117">
        <v>12.37978</v>
      </c>
      <c r="Q72" s="117">
        <v>12.749765</v>
      </c>
      <c r="R72" s="117">
        <v>13.169134</v>
      </c>
      <c r="S72" s="117">
        <v>13.623358</v>
      </c>
      <c r="T72" s="117">
        <v>14.079433</v>
      </c>
      <c r="U72" s="117">
        <v>14.568825</v>
      </c>
      <c r="V72" s="117">
        <v>15.087075</v>
      </c>
      <c r="W72" s="117">
        <v>15.564024</v>
      </c>
      <c r="X72" s="117">
        <v>15.993542</v>
      </c>
      <c r="Y72" s="117">
        <v>16.366478000000001</v>
      </c>
      <c r="Z72" s="117">
        <v>16.714984999999999</v>
      </c>
      <c r="AA72" s="117">
        <v>17.078308</v>
      </c>
      <c r="AB72" s="117">
        <v>17.422169</v>
      </c>
      <c r="AC72" s="117">
        <v>17.755231999999999</v>
      </c>
      <c r="AD72" s="117">
        <v>18.064858999999998</v>
      </c>
      <c r="AE72" s="117">
        <v>18.384974</v>
      </c>
      <c r="AF72" s="118">
        <v>6.2909999999999997E-3</v>
      </c>
      <c r="AG72" s="4"/>
    </row>
    <row r="73" spans="1:34" ht="15" customHeight="1">
      <c r="A73" s="8" t="s">
        <v>1022</v>
      </c>
      <c r="B73" s="116" t="s">
        <v>1023</v>
      </c>
      <c r="C73" s="117">
        <v>0</v>
      </c>
      <c r="D73" s="117">
        <v>0</v>
      </c>
      <c r="E73" s="117">
        <v>0</v>
      </c>
      <c r="F73" s="117">
        <v>0</v>
      </c>
      <c r="G73" s="117">
        <v>0</v>
      </c>
      <c r="H73" s="117">
        <v>0</v>
      </c>
      <c r="I73" s="117">
        <v>0</v>
      </c>
      <c r="J73" s="117">
        <v>0</v>
      </c>
      <c r="K73" s="117">
        <v>0</v>
      </c>
      <c r="L73" s="117">
        <v>0</v>
      </c>
      <c r="M73" s="117">
        <v>0</v>
      </c>
      <c r="N73" s="117">
        <v>0</v>
      </c>
      <c r="O73" s="117">
        <v>0</v>
      </c>
      <c r="P73" s="117">
        <v>0</v>
      </c>
      <c r="Q73" s="117">
        <v>0</v>
      </c>
      <c r="R73" s="117">
        <v>0</v>
      </c>
      <c r="S73" s="117">
        <v>0</v>
      </c>
      <c r="T73" s="117">
        <v>0</v>
      </c>
      <c r="U73" s="117">
        <v>0</v>
      </c>
      <c r="V73" s="117">
        <v>0</v>
      </c>
      <c r="W73" s="117">
        <v>0</v>
      </c>
      <c r="X73" s="117">
        <v>0</v>
      </c>
      <c r="Y73" s="117">
        <v>0</v>
      </c>
      <c r="Z73" s="117">
        <v>0</v>
      </c>
      <c r="AA73" s="117">
        <v>0</v>
      </c>
      <c r="AB73" s="117">
        <v>0</v>
      </c>
      <c r="AC73" s="117">
        <v>0</v>
      </c>
      <c r="AD73" s="117">
        <v>0</v>
      </c>
      <c r="AE73" s="117">
        <v>0</v>
      </c>
      <c r="AF73" s="118" t="s">
        <v>2704</v>
      </c>
      <c r="AG73" s="4"/>
    </row>
    <row r="74" spans="1:34" ht="15" customHeight="1">
      <c r="A74" s="8" t="s">
        <v>1024</v>
      </c>
      <c r="B74" s="116" t="s">
        <v>1025</v>
      </c>
      <c r="C74" s="117">
        <v>0</v>
      </c>
      <c r="D74" s="117">
        <v>1.3783999999999999E-2</v>
      </c>
      <c r="E74" s="117">
        <v>2.6987000000000001E-2</v>
      </c>
      <c r="F74" s="117">
        <v>3.9237000000000001E-2</v>
      </c>
      <c r="G74" s="117">
        <v>5.1286999999999999E-2</v>
      </c>
      <c r="H74" s="117">
        <v>6.2011999999999998E-2</v>
      </c>
      <c r="I74" s="117">
        <v>7.1754999999999999E-2</v>
      </c>
      <c r="J74" s="117">
        <v>8.1752000000000005E-2</v>
      </c>
      <c r="K74" s="117">
        <v>8.7789000000000006E-2</v>
      </c>
      <c r="L74" s="117">
        <v>9.4281000000000004E-2</v>
      </c>
      <c r="M74" s="117">
        <v>0.101672</v>
      </c>
      <c r="N74" s="117">
        <v>0.109957</v>
      </c>
      <c r="O74" s="117">
        <v>0.11934500000000001</v>
      </c>
      <c r="P74" s="117">
        <v>0.13007299999999999</v>
      </c>
      <c r="Q74" s="117">
        <v>0.14199800000000001</v>
      </c>
      <c r="R74" s="117">
        <v>0.15551699999999999</v>
      </c>
      <c r="S74" s="117">
        <v>0.17092399999999999</v>
      </c>
      <c r="T74" s="117">
        <v>0.187893</v>
      </c>
      <c r="U74" s="117">
        <v>0.20732700000000001</v>
      </c>
      <c r="V74" s="117">
        <v>0.22933799999999999</v>
      </c>
      <c r="W74" s="117">
        <v>0.25287599999999999</v>
      </c>
      <c r="X74" s="117">
        <v>0.27778700000000001</v>
      </c>
      <c r="Y74" s="117">
        <v>0.30368200000000001</v>
      </c>
      <c r="Z74" s="117">
        <v>0.33075100000000002</v>
      </c>
      <c r="AA74" s="117">
        <v>0.35924400000000001</v>
      </c>
      <c r="AB74" s="117">
        <v>0.38846700000000001</v>
      </c>
      <c r="AC74" s="117">
        <v>0.41786299999999998</v>
      </c>
      <c r="AD74" s="117">
        <v>0.44712400000000002</v>
      </c>
      <c r="AE74" s="117">
        <v>0.47649999999999998</v>
      </c>
      <c r="AF74" s="118" t="s">
        <v>2704</v>
      </c>
      <c r="AG74" s="4"/>
    </row>
    <row r="75" spans="1:34" ht="15" customHeight="1">
      <c r="A75" s="8" t="s">
        <v>1026</v>
      </c>
      <c r="B75" s="116" t="s">
        <v>1027</v>
      </c>
      <c r="C75" s="117">
        <v>0</v>
      </c>
      <c r="D75" s="117">
        <v>1.2234999999999999E-2</v>
      </c>
      <c r="E75" s="117">
        <v>2.4056999999999999E-2</v>
      </c>
      <c r="F75" s="117">
        <v>3.5331000000000001E-2</v>
      </c>
      <c r="G75" s="117">
        <v>4.6633000000000001E-2</v>
      </c>
      <c r="H75" s="117">
        <v>5.6867000000000001E-2</v>
      </c>
      <c r="I75" s="117">
        <v>6.6419000000000006E-2</v>
      </c>
      <c r="J75" s="117">
        <v>7.6422000000000004E-2</v>
      </c>
      <c r="K75" s="117">
        <v>8.3038000000000001E-2</v>
      </c>
      <c r="L75" s="117">
        <v>9.0062000000000003E-2</v>
      </c>
      <c r="M75" s="117">
        <v>9.7814999999999999E-2</v>
      </c>
      <c r="N75" s="117">
        <v>0.10624400000000001</v>
      </c>
      <c r="O75" s="117">
        <v>0.11552900000000001</v>
      </c>
      <c r="P75" s="117">
        <v>0.12573999999999999</v>
      </c>
      <c r="Q75" s="117">
        <v>0.13675899999999999</v>
      </c>
      <c r="R75" s="117">
        <v>0.14892900000000001</v>
      </c>
      <c r="S75" s="117">
        <v>0.16257099999999999</v>
      </c>
      <c r="T75" s="117">
        <v>0.17732100000000001</v>
      </c>
      <c r="U75" s="117">
        <v>0.19401099999999999</v>
      </c>
      <c r="V75" s="117">
        <v>0.212726</v>
      </c>
      <c r="W75" s="117">
        <v>0.232543</v>
      </c>
      <c r="X75" s="117">
        <v>0.25336900000000001</v>
      </c>
      <c r="Y75" s="117">
        <v>0.27486899999999997</v>
      </c>
      <c r="Z75" s="117">
        <v>0.29721500000000001</v>
      </c>
      <c r="AA75" s="117">
        <v>0.32066899999999998</v>
      </c>
      <c r="AB75" s="117">
        <v>0.34473999999999999</v>
      </c>
      <c r="AC75" s="117">
        <v>0.36901200000000001</v>
      </c>
      <c r="AD75" s="117">
        <v>0.39332099999999998</v>
      </c>
      <c r="AE75" s="117">
        <v>0.41794700000000001</v>
      </c>
      <c r="AF75" s="118" t="s">
        <v>2704</v>
      </c>
      <c r="AG75" s="4"/>
    </row>
    <row r="76" spans="1:34" ht="15" customHeight="1">
      <c r="A76" s="8" t="s">
        <v>1028</v>
      </c>
      <c r="B76" s="116" t="s">
        <v>1029</v>
      </c>
      <c r="C76" s="117">
        <v>0</v>
      </c>
      <c r="D76" s="117">
        <v>0</v>
      </c>
      <c r="E76" s="117">
        <v>0</v>
      </c>
      <c r="F76" s="117">
        <v>0</v>
      </c>
      <c r="G76" s="117">
        <v>0</v>
      </c>
      <c r="H76" s="117">
        <v>0</v>
      </c>
      <c r="I76" s="117">
        <v>0</v>
      </c>
      <c r="J76" s="117">
        <v>0</v>
      </c>
      <c r="K76" s="117">
        <v>0</v>
      </c>
      <c r="L76" s="117">
        <v>0</v>
      </c>
      <c r="M76" s="117">
        <v>0</v>
      </c>
      <c r="N76" s="117">
        <v>0</v>
      </c>
      <c r="O76" s="117">
        <v>0</v>
      </c>
      <c r="P76" s="117">
        <v>0</v>
      </c>
      <c r="Q76" s="117">
        <v>0</v>
      </c>
      <c r="R76" s="117">
        <v>0</v>
      </c>
      <c r="S76" s="117">
        <v>0</v>
      </c>
      <c r="T76" s="117">
        <v>0</v>
      </c>
      <c r="U76" s="117">
        <v>0</v>
      </c>
      <c r="V76" s="117">
        <v>0</v>
      </c>
      <c r="W76" s="117">
        <v>0</v>
      </c>
      <c r="X76" s="117">
        <v>0</v>
      </c>
      <c r="Y76" s="117">
        <v>0</v>
      </c>
      <c r="Z76" s="117">
        <v>0</v>
      </c>
      <c r="AA76" s="117">
        <v>0</v>
      </c>
      <c r="AB76" s="117">
        <v>0</v>
      </c>
      <c r="AC76" s="117">
        <v>0</v>
      </c>
      <c r="AD76" s="117">
        <v>0</v>
      </c>
      <c r="AE76" s="117">
        <v>0</v>
      </c>
      <c r="AF76" s="118" t="s">
        <v>2704</v>
      </c>
      <c r="AG76" s="4"/>
    </row>
    <row r="77" spans="1:34" ht="15" customHeight="1">
      <c r="A77" s="8" t="s">
        <v>1030</v>
      </c>
      <c r="B77" s="115" t="s">
        <v>1031</v>
      </c>
      <c r="C77" s="119">
        <v>102.182846</v>
      </c>
      <c r="D77" s="119">
        <v>103.293823</v>
      </c>
      <c r="E77" s="119">
        <v>103.489937</v>
      </c>
      <c r="F77" s="119">
        <v>104.244308</v>
      </c>
      <c r="G77" s="119">
        <v>105.713486</v>
      </c>
      <c r="H77" s="119">
        <v>107.167953</v>
      </c>
      <c r="I77" s="119">
        <v>108.37455</v>
      </c>
      <c r="J77" s="119">
        <v>109.462868</v>
      </c>
      <c r="K77" s="119">
        <v>110.216835</v>
      </c>
      <c r="L77" s="119">
        <v>110.999275</v>
      </c>
      <c r="M77" s="119">
        <v>112.10008999999999</v>
      </c>
      <c r="N77" s="119">
        <v>113.21054100000001</v>
      </c>
      <c r="O77" s="119">
        <v>114.41246</v>
      </c>
      <c r="P77" s="119">
        <v>115.741348</v>
      </c>
      <c r="Q77" s="119">
        <v>116.941322</v>
      </c>
      <c r="R77" s="119">
        <v>118.189804</v>
      </c>
      <c r="S77" s="119">
        <v>119.56903800000001</v>
      </c>
      <c r="T77" s="119">
        <v>120.807121</v>
      </c>
      <c r="U77" s="119">
        <v>122.293434</v>
      </c>
      <c r="V77" s="119">
        <v>124.05663300000001</v>
      </c>
      <c r="W77" s="119">
        <v>125.62550400000001</v>
      </c>
      <c r="X77" s="119">
        <v>127.009232</v>
      </c>
      <c r="Y77" s="119">
        <v>128.18563800000001</v>
      </c>
      <c r="Z77" s="119">
        <v>129.314178</v>
      </c>
      <c r="AA77" s="119">
        <v>130.65448000000001</v>
      </c>
      <c r="AB77" s="119">
        <v>132.132385</v>
      </c>
      <c r="AC77" s="119">
        <v>133.67775</v>
      </c>
      <c r="AD77" s="119">
        <v>135.25266999999999</v>
      </c>
      <c r="AE77" s="119">
        <v>137.02835099999999</v>
      </c>
      <c r="AF77" s="120">
        <v>1.0534999999999999E-2</v>
      </c>
      <c r="AG77" s="4"/>
    </row>
    <row r="78" spans="1:34" ht="15" customHeight="1" thickBot="1">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row>
    <row r="79" spans="1:34" ht="15" customHeight="1">
      <c r="B79" s="105" t="s">
        <v>1032</v>
      </c>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30"/>
    </row>
    <row r="80" spans="1:34" ht="15" customHeight="1">
      <c r="B80" s="4" t="s">
        <v>1033</v>
      </c>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row>
    <row r="81" spans="2:33" ht="15" customHeight="1">
      <c r="B81" s="4" t="s">
        <v>1034</v>
      </c>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row>
    <row r="82" spans="2:33" ht="15" customHeight="1">
      <c r="B82" s="4" t="s">
        <v>2926</v>
      </c>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row>
    <row r="83" spans="2:33" ht="15" customHeight="1">
      <c r="B83" s="4" t="s">
        <v>1035</v>
      </c>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row>
    <row r="84" spans="2:33" ht="15" customHeight="1">
      <c r="B84" s="4" t="s">
        <v>176</v>
      </c>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row>
    <row r="85" spans="2:33" ht="15" customHeight="1">
      <c r="B85" s="4" t="s">
        <v>2927</v>
      </c>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row>
    <row r="86" spans="2:33" ht="15" customHeight="1">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row>
    <row r="87" spans="2:33" ht="15" customHeight="1">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row>
    <row r="88" spans="2:33" ht="15" customHeight="1">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row>
    <row r="89" spans="2:33" ht="15" customHeight="1">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row>
    <row r="90" spans="2:33" ht="15" customHeight="1">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row>
    <row r="91" spans="2:33" ht="12" customHeight="1">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row>
    <row r="92" spans="2:33" ht="15" customHeight="1">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row>
    <row r="93" spans="2:33" ht="15" customHeight="1">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row>
    <row r="94" spans="2:33" ht="15" customHeight="1">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row>
    <row r="95" spans="2:33" ht="15" customHeight="1">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row>
    <row r="96" spans="2:33" ht="12" customHeight="1">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row>
    <row r="97" spans="2:33" ht="15" customHeight="1">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row>
    <row r="98" spans="2:33" ht="12" customHeight="1">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row>
    <row r="99" spans="2:33" ht="15" customHeight="1">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row>
    <row r="100" spans="2:33" ht="15" customHeight="1">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row>
    <row r="101" spans="2:33" ht="15" customHeight="1">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row>
    <row r="102" spans="2:33" ht="15" customHeight="1">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row>
    <row r="103" spans="2:33" ht="15" customHeight="1">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row>
    <row r="104" spans="2:33" ht="15" customHeight="1">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row>
    <row r="105" spans="2:33" ht="15" customHeight="1">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row>
    <row r="106" spans="2:33" ht="15" customHeight="1">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row>
    <row r="107" spans="2:33" ht="15" customHeight="1">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row>
    <row r="108" spans="2:33" ht="15" customHeight="1">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row>
    <row r="109" spans="2:33" ht="15" customHeight="1">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t="s">
        <v>821</v>
      </c>
      <c r="AG109" s="4"/>
    </row>
    <row r="110" spans="2:33" ht="15" customHeight="1"/>
    <row r="111" spans="2:33" ht="15" customHeight="1"/>
    <row r="112" spans="2:33" ht="15" customHeight="1"/>
    <row r="113" spans="2:32" ht="15" customHeight="1"/>
    <row r="114" spans="2:32" ht="12" customHeight="1"/>
    <row r="115" spans="2:32" ht="15" customHeight="1"/>
    <row r="116" spans="2:32" ht="15" customHeight="1"/>
    <row r="117" spans="2:32" ht="15" customHeight="1">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row>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5" customHeight="1"/>
    <row r="129" customFormat="1" ht="12" customHeight="1"/>
    <row r="130" customFormat="1" ht="12" customHeight="1"/>
    <row r="131" customFormat="1" ht="12" customHeight="1"/>
    <row r="132" customFormat="1" ht="12" customHeight="1"/>
    <row r="133" customFormat="1" ht="12" customHeight="1"/>
    <row r="134" customFormat="1" ht="12" customHeight="1"/>
    <row r="135" customFormat="1" ht="12" customHeight="1"/>
    <row r="136" customFormat="1" ht="12" customHeight="1"/>
    <row r="137" customFormat="1" ht="12" customHeight="1"/>
    <row r="138" customFormat="1" ht="12" customHeight="1"/>
    <row r="139" customFormat="1" ht="12" customHeight="1"/>
    <row r="140" customFormat="1" ht="12" customHeight="1"/>
    <row r="141" customFormat="1" ht="12" customHeight="1"/>
    <row r="142" customFormat="1" ht="12" customHeight="1"/>
    <row r="143" customFormat="1" ht="12" customHeight="1"/>
    <row r="144" customFormat="1" ht="12" customHeight="1"/>
    <row r="145" customFormat="1" ht="12" customHeight="1"/>
    <row r="146" customFormat="1" ht="12" customHeight="1"/>
    <row r="147" customFormat="1" ht="12" customHeight="1"/>
    <row r="148" customFormat="1" ht="12" customHeight="1"/>
    <row r="149" customFormat="1" ht="12" customHeight="1"/>
    <row r="150" customFormat="1" ht="15" customHeight="1"/>
    <row r="151" customFormat="1" ht="15" customHeight="1"/>
    <row r="152" customFormat="1" ht="15" customHeight="1"/>
    <row r="153" customFormat="1" ht="15" customHeight="1"/>
    <row r="154" customFormat="1" ht="15" customHeight="1"/>
    <row r="155" customFormat="1" ht="15" customHeight="1"/>
    <row r="156" customFormat="1" ht="15" customHeight="1"/>
    <row r="157" customFormat="1" ht="15" customHeight="1"/>
    <row r="158" customFormat="1" ht="15" customHeight="1"/>
    <row r="159" customFormat="1" ht="15" customHeight="1"/>
    <row r="160" customFormat="1" ht="15" customHeight="1"/>
    <row r="161" customFormat="1" ht="15" customHeight="1"/>
    <row r="162" customFormat="1" ht="15" customHeight="1"/>
    <row r="163" customFormat="1" ht="12" customHeight="1"/>
    <row r="164" customFormat="1" ht="15" customHeight="1"/>
    <row r="165" customFormat="1" ht="15" customHeight="1"/>
    <row r="166" customFormat="1" ht="15" customHeight="1"/>
    <row r="167" customFormat="1" ht="15" customHeight="1"/>
    <row r="168" customFormat="1" ht="15" customHeight="1"/>
    <row r="169" customFormat="1" ht="15" customHeight="1"/>
    <row r="170" customFormat="1" ht="15" customHeight="1"/>
    <row r="171" customFormat="1" ht="15" customHeight="1"/>
    <row r="172" customFormat="1" ht="12" customHeight="1"/>
    <row r="173" customFormat="1" ht="15" customHeight="1"/>
    <row r="174" customFormat="1" ht="15" customHeight="1"/>
    <row r="175" customFormat="1" ht="15" customHeight="1"/>
    <row r="176" customFormat="1" ht="15" customHeight="1"/>
    <row r="177" customFormat="1" ht="15" customHeight="1"/>
    <row r="178" customFormat="1" ht="15" customHeight="1"/>
    <row r="179" customFormat="1" ht="15" customHeight="1"/>
    <row r="180" customFormat="1" ht="15" customHeight="1"/>
    <row r="181" customFormat="1" ht="12" customHeight="1"/>
    <row r="182" customFormat="1" ht="12" customHeight="1"/>
    <row r="183" customFormat="1" ht="15" customHeight="1"/>
    <row r="184" customFormat="1" ht="15" customHeight="1"/>
    <row r="185" customFormat="1" ht="15" customHeight="1"/>
    <row r="186" customFormat="1" ht="15" customHeight="1"/>
    <row r="187" customFormat="1" ht="15" customHeight="1"/>
    <row r="188" customFormat="1" ht="12" customHeight="1"/>
    <row r="189" customFormat="1" ht="15" customHeight="1"/>
    <row r="190" customFormat="1" ht="15" customHeight="1"/>
    <row r="191" customFormat="1" ht="15" customHeight="1"/>
    <row r="192" customFormat="1" ht="15" customHeight="1"/>
    <row r="193" customFormat="1" ht="15" customHeight="1"/>
    <row r="194" customFormat="1" ht="12" customHeight="1"/>
    <row r="195" customFormat="1" ht="15" customHeight="1"/>
    <row r="196" customFormat="1" ht="15" customHeight="1"/>
    <row r="197" customFormat="1" ht="15" customHeight="1"/>
    <row r="198" customFormat="1" ht="15" customHeight="1"/>
    <row r="199" customFormat="1" ht="15" customHeight="1"/>
    <row r="200" customFormat="1" ht="12" customHeight="1"/>
    <row r="201" customFormat="1" ht="15" customHeight="1"/>
    <row r="202" customFormat="1" ht="15" customHeight="1"/>
    <row r="203" customFormat="1" ht="15" customHeight="1"/>
    <row r="204" customFormat="1" ht="12" customHeight="1"/>
    <row r="205" customFormat="1" ht="15" customHeight="1"/>
    <row r="206" customFormat="1" ht="15" customHeight="1"/>
    <row r="207" customFormat="1" ht="15" customHeight="1"/>
    <row r="208" customFormat="1" ht="15" customHeight="1"/>
    <row r="209" customFormat="1" ht="12" customHeight="1"/>
    <row r="210" customFormat="1" ht="15" customHeight="1"/>
    <row r="211" customFormat="1" ht="15" customHeight="1"/>
    <row r="212" customFormat="1" ht="15" customHeight="1"/>
    <row r="213" customFormat="1" ht="15" customHeight="1"/>
    <row r="214" customFormat="1" ht="15" customHeight="1"/>
    <row r="215" customFormat="1" ht="15" customHeight="1"/>
    <row r="216" customFormat="1" ht="15" customHeight="1"/>
    <row r="217" customFormat="1" ht="15" customHeight="1"/>
    <row r="218" customFormat="1" ht="15" customHeight="1"/>
    <row r="219" customFormat="1" ht="15" customHeight="1"/>
    <row r="220" customFormat="1" ht="15" customHeight="1"/>
    <row r="221" customFormat="1" ht="15" customHeight="1"/>
    <row r="222" customFormat="1" ht="15" customHeight="1"/>
    <row r="223" customFormat="1" ht="15" customHeight="1"/>
    <row r="224" customFormat="1" ht="15" customHeight="1"/>
    <row r="225" customFormat="1" ht="15" customHeight="1"/>
    <row r="226" customFormat="1" ht="15" customHeight="1"/>
    <row r="227" customFormat="1" ht="15" customHeight="1"/>
    <row r="228" customFormat="1" ht="15" customHeight="1"/>
    <row r="229" customFormat="1" ht="15" customHeight="1"/>
    <row r="230" customFormat="1" ht="15" customHeight="1"/>
    <row r="231" customFormat="1" ht="15" customHeight="1"/>
    <row r="232" customFormat="1" ht="15" customHeight="1"/>
    <row r="233" customFormat="1" ht="15" customHeight="1"/>
    <row r="234" customFormat="1" ht="15" customHeight="1"/>
    <row r="235" customFormat="1" ht="15" customHeight="1"/>
    <row r="236" customFormat="1" ht="15" customHeight="1"/>
    <row r="237" customFormat="1" ht="15" customHeight="1"/>
    <row r="238" customFormat="1" ht="15" customHeight="1"/>
    <row r="239" customFormat="1" ht="15" customHeight="1"/>
    <row r="240" customFormat="1" ht="15" customHeight="1"/>
    <row r="241" customFormat="1" ht="15" customHeight="1"/>
    <row r="242" customFormat="1" ht="15" customHeight="1"/>
    <row r="243" customFormat="1" ht="15" customHeight="1"/>
    <row r="244" customFormat="1" ht="15" customHeight="1"/>
    <row r="245" customFormat="1" ht="15" customHeight="1"/>
    <row r="246" customFormat="1" ht="15" customHeight="1"/>
    <row r="247" customFormat="1" ht="15" customHeight="1"/>
    <row r="248" customFormat="1" ht="12" customHeight="1"/>
    <row r="249" customFormat="1" ht="15" customHeight="1"/>
    <row r="250" customFormat="1" ht="15" customHeight="1"/>
    <row r="251" customFormat="1" ht="15" customHeight="1"/>
    <row r="252" customFormat="1" ht="12" customHeight="1"/>
    <row r="253" customFormat="1" ht="15" customHeight="1"/>
    <row r="254" customFormat="1" ht="15" customHeight="1"/>
    <row r="255" customFormat="1" ht="15" customHeight="1"/>
    <row r="256" customFormat="1" ht="12" customHeight="1"/>
    <row r="257" spans="2:32" ht="15" customHeight="1"/>
    <row r="258" spans="2:32" ht="15" customHeight="1"/>
    <row r="259" spans="2:32" ht="15" customHeight="1">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row>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5" customHeight="1"/>
    <row r="268" spans="2:32" ht="12" customHeight="1"/>
    <row r="269" spans="2:32" ht="12" customHeight="1"/>
    <row r="270" spans="2:32" ht="12" customHeight="1"/>
    <row r="271" spans="2:32" ht="12" customHeight="1"/>
    <row r="272" spans="2:32" ht="12" customHeight="1"/>
    <row r="273" customFormat="1" ht="12" customHeight="1"/>
    <row r="274" customFormat="1" ht="12" customHeight="1"/>
    <row r="275" customFormat="1" ht="12" customHeight="1"/>
    <row r="276" customFormat="1" ht="12" customHeight="1"/>
    <row r="277" customFormat="1" ht="12" customHeight="1"/>
    <row r="278" customFormat="1" ht="12" customHeight="1"/>
    <row r="279" customFormat="1" ht="12" customHeight="1"/>
    <row r="280" customFormat="1" ht="12" customHeight="1"/>
    <row r="281" customFormat="1" ht="12" customHeight="1"/>
    <row r="282" customFormat="1" ht="12" customHeight="1"/>
    <row r="283" customFormat="1" ht="12" customHeight="1"/>
    <row r="284" customFormat="1" ht="12" customHeight="1"/>
    <row r="285" customFormat="1" ht="12" customHeight="1"/>
    <row r="286" customFormat="1" ht="12" customHeight="1"/>
    <row r="287" customFormat="1" ht="12" customHeight="1"/>
    <row r="288" customFormat="1" ht="12" customHeight="1"/>
    <row r="289" customFormat="1" ht="12" customHeight="1"/>
    <row r="290" customFormat="1" ht="12" customHeight="1"/>
    <row r="291" customFormat="1" ht="12" customHeight="1"/>
    <row r="292" customFormat="1" ht="12" customHeight="1"/>
    <row r="293" customFormat="1" ht="12" customHeight="1"/>
    <row r="294" customFormat="1" ht="12" customHeight="1"/>
    <row r="295" customFormat="1" ht="12" customHeight="1"/>
    <row r="296" customFormat="1" ht="12" customHeight="1"/>
    <row r="297" customFormat="1" ht="12" customHeight="1"/>
    <row r="298" customFormat="1" ht="12" customHeight="1"/>
    <row r="299" customFormat="1" ht="12" customHeight="1"/>
    <row r="300" customFormat="1" ht="15" customHeight="1"/>
    <row r="301" customFormat="1" ht="15" customHeight="1"/>
    <row r="302" customFormat="1" ht="15" customHeight="1"/>
    <row r="303" customFormat="1" ht="15" customHeight="1"/>
    <row r="304" customFormat="1" ht="15" customHeight="1"/>
    <row r="305" customFormat="1" ht="15" customHeight="1"/>
    <row r="306" customFormat="1" ht="15" customHeight="1"/>
    <row r="307" customFormat="1" ht="15" customHeight="1"/>
    <row r="308" customFormat="1" ht="15" customHeight="1"/>
    <row r="309" customFormat="1" ht="15" customHeight="1"/>
    <row r="310" customFormat="1" ht="12" customHeight="1"/>
    <row r="311" customFormat="1" ht="15" customHeight="1"/>
    <row r="312" customFormat="1" ht="15" customHeight="1"/>
    <row r="313" customFormat="1" ht="15" customHeight="1"/>
    <row r="314" customFormat="1" ht="15" customHeight="1"/>
    <row r="315" customFormat="1" ht="15" customHeight="1"/>
    <row r="316" customFormat="1" ht="15" customHeight="1"/>
    <row r="317" customFormat="1" ht="15" customHeight="1"/>
    <row r="318" customFormat="1" ht="15" customHeight="1"/>
    <row r="319" customFormat="1" ht="15" customHeight="1"/>
    <row r="320" customFormat="1" ht="15" customHeight="1"/>
    <row r="321" customFormat="1" ht="15" customHeight="1"/>
    <row r="322" customFormat="1" ht="15" customHeight="1"/>
    <row r="323" customFormat="1" ht="15" customHeight="1"/>
    <row r="324" customFormat="1" ht="15" customHeight="1"/>
    <row r="325" customFormat="1" ht="15" customHeight="1"/>
    <row r="326" customFormat="1" ht="15" customHeight="1"/>
    <row r="327" customFormat="1" ht="12" customHeight="1"/>
    <row r="328" customFormat="1" ht="15" customHeight="1"/>
    <row r="329" customFormat="1" ht="12" customHeight="1"/>
    <row r="330" customFormat="1" ht="15" customHeight="1"/>
    <row r="331" customFormat="1" ht="15" customHeight="1"/>
    <row r="332" customFormat="1" ht="15" customHeight="1"/>
    <row r="333" customFormat="1" ht="15" customHeight="1"/>
    <row r="334" customFormat="1" ht="15" customHeight="1"/>
    <row r="335" customFormat="1" ht="15" customHeight="1"/>
    <row r="336" customFormat="1" ht="15" customHeight="1"/>
    <row r="337" spans="2:32" ht="15" customHeight="1"/>
    <row r="338" spans="2:32" ht="15" customHeight="1"/>
    <row r="339" spans="2:32" ht="15" customHeight="1">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c r="AE339" s="97"/>
      <c r="AF339" s="97"/>
    </row>
    <row r="340" spans="2:32" ht="15" customHeight="1"/>
    <row r="341" spans="2:32" ht="15" customHeight="1"/>
    <row r="342" spans="2:32" ht="15" customHeight="1"/>
    <row r="343" spans="2:32" ht="15" customHeight="1"/>
    <row r="344" spans="2:32" ht="15" customHeight="1"/>
    <row r="345" spans="2:32" ht="15" customHeight="1"/>
    <row r="346" spans="2:32" ht="15" customHeight="1"/>
    <row r="347" spans="2:32" ht="15" customHeight="1"/>
    <row r="348" spans="2:32" ht="12" customHeight="1"/>
    <row r="349" spans="2:32" ht="12" customHeight="1"/>
    <row r="350" spans="2:32" ht="12" customHeight="1"/>
    <row r="351" spans="2:32" ht="12" customHeight="1"/>
    <row r="352" spans="2:32" ht="12" customHeight="1"/>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5" customFormat="1" ht="15" customHeight="1"/>
    <row r="376" customFormat="1" ht="15" customHeight="1"/>
    <row r="377" customFormat="1" ht="15" customHeight="1"/>
    <row r="378" customFormat="1" ht="15" customHeight="1"/>
    <row r="379" customFormat="1" ht="15" customHeight="1"/>
    <row r="380" customFormat="1" ht="15" customHeight="1"/>
    <row r="381" customFormat="1" ht="15" customHeight="1"/>
    <row r="382" customFormat="1" ht="15" customHeight="1"/>
    <row r="383" customFormat="1" ht="15" customHeight="1"/>
    <row r="384" customFormat="1" ht="15" customHeight="1"/>
    <row r="385" customFormat="1" ht="12" customHeight="1"/>
    <row r="386" customFormat="1" ht="15" customHeight="1"/>
    <row r="387" customFormat="1" ht="15" customHeight="1"/>
    <row r="388" customFormat="1" ht="15" customHeight="1"/>
    <row r="389" customFormat="1" ht="15" customHeight="1"/>
    <row r="390" customFormat="1" ht="15" customHeight="1"/>
    <row r="391" customFormat="1" ht="15" customHeight="1"/>
    <row r="392" customFormat="1" ht="15" customHeight="1"/>
    <row r="393" customFormat="1" ht="15" customHeight="1"/>
    <row r="394" customFormat="1" ht="15" customHeight="1"/>
    <row r="395" customFormat="1" ht="15" customHeight="1"/>
    <row r="396" customFormat="1" ht="15" customHeight="1"/>
    <row r="397" customFormat="1" ht="15" customHeight="1"/>
    <row r="398" customFormat="1" ht="15" customHeight="1"/>
    <row r="399" customFormat="1" ht="15" customHeight="1"/>
    <row r="400" customFormat="1" ht="15" customHeight="1"/>
    <row r="401" customFormat="1" ht="15" customHeight="1"/>
    <row r="402" customFormat="1" ht="12" customHeight="1"/>
    <row r="403" customFormat="1" ht="15" customHeight="1"/>
    <row r="404" customFormat="1" ht="15" customHeight="1"/>
    <row r="405" customFormat="1" ht="12" customHeight="1"/>
    <row r="406" customFormat="1" ht="15" customHeight="1"/>
    <row r="407" customFormat="1" ht="15" customHeight="1"/>
    <row r="408" customFormat="1" ht="15" customHeight="1"/>
    <row r="409" customFormat="1" ht="15" customHeight="1"/>
    <row r="410" customFormat="1" ht="15" customHeight="1"/>
    <row r="411" customFormat="1" ht="12" customHeight="1"/>
    <row r="412" customFormat="1" ht="15" customHeight="1"/>
    <row r="413" customFormat="1" ht="15" customHeight="1"/>
    <row r="414" customFormat="1" ht="15" customHeight="1"/>
    <row r="415" customFormat="1" ht="15" customHeight="1"/>
    <row r="416" customFormat="1" ht="15" customHeight="1"/>
    <row r="417" customFormat="1" ht="15" customHeight="1"/>
    <row r="418" customFormat="1" ht="15" customHeight="1"/>
    <row r="419" customFormat="1" ht="15" customHeight="1"/>
    <row r="420" customFormat="1" ht="15" customHeight="1"/>
    <row r="421" customFormat="1" ht="15" customHeight="1"/>
    <row r="422" customFormat="1" ht="15" customHeight="1"/>
    <row r="423" customFormat="1" ht="15" customHeight="1"/>
    <row r="424" customFormat="1" ht="15" customHeight="1"/>
    <row r="425" customFormat="1" ht="15" customHeight="1"/>
    <row r="426" customFormat="1" ht="15" customHeight="1"/>
    <row r="427" customFormat="1" ht="15" customHeight="1"/>
    <row r="428" customFormat="1" ht="12" customHeight="1"/>
    <row r="429" customFormat="1" ht="15" customHeight="1"/>
    <row r="430" customFormat="1" ht="15" customHeight="1"/>
    <row r="431" customFormat="1" ht="12" customHeight="1"/>
    <row r="432" customFormat="1" ht="15" customHeight="1"/>
    <row r="433" customFormat="1" ht="15" customHeight="1"/>
    <row r="434" customFormat="1" ht="15" customHeight="1"/>
    <row r="435" customFormat="1" ht="12" customHeight="1"/>
    <row r="436" customFormat="1" ht="15" customHeight="1"/>
    <row r="437" customFormat="1" ht="15" customHeight="1"/>
    <row r="438" customFormat="1" ht="15" customHeight="1"/>
    <row r="439" customFormat="1" ht="15" customHeight="1"/>
    <row r="440" customFormat="1" ht="15" customHeight="1"/>
    <row r="441" customFormat="1" ht="15" customHeight="1"/>
    <row r="442" customFormat="1" ht="15" customHeight="1"/>
    <row r="443" customFormat="1" ht="15" customHeight="1"/>
    <row r="444" customFormat="1" ht="15" customHeight="1"/>
    <row r="445" customFormat="1" ht="15" customHeight="1"/>
    <row r="446" customFormat="1" ht="12" customHeight="1"/>
    <row r="447" customFormat="1" ht="15" customHeight="1"/>
    <row r="448" customFormat="1" ht="15" customHeight="1"/>
    <row r="449" spans="2:32" ht="12" customHeight="1"/>
    <row r="450" spans="2:32" ht="15" customHeight="1"/>
    <row r="451" spans="2:32" ht="15" customHeight="1"/>
    <row r="452" spans="2:32" ht="15" customHeight="1">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5" customHeight="1"/>
    <row r="461" spans="2:32" ht="12" customHeight="1"/>
    <row r="462" spans="2:32" ht="12" customHeight="1"/>
    <row r="463" spans="2:32" ht="12" customHeight="1"/>
    <row r="464" spans="2:32" ht="12" customHeight="1"/>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customFormat="1" ht="12" customHeight="1"/>
    <row r="498" customFormat="1" ht="12" customHeight="1"/>
    <row r="499" customFormat="1" ht="12" customHeight="1"/>
    <row r="500" customFormat="1" ht="15" customHeight="1"/>
    <row r="501" customFormat="1" ht="15" customHeight="1"/>
    <row r="502" customFormat="1" ht="15" customHeight="1"/>
    <row r="503" customFormat="1" ht="15" customHeight="1"/>
    <row r="504" customFormat="1" ht="15" customHeight="1"/>
    <row r="505" customFormat="1" ht="15" customHeight="1"/>
    <row r="506" customFormat="1" ht="15" customHeight="1"/>
    <row r="507" customFormat="1" ht="15" customHeight="1"/>
    <row r="508" customFormat="1" ht="15" customHeight="1"/>
    <row r="509" customFormat="1" ht="15" customHeight="1"/>
    <row r="510" customFormat="1" ht="12" customHeight="1"/>
    <row r="511" customFormat="1" ht="15" customHeight="1"/>
    <row r="512" customFormat="1" ht="15" customHeight="1"/>
    <row r="513" customFormat="1" ht="15" customHeight="1"/>
    <row r="514" customFormat="1" ht="15" customHeight="1"/>
    <row r="515" customFormat="1" ht="15" customHeight="1"/>
    <row r="516" customFormat="1" ht="15" customHeight="1"/>
    <row r="517" customFormat="1" ht="15" customHeight="1"/>
    <row r="518" customFormat="1" ht="15" customHeight="1"/>
    <row r="519" customFormat="1" ht="15" customHeight="1"/>
    <row r="520" customFormat="1" ht="15" customHeight="1"/>
    <row r="521" customFormat="1" ht="15" customHeight="1"/>
    <row r="522" customFormat="1" ht="15" customHeight="1"/>
    <row r="523" customFormat="1" ht="15" customHeight="1"/>
    <row r="524" customFormat="1" ht="15" customHeight="1"/>
    <row r="525" customFormat="1" ht="15" customHeight="1"/>
    <row r="526" customFormat="1" ht="15" customHeight="1"/>
    <row r="527" customFormat="1" ht="12" customHeight="1"/>
    <row r="528" customFormat="1" ht="15" customHeight="1"/>
    <row r="529" customFormat="1" ht="12" customHeight="1"/>
    <row r="530" customFormat="1" ht="15" customHeight="1"/>
    <row r="531" customFormat="1" ht="15" customHeight="1"/>
    <row r="532" customFormat="1" ht="15" customHeight="1"/>
    <row r="533" customFormat="1" ht="15" customHeight="1"/>
    <row r="534" customFormat="1" ht="15" customHeight="1"/>
    <row r="535" customFormat="1" ht="12" customHeight="1"/>
    <row r="536" customFormat="1" ht="15" customHeight="1"/>
    <row r="537" customFormat="1" ht="15" customHeight="1"/>
    <row r="538" customFormat="1" ht="15" customHeight="1"/>
    <row r="539" customFormat="1" ht="15" customHeight="1"/>
    <row r="540" customFormat="1" ht="15" customHeight="1"/>
    <row r="541" customFormat="1" ht="15" customHeight="1"/>
    <row r="542" customFormat="1" ht="15" customHeight="1"/>
    <row r="543" customFormat="1" ht="15" customHeight="1"/>
    <row r="544" customFormat="1" ht="15" customHeight="1"/>
    <row r="545" customFormat="1" ht="15" customHeight="1"/>
    <row r="546" customFormat="1" ht="15" customHeight="1"/>
    <row r="547" customFormat="1" ht="15" customHeight="1"/>
    <row r="548" customFormat="1" ht="15" customHeight="1"/>
    <row r="549" customFormat="1" ht="15" customHeight="1"/>
    <row r="550" customFormat="1" ht="15" customHeight="1"/>
    <row r="551" customFormat="1" ht="15" customHeight="1"/>
    <row r="552" customFormat="1" ht="12" customHeight="1"/>
    <row r="553" customFormat="1" ht="15" customHeight="1"/>
    <row r="554" customFormat="1" ht="12" customHeight="1"/>
    <row r="555" customFormat="1" ht="15" customHeight="1"/>
    <row r="556" customFormat="1" ht="15" customHeight="1"/>
    <row r="557" customFormat="1" ht="15" customHeight="1"/>
    <row r="558" customFormat="1" ht="15" customHeight="1"/>
    <row r="559" customFormat="1" ht="15" customHeight="1"/>
    <row r="560" customFormat="1" ht="15" customHeight="1"/>
    <row r="561" spans="2:32" ht="15" customHeight="1"/>
    <row r="562" spans="2:32" ht="15" customHeight="1"/>
    <row r="563" spans="2:32" ht="15" customHeight="1"/>
    <row r="564" spans="2:32" ht="15" customHeight="1"/>
    <row r="565" spans="2:32" ht="15" customHeight="1">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c r="AC565" s="97"/>
      <c r="AD565" s="97"/>
      <c r="AE565" s="97"/>
      <c r="AF565" s="97"/>
    </row>
    <row r="566" spans="2:32" ht="15" customHeight="1"/>
    <row r="567" spans="2:32" ht="15" customHeight="1"/>
    <row r="568" spans="2:32" ht="15" customHeight="1"/>
    <row r="569" spans="2:32" ht="15" customHeight="1"/>
    <row r="570" spans="2:32" ht="15" customHeight="1"/>
    <row r="571" spans="2:32" ht="12" customHeight="1"/>
    <row r="572" spans="2:32" ht="12" customHeight="1"/>
    <row r="573" spans="2:32" ht="12" customHeight="1"/>
    <row r="574" spans="2:32" ht="12" customHeight="1"/>
    <row r="575" spans="2:32" ht="12" customHeight="1"/>
    <row r="576" spans="2:32" ht="12" customHeight="1"/>
    <row r="577" customFormat="1" ht="12" customHeight="1"/>
    <row r="578" customFormat="1" ht="12" customHeight="1"/>
    <row r="579" customFormat="1" ht="12" customHeight="1"/>
    <row r="580" customFormat="1" ht="12" customHeight="1"/>
    <row r="581" customFormat="1" ht="12" customHeight="1"/>
    <row r="582" customFormat="1" ht="12" customHeight="1"/>
    <row r="583" customFormat="1" ht="12" customHeight="1"/>
    <row r="584" customFormat="1" ht="12" customHeight="1"/>
    <row r="585" customFormat="1" ht="12" customHeight="1"/>
    <row r="586" customFormat="1" ht="12" customHeight="1"/>
    <row r="587" customFormat="1" ht="12" customHeight="1"/>
    <row r="588" customFormat="1" ht="12" customHeight="1"/>
    <row r="589" customFormat="1" ht="12" customHeight="1"/>
    <row r="590" customFormat="1" ht="12" customHeight="1"/>
    <row r="591" customFormat="1" ht="12" customHeight="1"/>
    <row r="592" customFormat="1" ht="12" customHeight="1"/>
    <row r="593" customFormat="1" ht="12" customHeight="1"/>
    <row r="594" customFormat="1" ht="12" customHeight="1"/>
    <row r="595" customFormat="1" ht="12" customHeight="1"/>
    <row r="596" customFormat="1" ht="12" customHeight="1"/>
    <row r="597" customFormat="1" ht="12" customHeight="1"/>
    <row r="598" customFormat="1" ht="12" customHeight="1"/>
    <row r="599" customFormat="1" ht="12" customHeight="1"/>
    <row r="600" customFormat="1" ht="15" customHeight="1"/>
    <row r="601" customFormat="1" ht="15" customHeight="1"/>
    <row r="602" customFormat="1" ht="15" customHeight="1"/>
    <row r="603" customFormat="1" ht="15" customHeight="1"/>
    <row r="604" customFormat="1" ht="15" customHeight="1"/>
    <row r="605" customFormat="1" ht="15" customHeight="1"/>
    <row r="606" customFormat="1" ht="15" customHeight="1"/>
    <row r="607" customFormat="1" ht="15" customHeight="1"/>
    <row r="608" customFormat="1" ht="15" customHeight="1"/>
    <row r="609" customFormat="1" ht="12" customHeight="1"/>
    <row r="610" customFormat="1" ht="15" customHeight="1"/>
    <row r="611" customFormat="1" ht="15" customHeight="1"/>
    <row r="612" customFormat="1" ht="15" customHeight="1"/>
    <row r="613" customFormat="1" ht="15" customHeight="1"/>
    <row r="614" customFormat="1" ht="15" customHeight="1"/>
    <row r="615" customFormat="1" ht="15" customHeight="1"/>
    <row r="616" customFormat="1" ht="15" customHeight="1"/>
    <row r="617" customFormat="1" ht="15" customHeight="1"/>
    <row r="618" customFormat="1" ht="15" customHeight="1"/>
    <row r="619" customFormat="1" ht="15" customHeight="1"/>
    <row r="620" customFormat="1" ht="15" customHeight="1"/>
    <row r="621" customFormat="1" ht="15" customHeight="1"/>
    <row r="622" customFormat="1" ht="15" customHeight="1"/>
    <row r="623" customFormat="1" ht="15" customHeight="1"/>
    <row r="624" customFormat="1" ht="15" customHeight="1"/>
    <row r="625" customFormat="1" ht="12" customHeight="1"/>
    <row r="626" customFormat="1" ht="15" customHeight="1"/>
    <row r="627" customFormat="1" ht="12" customHeight="1"/>
    <row r="628" customFormat="1" ht="15" customHeight="1"/>
    <row r="629" customFormat="1" ht="15" customHeight="1"/>
    <row r="630" customFormat="1" ht="15" customHeight="1"/>
    <row r="631" customFormat="1" ht="15" customHeight="1"/>
    <row r="632" customFormat="1" ht="12" customHeight="1"/>
    <row r="633" customFormat="1" ht="15" customHeight="1"/>
    <row r="634" customFormat="1" ht="15" customHeight="1"/>
    <row r="635" customFormat="1" ht="15" customHeight="1"/>
    <row r="636" customFormat="1" ht="15" customHeight="1"/>
    <row r="637" customFormat="1" ht="15" customHeight="1"/>
    <row r="638" customFormat="1" ht="15" customHeight="1"/>
    <row r="639" customFormat="1" ht="15" customHeight="1"/>
    <row r="640" customFormat="1" ht="15" customHeight="1"/>
    <row r="641" customFormat="1" ht="15" customHeight="1"/>
    <row r="642" customFormat="1" ht="15" customHeight="1"/>
    <row r="643" customFormat="1" ht="15" customHeight="1"/>
    <row r="644" customFormat="1" ht="15" customHeight="1"/>
    <row r="645" customFormat="1" ht="15" customHeight="1"/>
    <row r="646" customFormat="1" ht="15" customHeight="1"/>
    <row r="647" customFormat="1" ht="15" customHeight="1"/>
    <row r="648" customFormat="1" ht="12" customHeight="1"/>
    <row r="649" customFormat="1" ht="15" customHeight="1"/>
    <row r="650" customFormat="1" ht="12" customHeight="1"/>
    <row r="651" customFormat="1" ht="15" customHeight="1"/>
    <row r="652" customFormat="1" ht="12" customHeight="1"/>
    <row r="653" customFormat="1" ht="15" customHeight="1"/>
    <row r="654" customFormat="1" ht="15" customHeight="1"/>
    <row r="655" customFormat="1" ht="12" customHeight="1"/>
    <row r="656" customFormat="1" ht="15" customHeight="1"/>
    <row r="657" spans="2:32" ht="12" customHeight="1"/>
    <row r="658" spans="2:32" ht="12" customHeight="1"/>
    <row r="659" spans="2:32" ht="15" customHeight="1"/>
    <row r="660" spans="2:32" ht="12" customHeight="1"/>
    <row r="661" spans="2:32" ht="15" customHeight="1"/>
    <row r="662" spans="2:32" ht="15" customHeight="1"/>
    <row r="663" spans="2:32" ht="15" customHeight="1">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row>
    <row r="664" spans="2:32" ht="15" customHeight="1"/>
    <row r="665" spans="2:32" ht="15" customHeight="1"/>
    <row r="666" spans="2:32" ht="15" customHeight="1"/>
    <row r="667" spans="2:32" ht="15" customHeight="1"/>
    <row r="668" spans="2:32" ht="15" customHeight="1"/>
    <row r="669" spans="2:32" ht="12" customHeight="1"/>
    <row r="670" spans="2:32" ht="12" customHeight="1"/>
    <row r="671" spans="2:32" ht="12" customHeight="1"/>
    <row r="672" spans="2:32" ht="12" customHeight="1"/>
    <row r="673" customFormat="1" ht="12" customHeight="1"/>
    <row r="674" customFormat="1" ht="12" customHeight="1"/>
    <row r="675" customFormat="1" ht="12" customHeight="1"/>
    <row r="676" customFormat="1" ht="12" customHeight="1"/>
    <row r="677" customFormat="1" ht="12" customHeight="1"/>
    <row r="678" customFormat="1" ht="12" customHeight="1"/>
    <row r="679" customFormat="1" ht="12" customHeight="1"/>
    <row r="680" customFormat="1" ht="12" customHeight="1"/>
    <row r="681" customFormat="1" ht="12" customHeight="1"/>
    <row r="682" customFormat="1" ht="12" customHeight="1"/>
    <row r="683" customFormat="1" ht="12" customHeight="1"/>
    <row r="684" customFormat="1" ht="12" customHeight="1"/>
    <row r="685" customFormat="1" ht="12" customHeight="1"/>
    <row r="686" customFormat="1" ht="12" customHeight="1"/>
    <row r="687" customFormat="1" ht="12" customHeight="1"/>
    <row r="688" customFormat="1" ht="12" customHeight="1"/>
    <row r="689" customFormat="1" ht="12" customHeight="1"/>
    <row r="690" customFormat="1" ht="12" customHeight="1"/>
    <row r="691" customFormat="1" ht="12" customHeight="1"/>
    <row r="692" customFormat="1" ht="12" customHeight="1"/>
    <row r="693" customFormat="1" ht="12" customHeight="1"/>
    <row r="694" customFormat="1" ht="12" customHeight="1"/>
    <row r="695" customFormat="1" ht="12" customHeight="1"/>
    <row r="696" customFormat="1" ht="12" customHeight="1"/>
    <row r="697" customFormat="1" ht="12" customHeight="1"/>
    <row r="698" customFormat="1" ht="12" customHeight="1"/>
    <row r="699" customFormat="1" ht="12" customHeight="1"/>
    <row r="700" customFormat="1" ht="15" customHeight="1"/>
    <row r="701" customFormat="1" ht="15" customHeight="1"/>
    <row r="702" customFormat="1" ht="15" customHeight="1"/>
    <row r="703" customFormat="1" ht="15" customHeight="1"/>
    <row r="704" customFormat="1" ht="15" customHeight="1"/>
    <row r="705" customFormat="1" ht="15" customHeight="1"/>
    <row r="706" customFormat="1" ht="15" customHeight="1"/>
    <row r="707" customFormat="1" ht="12" customHeight="1"/>
    <row r="708" customFormat="1" ht="15" customHeight="1"/>
    <row r="709" customFormat="1" ht="15" customHeight="1"/>
    <row r="710" customFormat="1" ht="15" customHeight="1"/>
    <row r="711" customFormat="1" ht="15" customHeight="1"/>
    <row r="712" customFormat="1" ht="15" customHeight="1"/>
    <row r="713" customFormat="1" ht="15" customHeight="1"/>
    <row r="714" customFormat="1" ht="15" customHeight="1"/>
    <row r="715" customFormat="1" ht="15" customHeight="1"/>
    <row r="716" customFormat="1" ht="15" customHeight="1"/>
    <row r="717" customFormat="1" ht="15" customHeight="1"/>
    <row r="718" customFormat="1" ht="15" customHeight="1"/>
    <row r="719" customFormat="1" ht="15" customHeight="1"/>
    <row r="720" customFormat="1" ht="15" customHeight="1"/>
    <row r="721" spans="2:32" ht="15" customHeight="1"/>
    <row r="722" spans="2:32" ht="15" customHeight="1"/>
    <row r="723" spans="2:32" ht="12" customHeight="1"/>
    <row r="724" spans="2:32" ht="15" customHeight="1"/>
    <row r="725" spans="2:32" ht="15" customHeight="1"/>
    <row r="726" spans="2:32" ht="15" customHeight="1"/>
    <row r="727" spans="2:32" ht="15" customHeight="1"/>
    <row r="728" spans="2:32" ht="12" customHeight="1"/>
    <row r="729" spans="2:32" ht="15" customHeight="1"/>
    <row r="730" spans="2:32" ht="15" customHeight="1"/>
    <row r="731" spans="2:32" ht="15" customHeight="1"/>
    <row r="732" spans="2:32" ht="15" customHeight="1"/>
    <row r="733" spans="2:32" ht="15" customHeight="1"/>
    <row r="734" spans="2:32" ht="15" customHeight="1"/>
    <row r="735" spans="2:32" ht="15" customHeight="1">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c r="AC735" s="97"/>
      <c r="AD735" s="97"/>
      <c r="AE735" s="97"/>
      <c r="AF735" s="97"/>
    </row>
    <row r="736" spans="2:32" ht="15" customHeight="1"/>
    <row r="737" customFormat="1" ht="15" customHeight="1"/>
    <row r="738" customFormat="1" ht="15" customHeight="1"/>
    <row r="739" customFormat="1" ht="15" customHeight="1"/>
    <row r="740" customFormat="1" ht="15" customHeight="1"/>
    <row r="741" customFormat="1" ht="15"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0" customFormat="1" ht="12" customHeight="1"/>
    <row r="751" customFormat="1" ht="12" customHeight="1"/>
    <row r="752" customFormat="1" ht="12" customHeight="1"/>
    <row r="753" customFormat="1" ht="12" customHeight="1"/>
    <row r="754" customFormat="1" ht="12" customHeight="1"/>
    <row r="755" customFormat="1" ht="12" customHeight="1"/>
    <row r="756" customFormat="1" ht="12" customHeight="1"/>
    <row r="757" customFormat="1" ht="12" customHeight="1"/>
    <row r="758" customFormat="1" ht="12" customHeight="1"/>
    <row r="759" customFormat="1" ht="12" customHeight="1"/>
    <row r="760" customFormat="1" ht="12" customHeight="1"/>
    <row r="761" customFormat="1" ht="12" customHeight="1"/>
    <row r="762" customFormat="1" ht="12" customHeight="1"/>
    <row r="763" customFormat="1" ht="12" customHeight="1"/>
    <row r="764" customFormat="1" ht="12" customHeight="1"/>
    <row r="765" customFormat="1" ht="12" customHeight="1"/>
    <row r="766" customFormat="1" ht="12" customHeight="1"/>
    <row r="767" customFormat="1" ht="12" customHeight="1"/>
    <row r="768" customFormat="1" ht="12" customHeight="1"/>
    <row r="769" customFormat="1" ht="12" customHeight="1"/>
    <row r="770" customFormat="1" ht="12" customHeight="1"/>
    <row r="771" customFormat="1" ht="12" customHeight="1"/>
    <row r="772" customFormat="1" ht="12" customHeight="1"/>
    <row r="773" customFormat="1" ht="12" customHeight="1"/>
    <row r="774" customFormat="1" ht="12" customHeight="1"/>
    <row r="775" customFormat="1" ht="15" customHeight="1"/>
    <row r="776" customFormat="1" ht="15" customHeight="1"/>
    <row r="777" customFormat="1" ht="15" customHeight="1"/>
    <row r="778" customFormat="1" ht="15" customHeight="1"/>
    <row r="779" customFormat="1" ht="15" customHeight="1"/>
    <row r="780" customFormat="1" ht="15" customHeight="1"/>
    <row r="781" customFormat="1" ht="15" customHeight="1"/>
    <row r="782" customFormat="1" ht="15" customHeight="1"/>
    <row r="783" customFormat="1" ht="15" customHeight="1"/>
    <row r="784" customFormat="1" ht="15" customHeight="1"/>
    <row r="785" customFormat="1" ht="15" customHeight="1"/>
    <row r="786" customFormat="1" ht="15" customHeight="1"/>
    <row r="787" customFormat="1" ht="15" customHeight="1"/>
    <row r="788" customFormat="1" ht="15" customHeight="1"/>
    <row r="789" customFormat="1" ht="15" customHeight="1"/>
    <row r="790" customFormat="1" ht="15" customHeight="1"/>
    <row r="791" customFormat="1" ht="15" customHeight="1"/>
    <row r="792" customFormat="1" ht="15" customHeight="1"/>
    <row r="793" customFormat="1" ht="12" customHeight="1"/>
    <row r="794" customFormat="1" ht="15" customHeight="1"/>
    <row r="795" customFormat="1" ht="15" customHeight="1"/>
    <row r="796" customFormat="1" ht="15" customHeight="1"/>
    <row r="797" customFormat="1" ht="15" customHeight="1"/>
    <row r="798" customFormat="1" ht="15" customHeight="1"/>
    <row r="799" customFormat="1" ht="15" customHeight="1"/>
    <row r="800" customFormat="1" ht="15" customHeight="1"/>
    <row r="801" customFormat="1" ht="15" customHeight="1"/>
    <row r="802" customFormat="1" ht="15" customHeight="1"/>
    <row r="803" customFormat="1" ht="15" customHeight="1"/>
    <row r="804" customFormat="1" ht="15" customHeight="1"/>
    <row r="805" customFormat="1" ht="12" customHeight="1"/>
    <row r="806" customFormat="1" ht="15" customHeight="1"/>
    <row r="807" customFormat="1" ht="15" customHeight="1"/>
    <row r="808" customFormat="1" ht="15" customHeight="1"/>
    <row r="809" customFormat="1" ht="12" customHeight="1"/>
    <row r="810" customFormat="1" ht="15" customHeight="1"/>
    <row r="811" customFormat="1" ht="15" customHeight="1"/>
    <row r="812" customFormat="1" ht="15" customHeight="1"/>
    <row r="813" customFormat="1" ht="15" customHeight="1"/>
    <row r="814" customFormat="1" ht="15" customHeight="1"/>
    <row r="815" customFormat="1" ht="15" customHeight="1"/>
    <row r="816" customFormat="1" ht="15" customHeight="1"/>
    <row r="817" customFormat="1" ht="15" customHeight="1"/>
    <row r="818" customFormat="1" ht="15" customHeight="1"/>
    <row r="819" customFormat="1" ht="15" customHeight="1"/>
    <row r="820" customFormat="1" ht="15" customHeight="1"/>
    <row r="821" customFormat="1" ht="12" customHeight="1"/>
    <row r="822" customFormat="1" ht="15" customHeight="1"/>
    <row r="823" customFormat="1" ht="15" customHeight="1"/>
    <row r="824" customFormat="1" ht="15" customHeight="1"/>
    <row r="825" customFormat="1" ht="15" customHeight="1"/>
    <row r="826" customFormat="1" ht="15" customHeight="1"/>
    <row r="827" customFormat="1" ht="15" customHeight="1"/>
    <row r="828" customFormat="1" ht="15" customHeight="1"/>
    <row r="829" customFormat="1" ht="15" customHeight="1"/>
    <row r="830" customFormat="1" ht="15" customHeight="1"/>
    <row r="831" customFormat="1" ht="15" customHeight="1"/>
    <row r="832" customFormat="1" ht="15" customHeight="1"/>
    <row r="833" customFormat="1" ht="15" customHeight="1"/>
    <row r="834" customFormat="1" ht="15" customHeight="1"/>
    <row r="835" customFormat="1" ht="12" customHeight="1"/>
    <row r="836" customFormat="1" ht="15" customHeight="1"/>
    <row r="837" customFormat="1" ht="15" customHeight="1"/>
    <row r="838" customFormat="1" ht="15" customHeight="1"/>
    <row r="839" customFormat="1" ht="12" customHeight="1"/>
    <row r="840" customFormat="1" ht="15" customHeight="1"/>
    <row r="841" customFormat="1" ht="15" customHeight="1"/>
    <row r="842" customFormat="1" ht="15" customHeight="1"/>
    <row r="843" customFormat="1" ht="15" customHeight="1"/>
    <row r="844" customFormat="1" ht="15" customHeight="1"/>
    <row r="845" customFormat="1" ht="15" customHeight="1"/>
    <row r="846" customFormat="1" ht="15" customHeight="1"/>
    <row r="847" customFormat="1" ht="15" customHeight="1"/>
    <row r="848" customFormat="1" ht="15" customHeight="1"/>
    <row r="849" customFormat="1" ht="15" customHeight="1"/>
    <row r="850" customFormat="1" ht="12" customHeight="1"/>
    <row r="851" customFormat="1" ht="15" customHeight="1"/>
    <row r="852" customFormat="1" ht="15" customHeight="1"/>
    <row r="853" customFormat="1" ht="15" customHeight="1"/>
    <row r="854" customFormat="1" ht="15" customHeight="1"/>
    <row r="855" customFormat="1" ht="15" customHeight="1"/>
    <row r="856" customFormat="1" ht="15" customHeight="1"/>
    <row r="857" customFormat="1" ht="15" customHeight="1"/>
    <row r="858" customFormat="1" ht="15" customHeight="1"/>
    <row r="859" customFormat="1" ht="15" customHeight="1"/>
    <row r="860" customFormat="1" ht="12" customHeight="1"/>
    <row r="861" customFormat="1" ht="15" customHeight="1"/>
    <row r="862" customFormat="1" ht="15" customHeight="1"/>
    <row r="863" customFormat="1" ht="15" customHeight="1"/>
    <row r="864" customFormat="1" ht="15" customHeight="1"/>
    <row r="865" customFormat="1" ht="15" customHeight="1"/>
    <row r="866" customFormat="1" ht="15" customHeight="1"/>
    <row r="867" customFormat="1" ht="15" customHeight="1"/>
    <row r="868" customFormat="1" ht="15" customHeight="1"/>
    <row r="869" customFormat="1" ht="15" customHeight="1"/>
    <row r="870" customFormat="1" ht="15" customHeight="1"/>
    <row r="871" customFormat="1" ht="15" customHeight="1"/>
    <row r="872" customFormat="1" ht="12" customHeight="1"/>
    <row r="873" customFormat="1" ht="15" customHeight="1"/>
    <row r="874" customFormat="1" ht="15" customHeight="1"/>
    <row r="875" customFormat="1" ht="15" customHeight="1"/>
    <row r="876" customFormat="1" ht="15" customHeight="1"/>
    <row r="877" customFormat="1" ht="15" customHeight="1"/>
    <row r="878" customFormat="1" ht="15" customHeight="1"/>
    <row r="879" customFormat="1" ht="15" customHeight="1"/>
    <row r="880" customFormat="1" ht="15" customHeight="1"/>
    <row r="881" customFormat="1" ht="15" customHeight="1"/>
    <row r="882" customFormat="1" ht="15" customHeight="1"/>
    <row r="883" customFormat="1" ht="12" customHeight="1"/>
    <row r="884" customFormat="1" ht="15" customHeight="1"/>
    <row r="885" customFormat="1" ht="15" customHeight="1"/>
    <row r="886" customFormat="1" ht="15" customHeight="1"/>
    <row r="887" customFormat="1" ht="15" customHeight="1"/>
    <row r="888" customFormat="1" ht="15" customHeight="1"/>
    <row r="889" customFormat="1" ht="15" customHeight="1"/>
    <row r="890" customFormat="1" ht="15" customHeight="1"/>
    <row r="891" customFormat="1" ht="15" customHeight="1"/>
    <row r="892" customFormat="1" ht="15" customHeight="1"/>
    <row r="893" customFormat="1" ht="15" customHeight="1"/>
    <row r="894" customFormat="1" ht="15" customHeight="1"/>
    <row r="895" customFormat="1" ht="12" customHeight="1"/>
    <row r="896" customFormat="1" ht="15" customHeight="1"/>
    <row r="897" spans="2:32" ht="15" customHeight="1"/>
    <row r="898" spans="2:32" ht="15" customHeight="1"/>
    <row r="899" spans="2:32" ht="15" customHeight="1"/>
    <row r="900" spans="2:32" ht="15" customHeight="1"/>
    <row r="901" spans="2:32" ht="15" customHeight="1"/>
    <row r="902" spans="2:32" ht="15" customHeight="1"/>
    <row r="903" spans="2:32" ht="15" customHeight="1"/>
    <row r="904" spans="2:32" ht="15" customHeight="1"/>
    <row r="905" spans="2:32" ht="15" customHeight="1"/>
    <row r="906" spans="2:32" ht="12" customHeight="1"/>
    <row r="907" spans="2:32" ht="15" customHeight="1"/>
    <row r="908" spans="2:32" ht="15" customHeight="1"/>
    <row r="909" spans="2:32" ht="15" customHeight="1"/>
    <row r="910" spans="2:32" ht="15" customHeight="1"/>
    <row r="911" spans="2:32" ht="15" customHeight="1">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c r="AC911" s="97"/>
      <c r="AD911" s="97"/>
      <c r="AE911" s="97"/>
      <c r="AF911" s="97"/>
    </row>
    <row r="912" spans="2:32" ht="15" customHeight="1"/>
    <row r="913" customFormat="1" ht="15" customHeight="1"/>
    <row r="914" customFormat="1" ht="12" customHeight="1"/>
    <row r="915" customFormat="1" ht="12" customHeight="1"/>
    <row r="916" customFormat="1" ht="12" customHeight="1"/>
    <row r="917" customFormat="1" ht="12" customHeight="1"/>
    <row r="918" customFormat="1" ht="12" customHeight="1"/>
    <row r="919" customFormat="1" ht="12" customHeight="1"/>
    <row r="920" customFormat="1" ht="12" customHeight="1"/>
    <row r="921" customFormat="1" ht="12" customHeight="1"/>
    <row r="922" customFormat="1" ht="12" customHeight="1"/>
    <row r="923" customFormat="1" ht="12" customHeight="1"/>
    <row r="924" customFormat="1" ht="12" customHeight="1"/>
    <row r="925" customFormat="1" ht="15" customHeight="1"/>
    <row r="926" customFormat="1" ht="15" customHeight="1"/>
    <row r="927" customFormat="1" ht="15" customHeight="1"/>
    <row r="928" customFormat="1" ht="15" customHeight="1"/>
    <row r="929" customFormat="1" ht="15" customHeight="1"/>
    <row r="930" customFormat="1" ht="15" customHeight="1"/>
    <row r="931" customFormat="1" ht="15" customHeight="1"/>
    <row r="932" customFormat="1" ht="15" customHeight="1"/>
    <row r="933" customFormat="1" ht="15" customHeight="1"/>
    <row r="934" customFormat="1" ht="15" customHeight="1"/>
    <row r="935" customFormat="1" ht="12" customHeight="1"/>
    <row r="936" customFormat="1" ht="15" customHeight="1"/>
    <row r="937" customFormat="1" ht="15" customHeight="1"/>
    <row r="938" customFormat="1" ht="15" customHeight="1"/>
    <row r="939" customFormat="1" ht="15" customHeight="1"/>
    <row r="940" customFormat="1" ht="15" customHeight="1"/>
    <row r="941" customFormat="1" ht="15" customHeight="1"/>
    <row r="942" customFormat="1" ht="15" customHeight="1"/>
    <row r="943" customFormat="1" ht="15" customHeight="1"/>
    <row r="944" customFormat="1" ht="15" customHeight="1"/>
    <row r="945" customFormat="1" ht="15" customHeight="1"/>
    <row r="946" customFormat="1" ht="15" customHeight="1"/>
    <row r="947" customFormat="1" ht="15" customHeight="1"/>
    <row r="948" customFormat="1" ht="15" customHeight="1"/>
    <row r="949" customFormat="1" ht="15" customHeight="1"/>
    <row r="950" customFormat="1" ht="15" customHeight="1"/>
    <row r="951" customFormat="1" ht="15" customHeight="1"/>
    <row r="952" customFormat="1" ht="12" customHeight="1"/>
    <row r="953" customFormat="1" ht="15" customHeight="1"/>
    <row r="954" customFormat="1" ht="12" customHeight="1"/>
    <row r="955" customFormat="1" ht="15" customHeight="1"/>
    <row r="956" customFormat="1" ht="15" customHeight="1"/>
    <row r="957" customFormat="1" ht="15" customHeight="1"/>
    <row r="958" customFormat="1" ht="15" customHeight="1"/>
    <row r="959" customFormat="1" ht="15" customHeight="1"/>
    <row r="960" customFormat="1" ht="12" customHeight="1"/>
    <row r="961" customFormat="1" ht="15" customHeight="1"/>
    <row r="962" customFormat="1" ht="15" customHeight="1"/>
    <row r="963" customFormat="1" ht="15" customHeight="1"/>
    <row r="964" customFormat="1" ht="15" customHeight="1"/>
    <row r="965" customFormat="1" ht="15" customHeight="1"/>
    <row r="966" customFormat="1" ht="15" customHeight="1"/>
    <row r="967" customFormat="1" ht="15" customHeight="1"/>
    <row r="968" customFormat="1" ht="15" customHeight="1"/>
    <row r="969" customFormat="1" ht="15" customHeight="1"/>
    <row r="970" customFormat="1" ht="15" customHeight="1"/>
    <row r="971" customFormat="1" ht="15" customHeight="1"/>
    <row r="972" customFormat="1" ht="15" customHeight="1"/>
    <row r="973" customFormat="1" ht="15" customHeight="1"/>
    <row r="974" customFormat="1" ht="15" customHeight="1"/>
    <row r="975" customFormat="1" ht="15" customHeight="1"/>
    <row r="976" customFormat="1" ht="15" customHeight="1"/>
    <row r="977" customFormat="1" ht="12" customHeight="1"/>
    <row r="978" customFormat="1" ht="15" customHeight="1"/>
    <row r="979" customFormat="1" ht="12" customHeight="1"/>
    <row r="980" customFormat="1" ht="15" customHeight="1"/>
    <row r="981" customFormat="1" ht="12" customHeight="1"/>
    <row r="982" customFormat="1" ht="15" customHeight="1"/>
    <row r="983" customFormat="1" ht="15" customHeight="1"/>
    <row r="984" customFormat="1" ht="15" customHeight="1"/>
    <row r="985" customFormat="1" ht="15" customHeight="1"/>
    <row r="986" customFormat="1" ht="15" customHeight="1"/>
    <row r="987" customFormat="1" ht="15" customHeight="1"/>
    <row r="988" customFormat="1" ht="15" customHeight="1"/>
    <row r="989" customFormat="1" ht="15" customHeight="1"/>
    <row r="990" customFormat="1" ht="15" customHeight="1"/>
    <row r="991" customFormat="1" ht="15" customHeight="1"/>
    <row r="992" customFormat="1" ht="15" customHeight="1"/>
    <row r="993" spans="2:32" ht="15" customHeight="1"/>
    <row r="994" spans="2:32" ht="15" customHeight="1">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c r="AC994" s="97"/>
      <c r="AD994" s="97"/>
      <c r="AE994" s="97"/>
      <c r="AF994" s="97"/>
    </row>
    <row r="995" spans="2:32" ht="15" customHeight="1"/>
    <row r="996" spans="2:32" ht="15" customHeight="1"/>
    <row r="997" spans="2:32" ht="15" customHeight="1"/>
    <row r="998" spans="2:32" ht="15" customHeight="1"/>
    <row r="999" spans="2:32" ht="15" customHeight="1"/>
    <row r="1000" spans="2:32" ht="15" customHeight="1"/>
    <row r="1001" spans="2:32" ht="12" customHeight="1"/>
    <row r="1002" spans="2:32" ht="12" customHeight="1"/>
    <row r="1003" spans="2:32" ht="12" customHeight="1"/>
    <row r="1004" spans="2:32" ht="12" customHeight="1"/>
    <row r="1005" spans="2:32" ht="12" customHeight="1"/>
    <row r="1006" spans="2:32" ht="12" customHeight="1"/>
    <row r="1007" spans="2:32" ht="12" customHeight="1"/>
    <row r="1008" spans="2:32" ht="12" customHeight="1"/>
    <row r="1009" customFormat="1" ht="12" customHeight="1"/>
    <row r="1010" customFormat="1" ht="12" customHeight="1"/>
    <row r="1011" customFormat="1" ht="12" customHeight="1"/>
    <row r="1012" customFormat="1" ht="12" customHeight="1"/>
    <row r="1013" customFormat="1" ht="12" customHeight="1"/>
    <row r="1014" customFormat="1" ht="12" customHeight="1"/>
    <row r="1015" customFormat="1" ht="12" customHeight="1"/>
    <row r="1016" customFormat="1" ht="12" customHeight="1"/>
    <row r="1017" customFormat="1" ht="12" customHeight="1"/>
    <row r="1018" customFormat="1" ht="12" customHeight="1"/>
    <row r="1019" customFormat="1" ht="12" customHeight="1"/>
    <row r="1020" customFormat="1" ht="12" customHeight="1"/>
    <row r="1021" customFormat="1" ht="12" customHeight="1"/>
    <row r="1022" customFormat="1" ht="12" customHeight="1"/>
    <row r="1023" customFormat="1" ht="12" customHeight="1"/>
    <row r="1024" customFormat="1" ht="12" customHeight="1"/>
    <row r="1025" customFormat="1" ht="15" customHeight="1"/>
    <row r="1026" customFormat="1" ht="15" customHeight="1"/>
    <row r="1027" customFormat="1" ht="15" customHeight="1"/>
    <row r="1028" customFormat="1" ht="15" customHeight="1"/>
    <row r="1029" customFormat="1" ht="15" customHeight="1"/>
    <row r="1030" customFormat="1" ht="15" customHeight="1"/>
    <row r="1031" customFormat="1" ht="15" customHeight="1"/>
    <row r="1032" customFormat="1" ht="15" customHeight="1"/>
    <row r="1033" customFormat="1" ht="15" customHeight="1"/>
    <row r="1034" customFormat="1" ht="15" customHeight="1"/>
    <row r="1035" customFormat="1" ht="12" customHeight="1"/>
    <row r="1036" customFormat="1" ht="15" customHeight="1"/>
    <row r="1037" customFormat="1" ht="15" customHeight="1"/>
    <row r="1038" customFormat="1" ht="15" customHeight="1"/>
    <row r="1039" customFormat="1" ht="15" customHeight="1"/>
    <row r="10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2" customHeight="1"/>
    <row r="1053" customFormat="1" ht="15" customHeight="1"/>
    <row r="1054" customFormat="1" ht="15" customHeight="1"/>
    <row r="1055" customFormat="1" ht="12" customHeight="1"/>
    <row r="1056" customFormat="1" ht="15" customHeight="1"/>
    <row r="1057" customFormat="1" ht="15" customHeight="1"/>
    <row r="1058" customFormat="1" ht="15" customHeight="1"/>
    <row r="1059" customFormat="1" ht="15" customHeight="1"/>
    <row r="1060" customFormat="1" ht="15" customHeight="1"/>
    <row r="1061" customFormat="1" ht="12" customHeight="1"/>
    <row r="1062" customFormat="1" ht="15" customHeight="1"/>
    <row r="1063" customFormat="1" ht="15" customHeight="1"/>
    <row r="1064" customFormat="1" ht="15" customHeight="1"/>
    <row r="1065" customFormat="1" ht="15" customHeight="1"/>
    <row r="1066" customFormat="1" ht="15" customHeight="1"/>
    <row r="1067" customFormat="1" ht="15" customHeight="1"/>
    <row r="1068" customFormat="1" ht="15" customHeight="1"/>
    <row r="1069" customFormat="1" ht="15" customHeight="1"/>
    <row r="1070" customFormat="1" ht="15" customHeight="1"/>
    <row r="1071" customFormat="1" ht="15" customHeight="1"/>
    <row r="1072" customFormat="1" ht="15" customHeight="1"/>
    <row r="1073" customFormat="1" ht="15" customHeight="1"/>
    <row r="1074" customFormat="1" ht="15" customHeight="1"/>
    <row r="1075" customFormat="1" ht="15" customHeight="1"/>
    <row r="1076" customFormat="1" ht="15" customHeight="1"/>
    <row r="1077" customFormat="1" ht="15" customHeight="1"/>
    <row r="1078" customFormat="1" ht="12" customHeight="1"/>
    <row r="1079" customFormat="1" ht="15" customHeight="1"/>
    <row r="1080" customFormat="1" ht="15" customHeight="1"/>
    <row r="1081" customFormat="1" ht="12" customHeight="1"/>
    <row r="1082" customFormat="1" ht="15" customHeight="1"/>
    <row r="1083" customFormat="1" ht="12" customHeight="1"/>
    <row r="1084" customFormat="1" ht="15" customHeight="1"/>
    <row r="1085" customFormat="1" ht="15" customHeight="1"/>
    <row r="1086" customFormat="1" ht="15" customHeight="1"/>
    <row r="1087" customFormat="1" ht="15" customHeight="1"/>
    <row r="1088" customFormat="1" ht="15" customHeight="1"/>
    <row r="1089" spans="2:32" ht="15" customHeight="1"/>
    <row r="1090" spans="2:32" ht="15" customHeight="1"/>
    <row r="1091" spans="2:32" ht="15" customHeight="1"/>
    <row r="1092" spans="2:32" ht="15" customHeight="1"/>
    <row r="1093" spans="2:32" ht="15" customHeight="1"/>
    <row r="1094" spans="2:32" ht="15" customHeight="1"/>
    <row r="1095" spans="2:32" ht="15" customHeight="1"/>
    <row r="1096" spans="2:32" ht="15" customHeight="1">
      <c r="B1096" s="97"/>
      <c r="C1096" s="97"/>
      <c r="D1096" s="97"/>
      <c r="E1096" s="97"/>
      <c r="F1096" s="97"/>
      <c r="G1096" s="97"/>
      <c r="H1096" s="97"/>
      <c r="I1096" s="97"/>
      <c r="J1096" s="97"/>
      <c r="K1096" s="97"/>
      <c r="L1096" s="97"/>
      <c r="M1096" s="97"/>
      <c r="N1096" s="97"/>
      <c r="O1096" s="97"/>
      <c r="P1096" s="97"/>
      <c r="Q1096" s="97"/>
      <c r="R1096" s="97"/>
      <c r="S1096" s="97"/>
      <c r="T1096" s="97"/>
      <c r="U1096" s="97"/>
      <c r="V1096" s="97"/>
      <c r="W1096" s="97"/>
      <c r="X1096" s="97"/>
      <c r="Y1096" s="97"/>
      <c r="Z1096" s="97"/>
      <c r="AA1096" s="97"/>
      <c r="AB1096" s="97"/>
      <c r="AC1096" s="97"/>
      <c r="AD1096" s="97"/>
      <c r="AE1096" s="97"/>
      <c r="AF1096" s="97"/>
    </row>
    <row r="1097" spans="2:32" ht="15" customHeight="1"/>
    <row r="1098" spans="2:32" ht="15" customHeight="1"/>
    <row r="1099" spans="2:32" ht="15" customHeight="1"/>
    <row r="1100" spans="2:32" ht="15" customHeight="1"/>
    <row r="1101" spans="2:32" ht="15" customHeight="1"/>
    <row r="1102" spans="2:32" ht="15" customHeight="1"/>
    <row r="1103" spans="2:32" ht="12" customHeight="1"/>
    <row r="1104" spans="2:32" ht="12" customHeight="1"/>
    <row r="1105" customFormat="1" ht="12" customHeight="1"/>
    <row r="1106" customFormat="1" ht="12" customHeight="1"/>
    <row r="1107" customFormat="1" ht="12" customHeight="1"/>
    <row r="1108" customFormat="1" ht="12" customHeight="1"/>
    <row r="1109" customFormat="1" ht="12" customHeight="1"/>
    <row r="1110" customFormat="1" ht="12" customHeight="1"/>
    <row r="1111" customFormat="1" ht="12" customHeight="1"/>
    <row r="1112" customFormat="1" ht="12" customHeight="1"/>
    <row r="1113" customFormat="1" ht="12" customHeight="1"/>
    <row r="1114" customFormat="1" ht="12" customHeight="1"/>
    <row r="1115" customFormat="1" ht="12" customHeight="1"/>
    <row r="1116" customFormat="1" ht="12" customHeight="1"/>
    <row r="1117" customFormat="1" ht="12" customHeight="1"/>
    <row r="1118" customFormat="1" ht="12" customHeight="1"/>
    <row r="1119" customFormat="1" ht="12" customHeight="1"/>
    <row r="1120" customFormat="1" ht="12" customHeight="1"/>
    <row r="1121" customFormat="1" ht="12" customHeight="1"/>
    <row r="1122" customFormat="1" ht="12" customHeight="1"/>
    <row r="1123" customFormat="1" ht="12" customHeight="1"/>
    <row r="1124" customFormat="1" ht="12" customHeight="1"/>
    <row r="1125" customFormat="1" ht="15" customHeight="1"/>
    <row r="1126" customFormat="1" ht="15" customHeight="1"/>
    <row r="1127" customFormat="1" ht="15" customHeight="1"/>
    <row r="1128" customFormat="1" ht="15" customHeight="1"/>
    <row r="1129" customFormat="1" ht="15" customHeight="1"/>
    <row r="1130" customFormat="1" ht="15" customHeight="1"/>
    <row r="1131" customFormat="1" ht="15" customHeight="1"/>
    <row r="1132" customFormat="1" ht="15" customHeight="1"/>
    <row r="1133" customFormat="1" ht="15" customHeight="1"/>
    <row r="1134" customFormat="1" ht="15" customHeight="1"/>
    <row r="1135" customFormat="1" ht="12" customHeight="1"/>
    <row r="1136" customFormat="1" ht="15" customHeight="1"/>
    <row r="1137" customFormat="1" ht="15" customHeight="1"/>
    <row r="1138" customFormat="1" ht="15" customHeight="1"/>
    <row r="1139" customFormat="1" ht="15" customHeight="1"/>
    <row r="1140" customFormat="1" ht="15" customHeight="1"/>
    <row r="1141" customFormat="1" ht="15" customHeight="1"/>
    <row r="1142" customFormat="1" ht="15" customHeight="1"/>
    <row r="1143" customFormat="1" ht="15" customHeight="1"/>
    <row r="1144" customFormat="1" ht="15" customHeight="1"/>
    <row r="1145" customFormat="1" ht="15" customHeight="1"/>
    <row r="1146" customFormat="1" ht="15" customHeight="1"/>
    <row r="1147" customFormat="1" ht="15" customHeight="1"/>
    <row r="1148" customFormat="1" ht="15" customHeight="1"/>
    <row r="1149" customFormat="1" ht="15" customHeight="1"/>
    <row r="1150" customFormat="1" ht="15" customHeight="1"/>
    <row r="1151" customFormat="1" ht="15" customHeight="1"/>
    <row r="1152" customFormat="1" ht="12" customHeight="1"/>
    <row r="1153" customFormat="1" ht="15" customHeight="1"/>
    <row r="1154" customFormat="1" ht="12" customHeight="1"/>
    <row r="1155" customFormat="1" ht="15" customHeight="1"/>
    <row r="1156" customFormat="1" ht="15" customHeight="1"/>
    <row r="1157" customFormat="1" ht="15" customHeight="1"/>
    <row r="1158" customFormat="1" ht="15" customHeight="1"/>
    <row r="1159" customFormat="1" ht="15" customHeight="1"/>
    <row r="1160" customFormat="1" ht="12"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customFormat="1" ht="15" customHeight="1"/>
    <row r="1170" customFormat="1" ht="15" customHeight="1"/>
    <row r="1171" customFormat="1" ht="15" customHeight="1"/>
    <row r="1172" customFormat="1" ht="15" customHeight="1"/>
    <row r="1173" customFormat="1" ht="15" customHeight="1"/>
    <row r="1174" customFormat="1" ht="15" customHeight="1"/>
    <row r="1175" customFormat="1" ht="15" customHeight="1"/>
    <row r="1176" customFormat="1" ht="15" customHeight="1"/>
    <row r="1177" customFormat="1" ht="12" customHeight="1"/>
    <row r="1178" customFormat="1" ht="15" customHeight="1"/>
    <row r="1179" customFormat="1" ht="12" customHeight="1"/>
    <row r="1180" customFormat="1" ht="15" customHeight="1"/>
    <row r="1181" customFormat="1" ht="12" customHeight="1"/>
    <row r="1182" customFormat="1" ht="15" customHeight="1"/>
    <row r="1183" customFormat="1" ht="15" customHeight="1"/>
    <row r="1184" customFormat="1" ht="15" customHeight="1"/>
    <row r="1185" spans="2:32" ht="15" customHeight="1"/>
    <row r="1186" spans="2:32" ht="15" customHeight="1"/>
    <row r="1187" spans="2:32" ht="15" customHeight="1"/>
    <row r="1188" spans="2:32" ht="15" customHeight="1"/>
    <row r="1189" spans="2:32" ht="15" customHeight="1"/>
    <row r="1190" spans="2:32" ht="15" customHeight="1"/>
    <row r="1191" spans="2:32" ht="15" customHeight="1"/>
    <row r="1192" spans="2:32" ht="15" customHeight="1"/>
    <row r="1193" spans="2:32" ht="15" customHeight="1"/>
    <row r="1194" spans="2:32" ht="15" customHeight="1">
      <c r="B1194" s="97"/>
      <c r="C1194" s="97"/>
      <c r="D1194" s="97"/>
      <c r="E1194" s="97"/>
      <c r="F1194" s="97"/>
      <c r="G1194" s="97"/>
      <c r="H1194" s="97"/>
      <c r="I1194" s="97"/>
      <c r="J1194" s="97"/>
      <c r="K1194" s="97"/>
      <c r="L1194" s="97"/>
      <c r="M1194" s="97"/>
      <c r="N1194" s="97"/>
      <c r="O1194" s="97"/>
      <c r="P1194" s="97"/>
      <c r="Q1194" s="97"/>
      <c r="R1194" s="97"/>
      <c r="S1194" s="97"/>
      <c r="T1194" s="97"/>
      <c r="U1194" s="97"/>
      <c r="V1194" s="97"/>
      <c r="W1194" s="97"/>
      <c r="X1194" s="97"/>
      <c r="Y1194" s="97"/>
      <c r="Z1194" s="97"/>
      <c r="AA1194" s="97"/>
      <c r="AB1194" s="97"/>
      <c r="AC1194" s="97"/>
      <c r="AD1194" s="97"/>
      <c r="AE1194" s="97"/>
      <c r="AF1194" s="97"/>
    </row>
    <row r="1195" spans="2:32" ht="15" customHeight="1"/>
    <row r="1196" spans="2:32" ht="15" customHeight="1"/>
    <row r="1197" spans="2:32" ht="15" customHeight="1"/>
    <row r="1198" spans="2:32" ht="15" customHeight="1"/>
    <row r="1199" spans="2:32" ht="15" customHeight="1"/>
    <row r="1200" spans="2:32" ht="15" customHeight="1"/>
    <row r="1201" customFormat="1" ht="12" customHeight="1"/>
    <row r="1202" customFormat="1" ht="12" customHeight="1"/>
    <row r="1203" customFormat="1" ht="12" customHeight="1"/>
    <row r="1204" customFormat="1" ht="12" customHeight="1"/>
    <row r="1205" customFormat="1" ht="12" customHeight="1"/>
    <row r="1206" customFormat="1" ht="12" customHeight="1"/>
    <row r="1207" customFormat="1" ht="12" customHeight="1"/>
    <row r="1208" customFormat="1" ht="12" customHeight="1"/>
    <row r="1209" customFormat="1" ht="12" customHeight="1"/>
    <row r="1210" customFormat="1" ht="12" customHeight="1"/>
    <row r="1211" customFormat="1" ht="12" customHeight="1"/>
    <row r="1212" customFormat="1" ht="12" customHeight="1"/>
    <row r="1213" customFormat="1" ht="12" customHeight="1"/>
    <row r="1214" customFormat="1" ht="12" customHeight="1"/>
    <row r="1215" customFormat="1" ht="12" customHeight="1"/>
    <row r="1216" customFormat="1" ht="12" customHeight="1"/>
    <row r="1217" customFormat="1" ht="12" customHeight="1"/>
    <row r="1218" customFormat="1" ht="12" customHeight="1"/>
    <row r="1219" customFormat="1" ht="12" customHeight="1"/>
    <row r="1220" customFormat="1" ht="12" customHeight="1"/>
    <row r="1221" customFormat="1" ht="12" customHeight="1"/>
    <row r="1222" customFormat="1" ht="12" customHeight="1"/>
    <row r="1223" customFormat="1" ht="12" customHeight="1"/>
    <row r="1224" customFormat="1" ht="12" customHeight="1"/>
    <row r="1225" customFormat="1" ht="15" customHeight="1"/>
    <row r="1226" customFormat="1" ht="15" customHeight="1"/>
    <row r="1227" customFormat="1" ht="15" customHeight="1"/>
    <row r="1228" customFormat="1" ht="15" customHeight="1"/>
    <row r="1229" customFormat="1" ht="15" customHeight="1"/>
    <row r="1230" customFormat="1" ht="15" customHeight="1"/>
    <row r="1231" customFormat="1" ht="15" customHeight="1"/>
    <row r="1232" customFormat="1" ht="15" customHeight="1"/>
    <row r="1233" customFormat="1" ht="15" customHeight="1"/>
    <row r="1234" customFormat="1" ht="15" customHeight="1"/>
    <row r="1235" customFormat="1" ht="12" customHeight="1"/>
    <row r="1236" customFormat="1" ht="15" customHeight="1"/>
    <row r="1237" customFormat="1" ht="15" customHeight="1"/>
    <row r="1238" customFormat="1" ht="15" customHeight="1"/>
    <row r="1239" customFormat="1" ht="15" customHeight="1"/>
    <row r="1240" customFormat="1" ht="15" customHeight="1"/>
    <row r="1241" customFormat="1" ht="15" customHeight="1"/>
    <row r="1242" customFormat="1" ht="15" customHeight="1"/>
    <row r="1243" customFormat="1" ht="15" customHeight="1"/>
    <row r="1244" customFormat="1" ht="15" customHeight="1"/>
    <row r="1245" customFormat="1" ht="15" customHeight="1"/>
    <row r="1246" customFormat="1" ht="15" customHeight="1"/>
    <row r="1247" customFormat="1" ht="15" customHeight="1"/>
    <row r="1248" customFormat="1" ht="15" customHeight="1"/>
    <row r="1249" customFormat="1" ht="15" customHeight="1"/>
    <row r="1250" customFormat="1" ht="15" customHeight="1"/>
    <row r="1251" customFormat="1" ht="15" customHeight="1"/>
    <row r="1252" customFormat="1" ht="12" customHeight="1"/>
    <row r="1253" customFormat="1" ht="15" customHeight="1"/>
    <row r="1254" customFormat="1" ht="12" customHeight="1"/>
    <row r="1255" customFormat="1" ht="15" customHeight="1"/>
    <row r="1256" customFormat="1" ht="15" customHeight="1"/>
    <row r="1257" customFormat="1" ht="15" customHeight="1"/>
    <row r="1258" customFormat="1" ht="15" customHeight="1"/>
    <row r="1259" customFormat="1" ht="15" customHeight="1"/>
    <row r="1260" customFormat="1" ht="12" customHeight="1"/>
    <row r="1261" customFormat="1" ht="15" customHeight="1"/>
    <row r="1262" customFormat="1" ht="15" customHeight="1"/>
    <row r="1263" customFormat="1" ht="15" customHeight="1"/>
    <row r="1264" customFormat="1" ht="15" customHeight="1"/>
    <row r="1265" customFormat="1" ht="15" customHeight="1"/>
    <row r="1266" customFormat="1" ht="15" customHeight="1"/>
    <row r="1267" customFormat="1" ht="15" customHeight="1"/>
    <row r="1268" customFormat="1" ht="15" customHeight="1"/>
    <row r="1269" customFormat="1" ht="15" customHeight="1"/>
    <row r="1270" customFormat="1" ht="15" customHeight="1"/>
    <row r="1271" customFormat="1" ht="15" customHeight="1"/>
    <row r="1272" customFormat="1" ht="15" customHeight="1"/>
    <row r="1273" customFormat="1" ht="15" customHeight="1"/>
    <row r="1274" customFormat="1" ht="15" customHeight="1"/>
    <row r="1275" customFormat="1" ht="15" customHeight="1"/>
    <row r="1276" customFormat="1" ht="15" customHeight="1"/>
    <row r="1277" customFormat="1" ht="12" customHeight="1"/>
    <row r="1278" customFormat="1" ht="15" customHeight="1"/>
    <row r="1279" customFormat="1" ht="12" customHeight="1"/>
    <row r="1280" customFormat="1" ht="15" customHeight="1"/>
    <row r="1281" spans="2:32" ht="12" customHeight="1"/>
    <row r="1282" spans="2:32" ht="15" customHeight="1"/>
    <row r="1283" spans="2:32" ht="15" customHeight="1"/>
    <row r="1284" spans="2:32" ht="15" customHeight="1"/>
    <row r="1285" spans="2:32" ht="15" customHeight="1"/>
    <row r="1286" spans="2:32" ht="15" customHeight="1"/>
    <row r="1287" spans="2:32" ht="15" customHeight="1"/>
    <row r="1288" spans="2:32" ht="15" customHeight="1"/>
    <row r="1289" spans="2:32" ht="15" customHeight="1"/>
    <row r="1290" spans="2:32" ht="15" customHeight="1"/>
    <row r="1291" spans="2:32" ht="15" customHeight="1"/>
    <row r="1292" spans="2:32" ht="15" customHeight="1"/>
    <row r="1293" spans="2:32" ht="15" customHeight="1"/>
    <row r="1294" spans="2:32" ht="15" customHeight="1">
      <c r="B1294" s="97"/>
      <c r="C1294" s="97"/>
      <c r="D1294" s="97"/>
      <c r="E1294" s="97"/>
      <c r="F1294" s="97"/>
      <c r="G1294" s="97"/>
      <c r="H1294" s="97"/>
      <c r="I1294" s="97"/>
      <c r="J1294" s="97"/>
      <c r="K1294" s="97"/>
      <c r="L1294" s="97"/>
      <c r="M1294" s="97"/>
      <c r="N1294" s="97"/>
      <c r="O1294" s="97"/>
      <c r="P1294" s="97"/>
      <c r="Q1294" s="97"/>
      <c r="R1294" s="97"/>
      <c r="S1294" s="97"/>
      <c r="T1294" s="97"/>
      <c r="U1294" s="97"/>
      <c r="V1294" s="97"/>
      <c r="W1294" s="97"/>
      <c r="X1294" s="97"/>
      <c r="Y1294" s="97"/>
      <c r="Z1294" s="97"/>
      <c r="AA1294" s="97"/>
      <c r="AB1294" s="97"/>
      <c r="AC1294" s="97"/>
      <c r="AD1294" s="97"/>
      <c r="AE1294" s="97"/>
      <c r="AF1294" s="97"/>
    </row>
    <row r="1295" spans="2:32" ht="15" customHeight="1"/>
    <row r="1296" spans="2:32" ht="15" customHeight="1"/>
    <row r="1297" customFormat="1" ht="15" customHeight="1"/>
    <row r="1298" customFormat="1" ht="15" customHeight="1"/>
    <row r="1299" customFormat="1" ht="15" customHeight="1"/>
    <row r="1300" customFormat="1" ht="15" customHeight="1"/>
    <row r="1301" customFormat="1" ht="12" customHeight="1"/>
    <row r="1302" customFormat="1" ht="12" customHeight="1"/>
    <row r="1303" customFormat="1" ht="12" customHeight="1"/>
    <row r="1304" customFormat="1" ht="12" customHeight="1"/>
    <row r="1305" customFormat="1" ht="12" customHeight="1"/>
    <row r="1306" customFormat="1" ht="12" customHeight="1"/>
    <row r="1307" customFormat="1" ht="12" customHeight="1"/>
    <row r="1308" customFormat="1" ht="12" customHeight="1"/>
    <row r="1309" customFormat="1" ht="12" customHeight="1"/>
    <row r="1310" customFormat="1" ht="12" customHeight="1"/>
    <row r="1311" customFormat="1" ht="12" customHeight="1"/>
    <row r="1312" customFormat="1" ht="12" customHeight="1"/>
    <row r="1313" customFormat="1" ht="12" customHeight="1"/>
    <row r="1314" customFormat="1" ht="12" customHeight="1"/>
    <row r="1315" customFormat="1" ht="12" customHeight="1"/>
    <row r="1316" customFormat="1" ht="12" customHeight="1"/>
    <row r="1317" customFormat="1" ht="12" customHeight="1"/>
    <row r="1318" customFormat="1" ht="12" customHeight="1"/>
    <row r="1319" customFormat="1" ht="12" customHeight="1"/>
    <row r="1320" customFormat="1" ht="12" customHeight="1"/>
    <row r="1321" customFormat="1" ht="12" customHeight="1"/>
    <row r="1322" customFormat="1" ht="12" customHeight="1"/>
    <row r="1323" customFormat="1" ht="12" customHeight="1"/>
    <row r="1324" customFormat="1" ht="12" customHeight="1"/>
    <row r="1325" customFormat="1" ht="15" customHeight="1"/>
    <row r="1326" customFormat="1" ht="15" customHeight="1"/>
    <row r="1327" customFormat="1" ht="15" customHeight="1"/>
    <row r="1328" customFormat="1" ht="15" customHeight="1"/>
    <row r="1329" customFormat="1" ht="15" customHeight="1"/>
    <row r="1330" customFormat="1" ht="15" customHeight="1"/>
    <row r="1331" customFormat="1" ht="12" customHeight="1"/>
    <row r="1332" customFormat="1" ht="15" customHeight="1"/>
    <row r="1333" customFormat="1" ht="15" customHeight="1"/>
    <row r="1334" customFormat="1" ht="15" customHeight="1"/>
    <row r="1335" customFormat="1" ht="12" customHeight="1"/>
    <row r="1336" customFormat="1" ht="15" customHeight="1"/>
    <row r="1337" customFormat="1" ht="15" customHeight="1"/>
    <row r="1338" customFormat="1" ht="15" customHeight="1"/>
    <row r="1339" customFormat="1" ht="15" customHeight="1"/>
    <row r="1340" customFormat="1" ht="15" customHeigh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ht="15" customHeight="1"/>
    <row r="1351" customFormat="1" ht="15" customHeight="1"/>
    <row r="1352" customFormat="1" ht="15" customHeight="1"/>
    <row r="1353" customFormat="1" ht="15" customHeight="1"/>
    <row r="1354" customFormat="1" ht="12"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ht="15" customHeight="1"/>
    <row r="1362" customFormat="1" ht="15"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ht="15" customHeight="1"/>
    <row r="1376" customFormat="1" ht="15" customHeight="1"/>
    <row r="1377" customFormat="1" ht="15" customHeight="1"/>
    <row r="1378" customFormat="1" ht="15" customHeight="1"/>
    <row r="1379" customFormat="1" ht="15" customHeight="1"/>
    <row r="1380" customFormat="1" ht="15" customHeight="1"/>
    <row r="1381" customFormat="1" ht="15" customHeight="1"/>
    <row r="1382" customFormat="1" ht="15" customHeight="1"/>
    <row r="1383" customFormat="1" ht="15" customHeight="1"/>
    <row r="1384" customFormat="1" ht="15" customHeight="1"/>
    <row r="1385" customFormat="1" ht="15" customHeight="1"/>
    <row r="1386" customFormat="1" ht="15" customHeight="1"/>
    <row r="1387" customFormat="1" ht="15" customHeight="1"/>
    <row r="1388" customFormat="1" ht="15" customHeight="1"/>
    <row r="1389" customFormat="1" ht="15" customHeight="1"/>
    <row r="1390" customFormat="1" ht="15" customHeight="1"/>
    <row r="1391" customFormat="1" ht="15" customHeight="1"/>
    <row r="1392" customFormat="1" ht="15" customHeight="1"/>
    <row r="1393" customFormat="1" ht="15" customHeight="1"/>
    <row r="1394" customFormat="1" ht="12" customHeight="1"/>
    <row r="1395" customFormat="1" ht="15" customHeight="1"/>
    <row r="1396" customFormat="1" ht="15" customHeight="1"/>
    <row r="1397" customFormat="1" ht="15"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12" customFormat="1" ht="15" customHeight="1"/>
    <row r="1413" customFormat="1" ht="15" customHeight="1"/>
    <row r="1414" customFormat="1" ht="15" customHeight="1"/>
    <row r="1415" customFormat="1" ht="12" customHeight="1"/>
    <row r="1416" customFormat="1" ht="15" customHeight="1"/>
    <row r="1417" customFormat="1" ht="15" customHeight="1"/>
    <row r="1418" customFormat="1" ht="15" customHeight="1"/>
    <row r="1419" customFormat="1" ht="15" customHeight="1"/>
    <row r="1420" customFormat="1" ht="15" customHeight="1"/>
    <row r="1421" customFormat="1" ht="15" customHeight="1"/>
    <row r="1422" customFormat="1" ht="15" customHeight="1"/>
    <row r="1423" customFormat="1" ht="15" customHeight="1"/>
    <row r="1424" customFormat="1" ht="15" customHeight="1"/>
    <row r="1425" customFormat="1" ht="15" customHeigh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ht="15" customHeight="1"/>
    <row r="1452" customFormat="1" ht="15"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5"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customFormat="1" ht="15" customHeight="1"/>
    <row r="1474" customFormat="1" ht="15" customHeight="1"/>
    <row r="1475" customFormat="1" ht="15" customHeight="1"/>
    <row r="1476" customFormat="1" ht="15" customHeight="1"/>
    <row r="1477" customFormat="1" ht="15" customHeight="1"/>
    <row r="1478" customFormat="1" ht="15" customHeight="1"/>
    <row r="1479" customFormat="1" ht="15" customHeight="1"/>
    <row r="1480" customFormat="1" ht="15" customHeight="1"/>
    <row r="1481" customFormat="1" ht="15" customHeight="1"/>
    <row r="1482" customFormat="1" ht="15" customHeight="1"/>
    <row r="1483" customFormat="1" ht="15" customHeight="1"/>
    <row r="1484" customFormat="1" ht="15" customHeight="1"/>
    <row r="1485" customFormat="1" ht="12" customHeight="1"/>
    <row r="1486" customFormat="1" ht="15" customHeight="1"/>
    <row r="1487" customFormat="1" ht="15" customHeight="1"/>
    <row r="1488" customFormat="1" ht="15" customHeight="1"/>
    <row r="1489" customFormat="1" ht="15" customHeight="1"/>
    <row r="1490" customFormat="1" ht="15" customHeight="1"/>
    <row r="1491" customFormat="1" ht="15" customHeight="1"/>
    <row r="1492" customFormat="1" ht="15" customHeight="1"/>
    <row r="1493" customFormat="1" ht="15" customHeight="1"/>
    <row r="1494" customFormat="1" ht="15" customHeight="1"/>
    <row r="1495" customFormat="1" ht="15" customHeight="1"/>
    <row r="1496" customFormat="1" ht="15" customHeight="1"/>
    <row r="1497" customFormat="1" ht="15" customHeight="1"/>
    <row r="1498" customFormat="1" ht="15" customHeight="1"/>
    <row r="1499" customFormat="1" ht="15" customHeight="1"/>
    <row r="1500" customFormat="1" ht="15" customHeight="1"/>
    <row r="1501" customFormat="1" ht="15" customHeight="1"/>
    <row r="1502" customFormat="1" ht="15" customHeight="1"/>
    <row r="1503" customFormat="1" ht="15" customHeight="1"/>
    <row r="1504" customFormat="1" ht="15" customHeight="1"/>
    <row r="1505" customFormat="1" ht="15" customHeight="1"/>
    <row r="1506" customFormat="1" ht="15" customHeight="1"/>
    <row r="1507" customFormat="1" ht="15" customHeight="1"/>
    <row r="1508" customFormat="1" ht="15" customHeight="1"/>
    <row r="1509" customFormat="1" ht="15" customHeight="1"/>
    <row r="1510" customFormat="1" ht="15" customHeight="1"/>
    <row r="1511" customFormat="1" ht="15" customHeight="1"/>
    <row r="1512" customFormat="1" ht="15" customHeight="1"/>
    <row r="1513" customFormat="1" ht="15" customHeight="1"/>
    <row r="1514" customFormat="1" ht="15" customHeight="1"/>
    <row r="1515" customFormat="1" ht="15" customHeight="1"/>
    <row r="1516" customFormat="1" ht="15" customHeight="1"/>
    <row r="1517" customFormat="1" ht="15" customHeight="1"/>
    <row r="1518" customFormat="1" ht="15" customHeight="1"/>
    <row r="1519" customFormat="1" ht="15" customHeight="1"/>
    <row r="1520" customFormat="1" ht="15" customHeight="1"/>
    <row r="1521" customFormat="1" ht="15" customHeight="1"/>
    <row r="1522" customFormat="1" ht="15" customHeight="1"/>
    <row r="1523" customFormat="1" ht="15" customHeight="1"/>
    <row r="1524" customFormat="1" ht="15" customHeight="1"/>
    <row r="1525" customFormat="1" ht="15" customHeight="1"/>
    <row r="1526" customFormat="1" ht="15" customHeight="1"/>
    <row r="1527" customFormat="1" ht="15" customHeight="1"/>
    <row r="1528" customFormat="1" ht="15" customHeight="1"/>
    <row r="1529" customFormat="1" ht="15" customHeight="1"/>
    <row r="1530" customFormat="1" ht="15" customHeight="1"/>
    <row r="1531" customFormat="1" ht="15" customHeight="1"/>
    <row r="1532" customFormat="1" ht="15" customHeight="1"/>
    <row r="1533" customFormat="1" ht="15" customHeight="1"/>
    <row r="1534" customFormat="1" ht="15" customHeight="1"/>
    <row r="1535" customFormat="1" ht="15" customHeight="1"/>
    <row r="1536" customFormat="1" ht="15" customHeight="1"/>
    <row r="1537" customFormat="1" ht="15" customHeight="1"/>
    <row r="1538" customFormat="1" ht="15" customHeight="1"/>
    <row r="1539" customFormat="1" ht="15" customHeight="1"/>
    <row r="1540" customFormat="1" ht="15" customHeight="1"/>
    <row r="1541" customFormat="1" ht="15" customHeight="1"/>
    <row r="1542" customFormat="1" ht="15" customHeight="1"/>
    <row r="1543" customFormat="1" ht="15" customHeight="1"/>
    <row r="1544" customFormat="1" ht="15" customHeight="1"/>
    <row r="1545" customFormat="1" ht="15" customHeight="1"/>
    <row r="1546" customFormat="1" ht="15" customHeight="1"/>
    <row r="1547" customFormat="1" ht="15" customHeight="1"/>
    <row r="1548" customFormat="1" ht="15" customHeight="1"/>
    <row r="1549" customFormat="1" ht="15" customHeight="1"/>
    <row r="1550" customFormat="1" ht="15" customHeight="1"/>
    <row r="1551" customFormat="1" ht="15" customHeight="1"/>
    <row r="1552" customFormat="1" ht="15" customHeight="1"/>
    <row r="1553" customFormat="1" ht="15" customHeight="1"/>
    <row r="1554" customFormat="1" ht="15" customHeight="1"/>
    <row r="1555" customFormat="1" ht="12" customHeight="1"/>
    <row r="1556" customFormat="1" ht="15" customHeight="1"/>
    <row r="1557" customFormat="1" ht="15" customHeight="1"/>
    <row r="1558" customFormat="1" ht="15" customHeight="1"/>
    <row r="1559" customFormat="1" ht="15" customHeight="1"/>
    <row r="1560" customFormat="1" ht="15" customHeight="1"/>
    <row r="1561" customFormat="1" ht="15" customHeight="1"/>
    <row r="1562" customFormat="1" ht="15" customHeight="1"/>
    <row r="1563" customFormat="1" ht="15" customHeight="1"/>
    <row r="1564" customFormat="1" ht="15" customHeight="1"/>
    <row r="1565" customFormat="1" ht="15" customHeight="1"/>
    <row r="1566" customFormat="1" ht="15" customHeight="1"/>
    <row r="1567" customFormat="1" ht="12" customHeight="1"/>
    <row r="1568" customFormat="1" ht="15" customHeight="1"/>
    <row r="1569" customFormat="1" ht="15" customHeight="1"/>
    <row r="1570" customFormat="1" ht="15" customHeight="1"/>
    <row r="1571" customFormat="1" ht="15" customHeight="1"/>
    <row r="1572" customFormat="1" ht="15" customHeight="1"/>
    <row r="1573" customFormat="1" ht="15" customHeight="1"/>
    <row r="1574" customFormat="1" ht="15" customHeight="1"/>
    <row r="1575" customFormat="1" ht="15" customHeigh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ht="15" customHeight="1"/>
    <row r="1583" customFormat="1" ht="15" customHeight="1"/>
    <row r="1584" customFormat="1" ht="15" customHeight="1"/>
    <row r="1585" spans="2:32" ht="15" customHeight="1"/>
    <row r="1586" spans="2:32" ht="15" customHeight="1"/>
    <row r="1587" spans="2:32" ht="15" customHeight="1"/>
    <row r="1588" spans="2:32" ht="15" customHeight="1"/>
    <row r="1589" spans="2:32" ht="15" customHeight="1"/>
    <row r="1590" spans="2:32" ht="15" customHeight="1">
      <c r="B1590" s="97"/>
      <c r="C1590" s="97"/>
      <c r="D1590" s="97"/>
      <c r="E1590" s="97"/>
      <c r="F1590" s="97"/>
      <c r="G1590" s="97"/>
      <c r="H1590" s="97"/>
      <c r="I1590" s="97"/>
      <c r="J1590" s="97"/>
      <c r="K1590" s="97"/>
      <c r="L1590" s="97"/>
      <c r="M1590" s="97"/>
      <c r="N1590" s="97"/>
      <c r="O1590" s="97"/>
      <c r="P1590" s="97"/>
      <c r="Q1590" s="97"/>
      <c r="R1590" s="97"/>
      <c r="S1590" s="97"/>
      <c r="T1590" s="97"/>
      <c r="U1590" s="97"/>
      <c r="V1590" s="97"/>
      <c r="W1590" s="97"/>
      <c r="X1590" s="97"/>
      <c r="Y1590" s="97"/>
      <c r="Z1590" s="97"/>
      <c r="AA1590" s="97"/>
      <c r="AB1590" s="97"/>
      <c r="AC1590" s="97"/>
      <c r="AD1590" s="97"/>
      <c r="AE1590" s="97"/>
      <c r="AF1590" s="97"/>
    </row>
    <row r="1591" spans="2:32" ht="15" customHeight="1"/>
    <row r="1592" spans="2:32" ht="15" customHeight="1"/>
    <row r="1593" spans="2:32" ht="15" customHeight="1"/>
    <row r="1594" spans="2:32" ht="15" customHeight="1"/>
    <row r="1595" spans="2:32" ht="15" customHeight="1"/>
    <row r="1596" spans="2:32" ht="15" customHeight="1"/>
    <row r="1597" spans="2:32" ht="15" customHeight="1"/>
    <row r="1598" spans="2:32" ht="15" customHeight="1"/>
    <row r="1599" spans="2:32" ht="12" customHeight="1"/>
    <row r="1600" spans="2:32" ht="12" customHeight="1"/>
    <row r="1601" customFormat="1" ht="12" customHeight="1"/>
    <row r="1602" customFormat="1" ht="12" customHeight="1"/>
    <row r="1603" customFormat="1" ht="12" customHeight="1"/>
    <row r="1604" customFormat="1" ht="12" customHeight="1"/>
    <row r="1605" customFormat="1" ht="12" customHeight="1"/>
    <row r="1606" customFormat="1" ht="12" customHeight="1"/>
    <row r="1607" customFormat="1" ht="12" customHeight="1"/>
    <row r="1608" customFormat="1" ht="12" customHeight="1"/>
    <row r="1609" customFormat="1" ht="12" customHeight="1"/>
    <row r="1610" customFormat="1" ht="12" customHeight="1"/>
    <row r="1611" customFormat="1" ht="12" customHeight="1"/>
    <row r="1612" customFormat="1" ht="12" customHeight="1"/>
    <row r="1613" customFormat="1" ht="12" customHeight="1"/>
    <row r="1614" customFormat="1" ht="12" customHeight="1"/>
    <row r="1615" customFormat="1" ht="12" customHeight="1"/>
    <row r="1616" customFormat="1" ht="12" customHeight="1"/>
    <row r="1617" customFormat="1" ht="12" customHeight="1"/>
    <row r="1618" customFormat="1" ht="12" customHeight="1"/>
    <row r="1619" customFormat="1" ht="12" customHeight="1"/>
    <row r="1620" customFormat="1" ht="12" customHeight="1"/>
    <row r="1621" customFormat="1" ht="12" customHeight="1"/>
    <row r="1622" customFormat="1" ht="12" customHeight="1"/>
    <row r="1623" customFormat="1" ht="12" customHeight="1"/>
    <row r="1624" customFormat="1" ht="12" customHeight="1"/>
    <row r="1625" customFormat="1" ht="15" customHeight="1"/>
    <row r="1626" customFormat="1" ht="15" customHeight="1"/>
    <row r="1627" customFormat="1" ht="15" customHeight="1"/>
    <row r="1628" customFormat="1" ht="15" customHeight="1"/>
    <row r="1629" customFormat="1" ht="15" customHeight="1"/>
    <row r="1630" customFormat="1" ht="15" customHeight="1"/>
    <row r="1631" customFormat="1" ht="15" customHeight="1"/>
    <row r="1632" customFormat="1"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ht="15" customHeight="1"/>
    <row r="1641" customFormat="1" ht="15"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ht="15" customHeight="1"/>
    <row r="1666" customFormat="1" ht="15" customHeight="1"/>
    <row r="1667" customFormat="1" ht="15" customHeight="1"/>
    <row r="1668" customFormat="1" ht="15" customHeigh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2" customHeight="1"/>
    <row r="1685" customFormat="1" ht="12" customHeight="1"/>
    <row r="1686" customFormat="1" ht="15" customHeight="1"/>
    <row r="1687" customFormat="1" ht="15" customHeight="1"/>
    <row r="1688" customFormat="1" ht="15" customHeigh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5" customHeight="1"/>
    <row r="1697" customFormat="1" ht="15" customHeight="1"/>
    <row r="1698" customFormat="1" ht="15" customHeight="1"/>
    <row r="1699" customFormat="1" ht="15" customHeight="1"/>
    <row r="1700" customFormat="1" ht="15" customHeight="1"/>
    <row r="1701" customFormat="1" ht="15" customHeight="1"/>
    <row r="1702" customFormat="1" ht="15" customHeight="1"/>
    <row r="1703" customFormat="1" ht="15" customHeight="1"/>
    <row r="1704" customFormat="1" ht="15" customHeight="1"/>
    <row r="1705" customFormat="1" ht="15" customHeight="1"/>
    <row r="1706" customFormat="1" ht="15" customHeight="1"/>
    <row r="1707" customFormat="1" ht="15" customHeight="1"/>
    <row r="1708" customFormat="1" ht="15" customHeight="1"/>
    <row r="1709" customFormat="1" ht="15" customHeight="1"/>
    <row r="1710" customFormat="1" ht="15" customHeight="1"/>
    <row r="1711" customFormat="1" ht="15" customHeight="1"/>
    <row r="1712" customFormat="1" ht="15" customHeight="1"/>
    <row r="1713" customFormat="1" ht="15" customHeight="1"/>
    <row r="1714" customFormat="1" ht="15" customHeight="1"/>
    <row r="1715" customFormat="1" ht="15" customHeight="1"/>
    <row r="1716" customFormat="1" ht="15" customHeight="1"/>
    <row r="1717" customFormat="1" ht="15" customHeight="1"/>
    <row r="1718" customFormat="1" ht="15" customHeight="1"/>
    <row r="1719" customFormat="1" ht="15" customHeight="1"/>
    <row r="1720" customFormat="1" ht="15" customHeight="1"/>
    <row r="1721" customFormat="1" ht="15" customHeight="1"/>
    <row r="1722" customFormat="1" ht="15" customHeight="1"/>
    <row r="1723" customFormat="1" ht="15" customHeight="1"/>
    <row r="1724" customFormat="1" ht="15" customHeight="1"/>
    <row r="1725" customFormat="1" ht="15" customHeight="1"/>
    <row r="1726" customFormat="1" ht="15" customHeight="1"/>
    <row r="1727" customFormat="1" ht="15" customHeight="1"/>
    <row r="1728" customFormat="1" ht="15" customHeight="1"/>
    <row r="1729" customFormat="1" ht="15" customHeight="1"/>
    <row r="1730" customFormat="1" ht="15" customHeight="1"/>
    <row r="1731" customFormat="1" ht="15" customHeight="1"/>
    <row r="1732" customFormat="1" ht="15" customHeight="1"/>
    <row r="1733" customFormat="1" ht="15" customHeight="1"/>
    <row r="1734" customFormat="1" ht="15" customHeight="1"/>
    <row r="1735" customFormat="1" ht="15" customHeight="1"/>
    <row r="1736" customFormat="1" ht="15" customHeight="1"/>
    <row r="1737" customFormat="1" ht="15" customHeight="1"/>
    <row r="1738" customFormat="1" ht="15" customHeight="1"/>
    <row r="1739" customFormat="1" ht="15" customHeight="1"/>
    <row r="1740" customFormat="1" ht="12" customHeight="1"/>
    <row r="1741" customFormat="1" ht="12" customHeight="1"/>
    <row r="1742" customFormat="1" ht="15" customHeight="1"/>
    <row r="1743" customFormat="1" ht="15" customHeight="1"/>
    <row r="1744" customFormat="1" ht="15" customHeight="1"/>
    <row r="1745" customFormat="1" ht="15" customHeight="1"/>
    <row r="1746" customFormat="1" ht="15" customHeight="1"/>
    <row r="1747" customFormat="1" ht="15" customHeight="1"/>
    <row r="1748" customFormat="1" ht="15" customHeight="1"/>
    <row r="1749" customFormat="1" ht="15" customHeight="1"/>
    <row r="1750" customFormat="1" ht="15" customHeight="1"/>
    <row r="1751" customFormat="1" ht="15" customHeight="1"/>
    <row r="1752" customFormat="1" ht="15" customHeight="1"/>
    <row r="1753" customFormat="1" ht="15" customHeight="1"/>
    <row r="1754" customFormat="1" ht="15" customHeight="1"/>
    <row r="1755" customFormat="1" ht="15" customHeight="1"/>
    <row r="1756" customFormat="1" ht="15" customHeight="1"/>
    <row r="1757" customFormat="1" ht="15" customHeight="1"/>
    <row r="1758" customFormat="1" ht="15" customHeight="1"/>
    <row r="1759" customFormat="1" ht="15" customHeight="1"/>
    <row r="1760" customFormat="1" ht="15" customHeight="1"/>
    <row r="1761" customFormat="1" ht="15" customHeight="1"/>
    <row r="1762" customFormat="1" ht="15" customHeight="1"/>
    <row r="1763" customFormat="1" ht="15" customHeight="1"/>
    <row r="1764" customFormat="1" ht="15" customHeight="1"/>
    <row r="1765" customFormat="1" ht="15" customHeight="1"/>
    <row r="1766" customFormat="1" ht="15" customHeight="1"/>
    <row r="1767" customFormat="1" ht="15" customHeight="1"/>
    <row r="1768" customFormat="1" ht="15" customHeight="1"/>
    <row r="1769" customFormat="1" ht="15" customHeight="1"/>
    <row r="1770" customFormat="1" ht="15" customHeight="1"/>
    <row r="1771" customFormat="1" ht="15" customHeight="1"/>
    <row r="1772" customFormat="1" ht="15" customHeight="1"/>
    <row r="1773" customFormat="1" ht="15" customHeight="1"/>
    <row r="1774" customFormat="1" ht="15" customHeight="1"/>
    <row r="1775" customFormat="1" ht="15" customHeight="1"/>
    <row r="1776" customFormat="1" ht="15" customHeight="1"/>
    <row r="1777" customFormat="1" ht="15" customHeight="1"/>
    <row r="1778" customFormat="1" ht="15" customHeight="1"/>
    <row r="1779" customFormat="1" ht="15" customHeight="1"/>
    <row r="1780" customFormat="1" ht="15" customHeight="1"/>
    <row r="1781" customFormat="1" ht="15" customHeight="1"/>
    <row r="1782" customFormat="1" ht="15" customHeight="1"/>
    <row r="1783" customFormat="1" ht="15" customHeight="1"/>
    <row r="1784" customFormat="1" ht="15" customHeight="1"/>
    <row r="1785" customFormat="1" ht="15" customHeight="1"/>
    <row r="1786" customFormat="1" ht="15" customHeight="1"/>
    <row r="1787" customFormat="1" ht="15" customHeight="1"/>
    <row r="1788" customFormat="1" ht="15" customHeight="1"/>
    <row r="1789" customFormat="1" ht="15" customHeight="1"/>
    <row r="1790" customFormat="1" ht="15" customHeight="1"/>
    <row r="1791" customFormat="1" ht="15" customHeight="1"/>
    <row r="1792" customFormat="1" ht="15" customHeight="1"/>
    <row r="1793" customFormat="1" ht="15" customHeight="1"/>
    <row r="1794" customFormat="1" ht="15" customHeight="1"/>
    <row r="1795" customFormat="1" ht="15" customHeight="1"/>
    <row r="1796" customFormat="1" ht="12" customHeight="1"/>
    <row r="1797" customFormat="1" ht="12" customHeight="1"/>
    <row r="1798" customFormat="1" ht="15" customHeight="1"/>
    <row r="1799" customFormat="1" ht="15" customHeight="1"/>
    <row r="1800" customFormat="1" ht="15" customHeight="1"/>
    <row r="1801" customFormat="1" ht="15" customHeight="1"/>
    <row r="1802" customFormat="1" ht="15" customHeight="1"/>
    <row r="1803" customFormat="1" ht="15" customHeight="1"/>
    <row r="1804" customFormat="1" ht="15" customHeight="1"/>
    <row r="1805" customFormat="1" ht="15" customHeight="1"/>
    <row r="1806" customFormat="1" ht="15" customHeight="1"/>
    <row r="1807" customFormat="1" ht="15" customHeight="1"/>
    <row r="1808" customFormat="1" ht="15" customHeight="1"/>
    <row r="1809" spans="2:32" ht="15" customHeight="1"/>
    <row r="1810" spans="2:32" ht="15" customHeight="1"/>
    <row r="1811" spans="2:32" ht="15" customHeight="1"/>
    <row r="1812" spans="2:32" ht="15" customHeight="1"/>
    <row r="1813" spans="2:32" ht="15" customHeight="1">
      <c r="B1813" s="97"/>
      <c r="C1813" s="97"/>
      <c r="D1813" s="97"/>
      <c r="E1813" s="97"/>
      <c r="F1813" s="97"/>
      <c r="G1813" s="97"/>
      <c r="H1813" s="97"/>
      <c r="I1813" s="97"/>
      <c r="J1813" s="97"/>
      <c r="K1813" s="97"/>
      <c r="L1813" s="97"/>
      <c r="M1813" s="97"/>
      <c r="N1813" s="97"/>
      <c r="O1813" s="97"/>
      <c r="P1813" s="97"/>
      <c r="Q1813" s="97"/>
      <c r="R1813" s="97"/>
      <c r="S1813" s="97"/>
      <c r="T1813" s="97"/>
      <c r="U1813" s="97"/>
      <c r="V1813" s="97"/>
      <c r="W1813" s="97"/>
      <c r="X1813" s="97"/>
      <c r="Y1813" s="97"/>
      <c r="Z1813" s="97"/>
      <c r="AA1813" s="97"/>
      <c r="AB1813" s="97"/>
      <c r="AC1813" s="97"/>
      <c r="AD1813" s="97"/>
      <c r="AE1813" s="97"/>
      <c r="AF1813" s="97"/>
    </row>
    <row r="1814" spans="2:32" ht="12" customHeight="1"/>
    <row r="1815" spans="2:32" ht="12" customHeight="1"/>
    <row r="1816" spans="2:32" ht="12" customHeight="1"/>
    <row r="1817" spans="2:32" ht="12" customHeight="1"/>
    <row r="1818" spans="2:32" ht="12" customHeight="1"/>
    <row r="1819" spans="2:32" ht="12" customHeight="1"/>
    <row r="1820" spans="2:32" ht="12" customHeight="1"/>
    <row r="1821" spans="2:32" ht="12" customHeight="1"/>
    <row r="1822" spans="2:32" ht="12" customHeight="1"/>
    <row r="1823" spans="2:32" ht="12" customHeight="1"/>
    <row r="1824" spans="2:32" ht="12" customHeight="1"/>
    <row r="1825" customFormat="1" ht="15" customHeight="1"/>
    <row r="1826" customFormat="1" ht="15" customHeight="1"/>
    <row r="1827" customFormat="1" ht="15" customHeight="1"/>
    <row r="1828" customFormat="1" ht="15" customHeight="1"/>
    <row r="1829" customFormat="1" ht="15" customHeight="1"/>
    <row r="1830" customFormat="1" ht="15" customHeight="1"/>
    <row r="1831" customFormat="1" ht="12" customHeight="1"/>
    <row r="1832" customFormat="1" ht="15" customHeight="1"/>
    <row r="1833" customFormat="1" ht="15" customHeight="1"/>
    <row r="1834" customFormat="1" ht="15" customHeight="1"/>
    <row r="1835" customFormat="1" ht="15" customHeight="1"/>
    <row r="1836" customFormat="1" ht="15" customHeight="1"/>
    <row r="1837" customFormat="1" ht="15" customHeight="1"/>
    <row r="1838" customFormat="1" ht="15" customHeight="1"/>
    <row r="1839" customFormat="1" ht="15" customHeight="1"/>
    <row r="1840" customFormat="1" ht="15" customHeight="1"/>
    <row r="1841" customFormat="1" ht="15" customHeight="1"/>
    <row r="1842" customFormat="1" ht="15" customHeight="1"/>
    <row r="1843" customFormat="1" ht="15" customHeight="1"/>
    <row r="1844" customFormat="1" ht="15" customHeight="1"/>
    <row r="1845" customFormat="1" ht="15" customHeight="1"/>
    <row r="1846" customFormat="1" ht="15" customHeight="1"/>
    <row r="1847" customFormat="1" ht="15" customHeight="1"/>
    <row r="1848" customFormat="1" ht="15" customHeight="1"/>
    <row r="1849" customFormat="1" ht="15" customHeight="1"/>
    <row r="1850" customFormat="1" ht="15" customHeigh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ht="15" customHeight="1"/>
    <row r="1862" customFormat="1" ht="15" customHeight="1"/>
    <row r="1863" customFormat="1" ht="15" customHeight="1"/>
    <row r="1864" customFormat="1" ht="15" customHeight="1"/>
    <row r="1865" customFormat="1" ht="15" customHeight="1"/>
    <row r="1866" customFormat="1" ht="15" customHeight="1"/>
    <row r="1867" customFormat="1" ht="12" customHeight="1"/>
    <row r="1868" customFormat="1" ht="15" customHeight="1"/>
    <row r="1869" customFormat="1" ht="15" customHeight="1"/>
    <row r="1870" customFormat="1" ht="15" customHeight="1"/>
    <row r="1871" customFormat="1" ht="15" customHeight="1"/>
    <row r="1872" customFormat="1" ht="15" customHeight="1"/>
    <row r="1873" customFormat="1" ht="15" customHeight="1"/>
    <row r="1874" customFormat="1" ht="15" customHeight="1"/>
    <row r="1875" customFormat="1" ht="15" customHeight="1"/>
    <row r="1876" customFormat="1" ht="15" customHeight="1"/>
    <row r="1877" customFormat="1" ht="15" customHeight="1"/>
    <row r="1878" customFormat="1" ht="15" customHeigh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5" customHeight="1"/>
    <row r="1886" customFormat="1" ht="15" customHeight="1"/>
    <row r="1887" customFormat="1" ht="15" customHeight="1"/>
    <row r="1888" customFormat="1" ht="15" customHeight="1"/>
    <row r="1889" customFormat="1" ht="15" customHeight="1"/>
    <row r="1890" customFormat="1" ht="15" customHeight="1"/>
    <row r="1891" customFormat="1" ht="15" customHeight="1"/>
    <row r="1892" customFormat="1" ht="15" customHeight="1"/>
    <row r="1893" customFormat="1" ht="15" customHeigh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2" customFormat="1" ht="15" customHeight="1"/>
    <row r="1903" customFormat="1" ht="15" customHeight="1"/>
    <row r="1904" customFormat="1" ht="15" customHeight="1"/>
    <row r="1905" customFormat="1" ht="15" customHeight="1"/>
    <row r="1906" customFormat="1" ht="15" customHeight="1"/>
    <row r="1907" customFormat="1" ht="15" customHeight="1"/>
    <row r="1908" customFormat="1" ht="15" customHeight="1"/>
    <row r="1909" customFormat="1" ht="15" customHeight="1"/>
    <row r="1910" customFormat="1" ht="15" customHeight="1"/>
    <row r="1911" customFormat="1" ht="15" customHeight="1"/>
    <row r="1912" customFormat="1" ht="15" customHeight="1"/>
    <row r="1913" customFormat="1" ht="12" customHeight="1"/>
    <row r="1914" customFormat="1" ht="15" customHeight="1"/>
    <row r="1915" customFormat="1" ht="15" customHeight="1"/>
    <row r="1916" customFormat="1" ht="15" customHeight="1"/>
    <row r="1917" customFormat="1" ht="15" customHeight="1"/>
    <row r="1918" customFormat="1" ht="15" customHeight="1"/>
    <row r="1919" customFormat="1" ht="15" customHeight="1"/>
    <row r="1920" customFormat="1" ht="15" customHeight="1"/>
    <row r="1921" customFormat="1" ht="15" customHeight="1"/>
    <row r="1922" customFormat="1" ht="15" customHeight="1"/>
    <row r="1923" customFormat="1" ht="15" customHeight="1"/>
    <row r="1924" customFormat="1" ht="15" customHeigh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ht="15" customHeight="1"/>
    <row r="1934" customFormat="1" ht="15" customHeight="1"/>
    <row r="1935" customFormat="1" ht="15" customHeight="1"/>
    <row r="1936" customFormat="1" ht="15" customHeight="1"/>
    <row r="1937" customFormat="1" ht="15" customHeight="1"/>
    <row r="1938" customFormat="1" ht="15" customHeight="1"/>
    <row r="1939" customFormat="1" ht="15" customHeight="1"/>
    <row r="1940" customFormat="1" ht="15" customHeight="1"/>
    <row r="1941" customFormat="1" ht="15" customHeight="1"/>
    <row r="1942" customFormat="1" ht="15" customHeight="1"/>
    <row r="1943" customFormat="1" ht="15" customHeight="1"/>
    <row r="1944" customFormat="1" ht="15" customHeight="1"/>
    <row r="1945" customFormat="1" ht="15" customHeight="1"/>
    <row r="1946" customFormat="1" ht="15" customHeight="1"/>
    <row r="1947" customFormat="1" ht="15" customHeight="1"/>
    <row r="1948" customFormat="1" ht="15" customHeight="1"/>
    <row r="1949" customFormat="1" ht="12" customHeight="1"/>
    <row r="1950" customFormat="1" ht="15" customHeight="1"/>
    <row r="1951" customFormat="1" ht="15" customHeight="1"/>
    <row r="1952" customFormat="1" ht="15" customHeight="1"/>
    <row r="1953" customFormat="1" ht="15" customHeight="1"/>
    <row r="1954" customFormat="1" ht="15" customHeight="1"/>
    <row r="1955" customFormat="1" ht="15" customHeight="1"/>
    <row r="1956" customFormat="1" ht="15" customHeight="1"/>
    <row r="1957" customFormat="1" ht="15" customHeight="1"/>
    <row r="1958" customFormat="1" ht="15" customHeight="1"/>
    <row r="1959" customFormat="1" ht="15" customHeight="1"/>
    <row r="1960" customFormat="1" ht="15" customHeight="1"/>
    <row r="1961" customFormat="1" ht="15" customHeight="1"/>
    <row r="1962" customFormat="1" ht="15" customHeight="1"/>
    <row r="1963" customFormat="1" ht="15" customHeight="1"/>
    <row r="1964" customFormat="1" ht="15" customHeight="1"/>
    <row r="1965" customFormat="1" ht="15" customHeight="1"/>
    <row r="1966" customFormat="1" ht="15" customHeight="1"/>
    <row r="1967" customFormat="1" ht="15" customHeight="1"/>
    <row r="1968" customFormat="1" ht="15" customHeight="1"/>
    <row r="1969" customFormat="1" ht="15" customHeight="1"/>
    <row r="1970" customFormat="1" ht="15" customHeight="1"/>
    <row r="1971" customFormat="1" ht="15" customHeight="1"/>
    <row r="1972" customFormat="1" ht="15" customHeight="1"/>
    <row r="1973" customFormat="1" ht="15" customHeight="1"/>
    <row r="1974" customFormat="1" ht="15" customHeight="1"/>
    <row r="1975" customFormat="1" ht="15" customHeight="1"/>
    <row r="1976" customFormat="1" ht="15" customHeight="1"/>
    <row r="1977" customFormat="1" ht="15" customHeight="1"/>
    <row r="1978" customFormat="1" ht="15" customHeight="1"/>
    <row r="1979" customFormat="1" ht="15" customHeight="1"/>
    <row r="1980" customFormat="1" ht="15" customHeight="1"/>
    <row r="1981" customFormat="1" ht="15" customHeight="1"/>
    <row r="1982" customFormat="1" ht="15" customHeight="1"/>
    <row r="1983" customFormat="1" ht="15" customHeight="1"/>
    <row r="1984" customFormat="1" ht="15" customHeight="1"/>
    <row r="1985" customFormat="1" ht="12" customHeight="1"/>
    <row r="1986" customFormat="1" ht="15" customHeight="1"/>
    <row r="1987" customFormat="1" ht="12" customHeight="1"/>
    <row r="1988" customFormat="1" ht="15" customHeight="1"/>
    <row r="1989" customFormat="1" ht="15" customHeight="1"/>
    <row r="1990" customFormat="1" ht="15" customHeight="1"/>
    <row r="1991" customFormat="1" ht="15" customHeight="1"/>
    <row r="1992" customFormat="1" ht="15" customHeight="1"/>
    <row r="1993" customFormat="1" ht="15" customHeight="1"/>
    <row r="1994" customFormat="1" ht="15" customHeight="1"/>
    <row r="1995" customFormat="1" ht="15" customHeight="1"/>
    <row r="1996" customFormat="1" ht="15" customHeight="1"/>
    <row r="1997" customFormat="1" ht="15" customHeight="1"/>
    <row r="1998" customFormat="1" ht="15" customHeight="1"/>
    <row r="1999" customFormat="1" ht="15" customHeight="1"/>
    <row r="2000" customFormat="1" ht="15" customHeight="1"/>
    <row r="2001" customFormat="1" ht="15" customHeight="1"/>
    <row r="2002" customFormat="1" ht="15" customHeight="1"/>
    <row r="2003" customFormat="1" ht="15" customHeight="1"/>
    <row r="2004" customFormat="1" ht="15" customHeight="1"/>
    <row r="2005" customFormat="1" ht="15" customHeight="1"/>
    <row r="2006" customFormat="1" ht="15" customHeight="1"/>
    <row r="2007" customFormat="1" ht="15" customHeight="1"/>
    <row r="2008" customFormat="1" ht="15" customHeight="1"/>
    <row r="2009" customFormat="1" ht="15" customHeight="1"/>
    <row r="2010" customFormat="1" ht="15" customHeight="1"/>
    <row r="2011" customFormat="1" ht="15" customHeight="1"/>
    <row r="2012" customFormat="1" ht="15" customHeight="1"/>
    <row r="2013" customFormat="1" ht="15" customHeight="1"/>
    <row r="2014" customFormat="1" ht="15" customHeight="1"/>
    <row r="2015" customFormat="1" ht="15" customHeight="1"/>
    <row r="2016" customFormat="1" ht="15" customHeight="1"/>
    <row r="2017" customFormat="1" ht="15" customHeight="1"/>
    <row r="2018" customFormat="1" ht="15" customHeight="1"/>
    <row r="2019" customFormat="1" ht="15" customHeight="1"/>
    <row r="2020" customFormat="1" ht="15" customHeight="1"/>
    <row r="2021" customFormat="1" ht="15" customHeight="1"/>
    <row r="2022" customFormat="1" ht="15" customHeight="1"/>
    <row r="2023" customFormat="1" ht="12" customHeight="1"/>
    <row r="2024" customFormat="1" ht="15" customHeight="1"/>
    <row r="2025" customFormat="1" ht="15" customHeight="1"/>
    <row r="2026" customFormat="1" ht="15" customHeight="1"/>
    <row r="2027" customFormat="1" ht="15" customHeight="1"/>
    <row r="2028" customFormat="1" ht="15" customHeight="1"/>
    <row r="2029" customFormat="1" ht="15" customHeight="1"/>
    <row r="2030" customFormat="1" ht="15" customHeight="1"/>
    <row r="2031" customFormat="1" ht="15" customHeight="1"/>
    <row r="2032" customFormat="1" ht="15" customHeight="1"/>
    <row r="2033" customFormat="1" ht="15" customHeight="1"/>
    <row r="2034" customFormat="1" ht="15" customHeight="1"/>
    <row r="2035" customFormat="1" ht="15" customHeight="1"/>
    <row r="2036" customFormat="1" ht="15" customHeight="1"/>
    <row r="2037" customFormat="1" ht="15" customHeight="1"/>
    <row r="2038" customFormat="1" ht="15" customHeight="1"/>
    <row r="2039" customFormat="1" ht="15" customHeight="1"/>
    <row r="2040" customFormat="1" ht="15" customHeight="1"/>
    <row r="2041" customFormat="1" ht="15" customHeight="1"/>
    <row r="2042" customFormat="1" ht="15" customHeight="1"/>
    <row r="2043" customFormat="1" ht="15" customHeight="1"/>
    <row r="2044" customFormat="1" ht="15" customHeight="1"/>
    <row r="2045" customFormat="1" ht="15" customHeight="1"/>
    <row r="2046" customFormat="1" ht="15" customHeight="1"/>
    <row r="2047" customFormat="1" ht="15" customHeight="1"/>
    <row r="2048" customFormat="1" ht="15" customHeight="1"/>
    <row r="2049" customFormat="1" ht="15" customHeight="1"/>
    <row r="2050" customFormat="1" ht="15" customHeight="1"/>
    <row r="2051" customFormat="1" ht="15" customHeight="1"/>
    <row r="2052" customFormat="1" ht="15" customHeight="1"/>
    <row r="2053" customFormat="1" ht="15" customHeight="1"/>
    <row r="2054" customFormat="1" ht="15" customHeight="1"/>
    <row r="2055" customFormat="1" ht="15" customHeight="1"/>
    <row r="2056" customFormat="1" ht="15" customHeight="1"/>
    <row r="2057" customFormat="1" ht="15" customHeight="1"/>
    <row r="2058" customFormat="1" ht="15" customHeight="1"/>
    <row r="2059" customFormat="1" ht="12" customHeight="1"/>
    <row r="2060" customFormat="1" ht="12" customHeight="1"/>
    <row r="2061" customFormat="1" ht="12" customHeight="1"/>
    <row r="2062" customFormat="1" ht="15" customHeight="1"/>
    <row r="2063" customFormat="1" ht="15" customHeight="1"/>
    <row r="2064" customFormat="1" ht="15" customHeight="1"/>
    <row r="2065" customFormat="1" ht="15" customHeight="1"/>
    <row r="2066" customFormat="1" ht="15" customHeight="1"/>
    <row r="2067" customFormat="1" ht="15" customHeight="1"/>
    <row r="2068" customFormat="1" ht="15" customHeight="1"/>
    <row r="2069" customFormat="1" ht="15" customHeight="1"/>
    <row r="2070" customFormat="1" ht="12" customHeight="1"/>
    <row r="2071" customFormat="1" ht="15" customHeight="1"/>
    <row r="2072" customFormat="1" ht="15" customHeight="1"/>
    <row r="2073" customFormat="1" ht="15" customHeight="1"/>
    <row r="2074" customFormat="1" ht="15" customHeight="1"/>
    <row r="2075" customFormat="1" ht="15" customHeight="1"/>
    <row r="2076" customFormat="1" ht="15" customHeight="1"/>
    <row r="2077" customFormat="1" ht="15" customHeight="1"/>
    <row r="2078" customFormat="1" ht="15" customHeight="1"/>
    <row r="2079" customFormat="1" ht="12" customHeight="1"/>
    <row r="2080" customFormat="1" ht="15" customHeight="1"/>
    <row r="2081" spans="2:32" ht="15" customHeight="1"/>
    <row r="2082" spans="2:32" ht="15" customHeight="1"/>
    <row r="2083" spans="2:32" ht="15" customHeight="1"/>
    <row r="2084" spans="2:32" ht="15" customHeight="1"/>
    <row r="2085" spans="2:32" ht="15" customHeight="1"/>
    <row r="2086" spans="2:32" ht="15" customHeight="1"/>
    <row r="2087" spans="2:32" ht="15" customHeight="1"/>
    <row r="2088" spans="2:32" ht="15" customHeight="1"/>
    <row r="2089" spans="2:32" ht="15" customHeight="1"/>
    <row r="2090" spans="2:32" ht="15" customHeight="1">
      <c r="B2090" s="97"/>
      <c r="C2090" s="97"/>
      <c r="D2090" s="97"/>
      <c r="E2090" s="97"/>
      <c r="F2090" s="97"/>
      <c r="G2090" s="97"/>
      <c r="H2090" s="97"/>
      <c r="I2090" s="97"/>
      <c r="J2090" s="97"/>
      <c r="K2090" s="97"/>
      <c r="L2090" s="97"/>
      <c r="M2090" s="97"/>
      <c r="N2090" s="97"/>
      <c r="O2090" s="97"/>
      <c r="P2090" s="97"/>
      <c r="Q2090" s="97"/>
      <c r="R2090" s="97"/>
      <c r="S2090" s="97"/>
      <c r="T2090" s="97"/>
      <c r="U2090" s="97"/>
      <c r="V2090" s="97"/>
      <c r="W2090" s="97"/>
      <c r="X2090" s="97"/>
      <c r="Y2090" s="97"/>
      <c r="Z2090" s="97"/>
      <c r="AA2090" s="97"/>
      <c r="AB2090" s="97"/>
      <c r="AC2090" s="97"/>
      <c r="AD2090" s="97"/>
      <c r="AE2090" s="97"/>
      <c r="AF2090" s="97"/>
    </row>
    <row r="2091" spans="2:32" ht="15" customHeight="1"/>
    <row r="2092" spans="2:32" ht="15" customHeight="1"/>
    <row r="2093" spans="2:32" ht="15" customHeight="1"/>
    <row r="2094" spans="2:32" ht="15" customHeight="1"/>
    <row r="2095" spans="2:32" ht="15" customHeight="1"/>
    <row r="2096" spans="2:32" ht="15" customHeight="1"/>
    <row r="2097" customFormat="1" ht="15" customHeight="1"/>
    <row r="2098" customFormat="1" ht="12" customHeight="1"/>
    <row r="2099" customFormat="1" ht="12" customHeight="1"/>
    <row r="2100" customFormat="1" ht="12" customHeight="1"/>
    <row r="2101" customFormat="1" ht="12" customHeight="1"/>
    <row r="2102" customFormat="1" ht="12" customHeight="1"/>
    <row r="2103" customFormat="1" ht="12" customHeight="1"/>
    <row r="2104" customFormat="1" ht="12" customHeight="1"/>
    <row r="2105" customFormat="1" ht="12" customHeight="1"/>
    <row r="2106" customFormat="1" ht="12" customHeight="1"/>
    <row r="2107" customFormat="1" ht="12" customHeight="1"/>
    <row r="2108" customFormat="1" ht="12" customHeight="1"/>
    <row r="2109" customFormat="1" ht="12" customHeight="1"/>
    <row r="2110" customFormat="1" ht="12" customHeight="1"/>
    <row r="2111" customFormat="1" ht="12" customHeight="1"/>
    <row r="2112" customFormat="1" ht="12" customHeight="1"/>
    <row r="2113" customFormat="1" ht="12" customHeight="1"/>
    <row r="2114" customFormat="1" ht="12" customHeight="1"/>
    <row r="2115" customFormat="1" ht="12" customHeight="1"/>
    <row r="2116" customFormat="1" ht="12" customHeight="1"/>
    <row r="2117" customFormat="1" ht="12" customHeight="1"/>
    <row r="2118" customFormat="1" ht="12" customHeight="1"/>
    <row r="2119" customFormat="1" ht="12" customHeight="1"/>
    <row r="2120" customFormat="1" ht="12" customHeight="1"/>
    <row r="2121" customFormat="1" ht="12" customHeight="1"/>
    <row r="2122" customFormat="1" ht="12" customHeight="1"/>
    <row r="2123" customFormat="1" ht="12" customHeight="1"/>
    <row r="2124" customFormat="1" ht="12" customHeight="1"/>
    <row r="2125" customFormat="1" ht="12" customHeight="1"/>
    <row r="2126" customFormat="1" ht="12" customHeight="1"/>
    <row r="2127" customFormat="1" ht="12" customHeight="1"/>
    <row r="2128" customFormat="1" ht="12" customHeight="1"/>
    <row r="2129" customFormat="1" ht="12" customHeight="1"/>
    <row r="2130" customFormat="1" ht="12" customHeight="1"/>
    <row r="2131" customFormat="1" ht="12" customHeight="1"/>
    <row r="2132" customFormat="1" ht="12" customHeight="1"/>
    <row r="2133" customFormat="1" ht="12" customHeight="1"/>
    <row r="2134" customFormat="1" ht="12" customHeight="1"/>
    <row r="2135" customFormat="1" ht="12" customHeight="1"/>
    <row r="2136" customFormat="1" ht="12" customHeight="1"/>
    <row r="2137" customFormat="1" ht="12" customHeight="1"/>
    <row r="2138" customFormat="1" ht="12" customHeight="1"/>
    <row r="2139" customFormat="1" ht="12" customHeight="1"/>
    <row r="2140" customFormat="1" ht="12" customHeight="1"/>
    <row r="2141" customFormat="1" ht="12" customHeight="1"/>
    <row r="2142" customFormat="1" ht="12" customHeight="1"/>
    <row r="2143" customFormat="1" ht="12" customHeight="1"/>
    <row r="2144" customFormat="1" ht="12" customHeight="1"/>
    <row r="2145" customFormat="1" ht="12" customHeight="1"/>
    <row r="2146" customFormat="1" ht="12" customHeight="1"/>
    <row r="2147" customFormat="1" ht="12" customHeight="1"/>
    <row r="2148" customFormat="1" ht="12" customHeight="1"/>
    <row r="2149" customFormat="1" ht="12" customHeight="1"/>
    <row r="2150" customFormat="1" ht="15" customHeight="1"/>
    <row r="2151" customFormat="1" ht="15" customHeight="1"/>
    <row r="2152" customFormat="1" ht="15" customHeight="1"/>
    <row r="2153" customFormat="1" ht="15" customHeight="1"/>
    <row r="2154" customFormat="1" ht="15" customHeight="1"/>
    <row r="2155" customFormat="1" ht="15" customHeight="1"/>
    <row r="2156" customFormat="1" ht="15" customHeight="1"/>
    <row r="2157" customFormat="1" ht="15" customHeight="1"/>
    <row r="2158" customFormat="1" ht="15" customHeight="1"/>
    <row r="2159" customFormat="1" ht="15" customHeight="1"/>
    <row r="2160" customFormat="1" ht="15" customHeight="1"/>
    <row r="2161" customFormat="1" ht="15" customHeight="1"/>
    <row r="2162" customFormat="1" ht="15" customHeight="1"/>
    <row r="2163" customFormat="1" ht="15" customHeight="1"/>
    <row r="2164" customFormat="1" ht="15" customHeight="1"/>
    <row r="2165" customFormat="1" ht="15" customHeight="1"/>
    <row r="2166" customFormat="1" ht="15" customHeight="1"/>
    <row r="2167" customFormat="1" ht="15" customHeight="1"/>
    <row r="2168" customFormat="1" ht="15" customHeight="1"/>
    <row r="2169" customFormat="1" ht="15" customHeight="1"/>
    <row r="2170" customFormat="1" ht="15" customHeight="1"/>
    <row r="2171" customFormat="1" ht="15" customHeight="1"/>
    <row r="2172" customFormat="1" ht="15" customHeight="1"/>
    <row r="2173" customFormat="1" ht="15" customHeight="1"/>
    <row r="2174" customFormat="1" ht="15" customHeight="1"/>
    <row r="2175" customFormat="1" ht="15" customHeight="1"/>
    <row r="2176" customFormat="1" ht="15" customHeight="1"/>
    <row r="2177" customFormat="1" ht="15" customHeight="1"/>
    <row r="2178" customFormat="1" ht="15" customHeight="1"/>
    <row r="2179" customFormat="1" ht="15" customHeight="1"/>
    <row r="2180" customFormat="1" ht="15" customHeight="1"/>
    <row r="2181" customFormat="1" ht="15" customHeight="1"/>
    <row r="2182" customFormat="1" ht="15" customHeight="1"/>
    <row r="2183" customFormat="1" ht="15" customHeight="1"/>
    <row r="2184" customFormat="1" ht="15" customHeight="1"/>
    <row r="2185" customFormat="1" ht="15" customHeight="1"/>
    <row r="2186" customFormat="1" ht="15" customHeight="1"/>
    <row r="2187" customFormat="1" ht="15" customHeight="1"/>
    <row r="2188" customFormat="1" ht="15" customHeight="1"/>
    <row r="2189" customFormat="1" ht="15" customHeight="1"/>
    <row r="2190" customFormat="1" ht="15" customHeight="1"/>
    <row r="2191" customFormat="1" ht="15" customHeight="1"/>
    <row r="2192" customFormat="1" ht="15" customHeight="1"/>
    <row r="2193" customFormat="1" ht="15" customHeight="1"/>
    <row r="2194" customFormat="1" ht="15" customHeight="1"/>
    <row r="2195" customFormat="1" ht="15" customHeight="1"/>
    <row r="2196" customFormat="1" ht="15" customHeight="1"/>
    <row r="2197" customFormat="1" ht="15" customHeight="1"/>
    <row r="2198" customFormat="1" ht="15" customHeight="1"/>
    <row r="2199" customFormat="1" ht="15" customHeight="1"/>
    <row r="2200" customFormat="1" ht="15" customHeight="1"/>
    <row r="2201" customFormat="1" ht="15" customHeight="1"/>
    <row r="2202" customFormat="1" ht="15" customHeight="1"/>
    <row r="2203" customFormat="1" ht="15" customHeight="1"/>
    <row r="2204" customFormat="1" ht="15" customHeight="1"/>
    <row r="2205" customFormat="1" ht="15" customHeight="1"/>
    <row r="2206" customFormat="1" ht="15" customHeight="1"/>
    <row r="2207" customFormat="1" ht="15" customHeight="1"/>
    <row r="2208" customFormat="1" ht="15" customHeight="1"/>
    <row r="2209" customFormat="1" ht="15" customHeight="1"/>
    <row r="2210" customFormat="1" ht="15" customHeight="1"/>
    <row r="2211" customFormat="1" ht="15" customHeight="1"/>
    <row r="2212" customFormat="1" ht="15" customHeight="1"/>
    <row r="2213" customFormat="1" ht="15" customHeight="1"/>
    <row r="2214" customFormat="1" ht="15" customHeight="1"/>
    <row r="2215" customFormat="1" ht="15" customHeight="1"/>
    <row r="2216" customFormat="1" ht="15" customHeight="1"/>
    <row r="2217" customFormat="1" ht="15" customHeight="1"/>
    <row r="2218" customFormat="1" ht="15" customHeight="1"/>
    <row r="2219" customFormat="1" ht="15" customHeight="1"/>
    <row r="2220" customFormat="1" ht="15" customHeight="1"/>
    <row r="2221" customFormat="1" ht="15" customHeight="1"/>
    <row r="2222" customFormat="1" ht="15" customHeight="1"/>
    <row r="2223" customFormat="1" ht="15" customHeight="1"/>
    <row r="2224" customFormat="1" ht="15" customHeight="1"/>
    <row r="2225" customFormat="1" ht="15" customHeight="1"/>
    <row r="2226" customFormat="1" ht="15" customHeight="1"/>
    <row r="2227" customFormat="1" ht="15" customHeight="1"/>
    <row r="2228" customFormat="1" ht="15" customHeight="1"/>
    <row r="2229" customFormat="1" ht="15" customHeight="1"/>
    <row r="2230" customFormat="1" ht="15" customHeight="1"/>
    <row r="2231" customFormat="1" ht="15" customHeight="1"/>
    <row r="2232" customFormat="1" ht="15" customHeight="1"/>
    <row r="2233" customFormat="1" ht="15" customHeight="1"/>
    <row r="2234" customFormat="1" ht="15" customHeight="1"/>
    <row r="2235" customFormat="1" ht="15" customHeight="1"/>
    <row r="2236" customFormat="1" ht="15" customHeight="1"/>
    <row r="2237" customFormat="1" ht="15" customHeight="1"/>
    <row r="2238" customFormat="1" ht="15" customHeight="1"/>
    <row r="2239" customFormat="1" ht="15" customHeight="1"/>
    <row r="2240" customFormat="1" ht="15" customHeight="1"/>
    <row r="2241" customFormat="1" ht="15" customHeight="1"/>
    <row r="2242" customFormat="1" ht="15" customHeight="1"/>
    <row r="2243" customFormat="1" ht="15" customHeight="1"/>
    <row r="2244" customFormat="1" ht="12" customHeight="1"/>
    <row r="2245" customFormat="1" ht="15" customHeight="1"/>
    <row r="2246" customFormat="1" ht="15" customHeight="1"/>
    <row r="2247" customFormat="1" ht="15" customHeight="1"/>
    <row r="2248" customFormat="1" ht="15" customHeight="1"/>
    <row r="2249" customFormat="1" ht="15" customHeight="1"/>
    <row r="2250" customFormat="1" ht="15" customHeigh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ht="15" customHeight="1"/>
    <row r="2261" customFormat="1" ht="15" customHeight="1"/>
    <row r="2262" customFormat="1" ht="15" customHeight="1"/>
    <row r="2263" customFormat="1" ht="15" customHeight="1"/>
    <row r="2264" customFormat="1" ht="15" customHeight="1"/>
    <row r="2265" customFormat="1" ht="15" customHeight="1"/>
    <row r="2266" customFormat="1" ht="15" customHeight="1"/>
    <row r="2267" customFormat="1" ht="15" customHeight="1"/>
    <row r="2268" customFormat="1" ht="15" customHeight="1"/>
    <row r="2269" customFormat="1" ht="15" customHeight="1"/>
    <row r="2270" customFormat="1" ht="15" customHeight="1"/>
    <row r="2271" customFormat="1" ht="15" customHeight="1"/>
    <row r="2272" customFormat="1" ht="15" customHeight="1"/>
    <row r="2273" customFormat="1" ht="15" customHeigh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ht="15" customHeight="1"/>
    <row r="2283" customFormat="1" ht="15" customHeight="1"/>
    <row r="2284" customFormat="1" ht="15" customHeight="1"/>
    <row r="2285" customFormat="1" ht="15" customHeight="1"/>
    <row r="2286" customFormat="1" ht="15" customHeight="1"/>
    <row r="2287" customFormat="1" ht="15" customHeight="1"/>
    <row r="2288" customFormat="1" ht="15" customHeigh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0" customFormat="1" ht="15" customHeight="1"/>
    <row r="2301" customFormat="1" ht="15" customHeight="1"/>
    <row r="2302" customFormat="1" ht="15" customHeight="1"/>
    <row r="2303" customFormat="1" ht="15" customHeight="1"/>
    <row r="2304" customFormat="1" ht="15" customHeight="1"/>
    <row r="2305" customFormat="1" ht="15" customHeight="1"/>
    <row r="2306" customFormat="1" ht="15" customHeight="1"/>
    <row r="2307" customFormat="1" ht="15" customHeight="1"/>
    <row r="2308" customFormat="1" ht="15" customHeight="1"/>
    <row r="2309" customFormat="1" ht="15" customHeight="1"/>
    <row r="2310" customFormat="1" ht="15" customHeight="1"/>
    <row r="2311" customFormat="1" ht="15" customHeight="1"/>
    <row r="2312" customFormat="1" ht="15" customHeight="1"/>
    <row r="2313" customFormat="1" ht="15" customHeight="1"/>
    <row r="2314" customFormat="1" ht="15" customHeight="1"/>
    <row r="2315" customFormat="1" ht="15" customHeight="1"/>
    <row r="2316" customFormat="1" ht="15" customHeight="1"/>
    <row r="2317" customFormat="1" ht="15" customHeight="1"/>
    <row r="2318" customFormat="1" ht="15" customHeight="1"/>
    <row r="2319" customFormat="1" ht="15" customHeight="1"/>
    <row r="2320" customFormat="1" ht="15" customHeight="1"/>
    <row r="2321" customFormat="1" ht="15" customHeight="1"/>
    <row r="2322" customFormat="1" ht="15" customHeight="1"/>
    <row r="2323" customFormat="1" ht="15" customHeight="1"/>
    <row r="2324" customFormat="1" ht="15" customHeight="1"/>
    <row r="2325" customFormat="1" ht="15" customHeight="1"/>
    <row r="2326" customFormat="1" ht="15" customHeight="1"/>
    <row r="2327" customFormat="1" ht="15" customHeight="1"/>
    <row r="2328" customFormat="1" ht="15" customHeight="1"/>
    <row r="2329" customFormat="1" ht="15" customHeight="1"/>
    <row r="2330" customFormat="1" ht="15" customHeight="1"/>
    <row r="2331" customFormat="1" ht="15" customHeight="1"/>
    <row r="2332" customFormat="1" ht="15" customHeight="1"/>
    <row r="2333" customFormat="1" ht="15" customHeight="1"/>
    <row r="2334" customFormat="1" ht="12" customHeight="1"/>
    <row r="2335" customFormat="1" ht="15" customHeight="1"/>
    <row r="2336" customFormat="1" ht="15" customHeight="1"/>
    <row r="2337" customFormat="1" ht="15" customHeight="1"/>
    <row r="2338" customFormat="1" ht="15" customHeight="1"/>
    <row r="2339" customFormat="1" ht="15" customHeight="1"/>
    <row r="2340" customFormat="1" ht="15" customHeight="1"/>
    <row r="2341" customFormat="1" ht="15" customHeight="1"/>
    <row r="2342" customFormat="1" ht="15" customHeight="1"/>
    <row r="2343" customFormat="1" ht="15" customHeight="1"/>
    <row r="2344" customFormat="1" ht="15" customHeight="1"/>
    <row r="2345" customFormat="1" ht="15" customHeight="1"/>
    <row r="2346" customFormat="1" ht="15" customHeight="1"/>
    <row r="2347" customFormat="1" ht="15" customHeight="1"/>
    <row r="2348" customFormat="1" ht="15" customHeight="1"/>
    <row r="2349" customFormat="1" ht="15" customHeight="1"/>
    <row r="2350" customFormat="1" ht="15" customHeigh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ht="15" customHeight="1"/>
    <row r="2368" customFormat="1" ht="15" customHeight="1"/>
    <row r="2369" customFormat="1" ht="15" customHeight="1"/>
    <row r="2370" customFormat="1" ht="15" customHeight="1"/>
    <row r="2371" customFormat="1" ht="15" customHeight="1"/>
    <row r="2372" customFormat="1" ht="15"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ht="15" customHeigh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ht="15" customHeigh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399" customFormat="1" ht="15" customHeight="1"/>
    <row r="2400" customFormat="1" ht="15" customHeigh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5" customHeight="1"/>
    <row r="2409" customFormat="1" ht="15" customHeight="1"/>
    <row r="2410" customFormat="1" ht="15" customHeight="1"/>
    <row r="2411" customFormat="1" ht="15" customHeight="1"/>
    <row r="2412" customFormat="1" ht="15" customHeight="1"/>
    <row r="2413" customFormat="1" ht="15" customHeight="1"/>
    <row r="2414" customFormat="1" ht="15" customHeight="1"/>
    <row r="2415" customFormat="1" ht="15" customHeight="1"/>
    <row r="2416" customFormat="1" ht="15" customHeight="1"/>
    <row r="2417" spans="2:32" ht="15" customHeight="1"/>
    <row r="2418" spans="2:32" ht="15" customHeight="1"/>
    <row r="2419" spans="2:32" ht="15" customHeight="1"/>
    <row r="2420" spans="2:32" ht="15" customHeight="1"/>
    <row r="2421" spans="2:32" ht="15" customHeight="1"/>
    <row r="2422" spans="2:32" ht="15" customHeight="1"/>
    <row r="2423" spans="2:32" ht="15" customHeight="1"/>
    <row r="2424" spans="2:32" ht="15" customHeight="1"/>
    <row r="2425" spans="2:32" ht="15" customHeight="1">
      <c r="B2425" s="97"/>
      <c r="C2425" s="97"/>
      <c r="D2425" s="97"/>
      <c r="E2425" s="97"/>
      <c r="F2425" s="97"/>
      <c r="G2425" s="97"/>
      <c r="H2425" s="97"/>
      <c r="I2425" s="97"/>
      <c r="J2425" s="97"/>
      <c r="K2425" s="97"/>
      <c r="L2425" s="97"/>
      <c r="M2425" s="97"/>
      <c r="N2425" s="97"/>
      <c r="O2425" s="97"/>
      <c r="P2425" s="97"/>
      <c r="Q2425" s="97"/>
      <c r="R2425" s="97"/>
      <c r="S2425" s="97"/>
      <c r="T2425" s="97"/>
      <c r="U2425" s="97"/>
      <c r="V2425" s="97"/>
      <c r="W2425" s="97"/>
      <c r="X2425" s="97"/>
      <c r="Y2425" s="97"/>
      <c r="Z2425" s="97"/>
      <c r="AA2425" s="97"/>
      <c r="AB2425" s="97"/>
      <c r="AC2425" s="97"/>
      <c r="AD2425" s="97"/>
      <c r="AE2425" s="97"/>
      <c r="AF2425" s="97"/>
    </row>
    <row r="2426" spans="2:32" ht="15" customHeight="1"/>
    <row r="2427" spans="2:32" ht="15" customHeight="1"/>
    <row r="2428" spans="2:32" ht="15" customHeight="1"/>
    <row r="2429" spans="2:32" ht="15" customHeight="1"/>
    <row r="2430" spans="2:32" ht="15" customHeight="1"/>
    <row r="2431" spans="2:32" ht="15" customHeight="1"/>
    <row r="2432" spans="2:32" ht="15" customHeight="1"/>
    <row r="2433" customFormat="1" ht="15" customHeight="1"/>
    <row r="2434" customFormat="1" ht="15" customHeight="1"/>
    <row r="2435" customFormat="1" ht="15" customHeight="1"/>
    <row r="2436" customFormat="1" ht="15" customHeight="1"/>
    <row r="2437" customFormat="1" ht="12" customHeight="1"/>
    <row r="2438" customFormat="1" ht="12" customHeight="1"/>
    <row r="2439" customFormat="1" ht="12" customHeight="1"/>
    <row r="2440" customFormat="1" ht="12" customHeight="1"/>
    <row r="2441" customFormat="1" ht="12" customHeight="1"/>
    <row r="2442" customFormat="1" ht="12" customHeight="1"/>
    <row r="2443" customFormat="1" ht="12" customHeight="1"/>
    <row r="2444" customFormat="1" ht="12" customHeight="1"/>
    <row r="2445" customFormat="1" ht="12" customHeight="1"/>
    <row r="2446" customFormat="1" ht="12" customHeight="1"/>
    <row r="2447" customFormat="1" ht="12" customHeight="1"/>
    <row r="2448" customFormat="1" ht="12" customHeight="1"/>
    <row r="2449" customFormat="1" ht="12" customHeight="1"/>
    <row r="2450" customFormat="1" ht="15" customHeigh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ht="15" customHeight="1"/>
    <row r="2458" customFormat="1" ht="15" customHeight="1"/>
    <row r="2459" customFormat="1" ht="15" customHeight="1"/>
    <row r="2460" customFormat="1" ht="15" customHeight="1"/>
    <row r="2461" customFormat="1" ht="15" customHeight="1"/>
    <row r="2462" customFormat="1" ht="15" customHeight="1"/>
    <row r="2463" customFormat="1" ht="15" customHeight="1"/>
    <row r="2464" customFormat="1" ht="15" customHeight="1"/>
    <row r="2465" customFormat="1" ht="15" customHeight="1"/>
    <row r="2466" customFormat="1" ht="15" customHeight="1"/>
    <row r="2467" customFormat="1" ht="15" customHeight="1"/>
    <row r="2468" customFormat="1" ht="15" customHeight="1"/>
    <row r="2469" customFormat="1" ht="15" customHeight="1"/>
    <row r="2470" customFormat="1" ht="15" customHeight="1"/>
    <row r="2471" customFormat="1" ht="15" customHeight="1"/>
    <row r="2472" customFormat="1" ht="12" customHeight="1"/>
    <row r="2473" customFormat="1" ht="15" customHeight="1"/>
    <row r="2474" customFormat="1" ht="15" customHeight="1"/>
    <row r="2475" customFormat="1" ht="15" customHeight="1"/>
    <row r="2476" customFormat="1" ht="15" customHeight="1"/>
    <row r="2477" customFormat="1" ht="15" customHeight="1"/>
    <row r="2478" customFormat="1" ht="15" customHeight="1"/>
    <row r="2479" customFormat="1" ht="15" customHeight="1"/>
    <row r="2480" customFormat="1" ht="15" customHeight="1"/>
    <row r="2481" customFormat="1" ht="15" customHeight="1"/>
    <row r="2482" customFormat="1" ht="15" customHeight="1"/>
    <row r="2483" customFormat="1" ht="15" customHeight="1"/>
    <row r="2484" customFormat="1" ht="15" customHeight="1"/>
    <row r="2485" customFormat="1" ht="15" customHeight="1"/>
    <row r="2486" customFormat="1" ht="15" customHeight="1"/>
    <row r="2487" customFormat="1" ht="15" customHeight="1"/>
    <row r="2488" customFormat="1" ht="15" customHeight="1"/>
    <row r="2489" customFormat="1" ht="15" customHeight="1"/>
    <row r="2490" customFormat="1" ht="12" customHeight="1"/>
    <row r="2491" customFormat="1" ht="15" customHeight="1"/>
    <row r="2492" customFormat="1" ht="15" customHeight="1"/>
    <row r="2493" customFormat="1" ht="15" customHeight="1"/>
    <row r="2494" customFormat="1" ht="15" customHeight="1"/>
    <row r="2495" customFormat="1" ht="15" customHeight="1"/>
    <row r="2496" customFormat="1" ht="15" customHeight="1"/>
    <row r="2497" customFormat="1" ht="15" customHeight="1"/>
    <row r="2498" customFormat="1" ht="15" customHeight="1"/>
    <row r="2499" customFormat="1" ht="15" customHeight="1"/>
    <row r="2500" customFormat="1" ht="15" customHeight="1"/>
    <row r="2501" customFormat="1" ht="15" customHeight="1"/>
    <row r="2502" customFormat="1" ht="15" customHeight="1"/>
    <row r="2503" customFormat="1" ht="15" customHeight="1"/>
    <row r="2504" customFormat="1" ht="15" customHeight="1"/>
    <row r="2505" customFormat="1" ht="15" customHeight="1"/>
    <row r="2506" customFormat="1" ht="15" customHeight="1"/>
    <row r="2507" customFormat="1" ht="15" customHeight="1"/>
    <row r="2508" customFormat="1" ht="12" customHeight="1"/>
    <row r="2509" customFormat="1" ht="15" customHeight="1"/>
    <row r="2510" customFormat="1" ht="15" customHeight="1"/>
    <row r="2511" customFormat="1" ht="15" customHeight="1"/>
    <row r="2512" customFormat="1" ht="15" customHeight="1"/>
    <row r="2513" customFormat="1" ht="15" customHeight="1"/>
    <row r="2514" customFormat="1" ht="15" customHeight="1"/>
    <row r="2515" customFormat="1" ht="15" customHeight="1"/>
    <row r="2516" customFormat="1" ht="15" customHeight="1"/>
    <row r="2517" customFormat="1" ht="15" customHeight="1"/>
    <row r="2518" customFormat="1" ht="15"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2" customHeight="1"/>
    <row r="2527" customFormat="1" ht="15" customHeight="1"/>
    <row r="2528" customFormat="1" ht="15" customHeight="1"/>
    <row r="2529" customFormat="1" ht="15" customHeight="1"/>
    <row r="2530" customFormat="1" ht="15" customHeight="1"/>
    <row r="2531" customFormat="1" ht="15" customHeight="1"/>
    <row r="2532" customFormat="1" ht="15" customHeight="1"/>
    <row r="2533" customFormat="1" ht="15" customHeight="1"/>
    <row r="2534" customFormat="1" ht="15" customHeight="1"/>
    <row r="2535" customFormat="1" ht="15" customHeight="1"/>
    <row r="2536" customFormat="1" ht="15" customHeight="1"/>
    <row r="2537" customFormat="1" ht="15" customHeight="1"/>
    <row r="2538" customFormat="1" ht="15" customHeight="1"/>
    <row r="2539" customFormat="1" ht="15" customHeight="1"/>
    <row r="2540" customFormat="1" ht="15" customHeight="1"/>
    <row r="2541" customFormat="1" ht="15" customHeight="1"/>
    <row r="2542" customFormat="1" ht="15" customHeight="1"/>
    <row r="2543" customFormat="1" ht="15" customHeight="1"/>
    <row r="2544" customFormat="1" ht="12" customHeight="1"/>
    <row r="2545" customFormat="1" ht="15" customHeight="1"/>
    <row r="2546" customFormat="1" ht="15" customHeight="1"/>
    <row r="2547" customFormat="1" ht="15" customHeight="1"/>
    <row r="2548" customFormat="1" ht="15" customHeight="1"/>
    <row r="2549" customFormat="1" ht="15" customHeight="1"/>
    <row r="2550" customFormat="1" ht="15" customHeight="1"/>
    <row r="2551" customFormat="1" ht="15" customHeight="1"/>
    <row r="2552" customFormat="1" ht="15" customHeight="1"/>
    <row r="2553" customFormat="1" ht="15" customHeight="1"/>
    <row r="2554" customFormat="1" ht="15"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ht="15" customHeight="1"/>
    <row r="2562" customFormat="1" ht="12" customHeight="1"/>
    <row r="2563" customFormat="1" ht="12" customHeight="1"/>
    <row r="2564" customFormat="1" ht="15" customHeight="1"/>
    <row r="2565" customFormat="1" ht="15" customHeight="1"/>
    <row r="2566" customFormat="1" ht="15" customHeight="1"/>
    <row r="2567" customFormat="1" ht="15" customHeight="1"/>
    <row r="2568" customFormat="1" ht="15" customHeight="1"/>
    <row r="2569" customFormat="1" ht="15" customHeight="1"/>
    <row r="2570" customFormat="1" ht="15" customHeight="1"/>
    <row r="2571" customFormat="1" ht="15" customHeight="1"/>
    <row r="2572" customFormat="1" ht="15" customHeight="1"/>
    <row r="2573" customFormat="1" ht="15" customHeight="1"/>
    <row r="2574" customFormat="1" ht="15" customHeight="1"/>
    <row r="2575" customFormat="1" ht="15" customHeight="1"/>
    <row r="2576" customFormat="1" ht="15" customHeight="1"/>
    <row r="2577" customFormat="1" ht="15" customHeight="1"/>
    <row r="2578" customFormat="1" ht="15" customHeight="1"/>
    <row r="2579" customFormat="1" ht="15" customHeight="1"/>
    <row r="2580" customFormat="1" ht="15" customHeight="1"/>
    <row r="2581" customFormat="1" ht="12" customHeight="1"/>
    <row r="2582" customFormat="1" ht="15" customHeight="1"/>
    <row r="2583" customFormat="1" ht="15" customHeight="1"/>
    <row r="2584" customFormat="1" ht="15" customHeight="1"/>
    <row r="2585" customFormat="1" ht="15" customHeight="1"/>
    <row r="2586" customFormat="1" ht="15" customHeight="1"/>
    <row r="2587" customFormat="1" ht="15" customHeight="1"/>
    <row r="2588" customFormat="1" ht="15" customHeight="1"/>
    <row r="2589" customFormat="1" ht="15" customHeight="1"/>
    <row r="2590" customFormat="1" ht="15" customHeight="1"/>
    <row r="2591" customFormat="1" ht="15" customHeight="1"/>
    <row r="2592" customFormat="1" ht="15" customHeight="1"/>
    <row r="2593" customFormat="1" ht="15" customHeight="1"/>
    <row r="2594" customFormat="1" ht="15" customHeight="1"/>
    <row r="2595" customFormat="1" ht="15" customHeight="1"/>
    <row r="2596" customFormat="1" ht="15" customHeight="1"/>
    <row r="2597" customFormat="1" ht="15" customHeight="1"/>
    <row r="2598" customFormat="1" ht="15" customHeight="1"/>
    <row r="2599" customFormat="1" ht="12" customHeight="1"/>
    <row r="2600" customFormat="1" ht="15" customHeight="1"/>
    <row r="2601" customFormat="1" ht="15" customHeight="1"/>
    <row r="2602" customFormat="1" ht="15" customHeight="1"/>
    <row r="2603" customFormat="1" ht="15" customHeight="1"/>
    <row r="2604" customFormat="1" ht="15" customHeight="1"/>
    <row r="2605" customFormat="1" ht="15" customHeight="1"/>
    <row r="2606" customFormat="1" ht="15" customHeight="1"/>
    <row r="2607" customFormat="1" ht="15" customHeight="1"/>
    <row r="2608" customFormat="1" ht="15" customHeight="1"/>
    <row r="2609" customFormat="1" ht="15" customHeight="1"/>
    <row r="2610" customFormat="1" ht="15" customHeight="1"/>
    <row r="2611" customFormat="1" ht="15" customHeight="1"/>
    <row r="2612" customFormat="1" ht="15" customHeight="1"/>
    <row r="2613" customFormat="1" ht="15" customHeight="1"/>
    <row r="2614" customFormat="1" ht="15" customHeight="1"/>
    <row r="2615" customFormat="1" ht="15" customHeight="1"/>
    <row r="2616" customFormat="1" ht="15" customHeight="1"/>
    <row r="2617" customFormat="1" ht="12" customHeight="1"/>
    <row r="2618" customFormat="1" ht="12" customHeight="1"/>
    <row r="2619" customFormat="1" ht="15" customHeight="1"/>
    <row r="2620" customFormat="1" ht="15" customHeight="1"/>
    <row r="2621" customFormat="1" ht="15" customHeight="1"/>
    <row r="2622" customFormat="1" ht="15" customHeight="1"/>
    <row r="2623" customFormat="1" ht="15" customHeight="1"/>
    <row r="2624" customFormat="1" ht="15" customHeight="1"/>
    <row r="2625" customFormat="1" ht="15" customHeight="1"/>
    <row r="2626" customFormat="1" ht="15" customHeight="1"/>
    <row r="2627" customFormat="1" ht="15" customHeight="1"/>
    <row r="2628" customFormat="1" ht="15" customHeight="1"/>
    <row r="2629" customFormat="1" ht="15" customHeight="1"/>
    <row r="2630" customFormat="1" ht="15" customHeight="1"/>
    <row r="2631" customFormat="1" ht="15" customHeight="1"/>
    <row r="2632" customFormat="1" ht="15" customHeight="1"/>
    <row r="2633" customFormat="1" ht="15" customHeight="1"/>
    <row r="2634" customFormat="1" ht="15" customHeight="1"/>
    <row r="2635" customFormat="1" ht="15" customHeight="1"/>
    <row r="2636" customFormat="1" ht="12" customHeight="1"/>
    <row r="2637" customFormat="1" ht="15" customHeight="1"/>
    <row r="2638" customFormat="1" ht="15" customHeight="1"/>
    <row r="2639" customFormat="1" ht="15" customHeight="1"/>
    <row r="2640" customFormat="1" ht="15" customHeight="1"/>
    <row r="2641" customFormat="1" ht="15" customHeight="1"/>
    <row r="2642" customFormat="1" ht="15" customHeight="1"/>
    <row r="2643" customFormat="1" ht="15" customHeight="1"/>
    <row r="2644" customFormat="1" ht="15" customHeight="1"/>
    <row r="2645" customFormat="1" ht="15" customHeight="1"/>
    <row r="2646" customFormat="1" ht="15" customHeight="1"/>
    <row r="2647" customFormat="1" ht="15" customHeight="1"/>
    <row r="2648" customFormat="1" ht="15" customHeight="1"/>
    <row r="2649" customFormat="1" ht="15" customHeight="1"/>
    <row r="2650" customFormat="1" ht="15" customHeight="1"/>
    <row r="2651" customFormat="1" ht="15" customHeight="1"/>
    <row r="2652" customFormat="1" ht="15" customHeight="1"/>
    <row r="2653" customFormat="1" ht="15" customHeight="1"/>
    <row r="2654" customFormat="1" ht="12" customHeight="1"/>
    <row r="2655" customFormat="1" ht="15" customHeight="1"/>
    <row r="2656" customFormat="1" ht="15" customHeight="1"/>
    <row r="2657" customFormat="1" ht="15" customHeight="1"/>
    <row r="2658" customFormat="1" ht="15" customHeight="1"/>
    <row r="2659" customFormat="1" ht="15" customHeight="1"/>
    <row r="2660" customFormat="1" ht="15" customHeight="1"/>
    <row r="2661" customFormat="1" ht="15" customHeight="1"/>
    <row r="2662" customFormat="1" ht="15" customHeight="1"/>
    <row r="2663" customFormat="1" ht="15" customHeight="1"/>
    <row r="2664" customFormat="1" ht="15" customHeight="1"/>
    <row r="2665" customFormat="1" ht="15" customHeight="1"/>
    <row r="2666" customFormat="1" ht="15" customHeight="1"/>
    <row r="2667" customFormat="1" ht="15" customHeight="1"/>
    <row r="2668" customFormat="1" ht="15" customHeight="1"/>
    <row r="2669" customFormat="1" ht="15" customHeight="1"/>
    <row r="2670" customFormat="1" ht="15" customHeight="1"/>
    <row r="2671" customFormat="1" ht="15" customHeight="1"/>
    <row r="2672" customFormat="1" ht="12" customHeight="1"/>
    <row r="2673" customFormat="1" ht="15" customHeight="1"/>
    <row r="2674" customFormat="1" ht="15" customHeight="1"/>
    <row r="2675" customFormat="1" ht="15" customHeight="1"/>
    <row r="2676" customFormat="1" ht="15" customHeight="1"/>
    <row r="2677" customFormat="1" ht="15" customHeight="1"/>
    <row r="2678" customFormat="1" ht="15" customHeight="1"/>
    <row r="2679" customFormat="1" ht="15" customHeight="1"/>
    <row r="2680" customFormat="1" ht="15" customHeight="1"/>
    <row r="2681" customFormat="1" ht="15" customHeight="1"/>
    <row r="2682" customFormat="1" ht="15" customHeight="1"/>
    <row r="2683" customFormat="1" ht="15" customHeight="1"/>
    <row r="2684" customFormat="1" ht="15" customHeight="1"/>
    <row r="2685" customFormat="1" ht="15" customHeight="1"/>
    <row r="2686" customFormat="1" ht="15" customHeight="1"/>
    <row r="2687" customFormat="1" ht="15" customHeight="1"/>
    <row r="2688" customFormat="1" ht="15" customHeight="1"/>
    <row r="2689" customFormat="1" ht="15" customHeight="1"/>
    <row r="2690" customFormat="1" ht="12" customHeight="1"/>
    <row r="2691" customFormat="1" ht="15" customHeight="1"/>
    <row r="2692" customFormat="1" ht="15" customHeight="1"/>
    <row r="2693" customFormat="1" ht="15" customHeight="1"/>
    <row r="2694" customFormat="1" ht="15" customHeight="1"/>
    <row r="2695" customFormat="1" ht="15" customHeight="1"/>
    <row r="2696" customFormat="1" ht="15" customHeight="1"/>
    <row r="2697" customFormat="1" ht="15" customHeight="1"/>
    <row r="2698" customFormat="1" ht="15" customHeight="1"/>
    <row r="2699" customFormat="1" ht="15" customHeight="1"/>
    <row r="2700" customFormat="1" ht="15" customHeight="1"/>
    <row r="2701" customFormat="1" ht="15" customHeight="1"/>
    <row r="2702" customFormat="1" ht="15" customHeight="1"/>
    <row r="2703" customFormat="1" ht="15" customHeight="1"/>
    <row r="2704" customFormat="1" ht="15" customHeight="1"/>
    <row r="2705" customFormat="1" ht="15" customHeight="1"/>
    <row r="2706" customFormat="1" ht="15" customHeight="1"/>
    <row r="2707" customFormat="1" ht="15" customHeight="1"/>
    <row r="2708" customFormat="1" ht="12" customHeight="1"/>
    <row r="2709" customFormat="1" ht="15" customHeight="1"/>
    <row r="2710" customFormat="1" ht="15" customHeight="1"/>
    <row r="2711" customFormat="1" ht="15" customHeight="1"/>
    <row r="2712" customFormat="1" ht="15" customHeight="1"/>
    <row r="2713" customFormat="1" ht="15" customHeight="1"/>
    <row r="2714" customFormat="1" ht="15" customHeight="1"/>
    <row r="2715" customFormat="1" ht="15" customHeight="1"/>
    <row r="2716" customFormat="1" ht="15" customHeight="1"/>
    <row r="2717" customFormat="1" ht="15" customHeight="1"/>
    <row r="2718" customFormat="1" ht="15" customHeight="1"/>
    <row r="2719" customFormat="1" ht="15" customHeight="1"/>
    <row r="2720" customFormat="1" ht="15" customHeight="1"/>
    <row r="2721" customFormat="1" ht="15" customHeight="1"/>
    <row r="2722" customFormat="1" ht="15" customHeight="1"/>
    <row r="2723" customFormat="1" ht="15" customHeight="1"/>
    <row r="2724" customFormat="1" ht="15" customHeight="1"/>
    <row r="2725" customFormat="1" ht="15" customHeight="1"/>
    <row r="2726" customFormat="1" ht="12" customHeight="1"/>
    <row r="2727" customFormat="1" ht="15" customHeight="1"/>
    <row r="2728" customFormat="1" ht="15" customHeight="1"/>
    <row r="2729" customFormat="1" ht="15" customHeight="1"/>
    <row r="2730" customFormat="1" ht="15" customHeight="1"/>
    <row r="2731" customFormat="1" ht="15" customHeight="1"/>
    <row r="2732" customFormat="1" ht="15" customHeight="1"/>
    <row r="2733" customFormat="1" ht="15" customHeight="1"/>
    <row r="2734" customFormat="1" ht="15" customHeight="1"/>
    <row r="2735" customFormat="1" ht="15" customHeight="1"/>
    <row r="2736" customFormat="1" ht="15" customHeight="1"/>
    <row r="2737" spans="2:32" ht="15" customHeight="1"/>
    <row r="2738" spans="2:32" ht="15" customHeight="1"/>
    <row r="2739" spans="2:32" ht="15" customHeight="1"/>
    <row r="2740" spans="2:32" ht="15" customHeight="1"/>
    <row r="2741" spans="2:32" ht="15" customHeight="1"/>
    <row r="2742" spans="2:32" ht="15" customHeight="1"/>
    <row r="2743" spans="2:32" ht="15" customHeight="1"/>
    <row r="2744" spans="2:32" ht="15" customHeight="1"/>
    <row r="2745" spans="2:32" ht="15" customHeight="1">
      <c r="B2745" s="97"/>
      <c r="C2745" s="97"/>
      <c r="D2745" s="97"/>
      <c r="E2745" s="97"/>
      <c r="F2745" s="97"/>
      <c r="G2745" s="97"/>
      <c r="H2745" s="97"/>
      <c r="I2745" s="97"/>
      <c r="J2745" s="97"/>
      <c r="K2745" s="97"/>
      <c r="L2745" s="97"/>
      <c r="M2745" s="97"/>
      <c r="N2745" s="97"/>
      <c r="O2745" s="97"/>
      <c r="P2745" s="97"/>
      <c r="Q2745" s="97"/>
      <c r="R2745" s="97"/>
      <c r="S2745" s="97"/>
      <c r="T2745" s="97"/>
      <c r="U2745" s="97"/>
      <c r="V2745" s="97"/>
      <c r="W2745" s="97"/>
      <c r="X2745" s="97"/>
      <c r="Y2745" s="97"/>
      <c r="Z2745" s="97"/>
      <c r="AA2745" s="97"/>
      <c r="AB2745" s="97"/>
      <c r="AC2745" s="97"/>
      <c r="AD2745" s="97"/>
      <c r="AE2745" s="97"/>
      <c r="AF2745" s="97"/>
    </row>
    <row r="2746" spans="2:32" ht="15" customHeight="1"/>
    <row r="2747" spans="2:32" ht="12" customHeight="1"/>
    <row r="2748" spans="2:32" ht="12" customHeight="1"/>
    <row r="2749" spans="2:32" ht="12" customHeight="1"/>
    <row r="2750" spans="2:32" ht="12" customHeight="1"/>
    <row r="2751" spans="2:32" ht="12" customHeight="1"/>
    <row r="2752" spans="2:32" ht="12" customHeight="1"/>
    <row r="2753" customFormat="1" ht="12" customHeight="1"/>
    <row r="2754" customFormat="1" ht="12" customHeight="1"/>
    <row r="2755" customFormat="1" ht="12" customHeight="1"/>
    <row r="2756" customFormat="1" ht="12" customHeight="1"/>
    <row r="2757" customFormat="1" ht="12" customHeight="1"/>
    <row r="2758" customFormat="1" ht="12" customHeight="1"/>
    <row r="2759" customFormat="1" ht="12" customHeight="1"/>
    <row r="2760" customFormat="1" ht="12" customHeight="1"/>
    <row r="2761" customFormat="1" ht="12" customHeight="1"/>
    <row r="2762" customFormat="1" ht="12" customHeight="1"/>
    <row r="2763" customFormat="1" ht="12" customHeight="1"/>
    <row r="2764" customFormat="1" ht="12" customHeight="1"/>
    <row r="2765" customFormat="1" ht="12" customHeight="1"/>
    <row r="2766" customFormat="1" ht="12" customHeight="1"/>
    <row r="2767" customFormat="1" ht="12" customHeight="1"/>
    <row r="2768" customFormat="1" ht="12" customHeight="1"/>
    <row r="2769" customFormat="1" ht="12" customHeight="1"/>
    <row r="2770" customFormat="1" ht="12" customHeight="1"/>
    <row r="2771" customFormat="1" ht="12" customHeight="1"/>
    <row r="2772" customFormat="1" ht="12" customHeight="1"/>
    <row r="2773" customFormat="1" ht="12" customHeight="1"/>
    <row r="2774" customFormat="1" ht="12" customHeight="1"/>
    <row r="2775" customFormat="1" ht="15" customHeight="1"/>
    <row r="2776" customFormat="1" ht="15" customHeight="1"/>
    <row r="2777" customFormat="1" ht="15" customHeight="1"/>
    <row r="2778" customFormat="1" ht="15" customHeight="1"/>
    <row r="2779" customFormat="1" ht="15" customHeight="1"/>
    <row r="2780" customFormat="1" ht="15" customHeight="1"/>
    <row r="2781" customFormat="1" ht="15" customHeight="1"/>
    <row r="2782" customFormat="1" ht="15" customHeight="1"/>
    <row r="2783" customFormat="1" ht="15" customHeight="1"/>
    <row r="2784" customFormat="1" ht="15" customHeight="1"/>
    <row r="2785" customFormat="1" ht="15" customHeight="1"/>
    <row r="2786" customFormat="1" ht="15" customHeight="1"/>
    <row r="2787" customFormat="1" ht="15" customHeight="1"/>
    <row r="2788" customFormat="1" ht="15" customHeight="1"/>
    <row r="2789" customFormat="1" ht="15" customHeight="1"/>
    <row r="2790" customFormat="1" ht="15" customHeight="1"/>
    <row r="2791" customFormat="1" ht="15" customHeight="1"/>
    <row r="2792" customFormat="1" ht="15" customHeight="1"/>
    <row r="2793" customFormat="1" ht="15" customHeight="1"/>
    <row r="2794" customFormat="1" ht="15" customHeight="1"/>
    <row r="2795" customFormat="1" ht="15" customHeight="1"/>
    <row r="2796" customFormat="1" ht="15" customHeight="1"/>
    <row r="2797" customFormat="1" ht="12" customHeight="1"/>
    <row r="2798" customFormat="1" ht="15" customHeight="1"/>
    <row r="2799" customFormat="1" ht="15" customHeight="1"/>
    <row r="2800" customFormat="1" ht="15" customHeight="1"/>
    <row r="2801" customFormat="1" ht="15" customHeight="1"/>
    <row r="2802" customFormat="1" ht="15" customHeight="1"/>
    <row r="2803" customFormat="1" ht="15" customHeight="1"/>
    <row r="2804" customFormat="1" ht="15" customHeight="1"/>
    <row r="2805" customFormat="1" ht="15" customHeight="1"/>
    <row r="2806" customFormat="1" ht="15" customHeight="1"/>
    <row r="2807" customFormat="1" ht="15" customHeight="1"/>
    <row r="2808" customFormat="1" ht="15" customHeight="1"/>
    <row r="2809" customFormat="1" ht="15" customHeight="1"/>
    <row r="2810" customFormat="1" ht="15" customHeight="1"/>
    <row r="2811" customFormat="1" ht="15" customHeight="1"/>
    <row r="2812" customFormat="1" ht="15" customHeight="1"/>
    <row r="2813" customFormat="1" ht="15" customHeight="1"/>
    <row r="2814" customFormat="1" ht="15" customHeight="1"/>
    <row r="2815" customFormat="1" ht="12" customHeight="1"/>
    <row r="2816" customFormat="1" ht="15" customHeight="1"/>
    <row r="2817" customFormat="1" ht="15" customHeight="1"/>
    <row r="2818" customFormat="1" ht="15" customHeight="1"/>
    <row r="2819" customFormat="1" ht="15" customHeight="1"/>
    <row r="2820" customFormat="1" ht="15" customHeight="1"/>
    <row r="2821" customFormat="1" ht="15" customHeight="1"/>
    <row r="2822" customFormat="1" ht="15" customHeight="1"/>
    <row r="2823" customFormat="1" ht="15" customHeight="1"/>
    <row r="2824" customFormat="1" ht="15" customHeight="1"/>
    <row r="2825" customFormat="1" ht="15" customHeight="1"/>
    <row r="2826" customFormat="1" ht="15" customHeight="1"/>
    <row r="2827" customFormat="1" ht="15" customHeight="1"/>
    <row r="2828" customFormat="1" ht="15" customHeight="1"/>
    <row r="2829" customFormat="1" ht="15" customHeight="1"/>
    <row r="2830" customFormat="1" ht="15" customHeight="1"/>
    <row r="2831" customFormat="1" ht="15" customHeight="1"/>
    <row r="2832" customFormat="1" ht="15" customHeight="1"/>
    <row r="2833" customFormat="1" ht="12" customHeight="1"/>
    <row r="2834" customFormat="1" ht="15" customHeight="1"/>
    <row r="2835" customFormat="1" ht="15" customHeight="1"/>
    <row r="2836" customFormat="1" ht="15" customHeight="1"/>
    <row r="2837" customFormat="1" ht="15" customHeight="1"/>
    <row r="2838" customFormat="1" ht="15" customHeight="1"/>
    <row r="2839" customFormat="1" ht="15" customHeight="1"/>
    <row r="2840" customFormat="1" ht="15" customHeight="1"/>
    <row r="2841" customFormat="1" ht="15" customHeight="1"/>
    <row r="2842" customFormat="1" ht="15" customHeight="1"/>
    <row r="2843" customFormat="1" ht="15" customHeight="1"/>
    <row r="2844" customFormat="1" ht="15" customHeight="1"/>
    <row r="2845" customFormat="1" ht="15" customHeight="1"/>
    <row r="2846" customFormat="1" ht="15" customHeight="1"/>
    <row r="2847" customFormat="1" ht="15" customHeight="1"/>
    <row r="2848" customFormat="1" ht="15" customHeight="1"/>
    <row r="2849" customFormat="1" ht="15" customHeight="1"/>
    <row r="2850" customFormat="1" ht="15" customHeight="1"/>
    <row r="2851" customFormat="1" ht="12" customHeight="1"/>
    <row r="2852" customFormat="1" ht="15" customHeight="1"/>
    <row r="2853" customFormat="1" ht="15" customHeight="1"/>
    <row r="2854" customFormat="1" ht="15" customHeight="1"/>
    <row r="2855" customFormat="1" ht="15" customHeight="1"/>
    <row r="2856" customFormat="1" ht="15" customHeight="1"/>
    <row r="2857" customFormat="1" ht="15" customHeight="1"/>
    <row r="2858" customFormat="1" ht="15" customHeight="1"/>
    <row r="2859" customFormat="1" ht="15" customHeight="1"/>
    <row r="2860" customFormat="1" ht="15" customHeight="1"/>
    <row r="2861" customFormat="1" ht="15" customHeight="1"/>
    <row r="2862" customFormat="1" ht="15" customHeight="1"/>
    <row r="2863" customFormat="1" ht="15" customHeight="1"/>
    <row r="2864" customFormat="1" ht="15" customHeight="1"/>
    <row r="2865" customFormat="1" ht="15" customHeight="1"/>
    <row r="2866" customFormat="1" ht="15" customHeight="1"/>
    <row r="2867" customFormat="1" ht="15" customHeight="1"/>
    <row r="2868" customFormat="1" ht="15" customHeight="1"/>
    <row r="2869" customFormat="1" ht="15" customHeight="1"/>
    <row r="2870" customFormat="1" ht="15" customHeight="1"/>
    <row r="2871" customFormat="1" ht="15" customHeight="1"/>
    <row r="2872" customFormat="1" ht="15" customHeight="1"/>
    <row r="2873" customFormat="1" ht="15" customHeight="1"/>
    <row r="2874" customFormat="1" ht="15" customHeight="1"/>
    <row r="2875" customFormat="1" ht="15" customHeight="1"/>
    <row r="2876" customFormat="1" ht="15" customHeight="1"/>
    <row r="2877" customFormat="1" ht="15" customHeight="1"/>
    <row r="2878" customFormat="1" ht="15" customHeight="1"/>
    <row r="2879" customFormat="1" ht="15" customHeight="1"/>
    <row r="2880" customFormat="1" ht="15" customHeight="1"/>
    <row r="2881" customFormat="1" ht="15" customHeight="1"/>
    <row r="2882" customFormat="1" ht="15" customHeight="1"/>
    <row r="2883" customFormat="1" ht="15" customHeight="1"/>
    <row r="2884" customFormat="1" ht="15" customHeight="1"/>
    <row r="2885" customFormat="1" ht="15" customHeight="1"/>
    <row r="2886" customFormat="1" ht="12" customHeight="1"/>
    <row r="2887" customFormat="1" ht="15" customHeight="1"/>
    <row r="2888" customFormat="1" ht="15" customHeight="1"/>
    <row r="2889" customFormat="1" ht="15" customHeight="1"/>
    <row r="2890" customFormat="1" ht="15" customHeight="1"/>
    <row r="2891" customFormat="1" ht="15" customHeight="1"/>
    <row r="2892" customFormat="1" ht="15" customHeight="1"/>
    <row r="2893" customFormat="1" ht="15" customHeight="1"/>
    <row r="2894" customFormat="1" ht="15" customHeight="1"/>
    <row r="2895" customFormat="1" ht="15" customHeight="1"/>
    <row r="2896" customFormat="1" ht="15" customHeight="1"/>
    <row r="2897" customFormat="1" ht="15" customHeight="1"/>
    <row r="2898" customFormat="1" ht="15" customHeight="1"/>
    <row r="2899" customFormat="1" ht="15" customHeight="1"/>
    <row r="2900" customFormat="1" ht="15" customHeight="1"/>
    <row r="2901" customFormat="1" ht="15" customHeight="1"/>
    <row r="2902" customFormat="1" ht="15" customHeight="1"/>
    <row r="2903" customFormat="1" ht="15" customHeight="1"/>
    <row r="2904" customFormat="1" ht="12" customHeight="1"/>
    <row r="2905" customFormat="1" ht="15" customHeight="1"/>
    <row r="2906" customFormat="1" ht="15" customHeight="1"/>
    <row r="2907" customFormat="1" ht="15" customHeight="1"/>
    <row r="2908" customFormat="1" ht="15" customHeight="1"/>
    <row r="2909" customFormat="1" ht="15" customHeight="1"/>
    <row r="2910" customFormat="1" ht="15" customHeight="1"/>
    <row r="2911" customFormat="1" ht="15" customHeight="1"/>
    <row r="2912" customFormat="1" ht="15" customHeight="1"/>
    <row r="2913" customFormat="1" ht="15" customHeight="1"/>
    <row r="2914" customFormat="1" ht="15" customHeight="1"/>
    <row r="2915" customFormat="1" ht="15" customHeight="1"/>
    <row r="2916" customFormat="1" ht="15" customHeight="1"/>
    <row r="2917" customFormat="1" ht="15" customHeight="1"/>
    <row r="2918" customFormat="1" ht="15" customHeight="1"/>
    <row r="2919" customFormat="1" ht="15" customHeight="1"/>
    <row r="2920" customFormat="1" ht="15" customHeight="1"/>
    <row r="2921" customFormat="1" ht="15" customHeight="1"/>
    <row r="2922" customFormat="1" ht="15" customHeight="1"/>
    <row r="2923" customFormat="1" ht="15" customHeight="1"/>
    <row r="2924" customFormat="1" ht="15" customHeight="1"/>
    <row r="2925" customFormat="1" ht="15" customHeight="1"/>
    <row r="2926" customFormat="1" ht="15" customHeight="1"/>
    <row r="2927" customFormat="1" ht="15" customHeight="1"/>
    <row r="2928" customFormat="1" ht="15" customHeight="1"/>
    <row r="2929" customFormat="1" ht="15" customHeight="1"/>
    <row r="2930" customFormat="1" ht="15" customHeight="1"/>
    <row r="2931" customFormat="1" ht="15" customHeight="1"/>
    <row r="2932" customFormat="1" ht="15" customHeight="1"/>
    <row r="2933" customFormat="1" ht="15" customHeight="1"/>
    <row r="2934" customFormat="1" ht="15" customHeight="1"/>
    <row r="2935" customFormat="1" ht="15" customHeight="1"/>
    <row r="2936" customFormat="1" ht="15" customHeight="1"/>
    <row r="2937" customFormat="1" ht="15" customHeight="1"/>
    <row r="2938" customFormat="1" ht="15" customHeight="1"/>
    <row r="2939" customFormat="1" ht="12" customHeight="1"/>
    <row r="2940" customFormat="1" ht="15" customHeight="1"/>
    <row r="2941" customFormat="1" ht="15" customHeight="1"/>
    <row r="2942" customFormat="1" ht="15" customHeight="1"/>
    <row r="2943" customFormat="1" ht="15" customHeight="1"/>
    <row r="2944" customFormat="1" ht="15" customHeight="1"/>
    <row r="2945" customFormat="1" ht="15" customHeight="1"/>
    <row r="2946" customFormat="1" ht="15" customHeight="1"/>
    <row r="2947" customFormat="1" ht="15" customHeight="1"/>
    <row r="2948" customFormat="1" ht="15" customHeight="1"/>
    <row r="2949" customFormat="1" ht="15" customHeight="1"/>
    <row r="2950" customFormat="1" ht="15" customHeight="1"/>
    <row r="2951" customFormat="1" ht="15" customHeight="1"/>
    <row r="2952" customFormat="1" ht="15" customHeight="1"/>
    <row r="2953" customFormat="1" ht="15" customHeight="1"/>
    <row r="2954" customFormat="1" ht="15" customHeight="1"/>
    <row r="2955" customFormat="1" ht="15" customHeight="1"/>
    <row r="2956" customFormat="1" ht="15" customHeight="1"/>
    <row r="2957" customFormat="1" ht="12" customHeight="1"/>
    <row r="2958" customFormat="1" ht="15" customHeight="1"/>
    <row r="2959" customFormat="1" ht="15" customHeight="1"/>
    <row r="2960" customFormat="1" ht="15" customHeight="1"/>
    <row r="2961" customFormat="1" ht="15" customHeight="1"/>
    <row r="2962" customFormat="1" ht="15" customHeight="1"/>
    <row r="2963" customFormat="1" ht="15" customHeight="1"/>
    <row r="2964" customFormat="1" ht="15" customHeight="1"/>
    <row r="2965" customFormat="1" ht="15" customHeight="1"/>
    <row r="2966" customFormat="1" ht="15" customHeight="1"/>
    <row r="2967" customFormat="1" ht="15" customHeight="1"/>
    <row r="2968" customFormat="1" ht="15" customHeight="1"/>
    <row r="2969" customFormat="1" ht="15" customHeight="1"/>
    <row r="2970" customFormat="1" ht="15" customHeight="1"/>
    <row r="2971" customFormat="1" ht="15" customHeight="1"/>
    <row r="2972" customFormat="1" ht="15" customHeight="1"/>
    <row r="2973" customFormat="1" ht="15" customHeight="1"/>
    <row r="2974" customFormat="1" ht="15" customHeight="1"/>
    <row r="2975" customFormat="1" ht="12" customHeight="1"/>
    <row r="2976" customFormat="1" ht="15" customHeight="1"/>
    <row r="2977" customFormat="1" ht="15" customHeight="1"/>
    <row r="2978" customFormat="1" ht="15" customHeight="1"/>
    <row r="2979" customFormat="1" ht="15" customHeight="1"/>
    <row r="2980" customFormat="1" ht="15" customHeight="1"/>
    <row r="2981" customFormat="1" ht="15" customHeight="1"/>
    <row r="2982" customFormat="1" ht="15" customHeight="1"/>
    <row r="2983" customFormat="1" ht="15" customHeight="1"/>
    <row r="2984" customFormat="1" ht="15" customHeight="1"/>
    <row r="2985" customFormat="1" ht="15" customHeight="1"/>
    <row r="2986" customFormat="1" ht="15" customHeight="1"/>
    <row r="2987" customFormat="1" ht="15" customHeight="1"/>
    <row r="2988" customFormat="1" ht="15" customHeight="1"/>
    <row r="2989" customFormat="1" ht="15" customHeight="1"/>
    <row r="2990" customFormat="1" ht="15" customHeight="1"/>
    <row r="2991" customFormat="1" ht="15" customHeight="1"/>
    <row r="2992" customFormat="1" ht="15" customHeight="1"/>
    <row r="2993" customFormat="1" ht="12" customHeight="1"/>
    <row r="2994" customFormat="1" ht="15" customHeight="1"/>
    <row r="2995" customFormat="1" ht="15" customHeight="1"/>
    <row r="2996" customFormat="1" ht="15" customHeight="1"/>
    <row r="2997" customFormat="1" ht="15" customHeight="1"/>
    <row r="2998" customFormat="1" ht="15" customHeight="1"/>
    <row r="2999" customFormat="1" ht="15" customHeight="1"/>
    <row r="3000" customFormat="1" ht="15" customHeight="1"/>
    <row r="3001" customFormat="1" ht="15" customHeight="1"/>
    <row r="3002" customFormat="1" ht="15" customHeight="1"/>
    <row r="3003" customFormat="1" ht="15" customHeight="1"/>
    <row r="3004" customFormat="1" ht="15" customHeight="1"/>
    <row r="3005" customFormat="1" ht="15" customHeight="1"/>
    <row r="3006" customFormat="1" ht="15" customHeight="1"/>
    <row r="3007" customFormat="1" ht="15" customHeight="1"/>
    <row r="3008" customFormat="1" ht="15" customHeight="1"/>
    <row r="3009" customFormat="1" ht="15" customHeight="1"/>
    <row r="3010" customFormat="1" ht="15" customHeight="1"/>
    <row r="3011" customFormat="1" ht="12" customHeight="1"/>
    <row r="3012" customFormat="1" ht="15" customHeight="1"/>
    <row r="3013" customFormat="1" ht="15" customHeight="1"/>
    <row r="3014" customFormat="1" ht="15" customHeight="1"/>
    <row r="3015" customFormat="1" ht="15" customHeight="1"/>
    <row r="3016" customFormat="1" ht="15" customHeight="1"/>
    <row r="3017" customFormat="1" ht="15" customHeight="1"/>
    <row r="3018" customFormat="1" ht="15" customHeight="1"/>
    <row r="3019" customFormat="1" ht="15" customHeight="1"/>
    <row r="3020" customFormat="1" ht="15" customHeight="1"/>
    <row r="3021" customFormat="1" ht="15" customHeight="1"/>
    <row r="3022" customFormat="1" ht="15" customHeight="1"/>
    <row r="3023" customFormat="1" ht="15" customHeight="1"/>
    <row r="3024" customFormat="1" ht="15" customHeight="1"/>
    <row r="3025" customFormat="1" ht="15" customHeight="1"/>
    <row r="3026" customFormat="1" ht="15" customHeight="1"/>
    <row r="3027" customFormat="1" ht="15" customHeight="1"/>
    <row r="3028" customFormat="1" ht="15" customHeight="1"/>
    <row r="3029" customFormat="1" ht="12" customHeight="1"/>
    <row r="3030" customFormat="1" ht="15" customHeight="1"/>
    <row r="3031" customFormat="1" ht="15" customHeight="1"/>
    <row r="3032" customFormat="1" ht="15" customHeight="1"/>
    <row r="3033" customFormat="1" ht="15" customHeight="1"/>
    <row r="3034" customFormat="1" ht="15" customHeight="1"/>
    <row r="3035" customFormat="1" ht="15" customHeight="1"/>
    <row r="3036" customFormat="1" ht="15" customHeight="1"/>
    <row r="3037" customFormat="1" ht="15" customHeight="1"/>
    <row r="3038" customFormat="1" ht="15" customHeight="1"/>
    <row r="3039" customFormat="1" ht="15" customHeight="1"/>
    <row r="3040" customFormat="1" ht="15" customHeight="1"/>
    <row r="3041" customFormat="1" ht="15" customHeight="1"/>
    <row r="3042" customFormat="1" ht="15" customHeight="1"/>
    <row r="3043" customFormat="1" ht="15" customHeight="1"/>
    <row r="3044" customFormat="1" ht="15" customHeight="1"/>
    <row r="3045" customFormat="1" ht="15" customHeight="1"/>
    <row r="3046" customFormat="1" ht="15" customHeight="1"/>
    <row r="3047" customFormat="1" ht="12" customHeight="1"/>
    <row r="3048" customFormat="1" ht="15" customHeight="1"/>
    <row r="3049" customFormat="1" ht="15" customHeight="1"/>
    <row r="3050" customFormat="1" ht="15" customHeight="1"/>
    <row r="3051" customFormat="1" ht="15" customHeight="1"/>
    <row r="3052" customFormat="1" ht="15" customHeight="1"/>
    <row r="3053" customFormat="1" ht="15" customHeight="1"/>
    <row r="3054" customFormat="1" ht="15" customHeight="1"/>
    <row r="3055" customFormat="1" ht="15" customHeight="1"/>
    <row r="3056" customFormat="1" ht="15" customHeight="1"/>
    <row r="3057" customFormat="1" ht="15" customHeight="1"/>
    <row r="3058" customFormat="1" ht="15" customHeight="1"/>
    <row r="3059" customFormat="1" ht="15" customHeight="1"/>
    <row r="3060" customFormat="1" ht="15" customHeight="1"/>
    <row r="3061" customFormat="1" ht="15" customHeight="1"/>
    <row r="3062" customFormat="1" ht="15" customHeight="1"/>
    <row r="3063" customFormat="1" ht="15" customHeight="1"/>
    <row r="3064" customFormat="1" ht="15" customHeight="1"/>
    <row r="3065" customFormat="1" ht="12" customHeight="1"/>
    <row r="3066" customFormat="1" ht="15" customHeight="1"/>
    <row r="3067" customFormat="1" ht="15" customHeight="1"/>
    <row r="3068" customFormat="1" ht="15" customHeight="1"/>
    <row r="3069" customFormat="1" ht="15" customHeight="1"/>
    <row r="3070" customFormat="1" ht="12" customHeight="1"/>
    <row r="3071" customFormat="1" ht="12" customHeight="1"/>
    <row r="3072" customFormat="1" ht="15" customHeight="1"/>
    <row r="3073" spans="2:32" ht="15" customHeight="1"/>
    <row r="3074" spans="2:32" ht="15" customHeight="1"/>
    <row r="3075" spans="2:32" ht="15" customHeight="1"/>
    <row r="3076" spans="2:32" ht="15" customHeight="1">
      <c r="B3076" s="97"/>
      <c r="C3076" s="97"/>
      <c r="D3076" s="97"/>
      <c r="E3076" s="97"/>
      <c r="F3076" s="97"/>
      <c r="G3076" s="97"/>
      <c r="H3076" s="97"/>
      <c r="I3076" s="97"/>
      <c r="J3076" s="97"/>
      <c r="K3076" s="97"/>
      <c r="L3076" s="97"/>
      <c r="M3076" s="97"/>
      <c r="N3076" s="97"/>
      <c r="O3076" s="97"/>
      <c r="P3076" s="97"/>
      <c r="Q3076" s="97"/>
      <c r="R3076" s="97"/>
      <c r="S3076" s="97"/>
      <c r="T3076" s="97"/>
      <c r="U3076" s="97"/>
      <c r="V3076" s="97"/>
      <c r="W3076" s="97"/>
      <c r="X3076" s="97"/>
      <c r="Y3076" s="97"/>
      <c r="Z3076" s="97"/>
      <c r="AA3076" s="97"/>
      <c r="AB3076" s="97"/>
      <c r="AC3076" s="97"/>
      <c r="AD3076" s="97"/>
      <c r="AE3076" s="97"/>
      <c r="AF3076" s="97"/>
    </row>
    <row r="3077" spans="2:32" ht="15" customHeight="1"/>
    <row r="3078" spans="2:32" ht="15" customHeight="1"/>
    <row r="3079" spans="2:32" ht="12" customHeight="1"/>
    <row r="3080" spans="2:32" ht="12" customHeight="1"/>
    <row r="3081" spans="2:32" ht="12" customHeight="1"/>
    <row r="3082" spans="2:32" ht="12" customHeight="1"/>
    <row r="3083" spans="2:32" ht="12" customHeight="1"/>
    <row r="3084" spans="2:32" ht="12" customHeight="1"/>
    <row r="3085" spans="2:32" ht="12" customHeight="1"/>
    <row r="3086" spans="2:32" ht="12" customHeight="1"/>
    <row r="3087" spans="2:32" ht="12" customHeight="1"/>
    <row r="3088" spans="2:32" ht="12" customHeight="1"/>
    <row r="3089" customFormat="1" ht="12" customHeight="1"/>
    <row r="3090" customFormat="1" ht="12" customHeight="1"/>
    <row r="3091" customFormat="1" ht="12" customHeight="1"/>
    <row r="3092" customFormat="1" ht="12" customHeight="1"/>
    <row r="3093" customFormat="1" ht="12" customHeight="1"/>
    <row r="3094" customFormat="1" ht="12" customHeight="1"/>
    <row r="3095" customFormat="1" ht="12" customHeight="1"/>
    <row r="3096" customFormat="1" ht="12" customHeight="1"/>
    <row r="3097" customFormat="1" ht="12" customHeight="1"/>
    <row r="3098" customFormat="1" ht="12" customHeight="1"/>
    <row r="3099" customFormat="1" ht="12" customHeight="1"/>
    <row r="3100" customFormat="1" ht="15" customHeight="1"/>
    <row r="3101" customFormat="1" ht="15" customHeight="1"/>
    <row r="3102" customFormat="1" ht="15" customHeight="1"/>
    <row r="3103" customFormat="1" ht="15" customHeight="1"/>
    <row r="3104" customFormat="1" ht="15" customHeight="1"/>
    <row r="3105" customFormat="1" ht="15" customHeight="1"/>
    <row r="3106" customFormat="1" ht="15" customHeight="1"/>
    <row r="3107" customFormat="1" ht="15" customHeight="1"/>
    <row r="3108" customFormat="1" ht="15" customHeight="1"/>
    <row r="3109" customFormat="1" ht="15" customHeight="1"/>
    <row r="3110" customFormat="1" ht="15" customHeight="1"/>
    <row r="3111" customFormat="1" ht="15" customHeight="1"/>
    <row r="3112" customFormat="1" ht="15" customHeight="1"/>
    <row r="3113" customFormat="1" ht="15" customHeight="1"/>
    <row r="3114" customFormat="1" ht="15" customHeight="1"/>
    <row r="3115" customFormat="1" ht="15" customHeight="1"/>
    <row r="3116" customFormat="1" ht="15" customHeight="1"/>
    <row r="3117" customFormat="1" ht="15" customHeight="1"/>
    <row r="3118" customFormat="1" ht="15" customHeight="1"/>
    <row r="3119" customFormat="1" ht="15" customHeight="1"/>
    <row r="3120" customFormat="1" ht="15" customHeight="1"/>
    <row r="3121" customFormat="1" ht="15" customHeight="1"/>
    <row r="3122" customFormat="1" ht="12" customHeight="1"/>
    <row r="3123" customFormat="1" ht="15" customHeight="1"/>
    <row r="3124" customFormat="1" ht="15" customHeight="1"/>
    <row r="3125" customFormat="1" ht="15" customHeight="1"/>
    <row r="3126" customFormat="1" ht="15" customHeight="1"/>
    <row r="3127" customFormat="1" ht="15" customHeight="1"/>
    <row r="3128" customFormat="1" ht="15" customHeight="1"/>
    <row r="3129" customFormat="1" ht="15" customHeight="1"/>
    <row r="3130" customFormat="1" ht="15" customHeight="1"/>
    <row r="3131" customFormat="1" ht="15" customHeight="1"/>
    <row r="3132" customFormat="1" ht="15" customHeight="1"/>
    <row r="3133" customFormat="1" ht="15" customHeight="1"/>
    <row r="3134" customFormat="1" ht="15" customHeight="1"/>
    <row r="3135" customFormat="1" ht="15" customHeight="1"/>
    <row r="3136" customFormat="1" ht="15" customHeight="1"/>
    <row r="3137" customFormat="1" ht="15" customHeight="1"/>
    <row r="3138" customFormat="1" ht="15" customHeight="1"/>
    <row r="3139" customFormat="1" ht="15" customHeight="1"/>
    <row r="3140" customFormat="1" ht="12" customHeight="1"/>
    <row r="3141" customFormat="1" ht="15" customHeight="1"/>
    <row r="3142" customFormat="1" ht="15" customHeight="1"/>
    <row r="3143" customFormat="1" ht="15" customHeight="1"/>
    <row r="3144" customFormat="1" ht="15" customHeight="1"/>
    <row r="3145" customFormat="1" ht="15" customHeight="1"/>
    <row r="3146" customFormat="1" ht="15" customHeight="1"/>
    <row r="3147" customFormat="1" ht="15" customHeight="1"/>
    <row r="3148" customFormat="1" ht="15" customHeight="1"/>
    <row r="3149" customFormat="1" ht="15" customHeight="1"/>
    <row r="3150" customFormat="1" ht="15" customHeight="1"/>
    <row r="3151" customFormat="1" ht="15" customHeight="1"/>
    <row r="3152" customFormat="1" ht="15" customHeight="1"/>
    <row r="3153" customFormat="1" ht="15" customHeight="1"/>
    <row r="3154" customFormat="1" ht="15" customHeight="1"/>
    <row r="3155" customFormat="1" ht="15" customHeight="1"/>
    <row r="3156" customFormat="1" ht="15" customHeight="1"/>
    <row r="3157" customFormat="1" ht="15" customHeight="1"/>
    <row r="3158" customFormat="1" ht="12" customHeight="1"/>
    <row r="3159" customFormat="1" ht="15" customHeight="1"/>
    <row r="3160" customFormat="1" ht="15" customHeight="1"/>
    <row r="3161" customFormat="1" ht="15" customHeight="1"/>
    <row r="3162" customFormat="1" ht="15" customHeight="1"/>
    <row r="3163" customFormat="1" ht="15" customHeight="1"/>
    <row r="3164" customFormat="1" ht="15" customHeight="1"/>
    <row r="3165" customFormat="1" ht="15" customHeight="1"/>
    <row r="3166" customFormat="1" ht="15" customHeight="1"/>
    <row r="3167" customFormat="1" ht="15" customHeight="1"/>
    <row r="3168" customFormat="1" ht="15" customHeight="1"/>
    <row r="3169" customFormat="1" ht="15" customHeight="1"/>
    <row r="3170" customFormat="1" ht="15" customHeight="1"/>
    <row r="3171" customFormat="1" ht="15" customHeight="1"/>
    <row r="3172" customFormat="1" ht="15" customHeight="1"/>
    <row r="3173" customFormat="1" ht="15" customHeight="1"/>
    <row r="3174" customFormat="1" ht="15" customHeight="1"/>
    <row r="3175" customFormat="1" ht="15" customHeight="1"/>
    <row r="3176" customFormat="1" ht="12" customHeight="1"/>
    <row r="3177" customFormat="1" ht="15" customHeight="1"/>
    <row r="3178" customFormat="1" ht="15" customHeight="1"/>
    <row r="3179" customFormat="1" ht="15" customHeight="1"/>
    <row r="3180" customFormat="1" ht="15" customHeight="1"/>
    <row r="3181" customFormat="1" ht="15" customHeight="1"/>
    <row r="3182" customFormat="1" ht="15" customHeight="1"/>
    <row r="3183" customFormat="1" ht="15" customHeight="1"/>
    <row r="3184" customFormat="1" ht="15" customHeight="1"/>
    <row r="3185" customFormat="1" ht="15" customHeight="1"/>
    <row r="3186" customFormat="1" ht="15" customHeight="1"/>
    <row r="3187" customFormat="1" ht="15" customHeight="1"/>
    <row r="3188" customFormat="1" ht="15" customHeight="1"/>
    <row r="3189" customFormat="1" ht="15" customHeight="1"/>
    <row r="3190" customFormat="1" ht="15" customHeight="1"/>
    <row r="3191" customFormat="1" ht="15" customHeight="1"/>
    <row r="3192" customFormat="1" ht="15" customHeight="1"/>
    <row r="3193" customFormat="1" ht="15" customHeight="1"/>
    <row r="3194" customFormat="1" ht="15" customHeight="1"/>
    <row r="3195" customFormat="1" ht="15" customHeight="1"/>
    <row r="3196" customFormat="1" ht="15" customHeight="1"/>
    <row r="3197" customFormat="1" ht="15" customHeight="1"/>
    <row r="3198" customFormat="1" ht="15" customHeight="1"/>
    <row r="3199" customFormat="1" ht="15" customHeight="1"/>
    <row r="3200" customFormat="1" ht="15" customHeight="1"/>
    <row r="3201" customFormat="1" ht="15" customHeight="1"/>
    <row r="3202" customFormat="1" ht="15" customHeight="1"/>
    <row r="3203" customFormat="1" ht="15" customHeight="1"/>
    <row r="3204" customFormat="1" ht="15" customHeight="1"/>
    <row r="3205" customFormat="1" ht="15" customHeight="1"/>
    <row r="3206" customFormat="1" ht="15" customHeight="1"/>
    <row r="3207" customFormat="1" ht="15" customHeight="1"/>
    <row r="3208" customFormat="1" ht="15" customHeight="1"/>
    <row r="3209" customFormat="1" ht="15" customHeight="1"/>
    <row r="3210" customFormat="1" ht="15" customHeight="1"/>
    <row r="3211" customFormat="1" ht="12" customHeight="1"/>
    <row r="3212" customFormat="1" ht="15" customHeight="1"/>
    <row r="3213" customFormat="1" ht="15" customHeight="1"/>
    <row r="3214" customFormat="1" ht="15" customHeight="1"/>
    <row r="3215" customFormat="1" ht="15" customHeight="1"/>
    <row r="3216" customFormat="1" ht="15" customHeight="1"/>
    <row r="3217" customFormat="1" ht="15" customHeight="1"/>
    <row r="3218" customFormat="1" ht="15" customHeight="1"/>
    <row r="3219" customFormat="1" ht="15" customHeight="1"/>
    <row r="3220" customFormat="1" ht="15" customHeight="1"/>
    <row r="3221" customFormat="1" ht="15" customHeight="1"/>
    <row r="3222" customFormat="1" ht="15" customHeight="1"/>
    <row r="3223" customFormat="1" ht="15" customHeight="1"/>
    <row r="3224" customFormat="1" ht="15" customHeight="1"/>
    <row r="3225" customFormat="1" ht="15" customHeight="1"/>
    <row r="3226" customFormat="1" ht="15" customHeight="1"/>
    <row r="3227" customFormat="1" ht="15" customHeight="1"/>
    <row r="3228" customFormat="1" ht="15" customHeight="1"/>
    <row r="3229" customFormat="1" ht="12" customHeight="1"/>
    <row r="3230" customFormat="1" ht="15" customHeight="1"/>
    <row r="3231" customFormat="1" ht="15" customHeight="1"/>
    <row r="3232" customFormat="1" ht="15" customHeight="1"/>
    <row r="3233" customFormat="1" ht="15" customHeight="1"/>
    <row r="3234" customFormat="1" ht="15" customHeight="1"/>
    <row r="3235" customFormat="1" ht="15" customHeight="1"/>
    <row r="3236" customFormat="1" ht="15" customHeight="1"/>
    <row r="3237" customFormat="1" ht="15" customHeight="1"/>
    <row r="3238" customFormat="1" ht="15" customHeight="1"/>
    <row r="3239" customFormat="1" ht="15" customHeight="1"/>
    <row r="3240" customFormat="1" ht="15" customHeight="1"/>
    <row r="3241" customFormat="1" ht="15" customHeight="1"/>
    <row r="3242" customFormat="1" ht="15" customHeight="1"/>
    <row r="3243" customFormat="1" ht="15" customHeight="1"/>
    <row r="3244" customFormat="1" ht="15" customHeight="1"/>
    <row r="3245" customFormat="1" ht="15" customHeight="1"/>
    <row r="3246" customFormat="1" ht="15" customHeight="1"/>
    <row r="3247" customFormat="1" ht="12" customHeight="1"/>
    <row r="3248" customFormat="1" ht="15" customHeight="1"/>
    <row r="3249" customFormat="1" ht="15" customHeight="1"/>
    <row r="3250" customFormat="1" ht="15" customHeight="1"/>
    <row r="3251" customFormat="1" ht="15" customHeight="1"/>
    <row r="3252" customFormat="1" ht="15" customHeight="1"/>
    <row r="3253" customFormat="1" ht="15" customHeight="1"/>
    <row r="3254" customFormat="1" ht="15" customHeight="1"/>
    <row r="3255" customFormat="1" ht="15" customHeight="1"/>
    <row r="3256" customFormat="1" ht="15" customHeight="1"/>
    <row r="3257" customFormat="1" ht="15" customHeight="1"/>
    <row r="3258" customFormat="1" ht="15" customHeight="1"/>
    <row r="3259" customFormat="1" ht="15" customHeight="1"/>
    <row r="3260" customFormat="1" ht="15" customHeight="1"/>
    <row r="3261" customFormat="1" ht="15" customHeight="1"/>
    <row r="3262" customFormat="1" ht="15" customHeight="1"/>
    <row r="3263" customFormat="1" ht="15" customHeight="1"/>
    <row r="3264" customFormat="1" ht="15" customHeight="1"/>
    <row r="3265" customFormat="1" ht="12" customHeight="1"/>
    <row r="3266" customFormat="1" ht="12" customHeight="1"/>
    <row r="3267" customFormat="1" ht="15" customHeight="1"/>
    <row r="3268" customFormat="1" ht="15" customHeight="1"/>
    <row r="3269" customFormat="1" ht="15" customHeight="1"/>
    <row r="3270" customFormat="1" ht="15" customHeight="1"/>
    <row r="3271" customFormat="1" ht="15" customHeight="1"/>
    <row r="3272" customFormat="1" ht="15" customHeight="1"/>
    <row r="3273" customFormat="1" ht="15" customHeight="1"/>
    <row r="3274" customFormat="1" ht="15" customHeight="1"/>
    <row r="3275" customFormat="1" ht="15" customHeight="1"/>
    <row r="3276" customFormat="1" ht="15" customHeight="1"/>
    <row r="3277" customFormat="1" ht="15" customHeight="1"/>
    <row r="3278" customFormat="1" ht="15" customHeight="1"/>
    <row r="3279" customFormat="1" ht="15" customHeight="1"/>
    <row r="3280" customFormat="1" ht="15" customHeight="1"/>
    <row r="3281" customFormat="1" ht="15" customHeight="1"/>
    <row r="3282" customFormat="1" ht="15" customHeight="1"/>
    <row r="3283" customFormat="1" ht="15" customHeight="1"/>
    <row r="3284" customFormat="1" ht="12" customHeight="1"/>
    <row r="3285" customFormat="1" ht="15" customHeight="1"/>
    <row r="3286" customFormat="1" ht="15" customHeight="1"/>
    <row r="3287" customFormat="1" ht="15" customHeight="1"/>
    <row r="3288" customFormat="1" ht="15" customHeight="1"/>
    <row r="3289" customFormat="1" ht="15" customHeight="1"/>
    <row r="3290" customFormat="1" ht="15" customHeight="1"/>
    <row r="3291" customFormat="1" ht="15" customHeight="1"/>
    <row r="3292" customFormat="1" ht="15" customHeight="1"/>
    <row r="3293" customFormat="1" ht="15" customHeight="1"/>
    <row r="3294" customFormat="1" ht="15" customHeight="1"/>
    <row r="3295" customFormat="1" ht="15" customHeight="1"/>
    <row r="3296" customFormat="1" ht="15" customHeight="1"/>
    <row r="3297" customFormat="1" ht="15" customHeight="1"/>
    <row r="3298" customFormat="1" ht="15" customHeight="1"/>
    <row r="3299" customFormat="1" ht="15" customHeight="1"/>
    <row r="3300" customFormat="1" ht="15" customHeight="1"/>
    <row r="3301" customFormat="1" ht="15" customHeight="1"/>
    <row r="3302" customFormat="1" ht="12" customHeight="1"/>
    <row r="3303" customFormat="1" ht="15" customHeight="1"/>
    <row r="3304" customFormat="1" ht="15" customHeight="1"/>
    <row r="3305" customFormat="1" ht="15" customHeight="1"/>
    <row r="3306" customFormat="1" ht="15" customHeight="1"/>
    <row r="3307" customFormat="1" ht="15" customHeight="1"/>
    <row r="3308" customFormat="1" ht="15" customHeight="1"/>
    <row r="3309" customFormat="1" ht="15" customHeight="1"/>
    <row r="3310" customFormat="1" ht="15" customHeight="1"/>
    <row r="3311" customFormat="1" ht="15" customHeight="1"/>
    <row r="3312" customFormat="1" ht="15" customHeight="1"/>
    <row r="3313" customFormat="1" ht="15" customHeight="1"/>
    <row r="3314" customFormat="1" ht="15" customHeight="1"/>
    <row r="3315" customFormat="1" ht="15" customHeight="1"/>
    <row r="3316" customFormat="1" ht="15" customHeight="1"/>
    <row r="3317" customFormat="1" ht="15" customHeight="1"/>
    <row r="3318" customFormat="1" ht="15" customHeight="1"/>
    <row r="3319" customFormat="1" ht="15" customHeight="1"/>
    <row r="3320" customFormat="1" ht="12" customHeight="1"/>
    <row r="3321" customFormat="1" ht="15" customHeight="1"/>
    <row r="3322" customFormat="1" ht="15" customHeight="1"/>
    <row r="3323" customFormat="1" ht="15" customHeight="1"/>
    <row r="3324" customFormat="1" ht="15" customHeight="1"/>
    <row r="3325" customFormat="1" ht="15" customHeight="1"/>
    <row r="3326" customFormat="1" ht="15" customHeight="1"/>
    <row r="3327" customFormat="1" ht="15" customHeight="1"/>
    <row r="3328" customFormat="1" ht="15" customHeight="1"/>
    <row r="3329" customFormat="1" ht="15" customHeight="1"/>
    <row r="3330" customFormat="1" ht="15" customHeight="1"/>
    <row r="3331" customFormat="1" ht="15" customHeight="1"/>
    <row r="3332" customFormat="1" ht="15" customHeight="1"/>
    <row r="3333" customFormat="1" ht="15" customHeight="1"/>
    <row r="3334" customFormat="1" ht="15" customHeight="1"/>
    <row r="3335" customFormat="1" ht="15" customHeight="1"/>
    <row r="3336" customFormat="1" ht="15" customHeight="1"/>
    <row r="3337" customFormat="1" ht="15" customHeight="1"/>
    <row r="3338" customFormat="1" ht="12" customHeight="1"/>
    <row r="3339" customFormat="1" ht="15" customHeight="1"/>
    <row r="3340" customFormat="1" ht="15" customHeight="1"/>
    <row r="3341" customFormat="1" ht="15" customHeight="1"/>
    <row r="3342" customFormat="1" ht="15" customHeight="1"/>
    <row r="3343" customFormat="1" ht="15" customHeight="1"/>
    <row r="3344" customFormat="1" ht="15" customHeight="1"/>
    <row r="3345" customFormat="1" ht="15" customHeight="1"/>
    <row r="3346" customFormat="1" ht="15" customHeight="1"/>
    <row r="3347" customFormat="1" ht="15" customHeight="1"/>
    <row r="3348" customFormat="1" ht="15" customHeight="1"/>
    <row r="3349" customFormat="1" ht="15" customHeight="1"/>
    <row r="3350" customFormat="1" ht="15" customHeight="1"/>
    <row r="3351" customFormat="1" ht="15" customHeight="1"/>
    <row r="3352" customFormat="1" ht="15" customHeight="1"/>
    <row r="3353" customFormat="1" ht="15" customHeight="1"/>
    <row r="3354" customFormat="1" ht="15" customHeight="1"/>
    <row r="3355" customFormat="1" ht="15" customHeight="1"/>
    <row r="3356" customFormat="1" ht="12" customHeight="1"/>
    <row r="3357" customFormat="1" ht="15" customHeight="1"/>
    <row r="3358" customFormat="1" ht="15" customHeight="1"/>
    <row r="3359" customFormat="1" ht="15" customHeight="1"/>
    <row r="3360" customFormat="1" ht="15" customHeight="1"/>
    <row r="3361" customFormat="1" ht="15" customHeight="1"/>
    <row r="3362" customFormat="1" ht="15" customHeight="1"/>
    <row r="3363" customFormat="1" ht="15" customHeight="1"/>
    <row r="3364" customFormat="1" ht="15" customHeight="1"/>
    <row r="3365" customFormat="1" ht="15" customHeight="1"/>
    <row r="3366" customFormat="1" ht="15" customHeight="1"/>
    <row r="3367" customFormat="1" ht="15" customHeight="1"/>
    <row r="3368" customFormat="1" ht="15" customHeight="1"/>
    <row r="3369" customFormat="1" ht="15" customHeight="1"/>
    <row r="3370" customFormat="1" ht="15" customHeight="1"/>
    <row r="3371" customFormat="1" ht="15" customHeight="1"/>
    <row r="3372" customFormat="1" ht="15" customHeight="1"/>
    <row r="3373" customFormat="1" ht="15" customHeight="1"/>
    <row r="3374" customFormat="1" ht="12" customHeight="1"/>
    <row r="3375" customFormat="1" ht="15" customHeight="1"/>
    <row r="3376" customFormat="1" ht="15" customHeight="1"/>
    <row r="3377" customFormat="1" ht="15" customHeight="1"/>
    <row r="3378" customFormat="1" ht="15" customHeight="1"/>
    <row r="3379" customFormat="1" ht="15" customHeight="1"/>
    <row r="3380" customFormat="1" ht="15" customHeight="1"/>
    <row r="3381" customFormat="1" ht="15" customHeight="1"/>
    <row r="3382" customFormat="1" ht="15" customHeight="1"/>
    <row r="3383" customFormat="1" ht="15" customHeight="1"/>
    <row r="3384" customFormat="1" ht="15" customHeight="1"/>
    <row r="3385" customFormat="1" ht="15" customHeight="1"/>
    <row r="3386" customFormat="1" ht="15" customHeight="1"/>
    <row r="3387" customFormat="1" ht="15" customHeight="1"/>
    <row r="3388" customFormat="1" ht="15" customHeight="1"/>
    <row r="3389" customFormat="1" ht="15" customHeight="1"/>
    <row r="3390" customFormat="1" ht="15" customHeight="1"/>
    <row r="3391" customFormat="1" ht="15" customHeight="1"/>
    <row r="3392" customFormat="1" ht="15" customHeight="1"/>
    <row r="3393" spans="2:32" ht="15" customHeight="1">
      <c r="B3393" s="97"/>
      <c r="C3393" s="97"/>
      <c r="D3393" s="97"/>
      <c r="E3393" s="97"/>
      <c r="F3393" s="97"/>
      <c r="G3393" s="97"/>
      <c r="H3393" s="97"/>
      <c r="I3393" s="97"/>
      <c r="J3393" s="97"/>
      <c r="K3393" s="97"/>
      <c r="L3393" s="97"/>
      <c r="M3393" s="97"/>
      <c r="N3393" s="97"/>
      <c r="O3393" s="97"/>
      <c r="P3393" s="97"/>
      <c r="Q3393" s="97"/>
      <c r="R3393" s="97"/>
      <c r="S3393" s="97"/>
      <c r="T3393" s="97"/>
      <c r="U3393" s="97"/>
      <c r="V3393" s="97"/>
      <c r="W3393" s="97"/>
      <c r="X3393" s="97"/>
      <c r="Y3393" s="97"/>
      <c r="Z3393" s="97"/>
      <c r="AA3393" s="97"/>
      <c r="AB3393" s="97"/>
      <c r="AC3393" s="97"/>
      <c r="AD3393" s="97"/>
      <c r="AE3393" s="97"/>
      <c r="AF3393" s="97"/>
    </row>
    <row r="3394" spans="2:32" ht="12" customHeight="1"/>
    <row r="3395" spans="2:32" ht="12" customHeight="1"/>
    <row r="3396" spans="2:32" ht="12" customHeight="1"/>
    <row r="3397" spans="2:32" ht="12" customHeight="1"/>
    <row r="3398" spans="2:32" ht="12" customHeight="1"/>
    <row r="3399" spans="2:32" ht="12" customHeight="1"/>
    <row r="3400" spans="2:32" ht="12" customHeight="1"/>
    <row r="3401" spans="2:32" ht="12" customHeight="1"/>
    <row r="3402" spans="2:32" ht="12" customHeight="1"/>
    <row r="3403" spans="2:32" ht="12" customHeight="1"/>
    <row r="3404" spans="2:32" ht="12" customHeight="1"/>
    <row r="3405" spans="2:32" ht="12" customHeight="1"/>
    <row r="3406" spans="2:32" ht="12" customHeight="1"/>
    <row r="3407" spans="2:32" ht="12" customHeight="1"/>
    <row r="3408" spans="2:32" ht="12" customHeight="1"/>
    <row r="3409" customFormat="1" ht="12" customHeight="1"/>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5" customHeight="1"/>
    <row r="3426" customFormat="1" ht="15" customHeight="1"/>
    <row r="3427" customFormat="1" ht="15" customHeight="1"/>
    <row r="3428" customFormat="1" ht="15" customHeight="1"/>
    <row r="3429" customFormat="1" ht="15" customHeight="1"/>
    <row r="3430" customFormat="1" ht="15" customHeight="1"/>
    <row r="3431" customFormat="1" ht="15" customHeight="1"/>
    <row r="3432" customFormat="1" ht="15" customHeight="1"/>
    <row r="3433" customFormat="1" ht="15" customHeight="1"/>
    <row r="3434" customFormat="1" ht="15" customHeight="1"/>
    <row r="3435" customFormat="1" ht="12" customHeight="1"/>
    <row r="3436" customFormat="1" ht="15" customHeight="1"/>
    <row r="3437" customFormat="1" ht="15" customHeight="1"/>
    <row r="3438" customFormat="1" ht="15" customHeight="1"/>
    <row r="3439" customFormat="1" ht="15" customHeight="1"/>
    <row r="3440" customFormat="1" ht="15" customHeight="1"/>
    <row r="3441" customFormat="1" ht="15" customHeight="1"/>
    <row r="3442" customFormat="1" ht="15" customHeight="1"/>
    <row r="3443" customFormat="1" ht="15" customHeight="1"/>
    <row r="3444" customFormat="1" ht="15" customHeight="1"/>
    <row r="3445" customFormat="1" ht="15" customHeight="1"/>
    <row r="3446" customFormat="1" ht="15" customHeight="1"/>
    <row r="3447" customFormat="1" ht="15" customHeight="1"/>
    <row r="3448" customFormat="1" ht="15" customHeight="1"/>
    <row r="3449" customFormat="1" ht="15" customHeight="1"/>
    <row r="3450" customFormat="1" ht="15" customHeight="1"/>
    <row r="3451" customFormat="1" ht="15" customHeight="1"/>
    <row r="3452" customFormat="1" ht="12" customHeight="1"/>
    <row r="3453" customFormat="1" ht="15" customHeight="1"/>
    <row r="3454" customFormat="1" ht="15" customHeight="1"/>
    <row r="3455" customFormat="1" ht="12" customHeight="1"/>
    <row r="3456" customFormat="1" ht="15" customHeight="1"/>
    <row r="3457" customFormat="1" ht="15" customHeight="1"/>
    <row r="3458" customFormat="1" ht="15" customHeight="1"/>
    <row r="3459" customFormat="1" ht="15" customHeight="1"/>
    <row r="3460" customFormat="1" ht="15" customHeight="1"/>
    <row r="3461" customFormat="1" ht="12" customHeight="1"/>
    <row r="3462" customFormat="1" ht="15" customHeight="1"/>
    <row r="3463" customFormat="1" ht="15" customHeight="1"/>
    <row r="3464" customFormat="1" ht="15" customHeight="1"/>
    <row r="3465" customFormat="1" ht="15" customHeight="1"/>
    <row r="3466" customFormat="1" ht="15" customHeight="1"/>
    <row r="3467" customFormat="1" ht="15" customHeight="1"/>
    <row r="3468" customFormat="1" ht="15" customHeight="1"/>
    <row r="3469" customFormat="1" ht="15" customHeight="1"/>
    <row r="3470" customFormat="1" ht="15" customHeight="1"/>
    <row r="3471" customFormat="1" ht="15" customHeight="1"/>
    <row r="3472" customFormat="1" ht="15" customHeight="1"/>
    <row r="3473" customFormat="1" ht="15" customHeight="1"/>
    <row r="3474" customFormat="1" ht="15" customHeight="1"/>
    <row r="3475" customFormat="1" ht="15" customHeight="1"/>
    <row r="3476" customFormat="1" ht="15" customHeight="1"/>
    <row r="3477" customFormat="1" ht="15" customHeight="1"/>
    <row r="3478" customFormat="1" ht="12" customHeight="1"/>
    <row r="3479" customFormat="1" ht="15" customHeight="1"/>
    <row r="3480" customFormat="1" ht="15" customHeight="1"/>
    <row r="3481" customFormat="1" ht="12" customHeight="1"/>
    <row r="3482" customFormat="1" ht="15" customHeight="1"/>
    <row r="3483" customFormat="1" ht="15" customHeight="1"/>
    <row r="3484" customFormat="1" ht="15" customHeight="1"/>
    <row r="3485" customFormat="1" ht="12" customHeight="1"/>
    <row r="3486" customFormat="1" ht="15" customHeight="1"/>
    <row r="3487" customFormat="1" ht="15" customHeight="1"/>
    <row r="3488" customFormat="1" ht="15" customHeight="1"/>
    <row r="3489" spans="2:32" ht="15" customHeight="1"/>
    <row r="3490" spans="2:32" ht="15" customHeight="1"/>
    <row r="3491" spans="2:32" ht="15" customHeight="1"/>
    <row r="3492" spans="2:32" ht="15" customHeight="1"/>
    <row r="3493" spans="2:32" ht="15" customHeight="1"/>
    <row r="3494" spans="2:32" ht="15" customHeight="1"/>
    <row r="3495" spans="2:32" ht="15" customHeight="1"/>
    <row r="3496" spans="2:32" ht="12" customHeight="1"/>
    <row r="3497" spans="2:32" ht="15" customHeight="1"/>
    <row r="3498" spans="2:32" ht="15" customHeight="1"/>
    <row r="3499" spans="2:32" ht="12" customHeight="1"/>
    <row r="3500" spans="2:32" ht="15" customHeight="1"/>
    <row r="3501" spans="2:32" ht="15" customHeight="1"/>
    <row r="3502" spans="2:32" ht="15" customHeight="1">
      <c r="B3502" s="97"/>
      <c r="C3502" s="97"/>
      <c r="D3502" s="97"/>
      <c r="E3502" s="97"/>
      <c r="F3502" s="97"/>
      <c r="G3502" s="97"/>
      <c r="H3502" s="97"/>
      <c r="I3502" s="97"/>
      <c r="J3502" s="97"/>
      <c r="K3502" s="97"/>
      <c r="L3502" s="97"/>
      <c r="M3502" s="97"/>
      <c r="N3502" s="97"/>
      <c r="O3502" s="97"/>
      <c r="P3502" s="97"/>
      <c r="Q3502" s="97"/>
      <c r="R3502" s="97"/>
      <c r="S3502" s="97"/>
      <c r="T3502" s="97"/>
      <c r="U3502" s="97"/>
      <c r="V3502" s="97"/>
      <c r="W3502" s="97"/>
      <c r="X3502" s="97"/>
      <c r="Y3502" s="97"/>
      <c r="Z3502" s="97"/>
      <c r="AA3502" s="97"/>
      <c r="AB3502" s="97"/>
      <c r="AC3502" s="97"/>
      <c r="AD3502" s="97"/>
      <c r="AE3502" s="97"/>
      <c r="AF3502" s="97"/>
    </row>
    <row r="3503" spans="2:32" ht="15" customHeight="1"/>
    <row r="3504" spans="2:32" ht="15" customHeight="1"/>
    <row r="3505" customFormat="1" ht="15" customHeight="1"/>
    <row r="3506" customFormat="1" ht="15" customHeight="1"/>
    <row r="3507" customFormat="1" ht="15" customHeight="1"/>
    <row r="3508" customFormat="1" ht="15" customHeight="1"/>
    <row r="3509" customFormat="1" ht="15" customHeight="1"/>
    <row r="3510" customFormat="1" ht="15" customHeight="1"/>
    <row r="3511" customFormat="1" ht="12" customHeight="1"/>
    <row r="3512" customFormat="1" ht="12" customHeight="1"/>
    <row r="3513" customFormat="1" ht="12" customHeight="1"/>
    <row r="3514" customFormat="1" ht="12" customHeight="1"/>
    <row r="3515" customFormat="1" ht="12" customHeight="1"/>
    <row r="3516" customFormat="1" ht="12" customHeight="1"/>
    <row r="3517" customFormat="1" ht="12" customHeight="1"/>
    <row r="3518" customFormat="1" ht="12" customHeight="1"/>
    <row r="3519" customFormat="1" ht="12" customHeight="1"/>
    <row r="3520" customFormat="1" ht="12" customHeight="1"/>
    <row r="3521" customFormat="1" ht="12" customHeight="1"/>
    <row r="3522" customFormat="1" ht="12" customHeight="1"/>
    <row r="3523" customFormat="1" ht="12" customHeight="1"/>
    <row r="3524" customFormat="1" ht="12" customHeight="1"/>
    <row r="3525" customFormat="1" ht="12" customHeight="1"/>
    <row r="3526" customFormat="1" ht="12" customHeight="1"/>
    <row r="3527" customFormat="1" ht="12" customHeight="1"/>
    <row r="3528" customFormat="1" ht="12" customHeight="1"/>
    <row r="3529" customFormat="1" ht="12" customHeight="1"/>
    <row r="3530" customFormat="1" ht="12" customHeight="1"/>
    <row r="3531" customFormat="1" ht="12" customHeight="1"/>
    <row r="3532" customFormat="1" ht="12" customHeight="1"/>
    <row r="3533" customFormat="1" ht="12" customHeight="1"/>
    <row r="3534" customFormat="1" ht="12" customHeight="1"/>
    <row r="3535" customFormat="1" ht="12" customHeight="1"/>
    <row r="3536" customFormat="1"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5" customHeight="1"/>
    <row r="3551" customFormat="1" ht="15" customHeight="1"/>
    <row r="3552" customFormat="1" ht="15" customHeight="1"/>
    <row r="3553" customFormat="1" ht="15" customHeight="1"/>
    <row r="3554" customFormat="1" ht="15" customHeight="1"/>
    <row r="3555" customFormat="1" ht="15" customHeight="1"/>
    <row r="3556" customFormat="1" ht="15" customHeight="1"/>
    <row r="3557" customFormat="1" ht="15" customHeight="1"/>
    <row r="3558" customFormat="1" ht="15" customHeight="1"/>
    <row r="3559" customFormat="1" ht="15" customHeight="1"/>
    <row r="3560" customFormat="1" ht="12" customHeight="1"/>
    <row r="3561" customFormat="1" ht="15" customHeight="1"/>
    <row r="3562" customFormat="1" ht="15" customHeight="1"/>
    <row r="3563" customFormat="1" ht="15" customHeight="1"/>
    <row r="3564" customFormat="1" ht="15" customHeight="1"/>
    <row r="3565" customFormat="1" ht="15" customHeight="1"/>
    <row r="3566" customFormat="1" ht="15" customHeight="1"/>
    <row r="3567" customFormat="1" ht="15" customHeight="1"/>
    <row r="3568" customFormat="1" ht="15" customHeight="1"/>
    <row r="3569" customFormat="1" ht="15" customHeight="1"/>
    <row r="3570" customFormat="1" ht="15" customHeight="1"/>
    <row r="3571" customFormat="1" ht="15" customHeight="1"/>
    <row r="3572" customFormat="1" ht="15" customHeight="1"/>
    <row r="3573" customFormat="1" ht="15" customHeight="1"/>
    <row r="3574" customFormat="1" ht="15" customHeight="1"/>
    <row r="3575" customFormat="1" ht="15" customHeight="1"/>
    <row r="3576" customFormat="1" ht="15" customHeight="1"/>
    <row r="3577" customFormat="1" ht="12" customHeight="1"/>
    <row r="3578" customFormat="1" ht="15" customHeight="1"/>
    <row r="3579" customFormat="1" ht="15" customHeight="1"/>
    <row r="3580" customFormat="1" ht="12" customHeight="1"/>
    <row r="3581" customFormat="1" ht="15" customHeight="1"/>
    <row r="3582" customFormat="1" ht="15" customHeight="1"/>
    <row r="3583" customFormat="1" ht="15" customHeight="1"/>
    <row r="3584" customFormat="1" ht="15" customHeight="1"/>
    <row r="3585" customFormat="1" ht="15" customHeight="1"/>
    <row r="3586" customFormat="1" ht="12" customHeight="1"/>
    <row r="3587" customFormat="1" ht="15" customHeight="1"/>
    <row r="3588" customFormat="1" ht="15" customHeight="1"/>
    <row r="3589" customFormat="1" ht="15" customHeight="1"/>
    <row r="3590" customFormat="1" ht="15" customHeight="1"/>
    <row r="3591" customFormat="1" ht="15" customHeight="1"/>
    <row r="3592" customFormat="1" ht="15" customHeight="1"/>
    <row r="3593" customFormat="1" ht="15" customHeight="1"/>
    <row r="3594" customFormat="1" ht="15" customHeight="1"/>
    <row r="3595" customFormat="1" ht="15" customHeight="1"/>
    <row r="3596" customFormat="1" ht="15" customHeight="1"/>
    <row r="3597" customFormat="1" ht="15" customHeight="1"/>
    <row r="3598" customFormat="1" ht="15" customHeight="1"/>
    <row r="3599" customFormat="1" ht="15" customHeight="1"/>
    <row r="3600" customFormat="1" ht="15" customHeight="1"/>
    <row r="3601" customFormat="1" ht="15" customHeight="1"/>
    <row r="3602" customFormat="1" ht="15" customHeight="1"/>
    <row r="3603" customFormat="1" ht="12" customHeight="1"/>
    <row r="3604" customFormat="1" ht="15" customHeight="1"/>
    <row r="3605" customFormat="1" ht="15" customHeight="1"/>
    <row r="3606" customFormat="1" ht="12" customHeight="1"/>
    <row r="3607" customFormat="1" ht="15" customHeight="1"/>
    <row r="3608" customFormat="1" ht="15" customHeight="1"/>
    <row r="3609" customFormat="1" ht="15" customHeight="1"/>
    <row r="3610" customFormat="1" ht="12" customHeight="1"/>
    <row r="3611" customFormat="1" ht="15" customHeight="1"/>
    <row r="3612" customFormat="1" ht="15" customHeight="1"/>
    <row r="3613" customFormat="1" ht="15" customHeight="1"/>
    <row r="3614" customFormat="1" ht="15" customHeight="1"/>
    <row r="3615" customFormat="1" ht="15" customHeight="1"/>
    <row r="3616" customFormat="1" ht="15" customHeight="1"/>
    <row r="3617" spans="2:32" ht="15" customHeight="1"/>
    <row r="3618" spans="2:32" ht="15" customHeight="1"/>
    <row r="3619" spans="2:32" ht="15" customHeight="1"/>
    <row r="3620" spans="2:32" ht="15" customHeight="1"/>
    <row r="3621" spans="2:32" ht="12" customHeight="1"/>
    <row r="3622" spans="2:32" ht="15" customHeight="1"/>
    <row r="3623" spans="2:32" ht="15" customHeight="1"/>
    <row r="3624" spans="2:32" ht="12" customHeight="1"/>
    <row r="3625" spans="2:32" ht="15" customHeight="1"/>
    <row r="3626" spans="2:32" ht="15" customHeight="1"/>
    <row r="3627" spans="2:32" ht="15" customHeight="1">
      <c r="B3627" s="97"/>
      <c r="C3627" s="97"/>
      <c r="D3627" s="97"/>
      <c r="E3627" s="97"/>
      <c r="F3627" s="97"/>
      <c r="G3627" s="97"/>
      <c r="H3627" s="97"/>
      <c r="I3627" s="97"/>
      <c r="J3627" s="97"/>
      <c r="K3627" s="97"/>
      <c r="L3627" s="97"/>
      <c r="M3627" s="97"/>
      <c r="N3627" s="97"/>
      <c r="O3627" s="97"/>
      <c r="P3627" s="97"/>
      <c r="Q3627" s="97"/>
      <c r="R3627" s="97"/>
      <c r="S3627" s="97"/>
      <c r="T3627" s="97"/>
      <c r="U3627" s="97"/>
      <c r="V3627" s="97"/>
      <c r="W3627" s="97"/>
      <c r="X3627" s="97"/>
      <c r="Y3627" s="97"/>
      <c r="Z3627" s="97"/>
      <c r="AA3627" s="97"/>
      <c r="AB3627" s="97"/>
      <c r="AC3627" s="97"/>
      <c r="AD3627" s="97"/>
      <c r="AE3627" s="97"/>
      <c r="AF3627" s="97"/>
    </row>
    <row r="3628" spans="2:32" ht="15" customHeight="1"/>
    <row r="3629" spans="2:32" ht="15" customHeight="1"/>
    <row r="3630" spans="2:32" ht="15" customHeight="1"/>
    <row r="3631" spans="2:32" ht="15" customHeight="1"/>
    <row r="3632" spans="2:32" ht="15" customHeight="1"/>
    <row r="3633" customFormat="1" ht="15" customHeight="1"/>
    <row r="3634" customFormat="1" ht="15" customHeight="1"/>
    <row r="3635" customFormat="1" ht="15" customHeight="1"/>
    <row r="3636" customFormat="1" ht="12" customHeight="1"/>
    <row r="3637" customFormat="1" ht="12" customHeight="1"/>
    <row r="3638" customFormat="1" ht="12" customHeight="1"/>
    <row r="3639" customFormat="1" ht="12" customHeight="1"/>
    <row r="3640" customFormat="1" ht="12" customHeight="1"/>
    <row r="3641" customFormat="1" ht="12" customHeight="1"/>
    <row r="3642" customFormat="1" ht="12" customHeight="1"/>
    <row r="3643" customFormat="1" ht="12" customHeight="1"/>
    <row r="3644" customFormat="1" ht="12" customHeight="1"/>
    <row r="3645" customFormat="1" ht="12" customHeight="1"/>
    <row r="3646" customFormat="1" ht="12" customHeight="1"/>
    <row r="3647" customFormat="1" ht="12" customHeight="1"/>
    <row r="3648" customFormat="1" ht="12" customHeight="1"/>
    <row r="3649" customFormat="1" ht="12" customHeight="1"/>
    <row r="3650" customFormat="1" ht="12" customHeight="1"/>
    <row r="3651" customFormat="1" ht="12" customHeight="1"/>
    <row r="3652" customFormat="1" ht="12" customHeight="1"/>
    <row r="3653" customFormat="1" ht="12" customHeight="1"/>
    <row r="3654" customFormat="1" ht="12" customHeight="1"/>
    <row r="3655" customFormat="1" ht="12" customHeight="1"/>
    <row r="3656" customFormat="1" ht="12" customHeight="1"/>
    <row r="3657" customFormat="1" ht="12" customHeight="1"/>
    <row r="3658" customFormat="1" ht="12" customHeight="1"/>
    <row r="3659" customFormat="1" ht="12" customHeight="1"/>
    <row r="3660" customFormat="1" ht="12" customHeight="1"/>
    <row r="3661" customFormat="1" ht="12" customHeight="1"/>
    <row r="3662" customFormat="1" ht="12" customHeight="1"/>
    <row r="3663" customFormat="1" ht="12" customHeight="1"/>
    <row r="3664" customFormat="1"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5" customHeight="1"/>
    <row r="3676" customFormat="1" ht="15" customHeight="1"/>
    <row r="3677" customFormat="1" ht="15" customHeight="1"/>
    <row r="3678" customFormat="1" ht="15" customHeight="1"/>
    <row r="3679" customFormat="1" ht="15" customHeight="1"/>
    <row r="3680" customFormat="1" ht="15" customHeight="1"/>
    <row r="3681" customFormat="1" ht="15" customHeight="1"/>
    <row r="3682" customFormat="1" ht="15" customHeight="1"/>
    <row r="3683" customFormat="1" ht="15" customHeight="1"/>
    <row r="3684" customFormat="1" ht="15" customHeight="1"/>
    <row r="3685" customFormat="1" ht="12" customHeight="1"/>
    <row r="3686" customFormat="1" ht="15" customHeight="1"/>
    <row r="3687" customFormat="1" ht="15" customHeight="1"/>
    <row r="3688" customFormat="1" ht="15" customHeight="1"/>
    <row r="3689" customFormat="1" ht="15" customHeight="1"/>
    <row r="3690" customFormat="1" ht="15" customHeight="1"/>
    <row r="3691" customFormat="1" ht="15" customHeight="1"/>
    <row r="3692" customFormat="1" ht="15" customHeight="1"/>
    <row r="3693" customFormat="1" ht="15" customHeight="1"/>
    <row r="3694" customFormat="1" ht="15" customHeight="1"/>
    <row r="3695" customFormat="1" ht="15" customHeight="1"/>
    <row r="3696" customFormat="1" ht="15" customHeight="1"/>
    <row r="3697" customFormat="1" ht="15" customHeight="1"/>
    <row r="3698" customFormat="1" ht="15" customHeight="1"/>
    <row r="3699" customFormat="1" ht="15" customHeight="1"/>
    <row r="3700" customFormat="1" ht="15" customHeight="1"/>
    <row r="3701" customFormat="1" ht="15" customHeight="1"/>
    <row r="3702" customFormat="1" ht="12" customHeight="1"/>
    <row r="3703" customFormat="1" ht="15" customHeight="1"/>
    <row r="3704" customFormat="1" ht="15" customHeight="1"/>
    <row r="3705" customFormat="1" ht="12" customHeight="1"/>
    <row r="3706" customFormat="1" ht="15" customHeight="1"/>
    <row r="3707" customFormat="1" ht="15" customHeight="1"/>
    <row r="3708" customFormat="1" ht="15" customHeight="1"/>
    <row r="3709" customFormat="1" ht="15" customHeight="1"/>
    <row r="3710" customFormat="1" ht="15" customHeight="1"/>
    <row r="3711" customFormat="1" ht="12" customHeight="1"/>
    <row r="3712" customFormat="1" ht="15" customHeight="1"/>
    <row r="3713" customFormat="1" ht="15" customHeight="1"/>
    <row r="3714" customFormat="1" ht="15" customHeight="1"/>
    <row r="3715" customFormat="1" ht="15" customHeight="1"/>
    <row r="3716" customFormat="1" ht="15" customHeight="1"/>
    <row r="3717" customFormat="1" ht="15" customHeight="1"/>
    <row r="3718" customFormat="1" ht="15" customHeight="1"/>
    <row r="3719" customFormat="1" ht="15" customHeight="1"/>
    <row r="3720" customFormat="1" ht="15" customHeight="1"/>
    <row r="3721" customFormat="1" ht="15" customHeight="1"/>
    <row r="3722" customFormat="1" ht="15" customHeight="1"/>
    <row r="3723" customFormat="1" ht="15" customHeight="1"/>
    <row r="3724" customFormat="1" ht="15" customHeight="1"/>
    <row r="3725" customFormat="1" ht="15" customHeight="1"/>
    <row r="3726" customFormat="1" ht="15" customHeight="1"/>
    <row r="3727" customFormat="1" ht="15" customHeight="1"/>
    <row r="3728" customFormat="1" ht="12" customHeight="1"/>
    <row r="3729" customFormat="1" ht="15" customHeight="1"/>
    <row r="3730" customFormat="1" ht="15" customHeight="1"/>
    <row r="3731" customFormat="1" ht="12" customHeight="1"/>
    <row r="3732" customFormat="1" ht="15" customHeight="1"/>
    <row r="3733" customFormat="1" ht="15" customHeight="1"/>
    <row r="3734" customFormat="1" ht="15" customHeight="1"/>
    <row r="3735" customFormat="1" ht="12" customHeight="1"/>
    <row r="3736" customFormat="1" ht="15" customHeight="1"/>
    <row r="3737" customFormat="1" ht="15" customHeight="1"/>
    <row r="3738" customFormat="1" ht="15" customHeight="1"/>
    <row r="3739" customFormat="1" ht="15" customHeight="1"/>
    <row r="3740" customFormat="1" ht="15" customHeight="1"/>
    <row r="3741" customFormat="1" ht="15" customHeight="1"/>
    <row r="3742" customFormat="1" ht="15" customHeight="1"/>
    <row r="3743" customFormat="1" ht="15" customHeight="1"/>
    <row r="3744" customFormat="1" ht="15" customHeight="1"/>
    <row r="3745" spans="2:32" ht="15" customHeight="1"/>
    <row r="3746" spans="2:32" ht="12" customHeight="1"/>
    <row r="3747" spans="2:32" ht="15" customHeight="1"/>
    <row r="3748" spans="2:32" ht="15" customHeight="1"/>
    <row r="3749" spans="2:32" ht="12" customHeight="1"/>
    <row r="3750" spans="2:32" ht="15" customHeight="1"/>
    <row r="3751" spans="2:32" ht="15" customHeight="1"/>
    <row r="3752" spans="2:32" ht="15" customHeight="1">
      <c r="B3752" s="97"/>
      <c r="C3752" s="97"/>
      <c r="D3752" s="97"/>
      <c r="E3752" s="97"/>
      <c r="F3752" s="97"/>
      <c r="G3752" s="97"/>
      <c r="H3752" s="97"/>
      <c r="I3752" s="97"/>
      <c r="J3752" s="97"/>
      <c r="K3752" s="97"/>
      <c r="L3752" s="97"/>
      <c r="M3752" s="97"/>
      <c r="N3752" s="97"/>
      <c r="O3752" s="97"/>
      <c r="P3752" s="97"/>
      <c r="Q3752" s="97"/>
      <c r="R3752" s="97"/>
      <c r="S3752" s="97"/>
      <c r="T3752" s="97"/>
      <c r="U3752" s="97"/>
      <c r="V3752" s="97"/>
      <c r="W3752" s="97"/>
      <c r="X3752" s="97"/>
      <c r="Y3752" s="97"/>
      <c r="Z3752" s="97"/>
      <c r="AA3752" s="97"/>
      <c r="AB3752" s="97"/>
      <c r="AC3752" s="97"/>
      <c r="AD3752" s="97"/>
      <c r="AE3752" s="97"/>
      <c r="AF3752" s="97"/>
    </row>
    <row r="3753" spans="2:32" ht="15" customHeight="1"/>
    <row r="3754" spans="2:32" ht="15" customHeight="1"/>
    <row r="3755" spans="2:32" ht="15" customHeight="1"/>
    <row r="3756" spans="2:32" ht="15" customHeight="1"/>
    <row r="3757" spans="2:32" ht="15" customHeight="1"/>
    <row r="3758" spans="2:32" ht="15" customHeight="1"/>
    <row r="3759" spans="2:32" ht="15" customHeight="1"/>
    <row r="3760" spans="2:32" ht="15" customHeight="1"/>
    <row r="3761" customFormat="1" ht="12" customHeight="1"/>
    <row r="3762" customFormat="1" ht="12" customHeight="1"/>
    <row r="3763" customFormat="1" ht="12" customHeight="1"/>
    <row r="3764" customFormat="1" ht="12" customHeight="1"/>
    <row r="3765" customFormat="1" ht="12" customHeight="1"/>
    <row r="3766" customFormat="1" ht="12" customHeight="1"/>
    <row r="3767" customFormat="1" ht="12" customHeight="1"/>
    <row r="3768" customFormat="1" ht="12" customHeight="1"/>
    <row r="3769" customFormat="1" ht="12" customHeight="1"/>
    <row r="3770" customFormat="1" ht="12" customHeight="1"/>
    <row r="3771" customFormat="1" ht="12" customHeight="1"/>
    <row r="3772" customFormat="1" ht="12" customHeight="1"/>
    <row r="3773" customFormat="1" ht="12" customHeight="1"/>
    <row r="3774" customFormat="1" ht="12" customHeight="1"/>
    <row r="3775" customFormat="1" ht="12" customHeight="1"/>
    <row r="3776" customFormat="1" ht="12" customHeight="1"/>
    <row r="3777" customFormat="1" ht="12" customHeight="1"/>
    <row r="3778" customFormat="1" ht="12" customHeight="1"/>
    <row r="3779" customFormat="1" ht="12" customHeight="1"/>
    <row r="3780" customFormat="1" ht="12" customHeight="1"/>
    <row r="3781" customFormat="1" ht="12" customHeight="1"/>
    <row r="3782" customFormat="1" ht="12" customHeight="1"/>
    <row r="3783" customFormat="1" ht="12" customHeight="1"/>
    <row r="3784" customFormat="1" ht="12" customHeight="1"/>
    <row r="3785" customFormat="1" ht="12" customHeight="1"/>
    <row r="3786" customFormat="1" ht="12" customHeight="1"/>
    <row r="3787" customFormat="1" ht="12" customHeight="1"/>
    <row r="3788" customFormat="1" ht="12" customHeight="1"/>
    <row r="3789" customFormat="1" ht="12" customHeight="1"/>
    <row r="3790" customFormat="1" ht="12" customHeight="1"/>
    <row r="3791" customFormat="1" ht="12" customHeight="1"/>
    <row r="3792" customFormat="1"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5" customHeight="1"/>
    <row r="3801" customFormat="1" ht="15" customHeight="1"/>
    <row r="3802" customFormat="1" ht="15" customHeight="1"/>
    <row r="3803" customFormat="1" ht="15" customHeight="1"/>
    <row r="3804" customFormat="1" ht="15" customHeight="1"/>
    <row r="3805" customFormat="1" ht="15" customHeight="1"/>
    <row r="3806" customFormat="1" ht="15" customHeight="1"/>
    <row r="3807" customFormat="1" ht="15" customHeight="1"/>
    <row r="3808" customFormat="1" ht="15" customHeight="1"/>
    <row r="3809" customFormat="1" ht="15" customHeight="1"/>
    <row r="3810" customFormat="1" ht="12" customHeight="1"/>
    <row r="3811" customFormat="1" ht="15" customHeight="1"/>
    <row r="3812" customFormat="1" ht="15" customHeight="1"/>
    <row r="3813" customFormat="1" ht="15" customHeight="1"/>
    <row r="3814" customFormat="1" ht="15" customHeight="1"/>
    <row r="3815" customFormat="1" ht="15" customHeight="1"/>
    <row r="3816" customFormat="1" ht="15" customHeight="1"/>
    <row r="3817" customFormat="1" ht="15" customHeight="1"/>
    <row r="3818" customFormat="1" ht="15" customHeight="1"/>
    <row r="3819" customFormat="1" ht="15" customHeight="1"/>
    <row r="3820" customFormat="1" ht="15" customHeight="1"/>
    <row r="3821" customFormat="1" ht="15" customHeight="1"/>
    <row r="3822" customFormat="1" ht="15" customHeight="1"/>
    <row r="3823" customFormat="1" ht="15" customHeight="1"/>
    <row r="3824" customFormat="1" ht="15" customHeight="1"/>
    <row r="3825" customFormat="1" ht="15" customHeight="1"/>
    <row r="3826" customFormat="1" ht="15" customHeight="1"/>
    <row r="3827" customFormat="1" ht="12" customHeight="1"/>
    <row r="3828" customFormat="1" ht="15" customHeight="1"/>
    <row r="3829" customFormat="1" ht="15" customHeight="1"/>
    <row r="3830" customFormat="1" ht="12" customHeight="1"/>
    <row r="3831" customFormat="1" ht="15" customHeight="1"/>
    <row r="3832" customFormat="1" ht="15" customHeight="1"/>
    <row r="3833" customFormat="1" ht="15" customHeight="1"/>
    <row r="3834" customFormat="1" ht="15" customHeight="1"/>
    <row r="3835" customFormat="1" ht="15" customHeight="1"/>
    <row r="3836" customFormat="1" ht="12" customHeight="1"/>
    <row r="3837" customFormat="1" ht="15" customHeight="1"/>
    <row r="3838" customFormat="1" ht="15" customHeight="1"/>
    <row r="3839" customFormat="1" ht="15" customHeight="1"/>
    <row r="3840" customFormat="1" ht="15" customHeight="1"/>
    <row r="3841" customFormat="1" ht="15" customHeight="1"/>
    <row r="3842" customFormat="1" ht="15" customHeight="1"/>
    <row r="3843" customFormat="1" ht="15" customHeight="1"/>
    <row r="3844" customFormat="1" ht="15" customHeight="1"/>
    <row r="3845" customFormat="1" ht="15" customHeight="1"/>
    <row r="3846" customFormat="1" ht="15" customHeight="1"/>
    <row r="3847" customFormat="1" ht="15" customHeight="1"/>
    <row r="3848" customFormat="1" ht="15" customHeight="1"/>
    <row r="3849" customFormat="1" ht="15" customHeight="1"/>
    <row r="3850" customFormat="1" ht="15" customHeight="1"/>
    <row r="3851" customFormat="1" ht="15" customHeight="1"/>
    <row r="3852" customFormat="1" ht="15" customHeight="1"/>
    <row r="3853" customFormat="1" ht="12" customHeight="1"/>
    <row r="3854" customFormat="1" ht="15" customHeight="1"/>
    <row r="3855" customFormat="1" ht="15" customHeight="1"/>
    <row r="3856" customFormat="1" ht="12" customHeight="1"/>
    <row r="3857" customFormat="1" ht="15" customHeight="1"/>
    <row r="3858" customFormat="1" ht="15" customHeight="1"/>
    <row r="3859" customFormat="1" ht="15" customHeight="1"/>
    <row r="3860" customFormat="1" ht="12" customHeight="1"/>
    <row r="3861" customFormat="1" ht="15" customHeight="1"/>
    <row r="3862" customFormat="1" ht="15" customHeight="1"/>
    <row r="3863" customFormat="1" ht="15" customHeight="1"/>
    <row r="3864" customFormat="1" ht="15" customHeight="1"/>
    <row r="3865" customFormat="1" ht="15" customHeight="1"/>
    <row r="3866" customFormat="1" ht="15" customHeight="1"/>
    <row r="3867" customFormat="1" ht="15" customHeight="1"/>
    <row r="3868" customFormat="1" ht="15" customHeight="1"/>
    <row r="3869" customFormat="1" ht="15" customHeight="1"/>
    <row r="3870" customFormat="1" ht="15" customHeight="1"/>
    <row r="3871" customFormat="1" ht="12" customHeight="1"/>
    <row r="3872" customFormat="1" ht="15" customHeight="1"/>
    <row r="3873" spans="2:32" ht="15" customHeight="1"/>
    <row r="3874" spans="2:32" ht="12" customHeight="1"/>
    <row r="3875" spans="2:32" ht="15" customHeight="1"/>
    <row r="3876" spans="2:32" ht="15" customHeight="1"/>
    <row r="3877" spans="2:32" ht="15" customHeight="1">
      <c r="B3877" s="97"/>
      <c r="C3877" s="97"/>
      <c r="D3877" s="97"/>
      <c r="E3877" s="97"/>
      <c r="F3877" s="97"/>
      <c r="G3877" s="97"/>
      <c r="H3877" s="97"/>
      <c r="I3877" s="97"/>
      <c r="J3877" s="97"/>
      <c r="K3877" s="97"/>
      <c r="L3877" s="97"/>
      <c r="M3877" s="97"/>
      <c r="N3877" s="97"/>
      <c r="O3877" s="97"/>
      <c r="P3877" s="97"/>
      <c r="Q3877" s="97"/>
      <c r="R3877" s="97"/>
      <c r="S3877" s="97"/>
      <c r="T3877" s="97"/>
      <c r="U3877" s="97"/>
      <c r="V3877" s="97"/>
      <c r="W3877" s="97"/>
      <c r="X3877" s="97"/>
      <c r="Y3877" s="97"/>
      <c r="Z3877" s="97"/>
      <c r="AA3877" s="97"/>
      <c r="AB3877" s="97"/>
      <c r="AC3877" s="97"/>
      <c r="AD3877" s="97"/>
      <c r="AE3877" s="97"/>
      <c r="AF3877" s="97"/>
    </row>
    <row r="3878" spans="2:32" ht="15" customHeight="1"/>
    <row r="3879" spans="2:32" ht="15" customHeight="1"/>
    <row r="3880" spans="2:32" ht="15" customHeight="1"/>
    <row r="3881" spans="2:32" ht="15" customHeight="1"/>
    <row r="3882" spans="2:32" ht="15" customHeight="1"/>
    <row r="3883" spans="2:32" ht="15" customHeight="1"/>
    <row r="3884" spans="2:32" ht="15" customHeight="1"/>
    <row r="3885" spans="2:32" ht="15" customHeight="1"/>
    <row r="3886" spans="2:32" ht="12" customHeight="1"/>
    <row r="3887" spans="2:32" ht="12" customHeight="1"/>
    <row r="3888" spans="2:32" ht="12" customHeight="1"/>
    <row r="3889" customFormat="1" ht="12" customHeight="1"/>
    <row r="3890" customFormat="1" ht="12" customHeight="1"/>
    <row r="3891" customFormat="1" ht="12" customHeight="1"/>
    <row r="3892" customFormat="1" ht="12" customHeight="1"/>
    <row r="3893" customFormat="1" ht="12" customHeight="1"/>
    <row r="3894" customFormat="1" ht="12" customHeight="1"/>
    <row r="3895" customFormat="1" ht="12" customHeight="1"/>
    <row r="3896" customFormat="1" ht="12" customHeight="1"/>
    <row r="3897" customFormat="1" ht="12" customHeight="1"/>
    <row r="3898" customFormat="1" ht="12" customHeight="1"/>
    <row r="3899" customFormat="1" ht="12" customHeight="1"/>
    <row r="3900" customFormat="1" ht="12" customHeight="1"/>
    <row r="3901" customFormat="1" ht="12" customHeight="1"/>
    <row r="3902" customFormat="1" ht="12" customHeight="1"/>
    <row r="3903" customFormat="1" ht="12" customHeight="1"/>
    <row r="3904" customFormat="1" ht="12" customHeight="1"/>
    <row r="3905" customFormat="1" ht="12" customHeight="1"/>
    <row r="3906" customFormat="1" ht="12" customHeight="1"/>
    <row r="3907" customFormat="1" ht="12" customHeight="1"/>
    <row r="3908" customFormat="1" ht="12" customHeight="1"/>
    <row r="3909" customFormat="1" ht="12" customHeight="1"/>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5" customHeight="1"/>
    <row r="3926" customFormat="1" ht="15" customHeight="1"/>
    <row r="3927" customFormat="1" ht="15" customHeight="1"/>
    <row r="3928" customFormat="1" ht="15" customHeight="1"/>
    <row r="3929" customFormat="1" ht="15" customHeight="1"/>
    <row r="3930" customFormat="1" ht="15" customHeight="1"/>
    <row r="3931" customFormat="1" ht="15" customHeight="1"/>
    <row r="3932" customFormat="1" ht="15" customHeight="1"/>
    <row r="3933" customFormat="1" ht="15" customHeight="1"/>
    <row r="3934" customFormat="1" ht="15" customHeight="1"/>
    <row r="3935" customFormat="1" ht="12" customHeight="1"/>
    <row r="3936" customFormat="1" ht="15" customHeight="1"/>
    <row r="3937" customFormat="1" ht="15" customHeight="1"/>
    <row r="3938" customFormat="1" ht="15" customHeight="1"/>
    <row r="3939" customFormat="1" ht="15" customHeight="1"/>
    <row r="3940" customFormat="1" ht="15" customHeight="1"/>
    <row r="3941" customFormat="1" ht="15" customHeight="1"/>
    <row r="3942" customFormat="1" ht="15" customHeight="1"/>
    <row r="3943" customFormat="1" ht="15" customHeight="1"/>
    <row r="3944" customFormat="1" ht="15" customHeight="1"/>
    <row r="3945" customFormat="1" ht="15" customHeight="1"/>
    <row r="3946" customFormat="1" ht="15" customHeight="1"/>
    <row r="3947" customFormat="1" ht="15" customHeight="1"/>
    <row r="3948" customFormat="1" ht="15" customHeight="1"/>
    <row r="3949" customFormat="1" ht="15" customHeight="1"/>
    <row r="3950" customFormat="1" ht="15" customHeight="1"/>
    <row r="3951" customFormat="1" ht="15" customHeight="1"/>
    <row r="3952" customFormat="1" ht="12" customHeight="1"/>
    <row r="3953" customFormat="1" ht="15" customHeight="1"/>
    <row r="3954" customFormat="1" ht="15" customHeight="1"/>
    <row r="3955" customFormat="1" ht="12" customHeight="1"/>
    <row r="3956" customFormat="1" ht="15" customHeight="1"/>
    <row r="3957" customFormat="1" ht="15" customHeight="1"/>
    <row r="3958" customFormat="1" ht="15" customHeight="1"/>
    <row r="3959" customFormat="1" ht="15" customHeight="1"/>
    <row r="3960" customFormat="1" ht="15" customHeight="1"/>
    <row r="3961" customFormat="1" ht="12" customHeight="1"/>
    <row r="3962" customFormat="1" ht="15" customHeight="1"/>
    <row r="3963" customFormat="1" ht="15" customHeight="1"/>
    <row r="3964" customFormat="1" ht="15" customHeight="1"/>
    <row r="3965" customFormat="1" ht="15" customHeight="1"/>
    <row r="3966" customFormat="1" ht="15" customHeight="1"/>
    <row r="3967" customFormat="1" ht="15" customHeight="1"/>
    <row r="3968" customFormat="1" ht="15" customHeight="1"/>
    <row r="3969" customFormat="1" ht="15" customHeight="1"/>
    <row r="3970" customFormat="1" ht="15" customHeight="1"/>
    <row r="3971" customFormat="1" ht="15" customHeight="1"/>
    <row r="3972" customFormat="1" ht="15" customHeight="1"/>
    <row r="3973" customFormat="1" ht="15" customHeight="1"/>
    <row r="3974" customFormat="1" ht="15" customHeight="1"/>
    <row r="3975" customFormat="1" ht="15" customHeight="1"/>
    <row r="3976" customFormat="1" ht="15" customHeight="1"/>
    <row r="3977" customFormat="1" ht="15" customHeight="1"/>
    <row r="3978" customFormat="1" ht="12" customHeight="1"/>
    <row r="3979" customFormat="1" ht="15" customHeight="1"/>
    <row r="3980" customFormat="1" ht="15" customHeight="1"/>
    <row r="3981" customFormat="1" ht="12" customHeight="1"/>
    <row r="3982" customFormat="1" ht="15" customHeight="1"/>
    <row r="3983" customFormat="1" ht="15" customHeight="1"/>
    <row r="3984" customFormat="1" ht="15" customHeight="1"/>
    <row r="3985" customFormat="1" ht="12" customHeight="1"/>
    <row r="3986" customFormat="1" ht="15" customHeight="1"/>
    <row r="3987" customFormat="1" ht="15" customHeight="1"/>
    <row r="3988" customFormat="1" ht="15" customHeight="1"/>
    <row r="3989" customFormat="1" ht="15" customHeight="1"/>
    <row r="3990" customFormat="1" ht="15" customHeight="1"/>
    <row r="3991" customFormat="1" ht="15" customHeight="1"/>
    <row r="3992" customFormat="1" ht="15" customHeight="1"/>
    <row r="3993" customFormat="1" ht="15" customHeight="1"/>
    <row r="3994" customFormat="1" ht="15" customHeight="1"/>
    <row r="3995" customFormat="1" ht="15" customHeight="1"/>
    <row r="3996" customFormat="1" ht="12" customHeight="1"/>
    <row r="3997" customFormat="1" ht="15" customHeight="1"/>
    <row r="3998" customFormat="1" ht="15" customHeight="1"/>
    <row r="3999" customFormat="1" ht="12" customHeight="1"/>
    <row r="4000" customFormat="1" ht="15" customHeight="1"/>
    <row r="4001" spans="2:32" ht="15" customHeight="1"/>
    <row r="4002" spans="2:32" ht="15" customHeight="1">
      <c r="B4002" s="97"/>
      <c r="C4002" s="97"/>
      <c r="D4002" s="97"/>
      <c r="E4002" s="97"/>
      <c r="F4002" s="97"/>
      <c r="G4002" s="97"/>
      <c r="H4002" s="97"/>
      <c r="I4002" s="97"/>
      <c r="J4002" s="97"/>
      <c r="K4002" s="97"/>
      <c r="L4002" s="97"/>
      <c r="M4002" s="97"/>
      <c r="N4002" s="97"/>
      <c r="O4002" s="97"/>
      <c r="P4002" s="97"/>
      <c r="Q4002" s="97"/>
      <c r="R4002" s="97"/>
      <c r="S4002" s="97"/>
      <c r="T4002" s="97"/>
      <c r="U4002" s="97"/>
      <c r="V4002" s="97"/>
      <c r="W4002" s="97"/>
      <c r="X4002" s="97"/>
      <c r="Y4002" s="97"/>
      <c r="Z4002" s="97"/>
      <c r="AA4002" s="97"/>
      <c r="AB4002" s="97"/>
      <c r="AC4002" s="97"/>
      <c r="AD4002" s="97"/>
      <c r="AE4002" s="97"/>
      <c r="AF4002" s="97"/>
    </row>
    <row r="4003" spans="2:32" ht="15" customHeight="1"/>
    <row r="4004" spans="2:32" ht="15" customHeight="1"/>
    <row r="4005" spans="2:32" ht="15" customHeight="1"/>
    <row r="4006" spans="2:32" ht="15" customHeight="1"/>
    <row r="4007" spans="2:32" ht="15" customHeight="1"/>
    <row r="4008" spans="2:32" ht="15" customHeight="1"/>
    <row r="4009" spans="2:32" ht="15" customHeight="1"/>
    <row r="4010" spans="2:32" ht="15" customHeight="1"/>
    <row r="4011" spans="2:32" ht="12" customHeight="1"/>
    <row r="4012" spans="2:32" ht="12" customHeight="1"/>
    <row r="4013" spans="2:32" ht="12" customHeight="1"/>
    <row r="4014" spans="2:32" ht="12" customHeight="1"/>
    <row r="4015" spans="2:32" ht="12" customHeight="1"/>
    <row r="4016" spans="2:32" ht="12" customHeight="1"/>
    <row r="4017" customFormat="1" ht="12" customHeight="1"/>
    <row r="4018" customFormat="1" ht="12" customHeight="1"/>
    <row r="4019" customFormat="1" ht="12" customHeight="1"/>
    <row r="4020" customFormat="1" ht="12" customHeight="1"/>
    <row r="4021" customFormat="1" ht="12" customHeight="1"/>
    <row r="4022" customFormat="1" ht="12" customHeight="1"/>
    <row r="4023" customFormat="1" ht="12" customHeight="1"/>
    <row r="4024" customFormat="1" ht="12" customHeight="1"/>
    <row r="4025" customFormat="1" ht="12" customHeight="1"/>
    <row r="4026" customFormat="1" ht="12" customHeight="1"/>
    <row r="4027" customFormat="1" ht="12" customHeight="1"/>
    <row r="4028" customFormat="1" ht="12" customHeight="1"/>
    <row r="4029" customFormat="1" ht="12" customHeight="1"/>
    <row r="4030" customFormat="1" ht="12" customHeight="1"/>
    <row r="4031" customFormat="1" ht="12" customHeight="1"/>
    <row r="4032" customFormat="1" ht="12" customHeight="1"/>
    <row r="4033" customFormat="1" ht="12" customHeight="1"/>
    <row r="4034" customFormat="1" ht="12" customHeight="1"/>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5" customHeight="1"/>
    <row r="4051" customFormat="1" ht="15" customHeight="1"/>
    <row r="4052" customFormat="1" ht="15" customHeight="1"/>
    <row r="4053" customFormat="1" ht="15" customHeight="1"/>
    <row r="4054" customFormat="1" ht="15" customHeight="1"/>
    <row r="4055" customFormat="1" ht="15" customHeight="1"/>
    <row r="4056" customFormat="1" ht="15" customHeight="1"/>
    <row r="4057" customFormat="1" ht="15" customHeight="1"/>
    <row r="4058" customFormat="1" ht="15" customHeight="1"/>
    <row r="4059" customFormat="1" ht="15" customHeight="1"/>
    <row r="4060" customFormat="1" ht="12" customHeight="1"/>
    <row r="4061" customFormat="1" ht="15" customHeight="1"/>
    <row r="4062" customFormat="1" ht="15" customHeight="1"/>
    <row r="4063" customFormat="1" ht="15" customHeight="1"/>
    <row r="4064" customFormat="1" ht="15" customHeight="1"/>
    <row r="4065" customFormat="1" ht="15" customHeight="1"/>
    <row r="4066" customFormat="1" ht="15" customHeight="1"/>
    <row r="4067" customFormat="1" ht="15" customHeight="1"/>
    <row r="4068" customFormat="1" ht="15" customHeight="1"/>
    <row r="4069" customFormat="1" ht="15" customHeight="1"/>
    <row r="4070" customFormat="1" ht="15" customHeight="1"/>
    <row r="4071" customFormat="1" ht="15" customHeight="1"/>
    <row r="4072" customFormat="1" ht="15" customHeight="1"/>
    <row r="4073" customFormat="1" ht="15" customHeight="1"/>
    <row r="4074" customFormat="1" ht="15" customHeight="1"/>
    <row r="4075" customFormat="1" ht="15" customHeight="1"/>
    <row r="4076" customFormat="1" ht="15" customHeight="1"/>
    <row r="4077" customFormat="1" ht="12" customHeight="1"/>
    <row r="4078" customFormat="1" ht="15" customHeight="1"/>
    <row r="4079" customFormat="1" ht="15" customHeight="1"/>
    <row r="4080" customFormat="1" ht="12" customHeight="1"/>
    <row r="4081" customFormat="1" ht="15" customHeight="1"/>
    <row r="4082" customFormat="1" ht="15" customHeight="1"/>
    <row r="4083" customFormat="1" ht="15" customHeight="1"/>
    <row r="4084" customFormat="1" ht="15" customHeight="1"/>
    <row r="4085" customFormat="1" ht="15" customHeight="1"/>
    <row r="4086" customFormat="1" ht="12" customHeight="1"/>
    <row r="4087" customFormat="1" ht="15" customHeight="1"/>
    <row r="4088" customFormat="1" ht="15" customHeight="1"/>
    <row r="4089" customFormat="1" ht="15" customHeight="1"/>
    <row r="4090" customFormat="1" ht="15" customHeight="1"/>
    <row r="4091" customFormat="1" ht="15" customHeight="1"/>
    <row r="4092" customFormat="1" ht="15" customHeight="1"/>
    <row r="4093" customFormat="1" ht="15" customHeight="1"/>
    <row r="4094" customFormat="1" ht="15" customHeight="1"/>
    <row r="4095" customFormat="1" ht="15" customHeight="1"/>
    <row r="4096" customFormat="1" ht="15" customHeight="1"/>
    <row r="4097" customFormat="1" ht="15" customHeight="1"/>
    <row r="4098" customFormat="1" ht="15" customHeight="1"/>
    <row r="4099" customFormat="1" ht="15" customHeight="1"/>
    <row r="4100" customFormat="1" ht="15" customHeight="1"/>
    <row r="4101" customFormat="1" ht="15" customHeight="1"/>
    <row r="4102" customFormat="1" ht="15" customHeight="1"/>
    <row r="4103" customFormat="1" ht="12" customHeight="1"/>
    <row r="4104" customFormat="1" ht="15" customHeight="1"/>
    <row r="4105" customFormat="1" ht="15" customHeight="1"/>
    <row r="4106" customFormat="1" ht="12" customHeight="1"/>
    <row r="4107" customFormat="1" ht="15" customHeight="1"/>
    <row r="4108" customFormat="1" ht="15" customHeight="1"/>
    <row r="4109" customFormat="1" ht="15" customHeight="1"/>
    <row r="4110" customFormat="1" ht="12" customHeight="1"/>
    <row r="4111" customFormat="1" ht="15" customHeight="1"/>
    <row r="4112" customFormat="1" ht="15" customHeight="1"/>
    <row r="4113" spans="2:32" ht="15" customHeight="1"/>
    <row r="4114" spans="2:32" ht="15" customHeight="1"/>
    <row r="4115" spans="2:32" ht="15" customHeight="1"/>
    <row r="4116" spans="2:32" ht="15" customHeight="1"/>
    <row r="4117" spans="2:32" ht="15" customHeight="1"/>
    <row r="4118" spans="2:32" ht="15" customHeight="1"/>
    <row r="4119" spans="2:32" ht="15" customHeight="1"/>
    <row r="4120" spans="2:32" ht="15" customHeight="1"/>
    <row r="4121" spans="2:32" ht="12" customHeight="1"/>
    <row r="4122" spans="2:32" ht="15" customHeight="1"/>
    <row r="4123" spans="2:32" ht="15" customHeight="1"/>
    <row r="4124" spans="2:32" ht="12" customHeight="1"/>
    <row r="4125" spans="2:32" ht="15" customHeight="1"/>
    <row r="4126" spans="2:32" ht="15" customHeight="1"/>
    <row r="4127" spans="2:32" ht="15" customHeight="1">
      <c r="B4127" s="97"/>
      <c r="C4127" s="97"/>
      <c r="D4127" s="97"/>
      <c r="E4127" s="97"/>
      <c r="F4127" s="97"/>
      <c r="G4127" s="97"/>
      <c r="H4127" s="97"/>
      <c r="I4127" s="97"/>
      <c r="J4127" s="97"/>
      <c r="K4127" s="97"/>
      <c r="L4127" s="97"/>
      <c r="M4127" s="97"/>
      <c r="N4127" s="97"/>
      <c r="O4127" s="97"/>
      <c r="P4127" s="97"/>
      <c r="Q4127" s="97"/>
      <c r="R4127" s="97"/>
      <c r="S4127" s="97"/>
      <c r="T4127" s="97"/>
      <c r="U4127" s="97"/>
      <c r="V4127" s="97"/>
      <c r="W4127" s="97"/>
      <c r="X4127" s="97"/>
      <c r="Y4127" s="97"/>
      <c r="Z4127" s="97"/>
      <c r="AA4127" s="97"/>
      <c r="AB4127" s="97"/>
      <c r="AC4127" s="97"/>
      <c r="AD4127" s="97"/>
      <c r="AE4127" s="97"/>
      <c r="AF4127" s="97"/>
    </row>
    <row r="4128" spans="2:32" ht="15" customHeight="1"/>
    <row r="4129" customFormat="1" ht="15" customHeight="1"/>
    <row r="4130" customFormat="1" ht="15" customHeight="1"/>
    <row r="4131" customFormat="1" ht="15" customHeight="1"/>
    <row r="4132" customFormat="1" ht="15" customHeight="1"/>
    <row r="4133" customFormat="1" ht="15" customHeight="1"/>
    <row r="4134" customFormat="1" ht="15" customHeight="1"/>
    <row r="4135" customFormat="1" ht="15" customHeight="1"/>
    <row r="4136" customFormat="1" ht="12" customHeight="1"/>
    <row r="4137" customFormat="1" ht="12" customHeight="1"/>
    <row r="4138" customFormat="1" ht="12" customHeight="1"/>
    <row r="4139" customFormat="1" ht="12" customHeight="1"/>
    <row r="4140" customFormat="1" ht="12" customHeight="1"/>
    <row r="4141" customFormat="1" ht="12" customHeight="1"/>
    <row r="4142" customFormat="1" ht="12" customHeight="1"/>
    <row r="4143" customFormat="1" ht="12" customHeight="1"/>
    <row r="4144" customFormat="1" ht="12" customHeight="1"/>
    <row r="4145" customFormat="1" ht="12" customHeight="1"/>
    <row r="4146" customFormat="1" ht="12" customHeight="1"/>
    <row r="4147" customFormat="1" ht="12" customHeight="1"/>
    <row r="4148" customFormat="1" ht="12" customHeight="1"/>
    <row r="4149" customFormat="1" ht="12" customHeight="1"/>
    <row r="4150" customFormat="1" ht="12" customHeight="1"/>
    <row r="4151" customFormat="1" ht="12" customHeight="1"/>
    <row r="4152" customFormat="1" ht="12" customHeight="1"/>
    <row r="4153" customFormat="1" ht="12" customHeight="1"/>
    <row r="4154" customFormat="1" ht="12" customHeight="1"/>
    <row r="4155" customFormat="1" ht="12" customHeight="1"/>
    <row r="4156" customFormat="1" ht="12" customHeight="1"/>
    <row r="4157" customFormat="1" ht="12" customHeight="1"/>
    <row r="4158" customFormat="1" ht="12" customHeight="1"/>
    <row r="4159" customFormat="1" ht="12" customHeight="1"/>
    <row r="4160" customFormat="1"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5" customHeight="1"/>
    <row r="4176" customFormat="1" ht="15" customHeight="1"/>
    <row r="4177" customFormat="1" ht="15" customHeight="1"/>
    <row r="4178" customFormat="1" ht="15" customHeight="1"/>
    <row r="4179" customFormat="1" ht="15" customHeight="1"/>
    <row r="4180" customFormat="1" ht="15" customHeight="1"/>
    <row r="4181" customFormat="1" ht="15" customHeight="1"/>
    <row r="4182" customFormat="1" ht="15" customHeight="1"/>
    <row r="4183" customFormat="1" ht="15" customHeight="1"/>
    <row r="4184" customFormat="1" ht="15" customHeight="1"/>
    <row r="4185" customFormat="1" ht="12" customHeight="1"/>
    <row r="4186" customFormat="1" ht="15" customHeight="1"/>
    <row r="4187" customFormat="1" ht="15" customHeight="1"/>
    <row r="4188" customFormat="1" ht="15" customHeight="1"/>
    <row r="4189" customFormat="1" ht="15" customHeight="1"/>
    <row r="4190" customFormat="1" ht="15" customHeight="1"/>
    <row r="4191" customFormat="1" ht="15" customHeight="1"/>
    <row r="4192" customFormat="1" ht="15" customHeight="1"/>
    <row r="4193" customFormat="1" ht="15" customHeight="1"/>
    <row r="4194" customFormat="1" ht="15" customHeight="1"/>
    <row r="4195" customFormat="1" ht="15" customHeight="1"/>
    <row r="4196" customFormat="1" ht="15" customHeight="1"/>
    <row r="4197" customFormat="1" ht="15" customHeight="1"/>
    <row r="4198" customFormat="1" ht="15" customHeight="1"/>
    <row r="4199" customFormat="1" ht="15" customHeight="1"/>
    <row r="4200" customFormat="1" ht="15" customHeight="1"/>
    <row r="4201" customFormat="1" ht="15" customHeight="1"/>
    <row r="4202" customFormat="1" ht="12" customHeight="1"/>
    <row r="4203" customFormat="1" ht="15" customHeight="1"/>
    <row r="4204" customFormat="1" ht="15" customHeight="1"/>
    <row r="4205" customFormat="1" ht="12" customHeight="1"/>
    <row r="4206" customFormat="1" ht="15" customHeight="1"/>
    <row r="4207" customFormat="1" ht="15" customHeight="1"/>
    <row r="4208" customFormat="1" ht="15" customHeight="1"/>
    <row r="4209" customFormat="1" ht="15" customHeight="1"/>
    <row r="4210" customFormat="1" ht="15" customHeight="1"/>
    <row r="4211" customFormat="1" ht="12" customHeight="1"/>
    <row r="4212" customFormat="1" ht="15" customHeight="1"/>
    <row r="4213" customFormat="1" ht="15" customHeight="1"/>
    <row r="4214" customFormat="1" ht="15" customHeight="1"/>
    <row r="4215" customFormat="1" ht="15" customHeight="1"/>
    <row r="4216" customFormat="1" ht="15" customHeight="1"/>
    <row r="4217" customFormat="1" ht="15" customHeight="1"/>
    <row r="4218" customFormat="1" ht="15" customHeight="1"/>
    <row r="4219" customFormat="1" ht="15" customHeight="1"/>
    <row r="4220" customFormat="1" ht="15" customHeight="1"/>
    <row r="4221" customFormat="1" ht="15" customHeight="1"/>
    <row r="4222" customFormat="1" ht="15" customHeight="1"/>
    <row r="4223" customFormat="1" ht="15" customHeight="1"/>
    <row r="4224" customFormat="1" ht="15" customHeight="1"/>
    <row r="4225" customFormat="1" ht="15" customHeight="1"/>
    <row r="4226" customFormat="1" ht="15" customHeight="1"/>
    <row r="4227" customFormat="1" ht="15" customHeight="1"/>
    <row r="4228" customFormat="1" ht="12" customHeight="1"/>
    <row r="4229" customFormat="1" ht="15" customHeight="1"/>
    <row r="4230" customFormat="1" ht="15" customHeight="1"/>
    <row r="4231" customFormat="1" ht="12" customHeight="1"/>
    <row r="4232" customFormat="1" ht="15" customHeight="1"/>
    <row r="4233" customFormat="1" ht="15" customHeight="1"/>
    <row r="4234" customFormat="1" ht="15" customHeight="1"/>
    <row r="4235" customFormat="1" ht="12" customHeight="1"/>
    <row r="4236" customFormat="1" ht="15" customHeight="1"/>
    <row r="4237" customFormat="1" ht="15" customHeight="1"/>
    <row r="4238" customFormat="1" ht="15" customHeight="1"/>
    <row r="4239" customFormat="1" ht="15" customHeight="1"/>
    <row r="4240" customFormat="1" ht="15" customHeight="1"/>
    <row r="4241" spans="2:32" ht="15" customHeight="1"/>
    <row r="4242" spans="2:32" ht="15" customHeight="1"/>
    <row r="4243" spans="2:32" ht="15" customHeight="1"/>
    <row r="4244" spans="2:32" ht="15" customHeight="1"/>
    <row r="4245" spans="2:32" ht="15" customHeight="1"/>
    <row r="4246" spans="2:32" ht="12" customHeight="1"/>
    <row r="4247" spans="2:32" ht="15" customHeight="1"/>
    <row r="4248" spans="2:32" ht="15" customHeight="1"/>
    <row r="4249" spans="2:32" ht="12" customHeight="1"/>
    <row r="4250" spans="2:32" ht="15" customHeight="1"/>
    <row r="4251" spans="2:32" ht="15" customHeight="1"/>
    <row r="4252" spans="2:32" ht="15" customHeight="1">
      <c r="B4252" s="97"/>
      <c r="C4252" s="97"/>
      <c r="D4252" s="97"/>
      <c r="E4252" s="97"/>
      <c r="F4252" s="97"/>
      <c r="G4252" s="97"/>
      <c r="H4252" s="97"/>
      <c r="I4252" s="97"/>
      <c r="J4252" s="97"/>
      <c r="K4252" s="97"/>
      <c r="L4252" s="97"/>
      <c r="M4252" s="97"/>
      <c r="N4252" s="97"/>
      <c r="O4252" s="97"/>
      <c r="P4252" s="97"/>
      <c r="Q4252" s="97"/>
      <c r="R4252" s="97"/>
      <c r="S4252" s="97"/>
      <c r="T4252" s="97"/>
      <c r="U4252" s="97"/>
      <c r="V4252" s="97"/>
      <c r="W4252" s="97"/>
      <c r="X4252" s="97"/>
      <c r="Y4252" s="97"/>
      <c r="Z4252" s="97"/>
      <c r="AA4252" s="97"/>
      <c r="AB4252" s="97"/>
      <c r="AC4252" s="97"/>
      <c r="AD4252" s="97"/>
      <c r="AE4252" s="97"/>
      <c r="AF4252" s="97"/>
    </row>
    <row r="4253" spans="2:32" ht="15" customHeight="1"/>
    <row r="4254" spans="2:32" ht="15" customHeight="1"/>
    <row r="4255" spans="2:32" ht="15" customHeight="1"/>
    <row r="4256" spans="2:32" ht="15" customHeight="1"/>
    <row r="4257" customFormat="1" ht="15" customHeight="1"/>
    <row r="4258" customFormat="1" ht="15" customHeight="1"/>
    <row r="4259" customFormat="1" ht="15" customHeight="1"/>
    <row r="4260" customFormat="1" ht="15" customHeight="1"/>
    <row r="4261" customFormat="1" ht="12" customHeight="1"/>
    <row r="4262" customFormat="1" ht="12" customHeight="1"/>
    <row r="4263" customFormat="1" ht="12" customHeight="1"/>
    <row r="4264" customFormat="1" ht="12" customHeight="1"/>
    <row r="4265" customFormat="1" ht="12" customHeight="1"/>
    <row r="4266" customFormat="1" ht="12" customHeight="1"/>
    <row r="4267" customFormat="1" ht="12" customHeight="1"/>
    <row r="4268" customFormat="1" ht="12" customHeight="1"/>
    <row r="4269" customFormat="1" ht="12" customHeight="1"/>
    <row r="4270" customFormat="1" ht="12" customHeight="1"/>
    <row r="4271" customFormat="1" ht="12" customHeight="1"/>
    <row r="4272" customFormat="1" ht="12" customHeight="1"/>
    <row r="4273" customFormat="1" ht="12" customHeight="1"/>
    <row r="4274" customFormat="1" ht="12" customHeight="1"/>
    <row r="4275" customFormat="1" ht="12" customHeight="1"/>
    <row r="4276" customFormat="1" ht="12" customHeight="1"/>
    <row r="4277" customFormat="1" ht="12" customHeight="1"/>
    <row r="4278" customFormat="1" ht="12" customHeight="1"/>
    <row r="4279" customFormat="1" ht="12" customHeight="1"/>
    <row r="4280" customFormat="1" ht="12" customHeight="1"/>
    <row r="4281" customFormat="1" ht="12" customHeight="1"/>
    <row r="4282" customFormat="1" ht="12" customHeight="1"/>
    <row r="4283" customFormat="1" ht="12" customHeight="1"/>
    <row r="4284" customFormat="1" ht="12" customHeight="1"/>
    <row r="4285" customFormat="1" ht="12" customHeight="1"/>
    <row r="4286" customFormat="1" ht="12" customHeight="1"/>
    <row r="4287" customFormat="1" ht="12" customHeight="1"/>
    <row r="4288" customFormat="1"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5" customHeight="1"/>
    <row r="4301" customFormat="1" ht="15" customHeight="1"/>
    <row r="4302" customFormat="1" ht="15" customHeight="1"/>
    <row r="4303" customFormat="1" ht="15" customHeight="1"/>
    <row r="4304" customFormat="1" ht="15" customHeight="1"/>
    <row r="4305" customFormat="1" ht="15" customHeight="1"/>
    <row r="4306" customFormat="1" ht="15" customHeight="1"/>
    <row r="4307" customFormat="1" ht="15" customHeight="1"/>
    <row r="4308" customFormat="1" ht="15" customHeight="1"/>
    <row r="4309" customFormat="1" ht="15" customHeight="1"/>
    <row r="4310" customFormat="1" ht="12" customHeight="1"/>
    <row r="4311" customFormat="1" ht="15" customHeight="1"/>
    <row r="4312" customFormat="1" ht="15" customHeight="1"/>
    <row r="4313" customFormat="1" ht="15" customHeight="1"/>
    <row r="4314" customFormat="1" ht="15" customHeight="1"/>
    <row r="4315" customFormat="1" ht="15" customHeight="1"/>
    <row r="4316" customFormat="1" ht="15" customHeight="1"/>
    <row r="4317" customFormat="1" ht="15" customHeight="1"/>
    <row r="4318" customFormat="1" ht="15" customHeight="1"/>
    <row r="4319" customFormat="1" ht="15" customHeight="1"/>
    <row r="4320" customFormat="1" ht="15" customHeight="1"/>
    <row r="4321" customFormat="1" ht="15" customHeight="1"/>
    <row r="4322" customFormat="1" ht="15" customHeight="1"/>
    <row r="4323" customFormat="1" ht="15" customHeight="1"/>
    <row r="4324" customFormat="1" ht="15" customHeight="1"/>
    <row r="4325" customFormat="1" ht="15" customHeight="1"/>
    <row r="4326" customFormat="1" ht="15" customHeight="1"/>
    <row r="4327" customFormat="1" ht="12" customHeight="1"/>
    <row r="4328" customFormat="1" ht="15" customHeight="1"/>
    <row r="4329" customFormat="1" ht="15" customHeight="1"/>
    <row r="4330" customFormat="1" ht="12" customHeight="1"/>
    <row r="4331" customFormat="1" ht="15" customHeight="1"/>
    <row r="4332" customFormat="1" ht="15" customHeight="1"/>
    <row r="4333" customFormat="1" ht="15" customHeight="1"/>
    <row r="4334" customFormat="1" ht="15" customHeight="1"/>
    <row r="4335" customFormat="1" ht="15" customHeight="1"/>
    <row r="4336" customFormat="1" ht="12" customHeight="1"/>
    <row r="4337" customFormat="1" ht="15" customHeight="1"/>
    <row r="4338" customFormat="1" ht="15" customHeight="1"/>
    <row r="4339" customFormat="1" ht="15" customHeight="1"/>
    <row r="4340" customFormat="1" ht="15" customHeight="1"/>
    <row r="4341" customFormat="1" ht="15" customHeight="1"/>
    <row r="4342" customFormat="1" ht="15" customHeight="1"/>
    <row r="4343" customFormat="1" ht="15" customHeight="1"/>
    <row r="4344" customFormat="1" ht="15" customHeight="1"/>
    <row r="4345" customFormat="1" ht="15" customHeight="1"/>
    <row r="4346" customFormat="1" ht="15" customHeight="1"/>
    <row r="4347" customFormat="1" ht="15" customHeight="1"/>
    <row r="4348" customFormat="1" ht="15" customHeight="1"/>
    <row r="4349" customFormat="1" ht="15" customHeight="1"/>
    <row r="4350" customFormat="1" ht="15" customHeight="1"/>
    <row r="4351" customFormat="1" ht="15" customHeight="1"/>
    <row r="4352" customFormat="1" ht="15" customHeight="1"/>
    <row r="4353" customFormat="1" ht="12" customHeight="1"/>
    <row r="4354" customFormat="1" ht="15" customHeight="1"/>
    <row r="4355" customFormat="1" ht="15" customHeight="1"/>
    <row r="4356" customFormat="1" ht="12" customHeight="1"/>
    <row r="4357" customFormat="1" ht="15" customHeight="1"/>
    <row r="4358" customFormat="1" ht="15" customHeight="1"/>
    <row r="4359" customFormat="1" ht="15" customHeight="1"/>
    <row r="4360" customFormat="1" ht="12" customHeight="1"/>
    <row r="4361" customFormat="1" ht="15" customHeight="1"/>
    <row r="4362" customFormat="1" ht="15" customHeight="1"/>
    <row r="4363" customFormat="1" ht="15" customHeight="1"/>
    <row r="4364" customFormat="1" ht="15" customHeight="1"/>
    <row r="4365" customFormat="1" ht="15" customHeight="1"/>
    <row r="4366" customFormat="1" ht="15" customHeight="1"/>
    <row r="4367" customFormat="1" ht="15" customHeight="1"/>
    <row r="4368" customFormat="1" ht="15" customHeight="1"/>
    <row r="4369" spans="2:32" ht="15" customHeight="1"/>
    <row r="4370" spans="2:32" ht="15" customHeight="1"/>
    <row r="4371" spans="2:32" ht="12" customHeight="1"/>
    <row r="4372" spans="2:32" ht="15" customHeight="1"/>
    <row r="4373" spans="2:32" ht="15" customHeight="1"/>
    <row r="4374" spans="2:32" ht="12" customHeight="1"/>
    <row r="4375" spans="2:32" ht="15" customHeight="1"/>
    <row r="4376" spans="2:32" ht="15" customHeight="1"/>
    <row r="4377" spans="2:32" ht="15" customHeight="1">
      <c r="B4377" s="97"/>
      <c r="C4377" s="97"/>
      <c r="D4377" s="97"/>
      <c r="E4377" s="97"/>
      <c r="F4377" s="97"/>
      <c r="G4377" s="97"/>
      <c r="H4377" s="97"/>
      <c r="I4377" s="97"/>
      <c r="J4377" s="97"/>
      <c r="K4377" s="97"/>
      <c r="L4377" s="97"/>
      <c r="M4377" s="97"/>
      <c r="N4377" s="97"/>
      <c r="O4377" s="97"/>
      <c r="P4377" s="97"/>
      <c r="Q4377" s="97"/>
      <c r="R4377" s="97"/>
      <c r="S4377" s="97"/>
      <c r="T4377" s="97"/>
      <c r="U4377" s="97"/>
      <c r="V4377" s="97"/>
      <c r="W4377" s="97"/>
      <c r="X4377" s="97"/>
      <c r="Y4377" s="97"/>
      <c r="Z4377" s="97"/>
      <c r="AA4377" s="97"/>
      <c r="AB4377" s="97"/>
      <c r="AC4377" s="97"/>
      <c r="AD4377" s="97"/>
      <c r="AE4377" s="97"/>
      <c r="AF4377" s="97"/>
    </row>
    <row r="4378" spans="2:32" ht="15" customHeight="1"/>
    <row r="4379" spans="2:32" ht="15" customHeight="1"/>
    <row r="4380" spans="2:32" ht="15" customHeight="1"/>
    <row r="4381" spans="2:32" ht="15" customHeight="1"/>
    <row r="4382" spans="2:32" ht="15" customHeight="1"/>
    <row r="4383" spans="2:32" ht="15" customHeight="1"/>
    <row r="4384" spans="2:32" ht="15" customHeight="1"/>
    <row r="4385" customFormat="1" ht="15" customHeight="1"/>
    <row r="4386" customFormat="1" ht="12" customHeight="1"/>
    <row r="4387" customFormat="1" ht="12" customHeight="1"/>
    <row r="4388" customFormat="1" ht="12" customHeight="1"/>
    <row r="4389" customFormat="1" ht="12" customHeight="1"/>
    <row r="4390" customFormat="1" ht="12" customHeight="1"/>
    <row r="4391" customFormat="1" ht="12" customHeight="1"/>
    <row r="4392" customFormat="1" ht="12" customHeight="1"/>
    <row r="4393" customFormat="1" ht="12" customHeight="1"/>
    <row r="4394" customFormat="1" ht="12" customHeight="1"/>
    <row r="4395" customFormat="1" ht="12" customHeight="1"/>
    <row r="4396" customFormat="1" ht="12" customHeight="1"/>
    <row r="4397" customFormat="1" ht="12" customHeight="1"/>
    <row r="4398" customFormat="1" ht="12" customHeight="1"/>
    <row r="4399" customFormat="1" ht="12" customHeight="1"/>
    <row r="4400" customFormat="1" ht="12" customHeight="1"/>
    <row r="4401" customFormat="1" ht="12" customHeight="1"/>
    <row r="4402" customFormat="1" ht="12" customHeight="1"/>
    <row r="4403" customFormat="1" ht="12" customHeight="1"/>
    <row r="4404" customFormat="1" ht="12" customHeight="1"/>
    <row r="4405" customFormat="1" ht="12" customHeight="1"/>
    <row r="4406" customFormat="1" ht="12" customHeight="1"/>
    <row r="4407" customFormat="1" ht="12" customHeight="1"/>
    <row r="4408" customFormat="1" ht="12" customHeight="1"/>
    <row r="4409" customFormat="1" ht="12" customHeight="1"/>
    <row r="4410" customFormat="1" ht="12" customHeight="1"/>
    <row r="4411" customFormat="1" ht="12" customHeight="1"/>
    <row r="4412" customFormat="1" ht="12" customHeight="1"/>
    <row r="4413" customFormat="1" ht="12" customHeight="1"/>
    <row r="4414" customFormat="1" ht="12" customHeight="1"/>
    <row r="4415" customFormat="1" ht="12" customHeight="1"/>
    <row r="4416" customFormat="1" ht="12" customHeight="1"/>
    <row r="4417" customFormat="1" ht="12" customHeight="1"/>
    <row r="4418" customFormat="1" ht="12" customHeight="1"/>
    <row r="4419" customFormat="1" ht="12" customHeight="1"/>
    <row r="4420" customFormat="1" ht="12" customHeight="1"/>
    <row r="4421" customFormat="1" ht="12" customHeight="1"/>
    <row r="4422" customFormat="1" ht="12" customHeight="1"/>
    <row r="4423" customFormat="1" ht="12" customHeight="1"/>
    <row r="4424" customFormat="1" ht="12" customHeight="1"/>
    <row r="4425" customFormat="1" ht="15" customHeight="1"/>
    <row r="4426" customFormat="1" ht="15" customHeight="1"/>
    <row r="4427" customFormat="1" ht="15" customHeight="1"/>
    <row r="4428" customFormat="1" ht="15" customHeight="1"/>
    <row r="4429" customFormat="1" ht="15" customHeight="1"/>
    <row r="4430" customFormat="1" ht="15" customHeight="1"/>
    <row r="4431" customFormat="1" ht="15" customHeight="1"/>
    <row r="4432" customFormat="1" ht="15" customHeight="1"/>
    <row r="4433" customFormat="1" ht="15" customHeight="1"/>
    <row r="4434" customFormat="1" ht="15" customHeight="1"/>
    <row r="4435" customFormat="1" ht="12" customHeight="1"/>
    <row r="4436" customFormat="1" ht="15" customHeight="1"/>
    <row r="4437" customFormat="1" ht="15" customHeight="1"/>
    <row r="4438" customFormat="1" ht="15" customHeight="1"/>
    <row r="4439" customFormat="1" ht="15" customHeight="1"/>
    <row r="4440" customFormat="1" ht="15" customHeight="1"/>
    <row r="4441" customFormat="1" ht="15" customHeight="1"/>
    <row r="4442" customFormat="1" ht="15" customHeight="1"/>
    <row r="4443" customFormat="1" ht="15" customHeight="1"/>
    <row r="4444" customFormat="1" ht="15" customHeight="1"/>
    <row r="4445" customFormat="1" ht="15" customHeight="1"/>
    <row r="4446" customFormat="1" ht="15" customHeight="1"/>
    <row r="4447" customFormat="1" ht="15" customHeight="1"/>
    <row r="4448" customFormat="1" ht="15" customHeight="1"/>
    <row r="4449" customFormat="1" ht="15" customHeight="1"/>
    <row r="4450" customFormat="1" ht="15" customHeight="1"/>
    <row r="4451" customFormat="1" ht="15" customHeight="1"/>
    <row r="4452" customFormat="1" ht="12" customHeight="1"/>
    <row r="4453" customFormat="1" ht="15" customHeight="1"/>
    <row r="4454" customFormat="1" ht="15" customHeight="1"/>
    <row r="4455" customFormat="1" ht="12" customHeight="1"/>
    <row r="4456" customFormat="1" ht="15" customHeight="1"/>
    <row r="4457" customFormat="1" ht="15" customHeight="1"/>
    <row r="4458" customFormat="1" ht="15" customHeight="1"/>
    <row r="4459" customFormat="1" ht="15" customHeight="1"/>
    <row r="4460" customFormat="1" ht="15" customHeight="1"/>
    <row r="4461" customFormat="1" ht="12" customHeight="1"/>
    <row r="4462" customFormat="1" ht="15" customHeight="1"/>
    <row r="4463" customFormat="1" ht="15" customHeight="1"/>
    <row r="4464" customFormat="1" ht="15" customHeight="1"/>
    <row r="4465" customFormat="1" ht="15" customHeight="1"/>
    <row r="4466" customFormat="1" ht="15" customHeight="1"/>
    <row r="4467" customFormat="1" ht="15" customHeight="1"/>
    <row r="4468" customFormat="1" ht="15" customHeight="1"/>
    <row r="4469" customFormat="1" ht="15" customHeight="1"/>
    <row r="4470" customFormat="1" ht="15" customHeight="1"/>
    <row r="4471" customFormat="1" ht="15" customHeight="1"/>
    <row r="4472" customFormat="1" ht="15" customHeight="1"/>
    <row r="4473" customFormat="1" ht="15" customHeight="1"/>
    <row r="4474" customFormat="1" ht="15" customHeight="1"/>
    <row r="4475" customFormat="1" ht="15" customHeight="1"/>
    <row r="4476" customFormat="1" ht="15" customHeight="1"/>
    <row r="4477" customFormat="1" ht="15" customHeight="1"/>
    <row r="4478" customFormat="1" ht="12" customHeight="1"/>
    <row r="4479" customFormat="1" ht="15" customHeight="1"/>
    <row r="4480" customFormat="1" ht="15" customHeight="1"/>
    <row r="4481" customFormat="1" ht="12" customHeight="1"/>
    <row r="4482" customFormat="1" ht="15" customHeight="1"/>
    <row r="4483" customFormat="1" ht="15" customHeight="1"/>
    <row r="4484" customFormat="1" ht="15" customHeight="1"/>
    <row r="4485" customFormat="1" ht="12" customHeight="1"/>
    <row r="4486" customFormat="1" ht="15" customHeight="1"/>
    <row r="4487" customFormat="1" ht="15" customHeight="1"/>
    <row r="4488" customFormat="1" ht="15" customHeight="1"/>
    <row r="4489" customFormat="1" ht="15" customHeight="1"/>
    <row r="4490" customFormat="1" ht="15" customHeight="1"/>
    <row r="4491" customFormat="1" ht="15" customHeight="1"/>
    <row r="4492" customFormat="1" ht="15" customHeight="1"/>
    <row r="4493" customFormat="1" ht="15" customHeight="1"/>
    <row r="4494" customFormat="1" ht="15" customHeight="1"/>
    <row r="4495" customFormat="1" ht="15" customHeight="1"/>
    <row r="4496" customFormat="1" ht="12" customHeight="1"/>
    <row r="4497" spans="2:32" ht="15" customHeight="1"/>
    <row r="4498" spans="2:32" ht="15" customHeight="1"/>
    <row r="4499" spans="2:32" ht="12" customHeight="1"/>
    <row r="4500" spans="2:32" ht="15" customHeight="1"/>
    <row r="4501" spans="2:32" ht="15" customHeight="1"/>
    <row r="4502" spans="2:32" ht="15" customHeight="1">
      <c r="B4502" s="97"/>
      <c r="C4502" s="97"/>
      <c r="D4502" s="97"/>
      <c r="E4502" s="97"/>
      <c r="F4502" s="97"/>
      <c r="G4502" s="97"/>
      <c r="H4502" s="97"/>
      <c r="I4502" s="97"/>
      <c r="J4502" s="97"/>
      <c r="K4502" s="97"/>
      <c r="L4502" s="97"/>
      <c r="M4502" s="97"/>
      <c r="N4502" s="97"/>
      <c r="O4502" s="97"/>
      <c r="P4502" s="97"/>
      <c r="Q4502" s="97"/>
      <c r="R4502" s="97"/>
      <c r="S4502" s="97"/>
      <c r="T4502" s="97"/>
      <c r="U4502" s="97"/>
      <c r="V4502" s="97"/>
      <c r="W4502" s="97"/>
      <c r="X4502" s="97"/>
      <c r="Y4502" s="97"/>
      <c r="Z4502" s="97"/>
      <c r="AA4502" s="97"/>
      <c r="AB4502" s="97"/>
      <c r="AC4502" s="97"/>
      <c r="AD4502" s="97"/>
      <c r="AE4502" s="97"/>
      <c r="AF4502" s="97"/>
    </row>
    <row r="4503" spans="2:32" ht="15" customHeight="1"/>
    <row r="4504" spans="2:32" ht="15" customHeight="1"/>
    <row r="4505" spans="2:32" ht="15" customHeight="1"/>
    <row r="4506" spans="2:32" ht="15" customHeight="1"/>
    <row r="4507" spans="2:32" ht="15" customHeight="1"/>
    <row r="4508" spans="2:32" ht="15" customHeight="1"/>
    <row r="4509" spans="2:32" ht="15" customHeight="1"/>
    <row r="4510" spans="2:32" ht="15" customHeight="1"/>
  </sheetData>
  <mergeCells count="29">
    <mergeCell ref="B4002:AF4002"/>
    <mergeCell ref="B4127:AF4127"/>
    <mergeCell ref="B4252:AF4252"/>
    <mergeCell ref="B4377:AF4377"/>
    <mergeCell ref="B4502:AF4502"/>
    <mergeCell ref="B3076:AF3076"/>
    <mergeCell ref="B3393:AF3393"/>
    <mergeCell ref="B3502:AF3502"/>
    <mergeCell ref="B3627:AF3627"/>
    <mergeCell ref="B3752:AF3752"/>
    <mergeCell ref="B3877:AF3877"/>
    <mergeCell ref="B1294:AF1294"/>
    <mergeCell ref="B1590:AF1590"/>
    <mergeCell ref="B1813:AF1813"/>
    <mergeCell ref="B2090:AF2090"/>
    <mergeCell ref="B2425:AF2425"/>
    <mergeCell ref="B2745:AF2745"/>
    <mergeCell ref="B663:AF663"/>
    <mergeCell ref="B735:AF735"/>
    <mergeCell ref="B911:AF911"/>
    <mergeCell ref="B994:AF994"/>
    <mergeCell ref="B1096:AF1096"/>
    <mergeCell ref="B1194:AF1194"/>
    <mergeCell ref="B79:AG79"/>
    <mergeCell ref="B117:AF117"/>
    <mergeCell ref="B259:AF259"/>
    <mergeCell ref="B339:AF339"/>
    <mergeCell ref="B452:AF452"/>
    <mergeCell ref="B565:AF56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940</v>
      </c>
      <c r="B10" s="20" t="s">
        <v>941</v>
      </c>
      <c r="AF10" s="38" t="s">
        <v>821</v>
      </c>
    </row>
    <row r="11" spans="1:32" ht="15" customHeight="1">
      <c r="B11" s="17" t="s">
        <v>942</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944</v>
      </c>
    </row>
    <row r="16" spans="1:32" ht="15" customHeight="1">
      <c r="B16" s="23" t="s">
        <v>945</v>
      </c>
    </row>
    <row r="17" spans="1:32" ht="15" customHeight="1">
      <c r="A17" s="8" t="s">
        <v>946</v>
      </c>
      <c r="B17" s="24" t="s">
        <v>947</v>
      </c>
      <c r="C17" s="28">
        <f>'AEO 2023 Table 46 Raw'!F8</f>
        <v>0</v>
      </c>
      <c r="D17" s="28">
        <f>'AEO 2023 Table 46 Raw'!G8</f>
        <v>0</v>
      </c>
      <c r="E17" s="28">
        <f>'AEO 2023 Table 46 Raw'!H8</f>
        <v>0</v>
      </c>
      <c r="F17" s="28">
        <f>'AEO 2023 Table 46 Raw'!I8</f>
        <v>0</v>
      </c>
      <c r="G17" s="28">
        <f>'AEO 2023 Table 46 Raw'!J8</f>
        <v>0</v>
      </c>
      <c r="H17" s="28">
        <f>'AEO 2023 Table 46 Raw'!K8</f>
        <v>0</v>
      </c>
      <c r="I17" s="28">
        <f>'AEO 2023 Table 46 Raw'!L8</f>
        <v>0</v>
      </c>
      <c r="J17" s="28">
        <f>'AEO 2023 Table 46 Raw'!M8</f>
        <v>0</v>
      </c>
      <c r="K17" s="28">
        <f>'AEO 2023 Table 46 Raw'!N8</f>
        <v>0</v>
      </c>
      <c r="L17" s="28">
        <f>'AEO 2023 Table 46 Raw'!O8</f>
        <v>0</v>
      </c>
      <c r="M17" s="28">
        <f>'AEO 2023 Table 46 Raw'!P8</f>
        <v>0</v>
      </c>
      <c r="N17" s="28">
        <f>'AEO 2023 Table 46 Raw'!Q8</f>
        <v>0</v>
      </c>
      <c r="O17" s="28">
        <f>'AEO 2023 Table 46 Raw'!R8</f>
        <v>0</v>
      </c>
      <c r="P17" s="28">
        <f>'AEO 2023 Table 46 Raw'!S8</f>
        <v>0</v>
      </c>
      <c r="Q17" s="28">
        <f>'AEO 2023 Table 46 Raw'!T8</f>
        <v>0</v>
      </c>
      <c r="R17" s="28">
        <f>'AEO 2023 Table 46 Raw'!U8</f>
        <v>0</v>
      </c>
      <c r="S17" s="28">
        <f>'AEO 2023 Table 46 Raw'!V8</f>
        <v>0</v>
      </c>
      <c r="T17" s="28">
        <f>'AEO 2023 Table 46 Raw'!W8</f>
        <v>0</v>
      </c>
      <c r="U17" s="28">
        <f>'AEO 2023 Table 46 Raw'!X8</f>
        <v>0</v>
      </c>
      <c r="V17" s="28">
        <f>'AEO 2023 Table 46 Raw'!Y8</f>
        <v>0</v>
      </c>
      <c r="W17" s="28">
        <f>'AEO 2023 Table 46 Raw'!Z8</f>
        <v>0</v>
      </c>
      <c r="X17" s="28">
        <f>'AEO 2023 Table 46 Raw'!AA8</f>
        <v>0</v>
      </c>
      <c r="Y17" s="28">
        <f>'AEO 2023 Table 46 Raw'!AB8</f>
        <v>0</v>
      </c>
      <c r="Z17" s="28">
        <f>'AEO 2023 Table 46 Raw'!AC8</f>
        <v>0</v>
      </c>
      <c r="AA17" s="28">
        <f>'AEO 2023 Table 46 Raw'!AD8</f>
        <v>0</v>
      </c>
      <c r="AB17" s="28">
        <f>'AEO 2023 Table 46 Raw'!AE8</f>
        <v>0</v>
      </c>
      <c r="AC17" s="28">
        <f>'AEO 2023 Table 46 Raw'!AF8</f>
        <v>0</v>
      </c>
      <c r="AD17" s="28">
        <f>'AEO 2023 Table 46 Raw'!AG8</f>
        <v>0</v>
      </c>
      <c r="AE17" s="28">
        <f>'AEO 2023 Table 46 Raw'!AH8</f>
        <v>0</v>
      </c>
      <c r="AF17" s="46">
        <f>'AEO 2023 Table 46 Raw'!AI8</f>
        <v>0</v>
      </c>
    </row>
    <row r="18" spans="1:32" ht="15" customHeight="1">
      <c r="A18" s="8" t="s">
        <v>948</v>
      </c>
      <c r="B18" s="24" t="s">
        <v>949</v>
      </c>
      <c r="C18" s="28">
        <f>'AEO 2023 Table 46 Raw'!F9</f>
        <v>0</v>
      </c>
      <c r="D18" s="28">
        <f>'AEO 2023 Table 46 Raw'!G9</f>
        <v>0</v>
      </c>
      <c r="E18" s="28">
        <f>'AEO 2023 Table 46 Raw'!H9</f>
        <v>0</v>
      </c>
      <c r="F18" s="28">
        <f>'AEO 2023 Table 46 Raw'!I9</f>
        <v>0</v>
      </c>
      <c r="G18" s="28">
        <f>'AEO 2023 Table 46 Raw'!J9</f>
        <v>0</v>
      </c>
      <c r="H18" s="28">
        <f>'AEO 2023 Table 46 Raw'!K9</f>
        <v>0</v>
      </c>
      <c r="I18" s="28">
        <f>'AEO 2023 Table 46 Raw'!L9</f>
        <v>0</v>
      </c>
      <c r="J18" s="28">
        <f>'AEO 2023 Table 46 Raw'!M9</f>
        <v>0</v>
      </c>
      <c r="K18" s="28">
        <f>'AEO 2023 Table 46 Raw'!N9</f>
        <v>0</v>
      </c>
      <c r="L18" s="28">
        <f>'AEO 2023 Table 46 Raw'!O9</f>
        <v>0</v>
      </c>
      <c r="M18" s="28">
        <f>'AEO 2023 Table 46 Raw'!P9</f>
        <v>0</v>
      </c>
      <c r="N18" s="28">
        <f>'AEO 2023 Table 46 Raw'!Q9</f>
        <v>0</v>
      </c>
      <c r="O18" s="28">
        <f>'AEO 2023 Table 46 Raw'!R9</f>
        <v>0</v>
      </c>
      <c r="P18" s="28">
        <f>'AEO 2023 Table 46 Raw'!S9</f>
        <v>0</v>
      </c>
      <c r="Q18" s="28">
        <f>'AEO 2023 Table 46 Raw'!T9</f>
        <v>0</v>
      </c>
      <c r="R18" s="28">
        <f>'AEO 2023 Table 46 Raw'!U9</f>
        <v>0</v>
      </c>
      <c r="S18" s="28">
        <f>'AEO 2023 Table 46 Raw'!V9</f>
        <v>0</v>
      </c>
      <c r="T18" s="28">
        <f>'AEO 2023 Table 46 Raw'!W9</f>
        <v>0</v>
      </c>
      <c r="U18" s="28">
        <f>'AEO 2023 Table 46 Raw'!X9</f>
        <v>0</v>
      </c>
      <c r="V18" s="28">
        <f>'AEO 2023 Table 46 Raw'!Y9</f>
        <v>0</v>
      </c>
      <c r="W18" s="28">
        <f>'AEO 2023 Table 46 Raw'!Z9</f>
        <v>0</v>
      </c>
      <c r="X18" s="28">
        <f>'AEO 2023 Table 46 Raw'!AA9</f>
        <v>0</v>
      </c>
      <c r="Y18" s="28">
        <f>'AEO 2023 Table 46 Raw'!AB9</f>
        <v>0</v>
      </c>
      <c r="Z18" s="28">
        <f>'AEO 2023 Table 46 Raw'!AC9</f>
        <v>0</v>
      </c>
      <c r="AA18" s="28">
        <f>'AEO 2023 Table 46 Raw'!AD9</f>
        <v>0</v>
      </c>
      <c r="AB18" s="28">
        <f>'AEO 2023 Table 46 Raw'!AE9</f>
        <v>0</v>
      </c>
      <c r="AC18" s="28">
        <f>'AEO 2023 Table 46 Raw'!AF9</f>
        <v>0</v>
      </c>
      <c r="AD18" s="28">
        <f>'AEO 2023 Table 46 Raw'!AG9</f>
        <v>0</v>
      </c>
      <c r="AE18" s="28">
        <f>'AEO 2023 Table 46 Raw'!AH9</f>
        <v>0</v>
      </c>
      <c r="AF18" s="46">
        <f>'AEO 2023 Table 46 Raw'!AI9</f>
        <v>0</v>
      </c>
    </row>
    <row r="19" spans="1:32" ht="15" customHeight="1">
      <c r="A19" s="8" t="s">
        <v>950</v>
      </c>
      <c r="B19" s="24" t="s">
        <v>951</v>
      </c>
      <c r="C19" s="28">
        <f>'AEO 2023 Table 46 Raw'!F10</f>
        <v>0</v>
      </c>
      <c r="D19" s="28">
        <f>'AEO 2023 Table 46 Raw'!G10</f>
        <v>0</v>
      </c>
      <c r="E19" s="28">
        <f>'AEO 2023 Table 46 Raw'!H10</f>
        <v>0</v>
      </c>
      <c r="F19" s="28">
        <f>'AEO 2023 Table 46 Raw'!I10</f>
        <v>0</v>
      </c>
      <c r="G19" s="28">
        <f>'AEO 2023 Table 46 Raw'!J10</f>
        <v>0</v>
      </c>
      <c r="H19" s="28">
        <f>'AEO 2023 Table 46 Raw'!K10</f>
        <v>0</v>
      </c>
      <c r="I19" s="28">
        <f>'AEO 2023 Table 46 Raw'!L10</f>
        <v>0</v>
      </c>
      <c r="J19" s="28">
        <f>'AEO 2023 Table 46 Raw'!M10</f>
        <v>0</v>
      </c>
      <c r="K19" s="28">
        <f>'AEO 2023 Table 46 Raw'!N10</f>
        <v>0</v>
      </c>
      <c r="L19" s="28">
        <f>'AEO 2023 Table 46 Raw'!O10</f>
        <v>0</v>
      </c>
      <c r="M19" s="28">
        <f>'AEO 2023 Table 46 Raw'!P10</f>
        <v>0</v>
      </c>
      <c r="N19" s="28">
        <f>'AEO 2023 Table 46 Raw'!Q10</f>
        <v>0</v>
      </c>
      <c r="O19" s="28">
        <f>'AEO 2023 Table 46 Raw'!R10</f>
        <v>0</v>
      </c>
      <c r="P19" s="28">
        <f>'AEO 2023 Table 46 Raw'!S10</f>
        <v>0</v>
      </c>
      <c r="Q19" s="28">
        <f>'AEO 2023 Table 46 Raw'!T10</f>
        <v>0</v>
      </c>
      <c r="R19" s="28">
        <f>'AEO 2023 Table 46 Raw'!U10</f>
        <v>0</v>
      </c>
      <c r="S19" s="28">
        <f>'AEO 2023 Table 46 Raw'!V10</f>
        <v>0</v>
      </c>
      <c r="T19" s="28">
        <f>'AEO 2023 Table 46 Raw'!W10</f>
        <v>0</v>
      </c>
      <c r="U19" s="28">
        <f>'AEO 2023 Table 46 Raw'!X10</f>
        <v>0</v>
      </c>
      <c r="V19" s="28">
        <f>'AEO 2023 Table 46 Raw'!Y10</f>
        <v>0</v>
      </c>
      <c r="W19" s="28">
        <f>'AEO 2023 Table 46 Raw'!Z10</f>
        <v>0</v>
      </c>
      <c r="X19" s="28">
        <f>'AEO 2023 Table 46 Raw'!AA10</f>
        <v>0</v>
      </c>
      <c r="Y19" s="28">
        <f>'AEO 2023 Table 46 Raw'!AB10</f>
        <v>0</v>
      </c>
      <c r="Z19" s="28">
        <f>'AEO 2023 Table 46 Raw'!AC10</f>
        <v>0</v>
      </c>
      <c r="AA19" s="28">
        <f>'AEO 2023 Table 46 Raw'!AD10</f>
        <v>0</v>
      </c>
      <c r="AB19" s="28">
        <f>'AEO 2023 Table 46 Raw'!AE10</f>
        <v>0</v>
      </c>
      <c r="AC19" s="28" t="str">
        <f>'AEO 2023 Table 46 Raw'!AF10</f>
        <v>Annual</v>
      </c>
      <c r="AD19" s="28">
        <f>'AEO 2023 Table 46 Raw'!AG10</f>
        <v>0</v>
      </c>
      <c r="AE19" s="28">
        <f>'AEO 2023 Table 46 Raw'!AH10</f>
        <v>0</v>
      </c>
      <c r="AF19" s="46">
        <f>'AEO 2023 Table 46 Raw'!AI10</f>
        <v>0</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6"/>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6"/>
    </row>
    <row r="22" spans="1:32" ht="15" customHeight="1">
      <c r="A22" s="8" t="s">
        <v>953</v>
      </c>
      <c r="B22" s="24" t="s">
        <v>954</v>
      </c>
      <c r="C22" s="28">
        <f>'AEO 2023 Table 46 Raw'!F12</f>
        <v>0</v>
      </c>
      <c r="D22" s="28">
        <f>'AEO 2023 Table 46 Raw'!G12</f>
        <v>0</v>
      </c>
      <c r="E22" s="28">
        <f>'AEO 2023 Table 46 Raw'!H12</f>
        <v>0</v>
      </c>
      <c r="F22" s="28">
        <f>'AEO 2023 Table 46 Raw'!I12</f>
        <v>0</v>
      </c>
      <c r="G22" s="28">
        <f>'AEO 2023 Table 46 Raw'!J12</f>
        <v>0</v>
      </c>
      <c r="H22" s="28">
        <f>'AEO 2023 Table 46 Raw'!K12</f>
        <v>0</v>
      </c>
      <c r="I22" s="28">
        <f>'AEO 2023 Table 46 Raw'!L12</f>
        <v>0</v>
      </c>
      <c r="J22" s="28">
        <f>'AEO 2023 Table 46 Raw'!M12</f>
        <v>0</v>
      </c>
      <c r="K22" s="28">
        <f>'AEO 2023 Table 46 Raw'!N12</f>
        <v>0</v>
      </c>
      <c r="L22" s="28">
        <f>'AEO 2023 Table 46 Raw'!O12</f>
        <v>0</v>
      </c>
      <c r="M22" s="28">
        <f>'AEO 2023 Table 46 Raw'!P12</f>
        <v>0</v>
      </c>
      <c r="N22" s="28">
        <f>'AEO 2023 Table 46 Raw'!Q12</f>
        <v>0</v>
      </c>
      <c r="O22" s="28">
        <f>'AEO 2023 Table 46 Raw'!R12</f>
        <v>0</v>
      </c>
      <c r="P22" s="28">
        <f>'AEO 2023 Table 46 Raw'!S12</f>
        <v>0</v>
      </c>
      <c r="Q22" s="28">
        <f>'AEO 2023 Table 46 Raw'!T12</f>
        <v>0</v>
      </c>
      <c r="R22" s="28">
        <f>'AEO 2023 Table 46 Raw'!U12</f>
        <v>0</v>
      </c>
      <c r="S22" s="28">
        <f>'AEO 2023 Table 46 Raw'!V12</f>
        <v>0</v>
      </c>
      <c r="T22" s="28">
        <f>'AEO 2023 Table 46 Raw'!W12</f>
        <v>0</v>
      </c>
      <c r="U22" s="28">
        <f>'AEO 2023 Table 46 Raw'!X12</f>
        <v>0</v>
      </c>
      <c r="V22" s="28">
        <f>'AEO 2023 Table 46 Raw'!Y12</f>
        <v>0</v>
      </c>
      <c r="W22" s="28">
        <f>'AEO 2023 Table 46 Raw'!Z12</f>
        <v>0</v>
      </c>
      <c r="X22" s="28">
        <f>'AEO 2023 Table 46 Raw'!AA12</f>
        <v>0</v>
      </c>
      <c r="Y22" s="28">
        <f>'AEO 2023 Table 46 Raw'!AB12</f>
        <v>0</v>
      </c>
      <c r="Z22" s="28">
        <f>'AEO 2023 Table 46 Raw'!AC12</f>
        <v>0</v>
      </c>
      <c r="AA22" s="28">
        <f>'AEO 2023 Table 46 Raw'!AD12</f>
        <v>0</v>
      </c>
      <c r="AB22" s="28">
        <f>'AEO 2023 Table 46 Raw'!AE12</f>
        <v>0</v>
      </c>
      <c r="AC22" s="28" t="str">
        <f>'AEO 2023 Table 46 Raw'!AF12</f>
        <v>2022–2050</v>
      </c>
      <c r="AD22" s="28">
        <f>'AEO 2023 Table 46 Raw'!AG12</f>
        <v>0</v>
      </c>
      <c r="AE22" s="28">
        <f>'AEO 2023 Table 46 Raw'!AH12</f>
        <v>0</v>
      </c>
      <c r="AF22" s="46">
        <f>'AEO 2023 Table 46 Raw'!AI12</f>
        <v>0</v>
      </c>
    </row>
    <row r="23" spans="1:32" ht="15" customHeight="1">
      <c r="A23" s="8" t="s">
        <v>955</v>
      </c>
      <c r="B23" s="24" t="s">
        <v>956</v>
      </c>
      <c r="C23" s="28">
        <f>'AEO 2023 Table 46 Raw'!F13</f>
        <v>2025</v>
      </c>
      <c r="D23" s="28">
        <f>'AEO 2023 Table 46 Raw'!G13</f>
        <v>2026</v>
      </c>
      <c r="E23" s="28">
        <f>'AEO 2023 Table 46 Raw'!H13</f>
        <v>2027</v>
      </c>
      <c r="F23" s="28">
        <f>'AEO 2023 Table 46 Raw'!I13</f>
        <v>2028</v>
      </c>
      <c r="G23" s="28">
        <f>'AEO 2023 Table 46 Raw'!J13</f>
        <v>2029</v>
      </c>
      <c r="H23" s="28">
        <f>'AEO 2023 Table 46 Raw'!K13</f>
        <v>2030</v>
      </c>
      <c r="I23" s="28">
        <f>'AEO 2023 Table 46 Raw'!L13</f>
        <v>2031</v>
      </c>
      <c r="J23" s="28">
        <f>'AEO 2023 Table 46 Raw'!M13</f>
        <v>2032</v>
      </c>
      <c r="K23" s="28">
        <f>'AEO 2023 Table 46 Raw'!N13</f>
        <v>2033</v>
      </c>
      <c r="L23" s="28">
        <f>'AEO 2023 Table 46 Raw'!O13</f>
        <v>2034</v>
      </c>
      <c r="M23" s="28">
        <f>'AEO 2023 Table 46 Raw'!P13</f>
        <v>2035</v>
      </c>
      <c r="N23" s="28">
        <f>'AEO 2023 Table 46 Raw'!Q13</f>
        <v>2036</v>
      </c>
      <c r="O23" s="28">
        <f>'AEO 2023 Table 46 Raw'!R13</f>
        <v>2037</v>
      </c>
      <c r="P23" s="28">
        <f>'AEO 2023 Table 46 Raw'!S13</f>
        <v>2038</v>
      </c>
      <c r="Q23" s="28">
        <f>'AEO 2023 Table 46 Raw'!T13</f>
        <v>2039</v>
      </c>
      <c r="R23" s="28">
        <f>'AEO 2023 Table 46 Raw'!U13</f>
        <v>2040</v>
      </c>
      <c r="S23" s="28">
        <f>'AEO 2023 Table 46 Raw'!V13</f>
        <v>2041</v>
      </c>
      <c r="T23" s="28">
        <f>'AEO 2023 Table 46 Raw'!W13</f>
        <v>2042</v>
      </c>
      <c r="U23" s="28">
        <f>'AEO 2023 Table 46 Raw'!X13</f>
        <v>2043</v>
      </c>
      <c r="V23" s="28">
        <f>'AEO 2023 Table 46 Raw'!Y13</f>
        <v>2044</v>
      </c>
      <c r="W23" s="28">
        <f>'AEO 2023 Table 46 Raw'!Z13</f>
        <v>2045</v>
      </c>
      <c r="X23" s="28">
        <f>'AEO 2023 Table 46 Raw'!AA13</f>
        <v>2046</v>
      </c>
      <c r="Y23" s="28">
        <f>'AEO 2023 Table 46 Raw'!AB13</f>
        <v>2047</v>
      </c>
      <c r="Z23" s="28">
        <f>'AEO 2023 Table 46 Raw'!AC13</f>
        <v>2048</v>
      </c>
      <c r="AA23" s="28">
        <f>'AEO 2023 Table 46 Raw'!AD13</f>
        <v>2049</v>
      </c>
      <c r="AB23" s="28">
        <f>'AEO 2023 Table 46 Raw'!AE13</f>
        <v>2050</v>
      </c>
      <c r="AC23" s="28">
        <f>'AEO 2023 Table 46 Raw'!AF13</f>
        <v>2050</v>
      </c>
      <c r="AD23" s="28">
        <f>'AEO 2023 Table 46 Raw'!AG13</f>
        <v>0</v>
      </c>
      <c r="AE23" s="28">
        <f>'AEO 2023 Table 46 Raw'!AH13</f>
        <v>0</v>
      </c>
      <c r="AF23" s="46">
        <f>'AEO 2023 Table 46 Raw'!AI13</f>
        <v>0</v>
      </c>
    </row>
    <row r="24" spans="1:32" ht="15" customHeight="1">
      <c r="A24" s="8" t="s">
        <v>957</v>
      </c>
      <c r="B24" s="24" t="s">
        <v>958</v>
      </c>
      <c r="C24" s="28">
        <f>'AEO 2023 Table 46 Raw'!F14</f>
        <v>0</v>
      </c>
      <c r="D24" s="28">
        <f>'AEO 2023 Table 46 Raw'!G14</f>
        <v>0</v>
      </c>
      <c r="E24" s="28">
        <f>'AEO 2023 Table 46 Raw'!H14</f>
        <v>0</v>
      </c>
      <c r="F24" s="28">
        <f>'AEO 2023 Table 46 Raw'!I14</f>
        <v>0</v>
      </c>
      <c r="G24" s="28">
        <f>'AEO 2023 Table 46 Raw'!J14</f>
        <v>0</v>
      </c>
      <c r="H24" s="28">
        <f>'AEO 2023 Table 46 Raw'!K14</f>
        <v>0</v>
      </c>
      <c r="I24" s="28">
        <f>'AEO 2023 Table 46 Raw'!L14</f>
        <v>0</v>
      </c>
      <c r="J24" s="28">
        <f>'AEO 2023 Table 46 Raw'!M14</f>
        <v>0</v>
      </c>
      <c r="K24" s="28">
        <f>'AEO 2023 Table 46 Raw'!N14</f>
        <v>0</v>
      </c>
      <c r="L24" s="28">
        <f>'AEO 2023 Table 46 Raw'!O14</f>
        <v>0</v>
      </c>
      <c r="M24" s="28">
        <f>'AEO 2023 Table 46 Raw'!P14</f>
        <v>0</v>
      </c>
      <c r="N24" s="28">
        <f>'AEO 2023 Table 46 Raw'!Q14</f>
        <v>0</v>
      </c>
      <c r="O24" s="28">
        <f>'AEO 2023 Table 46 Raw'!R14</f>
        <v>0</v>
      </c>
      <c r="P24" s="28">
        <f>'AEO 2023 Table 46 Raw'!S14</f>
        <v>0</v>
      </c>
      <c r="Q24" s="28">
        <f>'AEO 2023 Table 46 Raw'!T14</f>
        <v>0</v>
      </c>
      <c r="R24" s="28">
        <f>'AEO 2023 Table 46 Raw'!U14</f>
        <v>0</v>
      </c>
      <c r="S24" s="28">
        <f>'AEO 2023 Table 46 Raw'!V14</f>
        <v>0</v>
      </c>
      <c r="T24" s="28">
        <f>'AEO 2023 Table 46 Raw'!W14</f>
        <v>0</v>
      </c>
      <c r="U24" s="28">
        <f>'AEO 2023 Table 46 Raw'!X14</f>
        <v>0</v>
      </c>
      <c r="V24" s="28">
        <f>'AEO 2023 Table 46 Raw'!Y14</f>
        <v>0</v>
      </c>
      <c r="W24" s="28">
        <f>'AEO 2023 Table 46 Raw'!Z14</f>
        <v>0</v>
      </c>
      <c r="X24" s="28">
        <f>'AEO 2023 Table 46 Raw'!AA14</f>
        <v>0</v>
      </c>
      <c r="Y24" s="28">
        <f>'AEO 2023 Table 46 Raw'!AB14</f>
        <v>0</v>
      </c>
      <c r="Z24" s="28">
        <f>'AEO 2023 Table 46 Raw'!AC14</f>
        <v>0</v>
      </c>
      <c r="AA24" s="28">
        <f>'AEO 2023 Table 46 Raw'!AD14</f>
        <v>0</v>
      </c>
      <c r="AB24" s="28">
        <f>'AEO 2023 Table 46 Raw'!AE14</f>
        <v>0</v>
      </c>
      <c r="AC24" s="28">
        <f>'AEO 2023 Table 46 Raw'!AF14</f>
        <v>0</v>
      </c>
      <c r="AD24" s="28">
        <f>'AEO 2023 Table 46 Raw'!AG14</f>
        <v>0</v>
      </c>
      <c r="AE24" s="28">
        <f>'AEO 2023 Table 46 Raw'!AH14</f>
        <v>0</v>
      </c>
      <c r="AF24" s="46">
        <f>'AEO 2023 Table 46 Raw'!AI14</f>
        <v>0</v>
      </c>
    </row>
    <row r="25" spans="1:32" ht="15" customHeight="1">
      <c r="A25" s="8" t="s">
        <v>959</v>
      </c>
      <c r="B25" s="24" t="s">
        <v>960</v>
      </c>
      <c r="C25" s="28">
        <f>'AEO 2023 Table 46 Raw'!F15</f>
        <v>0</v>
      </c>
      <c r="D25" s="28">
        <f>'AEO 2023 Table 46 Raw'!G15</f>
        <v>0</v>
      </c>
      <c r="E25" s="28">
        <f>'AEO 2023 Table 46 Raw'!H15</f>
        <v>0</v>
      </c>
      <c r="F25" s="28">
        <f>'AEO 2023 Table 46 Raw'!I15</f>
        <v>0</v>
      </c>
      <c r="G25" s="28">
        <f>'AEO 2023 Table 46 Raw'!J15</f>
        <v>0</v>
      </c>
      <c r="H25" s="28">
        <f>'AEO 2023 Table 46 Raw'!K15</f>
        <v>0</v>
      </c>
      <c r="I25" s="28">
        <f>'AEO 2023 Table 46 Raw'!L15</f>
        <v>0</v>
      </c>
      <c r="J25" s="28">
        <f>'AEO 2023 Table 46 Raw'!M15</f>
        <v>0</v>
      </c>
      <c r="K25" s="28">
        <f>'AEO 2023 Table 46 Raw'!N15</f>
        <v>0</v>
      </c>
      <c r="L25" s="28">
        <f>'AEO 2023 Table 46 Raw'!O15</f>
        <v>0</v>
      </c>
      <c r="M25" s="28">
        <f>'AEO 2023 Table 46 Raw'!P15</f>
        <v>0</v>
      </c>
      <c r="N25" s="28">
        <f>'AEO 2023 Table 46 Raw'!Q15</f>
        <v>0</v>
      </c>
      <c r="O25" s="28">
        <f>'AEO 2023 Table 46 Raw'!R15</f>
        <v>0</v>
      </c>
      <c r="P25" s="28">
        <f>'AEO 2023 Table 46 Raw'!S15</f>
        <v>0</v>
      </c>
      <c r="Q25" s="28">
        <f>'AEO 2023 Table 46 Raw'!T15</f>
        <v>0</v>
      </c>
      <c r="R25" s="28">
        <f>'AEO 2023 Table 46 Raw'!U15</f>
        <v>0</v>
      </c>
      <c r="S25" s="28">
        <f>'AEO 2023 Table 46 Raw'!V15</f>
        <v>0</v>
      </c>
      <c r="T25" s="28">
        <f>'AEO 2023 Table 46 Raw'!W15</f>
        <v>0</v>
      </c>
      <c r="U25" s="28">
        <f>'AEO 2023 Table 46 Raw'!X15</f>
        <v>0</v>
      </c>
      <c r="V25" s="28">
        <f>'AEO 2023 Table 46 Raw'!Y15</f>
        <v>0</v>
      </c>
      <c r="W25" s="28">
        <f>'AEO 2023 Table 46 Raw'!Z15</f>
        <v>0</v>
      </c>
      <c r="X25" s="28">
        <f>'AEO 2023 Table 46 Raw'!AA15</f>
        <v>0</v>
      </c>
      <c r="Y25" s="28">
        <f>'AEO 2023 Table 46 Raw'!AB15</f>
        <v>0</v>
      </c>
      <c r="Z25" s="28">
        <f>'AEO 2023 Table 46 Raw'!AC15</f>
        <v>0</v>
      </c>
      <c r="AA25" s="28">
        <f>'AEO 2023 Table 46 Raw'!AD15</f>
        <v>0</v>
      </c>
      <c r="AB25" s="28">
        <f>'AEO 2023 Table 46 Raw'!AE15</f>
        <v>0</v>
      </c>
      <c r="AC25" s="28">
        <f>'AEO 2023 Table 46 Raw'!AF15</f>
        <v>0</v>
      </c>
      <c r="AD25" s="28">
        <f>'AEO 2023 Table 46 Raw'!AG15</f>
        <v>0</v>
      </c>
      <c r="AE25" s="28">
        <f>'AEO 2023 Table 46 Raw'!AH15</f>
        <v>0</v>
      </c>
      <c r="AF25" s="46">
        <f>'AEO 2023 Table 46 Raw'!AI15</f>
        <v>0</v>
      </c>
    </row>
    <row r="26" spans="1:32" ht="15" customHeight="1">
      <c r="A26" s="8" t="s">
        <v>961</v>
      </c>
      <c r="B26" s="24" t="s">
        <v>962</v>
      </c>
      <c r="C26" s="28">
        <f>'AEO 2023 Table 46 Raw'!F16</f>
        <v>0</v>
      </c>
      <c r="D26" s="28">
        <f>'AEO 2023 Table 46 Raw'!G16</f>
        <v>0</v>
      </c>
      <c r="E26" s="28">
        <f>'AEO 2023 Table 46 Raw'!H16</f>
        <v>0</v>
      </c>
      <c r="F26" s="28">
        <f>'AEO 2023 Table 46 Raw'!I16</f>
        <v>0</v>
      </c>
      <c r="G26" s="28">
        <f>'AEO 2023 Table 46 Raw'!J16</f>
        <v>0</v>
      </c>
      <c r="H26" s="28">
        <f>'AEO 2023 Table 46 Raw'!K16</f>
        <v>0</v>
      </c>
      <c r="I26" s="28">
        <f>'AEO 2023 Table 46 Raw'!L16</f>
        <v>0</v>
      </c>
      <c r="J26" s="28">
        <f>'AEO 2023 Table 46 Raw'!M16</f>
        <v>0</v>
      </c>
      <c r="K26" s="28">
        <f>'AEO 2023 Table 46 Raw'!N16</f>
        <v>0</v>
      </c>
      <c r="L26" s="28">
        <f>'AEO 2023 Table 46 Raw'!O16</f>
        <v>0</v>
      </c>
      <c r="M26" s="28">
        <f>'AEO 2023 Table 46 Raw'!P16</f>
        <v>0</v>
      </c>
      <c r="N26" s="28">
        <f>'AEO 2023 Table 46 Raw'!Q16</f>
        <v>0</v>
      </c>
      <c r="O26" s="28">
        <f>'AEO 2023 Table 46 Raw'!R16</f>
        <v>0</v>
      </c>
      <c r="P26" s="28">
        <f>'AEO 2023 Table 46 Raw'!S16</f>
        <v>0</v>
      </c>
      <c r="Q26" s="28">
        <f>'AEO 2023 Table 46 Raw'!T16</f>
        <v>0</v>
      </c>
      <c r="R26" s="28">
        <f>'AEO 2023 Table 46 Raw'!U16</f>
        <v>0</v>
      </c>
      <c r="S26" s="28">
        <f>'AEO 2023 Table 46 Raw'!V16</f>
        <v>0</v>
      </c>
      <c r="T26" s="28">
        <f>'AEO 2023 Table 46 Raw'!W16</f>
        <v>0</v>
      </c>
      <c r="U26" s="28">
        <f>'AEO 2023 Table 46 Raw'!X16</f>
        <v>0</v>
      </c>
      <c r="V26" s="28">
        <f>'AEO 2023 Table 46 Raw'!Y16</f>
        <v>0</v>
      </c>
      <c r="W26" s="28">
        <f>'AEO 2023 Table 46 Raw'!Z16</f>
        <v>0</v>
      </c>
      <c r="X26" s="28">
        <f>'AEO 2023 Table 46 Raw'!AA16</f>
        <v>0</v>
      </c>
      <c r="Y26" s="28">
        <f>'AEO 2023 Table 46 Raw'!AB16</f>
        <v>0</v>
      </c>
      <c r="Z26" s="28">
        <f>'AEO 2023 Table 46 Raw'!AC16</f>
        <v>0</v>
      </c>
      <c r="AA26" s="28">
        <f>'AEO 2023 Table 46 Raw'!AD16</f>
        <v>0</v>
      </c>
      <c r="AB26" s="28">
        <f>'AEO 2023 Table 46 Raw'!AE16</f>
        <v>0</v>
      </c>
      <c r="AC26" s="28">
        <f>'AEO 2023 Table 46 Raw'!AF16</f>
        <v>0</v>
      </c>
      <c r="AD26" s="28">
        <f>'AEO 2023 Table 46 Raw'!AG16</f>
        <v>0</v>
      </c>
      <c r="AE26" s="28">
        <f>'AEO 2023 Table 46 Raw'!AH16</f>
        <v>0</v>
      </c>
      <c r="AF26" s="46">
        <f>'AEO 2023 Table 46 Raw'!AI16</f>
        <v>0</v>
      </c>
    </row>
    <row r="27" spans="1:32" ht="15" customHeight="1">
      <c r="A27" s="8" t="s">
        <v>963</v>
      </c>
      <c r="B27" s="24" t="s">
        <v>964</v>
      </c>
      <c r="C27" s="28">
        <f>'AEO 2023 Table 46 Raw'!F17</f>
        <v>43.946930000000002</v>
      </c>
      <c r="D27" s="28">
        <f>'AEO 2023 Table 46 Raw'!G17</f>
        <v>42.187457999999999</v>
      </c>
      <c r="E27" s="28">
        <f>'AEO 2023 Table 46 Raw'!H17</f>
        <v>40.366455000000002</v>
      </c>
      <c r="F27" s="28">
        <f>'AEO 2023 Table 46 Raw'!I17</f>
        <v>38.723517999999999</v>
      </c>
      <c r="G27" s="28">
        <f>'AEO 2023 Table 46 Raw'!J17</f>
        <v>37.299495999999998</v>
      </c>
      <c r="H27" s="28">
        <f>'AEO 2023 Table 46 Raw'!K17</f>
        <v>36.071995000000001</v>
      </c>
      <c r="I27" s="28">
        <f>'AEO 2023 Table 46 Raw'!L17</f>
        <v>34.998528</v>
      </c>
      <c r="J27" s="28">
        <f>'AEO 2023 Table 46 Raw'!M17</f>
        <v>34.072662000000001</v>
      </c>
      <c r="K27" s="28">
        <f>'AEO 2023 Table 46 Raw'!N17</f>
        <v>33.237186000000001</v>
      </c>
      <c r="L27" s="28">
        <f>'AEO 2023 Table 46 Raw'!O17</f>
        <v>32.523612999999997</v>
      </c>
      <c r="M27" s="28">
        <f>'AEO 2023 Table 46 Raw'!P17</f>
        <v>31.912247000000001</v>
      </c>
      <c r="N27" s="28">
        <f>'AEO 2023 Table 46 Raw'!Q17</f>
        <v>31.441635000000002</v>
      </c>
      <c r="O27" s="28">
        <f>'AEO 2023 Table 46 Raw'!R17</f>
        <v>31.049548999999999</v>
      </c>
      <c r="P27" s="28">
        <f>'AEO 2023 Table 46 Raw'!S17</f>
        <v>30.719260999999999</v>
      </c>
      <c r="Q27" s="28">
        <f>'AEO 2023 Table 46 Raw'!T17</f>
        <v>30.421741000000001</v>
      </c>
      <c r="R27" s="28">
        <f>'AEO 2023 Table 46 Raw'!U17</f>
        <v>30.134986999999999</v>
      </c>
      <c r="S27" s="28">
        <f>'AEO 2023 Table 46 Raw'!V17</f>
        <v>29.834271999999999</v>
      </c>
      <c r="T27" s="28">
        <f>'AEO 2023 Table 46 Raw'!W17</f>
        <v>29.509074999999999</v>
      </c>
      <c r="U27" s="28">
        <f>'AEO 2023 Table 46 Raw'!X17</f>
        <v>29.183914000000001</v>
      </c>
      <c r="V27" s="28">
        <f>'AEO 2023 Table 46 Raw'!Y17</f>
        <v>28.848351000000001</v>
      </c>
      <c r="W27" s="28">
        <f>'AEO 2023 Table 46 Raw'!Z17</f>
        <v>28.566181</v>
      </c>
      <c r="X27" s="28">
        <f>'AEO 2023 Table 46 Raw'!AA17</f>
        <v>28.308014</v>
      </c>
      <c r="Y27" s="28">
        <f>'AEO 2023 Table 46 Raw'!AB17</f>
        <v>28.036705000000001</v>
      </c>
      <c r="Z27" s="28">
        <f>'AEO 2023 Table 46 Raw'!AC17</f>
        <v>27.759723999999999</v>
      </c>
      <c r="AA27" s="28">
        <f>'AEO 2023 Table 46 Raw'!AD17</f>
        <v>27.502044999999999</v>
      </c>
      <c r="AB27" s="28">
        <f>'AEO 2023 Table 46 Raw'!AE17</f>
        <v>27.272987000000001</v>
      </c>
      <c r="AC27" s="28">
        <f>'AEO 2023 Table 46 Raw'!AF17</f>
        <v>-2.1097999999999999E-2</v>
      </c>
      <c r="AD27" s="28">
        <f>'AEO 2023 Table 46 Raw'!AG17</f>
        <v>0</v>
      </c>
      <c r="AE27" s="28">
        <f>'AEO 2023 Table 46 Raw'!AH17</f>
        <v>0</v>
      </c>
      <c r="AF27" s="46">
        <f>'AEO 2023 Table 46 Raw'!AI17</f>
        <v>0</v>
      </c>
    </row>
    <row r="28" spans="1:32" ht="15" customHeight="1">
      <c r="A28" s="8" t="s">
        <v>965</v>
      </c>
      <c r="B28" s="24" t="s">
        <v>966</v>
      </c>
      <c r="C28" s="28">
        <f>'AEO 2023 Table 46 Raw'!F18</f>
        <v>7.1313000000000001E-2</v>
      </c>
      <c r="D28" s="28">
        <f>'AEO 2023 Table 46 Raw'!G18</f>
        <v>6.0877000000000001E-2</v>
      </c>
      <c r="E28" s="28">
        <f>'AEO 2023 Table 46 Raw'!H18</f>
        <v>5.1618999999999998E-2</v>
      </c>
      <c r="F28" s="28">
        <f>'AEO 2023 Table 46 Raw'!I18</f>
        <v>4.3394000000000002E-2</v>
      </c>
      <c r="G28" s="28">
        <f>'AEO 2023 Table 46 Raw'!J18</f>
        <v>3.6202999999999999E-2</v>
      </c>
      <c r="H28" s="28">
        <f>'AEO 2023 Table 46 Raw'!K18</f>
        <v>3.0032E-2</v>
      </c>
      <c r="I28" s="28">
        <f>'AEO 2023 Table 46 Raw'!L18</f>
        <v>2.4808E-2</v>
      </c>
      <c r="J28" s="28">
        <f>'AEO 2023 Table 46 Raw'!M18</f>
        <v>2.0456999999999999E-2</v>
      </c>
      <c r="K28" s="28">
        <f>'AEO 2023 Table 46 Raw'!N18</f>
        <v>1.6912E-2</v>
      </c>
      <c r="L28" s="28">
        <f>'AEO 2023 Table 46 Raw'!O18</f>
        <v>1.4080000000000001E-2</v>
      </c>
      <c r="M28" s="28">
        <f>'AEO 2023 Table 46 Raw'!P18</f>
        <v>1.1854999999999999E-2</v>
      </c>
      <c r="N28" s="28">
        <f>'AEO 2023 Table 46 Raw'!Q18</f>
        <v>1.0115000000000001E-2</v>
      </c>
      <c r="O28" s="28">
        <f>'AEO 2023 Table 46 Raw'!R18</f>
        <v>8.7530000000000004E-3</v>
      </c>
      <c r="P28" s="28">
        <f>'AEO 2023 Table 46 Raw'!S18</f>
        <v>7.6899999999999998E-3</v>
      </c>
      <c r="Q28" s="28">
        <f>'AEO 2023 Table 46 Raw'!T18</f>
        <v>6.8459999999999997E-3</v>
      </c>
      <c r="R28" s="28">
        <f>'AEO 2023 Table 46 Raw'!U18</f>
        <v>6.1370000000000001E-3</v>
      </c>
      <c r="S28" s="28">
        <f>'AEO 2023 Table 46 Raw'!V18</f>
        <v>5.5189999999999996E-3</v>
      </c>
      <c r="T28" s="28">
        <f>'AEO 2023 Table 46 Raw'!W18</f>
        <v>4.9779999999999998E-3</v>
      </c>
      <c r="U28" s="28">
        <f>'AEO 2023 Table 46 Raw'!X18</f>
        <v>4.4980000000000003E-3</v>
      </c>
      <c r="V28" s="28">
        <f>'AEO 2023 Table 46 Raw'!Y18</f>
        <v>4.0699999999999998E-3</v>
      </c>
      <c r="W28" s="28">
        <f>'AEO 2023 Table 46 Raw'!Z18</f>
        <v>3.6849999999999999E-3</v>
      </c>
      <c r="X28" s="28">
        <f>'AEO 2023 Table 46 Raw'!AA18</f>
        <v>3.339E-3</v>
      </c>
      <c r="Y28" s="28">
        <f>'AEO 2023 Table 46 Raw'!AB18</f>
        <v>3.0279999999999999E-3</v>
      </c>
      <c r="Z28" s="28">
        <f>'AEO 2023 Table 46 Raw'!AC18</f>
        <v>2.748E-3</v>
      </c>
      <c r="AA28" s="28">
        <f>'AEO 2023 Table 46 Raw'!AD18</f>
        <v>2.4970000000000001E-3</v>
      </c>
      <c r="AB28" s="28">
        <f>'AEO 2023 Table 46 Raw'!AE18</f>
        <v>2.2699999999999999E-3</v>
      </c>
      <c r="AC28" s="28">
        <f>'AEO 2023 Table 46 Raw'!AF18</f>
        <v>-0.12989600000000001</v>
      </c>
      <c r="AD28" s="28">
        <f>'AEO 2023 Table 46 Raw'!AG18</f>
        <v>0</v>
      </c>
      <c r="AE28" s="28">
        <f>'AEO 2023 Table 46 Raw'!AH18</f>
        <v>0</v>
      </c>
      <c r="AF28" s="46">
        <f>'AEO 2023 Table 46 Raw'!AI18</f>
        <v>0</v>
      </c>
    </row>
    <row r="29" spans="1:32" ht="15" customHeight="1">
      <c r="A29" s="8" t="s">
        <v>967</v>
      </c>
      <c r="B29" s="24" t="s">
        <v>968</v>
      </c>
      <c r="C29" s="28">
        <f>'AEO 2023 Table 46 Raw'!F19</f>
        <v>44.018242000000001</v>
      </c>
      <c r="D29" s="28">
        <f>'AEO 2023 Table 46 Raw'!G19</f>
        <v>42.248336999999999</v>
      </c>
      <c r="E29" s="28">
        <f>'AEO 2023 Table 46 Raw'!H19</f>
        <v>40.418075999999999</v>
      </c>
      <c r="F29" s="28">
        <f>'AEO 2023 Table 46 Raw'!I19</f>
        <v>38.766914</v>
      </c>
      <c r="G29" s="28">
        <f>'AEO 2023 Table 46 Raw'!J19</f>
        <v>37.335701</v>
      </c>
      <c r="H29" s="28">
        <f>'AEO 2023 Table 46 Raw'!K19</f>
        <v>36.102027999999997</v>
      </c>
      <c r="I29" s="28">
        <f>'AEO 2023 Table 46 Raw'!L19</f>
        <v>35.023335000000003</v>
      </c>
      <c r="J29" s="28">
        <f>'AEO 2023 Table 46 Raw'!M19</f>
        <v>34.093120999999996</v>
      </c>
      <c r="K29" s="28">
        <f>'AEO 2023 Table 46 Raw'!N19</f>
        <v>33.254097000000002</v>
      </c>
      <c r="L29" s="28">
        <f>'AEO 2023 Table 46 Raw'!O19</f>
        <v>32.537692999999997</v>
      </c>
      <c r="M29" s="28">
        <f>'AEO 2023 Table 46 Raw'!P19</f>
        <v>31.924101</v>
      </c>
      <c r="N29" s="28">
        <f>'AEO 2023 Table 46 Raw'!Q19</f>
        <v>31.451750000000001</v>
      </c>
      <c r="O29" s="28">
        <f>'AEO 2023 Table 46 Raw'!R19</f>
        <v>31.058302000000001</v>
      </c>
      <c r="P29" s="28">
        <f>'AEO 2023 Table 46 Raw'!S19</f>
        <v>30.726952000000001</v>
      </c>
      <c r="Q29" s="28">
        <f>'AEO 2023 Table 46 Raw'!T19</f>
        <v>30.428587</v>
      </c>
      <c r="R29" s="28">
        <f>'AEO 2023 Table 46 Raw'!U19</f>
        <v>30.141124999999999</v>
      </c>
      <c r="S29" s="28">
        <f>'AEO 2023 Table 46 Raw'!V19</f>
        <v>29.839791999999999</v>
      </c>
      <c r="T29" s="28">
        <f>'AEO 2023 Table 46 Raw'!W19</f>
        <v>29.514053000000001</v>
      </c>
      <c r="U29" s="28">
        <f>'AEO 2023 Table 46 Raw'!X19</f>
        <v>29.188412</v>
      </c>
      <c r="V29" s="28">
        <f>'AEO 2023 Table 46 Raw'!Y19</f>
        <v>28.852421</v>
      </c>
      <c r="W29" s="28">
        <f>'AEO 2023 Table 46 Raw'!Z19</f>
        <v>28.569866000000001</v>
      </c>
      <c r="X29" s="28">
        <f>'AEO 2023 Table 46 Raw'!AA19</f>
        <v>28.311354000000001</v>
      </c>
      <c r="Y29" s="28">
        <f>'AEO 2023 Table 46 Raw'!AB19</f>
        <v>28.039733999999999</v>
      </c>
      <c r="Z29" s="28">
        <f>'AEO 2023 Table 46 Raw'!AC19</f>
        <v>27.762471999999999</v>
      </c>
      <c r="AA29" s="28">
        <f>'AEO 2023 Table 46 Raw'!AD19</f>
        <v>27.504541</v>
      </c>
      <c r="AB29" s="28">
        <f>'AEO 2023 Table 46 Raw'!AE19</f>
        <v>27.275257</v>
      </c>
      <c r="AC29" s="28">
        <f>'AEO 2023 Table 46 Raw'!AF19</f>
        <v>-2.1173999999999998E-2</v>
      </c>
      <c r="AD29" s="28">
        <f>'AEO 2023 Table 46 Raw'!AG19</f>
        <v>0</v>
      </c>
      <c r="AE29" s="28">
        <f>'AEO 2023 Table 46 Raw'!AH19</f>
        <v>0</v>
      </c>
      <c r="AF29" s="46">
        <f>'AEO 2023 Table 46 Raw'!AI19</f>
        <v>0</v>
      </c>
    </row>
    <row r="30" spans="1:32" ht="15" customHeight="1">
      <c r="A30" s="8" t="s">
        <v>969</v>
      </c>
      <c r="B30" s="24" t="s">
        <v>970</v>
      </c>
      <c r="C30" s="28">
        <f>'AEO 2023 Table 46 Raw'!F20</f>
        <v>0</v>
      </c>
      <c r="D30" s="28">
        <f>'AEO 2023 Table 46 Raw'!G20</f>
        <v>0</v>
      </c>
      <c r="E30" s="28">
        <f>'AEO 2023 Table 46 Raw'!H20</f>
        <v>0</v>
      </c>
      <c r="F30" s="28">
        <f>'AEO 2023 Table 46 Raw'!I20</f>
        <v>0</v>
      </c>
      <c r="G30" s="28">
        <f>'AEO 2023 Table 46 Raw'!J20</f>
        <v>0</v>
      </c>
      <c r="H30" s="28">
        <f>'AEO 2023 Table 46 Raw'!K20</f>
        <v>0</v>
      </c>
      <c r="I30" s="28">
        <f>'AEO 2023 Table 46 Raw'!L20</f>
        <v>0</v>
      </c>
      <c r="J30" s="28">
        <f>'AEO 2023 Table 46 Raw'!M20</f>
        <v>0</v>
      </c>
      <c r="K30" s="28">
        <f>'AEO 2023 Table 46 Raw'!N20</f>
        <v>0</v>
      </c>
      <c r="L30" s="28">
        <f>'AEO 2023 Table 46 Raw'!O20</f>
        <v>0</v>
      </c>
      <c r="M30" s="28">
        <f>'AEO 2023 Table 46 Raw'!P20</f>
        <v>0</v>
      </c>
      <c r="N30" s="28">
        <f>'AEO 2023 Table 46 Raw'!Q20</f>
        <v>0</v>
      </c>
      <c r="O30" s="28">
        <f>'AEO 2023 Table 46 Raw'!R20</f>
        <v>0</v>
      </c>
      <c r="P30" s="28">
        <f>'AEO 2023 Table 46 Raw'!S20</f>
        <v>0</v>
      </c>
      <c r="Q30" s="28">
        <f>'AEO 2023 Table 46 Raw'!T20</f>
        <v>0</v>
      </c>
      <c r="R30" s="28">
        <f>'AEO 2023 Table 46 Raw'!U20</f>
        <v>0</v>
      </c>
      <c r="S30" s="28">
        <f>'AEO 2023 Table 46 Raw'!V20</f>
        <v>0</v>
      </c>
      <c r="T30" s="28">
        <f>'AEO 2023 Table 46 Raw'!W20</f>
        <v>0</v>
      </c>
      <c r="U30" s="28">
        <f>'AEO 2023 Table 46 Raw'!X20</f>
        <v>0</v>
      </c>
      <c r="V30" s="28">
        <f>'AEO 2023 Table 46 Raw'!Y20</f>
        <v>0</v>
      </c>
      <c r="W30" s="28">
        <f>'AEO 2023 Table 46 Raw'!Z20</f>
        <v>0</v>
      </c>
      <c r="X30" s="28">
        <f>'AEO 2023 Table 46 Raw'!AA20</f>
        <v>0</v>
      </c>
      <c r="Y30" s="28">
        <f>'AEO 2023 Table 46 Raw'!AB20</f>
        <v>0</v>
      </c>
      <c r="Z30" s="28">
        <f>'AEO 2023 Table 46 Raw'!AC20</f>
        <v>0</v>
      </c>
      <c r="AA30" s="28">
        <f>'AEO 2023 Table 46 Raw'!AD20</f>
        <v>0</v>
      </c>
      <c r="AB30" s="28">
        <f>'AEO 2023 Table 46 Raw'!AE20</f>
        <v>0</v>
      </c>
      <c r="AC30" s="28">
        <f>'AEO 2023 Table 46 Raw'!AF20</f>
        <v>0</v>
      </c>
      <c r="AD30" s="28">
        <f>'AEO 2023 Table 46 Raw'!AG20</f>
        <v>0</v>
      </c>
      <c r="AE30" s="28">
        <f>'AEO 2023 Table 46 Raw'!AH20</f>
        <v>0</v>
      </c>
      <c r="AF30" s="46">
        <f>'AEO 2023 Table 46 Raw'!AI20</f>
        <v>0</v>
      </c>
    </row>
    <row r="31" spans="1:32" ht="15" customHeight="1">
      <c r="A31" s="8" t="s">
        <v>971</v>
      </c>
      <c r="B31" s="24" t="s">
        <v>972</v>
      </c>
      <c r="C31" s="28">
        <f>'AEO 2023 Table 46 Raw'!F21</f>
        <v>0</v>
      </c>
      <c r="D31" s="28">
        <f>'AEO 2023 Table 46 Raw'!G21</f>
        <v>0</v>
      </c>
      <c r="E31" s="28">
        <f>'AEO 2023 Table 46 Raw'!H21</f>
        <v>0</v>
      </c>
      <c r="F31" s="28">
        <f>'AEO 2023 Table 46 Raw'!I21</f>
        <v>0</v>
      </c>
      <c r="G31" s="28">
        <f>'AEO 2023 Table 46 Raw'!J21</f>
        <v>0</v>
      </c>
      <c r="H31" s="28">
        <f>'AEO 2023 Table 46 Raw'!K21</f>
        <v>0</v>
      </c>
      <c r="I31" s="28">
        <f>'AEO 2023 Table 46 Raw'!L21</f>
        <v>0</v>
      </c>
      <c r="J31" s="28">
        <f>'AEO 2023 Table 46 Raw'!M21</f>
        <v>0</v>
      </c>
      <c r="K31" s="28">
        <f>'AEO 2023 Table 46 Raw'!N21</f>
        <v>0</v>
      </c>
      <c r="L31" s="28">
        <f>'AEO 2023 Table 46 Raw'!O21</f>
        <v>0</v>
      </c>
      <c r="M31" s="28">
        <f>'AEO 2023 Table 46 Raw'!P21</f>
        <v>0</v>
      </c>
      <c r="N31" s="28">
        <f>'AEO 2023 Table 46 Raw'!Q21</f>
        <v>0</v>
      </c>
      <c r="O31" s="28">
        <f>'AEO 2023 Table 46 Raw'!R21</f>
        <v>0</v>
      </c>
      <c r="P31" s="28">
        <f>'AEO 2023 Table 46 Raw'!S21</f>
        <v>0</v>
      </c>
      <c r="Q31" s="28">
        <f>'AEO 2023 Table 46 Raw'!T21</f>
        <v>0</v>
      </c>
      <c r="R31" s="28">
        <f>'AEO 2023 Table 46 Raw'!U21</f>
        <v>0</v>
      </c>
      <c r="S31" s="28">
        <f>'AEO 2023 Table 46 Raw'!V21</f>
        <v>0</v>
      </c>
      <c r="T31" s="28">
        <f>'AEO 2023 Table 46 Raw'!W21</f>
        <v>0</v>
      </c>
      <c r="U31" s="28">
        <f>'AEO 2023 Table 46 Raw'!X21</f>
        <v>0</v>
      </c>
      <c r="V31" s="28">
        <f>'AEO 2023 Table 46 Raw'!Y21</f>
        <v>0</v>
      </c>
      <c r="W31" s="28">
        <f>'AEO 2023 Table 46 Raw'!Z21</f>
        <v>0</v>
      </c>
      <c r="X31" s="28">
        <f>'AEO 2023 Table 46 Raw'!AA21</f>
        <v>0</v>
      </c>
      <c r="Y31" s="28">
        <f>'AEO 2023 Table 46 Raw'!AB21</f>
        <v>0</v>
      </c>
      <c r="Z31" s="28">
        <f>'AEO 2023 Table 46 Raw'!AC21</f>
        <v>0</v>
      </c>
      <c r="AA31" s="28">
        <f>'AEO 2023 Table 46 Raw'!AD21</f>
        <v>0</v>
      </c>
      <c r="AB31" s="28">
        <f>'AEO 2023 Table 46 Raw'!AE21</f>
        <v>0</v>
      </c>
      <c r="AC31" s="28">
        <f>'AEO 2023 Table 46 Raw'!AF21</f>
        <v>0</v>
      </c>
      <c r="AD31" s="28">
        <f>'AEO 2023 Table 46 Raw'!AG21</f>
        <v>0</v>
      </c>
      <c r="AE31" s="28">
        <f>'AEO 2023 Table 46 Raw'!AH21</f>
        <v>0</v>
      </c>
      <c r="AF31" s="46">
        <f>'AEO 2023 Table 46 Raw'!AI21</f>
        <v>0</v>
      </c>
    </row>
    <row r="32" spans="1:32" ht="15" customHeight="1">
      <c r="A32" s="8" t="s">
        <v>973</v>
      </c>
      <c r="B32" s="24" t="s">
        <v>974</v>
      </c>
      <c r="C32" s="28">
        <f>'AEO 2023 Table 46 Raw'!F22</f>
        <v>1.8519410000000001</v>
      </c>
      <c r="D32" s="28">
        <f>'AEO 2023 Table 46 Raw'!G22</f>
        <v>1.6833419999999999</v>
      </c>
      <c r="E32" s="28">
        <f>'AEO 2023 Table 46 Raw'!H22</f>
        <v>1.534297</v>
      </c>
      <c r="F32" s="28">
        <f>'AEO 2023 Table 46 Raw'!I22</f>
        <v>1.4057090000000001</v>
      </c>
      <c r="G32" s="28">
        <f>'AEO 2023 Table 46 Raw'!J22</f>
        <v>1.2990060000000001</v>
      </c>
      <c r="H32" s="28">
        <f>'AEO 2023 Table 46 Raw'!K22</f>
        <v>1.212326</v>
      </c>
      <c r="I32" s="28">
        <f>'AEO 2023 Table 46 Raw'!L22</f>
        <v>1.142978</v>
      </c>
      <c r="J32" s="28">
        <f>'AEO 2023 Table 46 Raw'!M22</f>
        <v>1.0895440000000001</v>
      </c>
      <c r="K32" s="28">
        <f>'AEO 2023 Table 46 Raw'!N22</f>
        <v>1.049058</v>
      </c>
      <c r="L32" s="28">
        <f>'AEO 2023 Table 46 Raw'!O22</f>
        <v>1.020097</v>
      </c>
      <c r="M32" s="28">
        <f>'AEO 2023 Table 46 Raw'!P22</f>
        <v>0.99998900000000002</v>
      </c>
      <c r="N32" s="28">
        <f>'AEO 2023 Table 46 Raw'!Q22</f>
        <v>0.98940600000000001</v>
      </c>
      <c r="O32" s="28">
        <f>'AEO 2023 Table 46 Raw'!R22</f>
        <v>0.98326800000000003</v>
      </c>
      <c r="P32" s="28">
        <f>'AEO 2023 Table 46 Raw'!S22</f>
        <v>0.98001000000000005</v>
      </c>
      <c r="Q32" s="28">
        <f>'AEO 2023 Table 46 Raw'!T22</f>
        <v>0.97813499999999998</v>
      </c>
      <c r="R32" s="28">
        <f>'AEO 2023 Table 46 Raw'!U22</f>
        <v>0.97645700000000002</v>
      </c>
      <c r="S32" s="28">
        <f>'AEO 2023 Table 46 Raw'!V22</f>
        <v>0.97379400000000005</v>
      </c>
      <c r="T32" s="28">
        <f>'AEO 2023 Table 46 Raw'!W22</f>
        <v>0.96976700000000005</v>
      </c>
      <c r="U32" s="28">
        <f>'AEO 2023 Table 46 Raw'!X22</f>
        <v>0.96574499999999996</v>
      </c>
      <c r="V32" s="28">
        <f>'AEO 2023 Table 46 Raw'!Y22</f>
        <v>0.96126999999999996</v>
      </c>
      <c r="W32" s="28">
        <f>'AEO 2023 Table 46 Raw'!Z22</f>
        <v>0.95960699999999999</v>
      </c>
      <c r="X32" s="28">
        <f>'AEO 2023 Table 46 Raw'!AA22</f>
        <v>0.95931599999999995</v>
      </c>
      <c r="Y32" s="28">
        <f>'AEO 2023 Table 46 Raw'!AB22</f>
        <v>0.95833400000000002</v>
      </c>
      <c r="Z32" s="28">
        <f>'AEO 2023 Table 46 Raw'!AC22</f>
        <v>0.956955</v>
      </c>
      <c r="AA32" s="28">
        <f>'AEO 2023 Table 46 Raw'!AD22</f>
        <v>0.956565</v>
      </c>
      <c r="AB32" s="28">
        <f>'AEO 2023 Table 46 Raw'!AE22</f>
        <v>0.95579199999999997</v>
      </c>
      <c r="AC32" s="28">
        <f>'AEO 2023 Table 46 Raw'!AF22</f>
        <v>-3.3262E-2</v>
      </c>
      <c r="AD32" s="28">
        <f>'AEO 2023 Table 46 Raw'!AG22</f>
        <v>0</v>
      </c>
      <c r="AE32" s="28">
        <f>'AEO 2023 Table 46 Raw'!AH22</f>
        <v>0</v>
      </c>
      <c r="AF32" s="46">
        <f>'AEO 2023 Table 46 Raw'!AI22</f>
        <v>0</v>
      </c>
    </row>
    <row r="33" spans="1:32" ht="15" customHeight="1">
      <c r="A33" s="8" t="s">
        <v>975</v>
      </c>
      <c r="B33" s="24" t="s">
        <v>976</v>
      </c>
      <c r="C33" s="28">
        <f>'AEO 2023 Table 46 Raw'!F23</f>
        <v>9.8419999999999994E-2</v>
      </c>
      <c r="D33" s="28">
        <f>'AEO 2023 Table 46 Raw'!G23</f>
        <v>0.102697</v>
      </c>
      <c r="E33" s="28">
        <f>'AEO 2023 Table 46 Raw'!H23</f>
        <v>0.10697</v>
      </c>
      <c r="F33" s="28">
        <f>'AEO 2023 Table 46 Raw'!I23</f>
        <v>0.111091</v>
      </c>
      <c r="G33" s="28">
        <f>'AEO 2023 Table 46 Raw'!J23</f>
        <v>0.11537600000000001</v>
      </c>
      <c r="H33" s="28">
        <f>'AEO 2023 Table 46 Raw'!K23</f>
        <v>0.119931</v>
      </c>
      <c r="I33" s="28">
        <f>'AEO 2023 Table 46 Raw'!L23</f>
        <v>0.12471699999999999</v>
      </c>
      <c r="J33" s="28">
        <f>'AEO 2023 Table 46 Raw'!M23</f>
        <v>0.12982399999999999</v>
      </c>
      <c r="K33" s="28">
        <f>'AEO 2023 Table 46 Raw'!N23</f>
        <v>0.135104</v>
      </c>
      <c r="L33" s="28">
        <f>'AEO 2023 Table 46 Raw'!O23</f>
        <v>0.14078199999999999</v>
      </c>
      <c r="M33" s="28">
        <f>'AEO 2023 Table 46 Raw'!P23</f>
        <v>0.14682799999999999</v>
      </c>
      <c r="N33" s="28">
        <f>'AEO 2023 Table 46 Raw'!Q23</f>
        <v>0.153554</v>
      </c>
      <c r="O33" s="28">
        <f>'AEO 2023 Table 46 Raw'!R23</f>
        <v>0.16062499999999999</v>
      </c>
      <c r="P33" s="28">
        <f>'AEO 2023 Table 46 Raw'!S23</f>
        <v>0.167964</v>
      </c>
      <c r="Q33" s="28">
        <f>'AEO 2023 Table 46 Raw'!T23</f>
        <v>0.17538100000000001</v>
      </c>
      <c r="R33" s="28">
        <f>'AEO 2023 Table 46 Raw'!U23</f>
        <v>0.182728</v>
      </c>
      <c r="S33" s="28">
        <f>'AEO 2023 Table 46 Raw'!V23</f>
        <v>0.18979299999999999</v>
      </c>
      <c r="T33" s="28">
        <f>'AEO 2023 Table 46 Raw'!W23</f>
        <v>0.19648099999999999</v>
      </c>
      <c r="U33" s="28">
        <f>'AEO 2023 Table 46 Raw'!X23</f>
        <v>0.20302600000000001</v>
      </c>
      <c r="V33" s="28">
        <f>'AEO 2023 Table 46 Raw'!Y23</f>
        <v>0.20932700000000001</v>
      </c>
      <c r="W33" s="28">
        <f>'AEO 2023 Table 46 Raw'!Z23</f>
        <v>0.21610699999999999</v>
      </c>
      <c r="X33" s="28">
        <f>'AEO 2023 Table 46 Raw'!AA23</f>
        <v>0.223106</v>
      </c>
      <c r="Y33" s="28">
        <f>'AEO 2023 Table 46 Raw'!AB23</f>
        <v>0.22991800000000001</v>
      </c>
      <c r="Z33" s="28">
        <f>'AEO 2023 Table 46 Raw'!AC23</f>
        <v>0.23663200000000001</v>
      </c>
      <c r="AA33" s="28">
        <f>'AEO 2023 Table 46 Raw'!AD23</f>
        <v>0.24355499999999999</v>
      </c>
      <c r="AB33" s="28">
        <f>'AEO 2023 Table 46 Raw'!AE23</f>
        <v>0.25080000000000002</v>
      </c>
      <c r="AC33" s="28">
        <f>'AEO 2023 Table 46 Raw'!AF23</f>
        <v>4.0550999999999997E-2</v>
      </c>
      <c r="AD33" s="28">
        <f>'AEO 2023 Table 46 Raw'!AG23</f>
        <v>0</v>
      </c>
      <c r="AE33" s="28">
        <f>'AEO 2023 Table 46 Raw'!AH23</f>
        <v>0</v>
      </c>
      <c r="AF33" s="46">
        <f>'AEO 2023 Table 46 Raw'!AI23</f>
        <v>0</v>
      </c>
    </row>
    <row r="34" spans="1:32" ht="15" customHeight="1">
      <c r="A34" s="8" t="s">
        <v>977</v>
      </c>
      <c r="B34" s="24" t="s">
        <v>978</v>
      </c>
      <c r="C34" s="28">
        <f>'AEO 2023 Table 46 Raw'!F24</f>
        <v>0.242477</v>
      </c>
      <c r="D34" s="28">
        <f>'AEO 2023 Table 46 Raw'!G24</f>
        <v>0.28965299999999999</v>
      </c>
      <c r="E34" s="28">
        <f>'AEO 2023 Table 46 Raw'!H24</f>
        <v>0.338001</v>
      </c>
      <c r="F34" s="28">
        <f>'AEO 2023 Table 46 Raw'!I24</f>
        <v>0.386818</v>
      </c>
      <c r="G34" s="28">
        <f>'AEO 2023 Table 46 Raw'!J24</f>
        <v>0.43748799999999999</v>
      </c>
      <c r="H34" s="28">
        <f>'AEO 2023 Table 46 Raw'!K24</f>
        <v>0.490371</v>
      </c>
      <c r="I34" s="28">
        <f>'AEO 2023 Table 46 Raw'!L24</f>
        <v>0.54502499999999998</v>
      </c>
      <c r="J34" s="28">
        <f>'AEO 2023 Table 46 Raw'!M24</f>
        <v>0.60196300000000003</v>
      </c>
      <c r="K34" s="28">
        <f>'AEO 2023 Table 46 Raw'!N24</f>
        <v>0.65981199999999995</v>
      </c>
      <c r="L34" s="28">
        <f>'AEO 2023 Table 46 Raw'!O24</f>
        <v>0.71998300000000004</v>
      </c>
      <c r="M34" s="28">
        <f>'AEO 2023 Table 46 Raw'!P24</f>
        <v>0.78222999999999998</v>
      </c>
      <c r="N34" s="28">
        <f>'AEO 2023 Table 46 Raw'!Q24</f>
        <v>0.84876300000000005</v>
      </c>
      <c r="O34" s="28">
        <f>'AEO 2023 Table 46 Raw'!R24</f>
        <v>0.917624</v>
      </c>
      <c r="P34" s="28">
        <f>'AEO 2023 Table 46 Raw'!S24</f>
        <v>0.98853800000000003</v>
      </c>
      <c r="Q34" s="28">
        <f>'AEO 2023 Table 46 Raw'!T24</f>
        <v>1.0605359999999999</v>
      </c>
      <c r="R34" s="28">
        <f>'AEO 2023 Table 46 Raw'!U24</f>
        <v>1.1325810000000001</v>
      </c>
      <c r="S34" s="28">
        <f>'AEO 2023 Table 46 Raw'!V24</f>
        <v>1.2033069999999999</v>
      </c>
      <c r="T34" s="28">
        <f>'AEO 2023 Table 46 Raw'!W24</f>
        <v>1.2719389999999999</v>
      </c>
      <c r="U34" s="28">
        <f>'AEO 2023 Table 46 Raw'!X24</f>
        <v>1.3399810000000001</v>
      </c>
      <c r="V34" s="28">
        <f>'AEO 2023 Table 46 Raw'!Y24</f>
        <v>1.406644</v>
      </c>
      <c r="W34" s="28">
        <f>'AEO 2023 Table 46 Raw'!Z24</f>
        <v>1.4767790000000001</v>
      </c>
      <c r="X34" s="28">
        <f>'AEO 2023 Table 46 Raw'!AA24</f>
        <v>1.5485</v>
      </c>
      <c r="Y34" s="28">
        <f>'AEO 2023 Table 46 Raw'!AB24</f>
        <v>1.618852</v>
      </c>
      <c r="Z34" s="28">
        <f>'AEO 2023 Table 46 Raw'!AC24</f>
        <v>1.688491</v>
      </c>
      <c r="AA34" s="28">
        <f>'AEO 2023 Table 46 Raw'!AD24</f>
        <v>1.759617</v>
      </c>
      <c r="AB34" s="28">
        <f>'AEO 2023 Table 46 Raw'!AE24</f>
        <v>1.8330759999999999</v>
      </c>
      <c r="AC34" s="28">
        <f>'AEO 2023 Table 46 Raw'!AF24</f>
        <v>9.6883999999999998E-2</v>
      </c>
      <c r="AD34" s="28">
        <f>'AEO 2023 Table 46 Raw'!AG24</f>
        <v>0</v>
      </c>
      <c r="AE34" s="28">
        <f>'AEO 2023 Table 46 Raw'!AH24</f>
        <v>0</v>
      </c>
      <c r="AF34" s="46">
        <f>'AEO 2023 Table 46 Raw'!AI24</f>
        <v>0</v>
      </c>
    </row>
    <row r="35" spans="1:32" ht="15" customHeight="1">
      <c r="A35" s="8" t="s">
        <v>979</v>
      </c>
      <c r="B35" s="24" t="s">
        <v>980</v>
      </c>
      <c r="C35" s="28">
        <f>'AEO 2023 Table 46 Raw'!F25</f>
        <v>0.65017400000000003</v>
      </c>
      <c r="D35" s="28">
        <f>'AEO 2023 Table 46 Raw'!G25</f>
        <v>0.73499899999999996</v>
      </c>
      <c r="E35" s="28">
        <f>'AEO 2023 Table 46 Raw'!H25</f>
        <v>0.81589299999999998</v>
      </c>
      <c r="F35" s="28">
        <f>'AEO 2023 Table 46 Raw'!I25</f>
        <v>0.89203600000000005</v>
      </c>
      <c r="G35" s="28">
        <f>'AEO 2023 Table 46 Raw'!J25</f>
        <v>0.96677299999999999</v>
      </c>
      <c r="H35" s="28">
        <f>'AEO 2023 Table 46 Raw'!K25</f>
        <v>1.040834</v>
      </c>
      <c r="I35" s="28">
        <f>'AEO 2023 Table 46 Raw'!L25</f>
        <v>1.113861</v>
      </c>
      <c r="J35" s="28">
        <f>'AEO 2023 Table 46 Raw'!M25</f>
        <v>1.1871670000000001</v>
      </c>
      <c r="K35" s="28">
        <f>'AEO 2023 Table 46 Raw'!N25</f>
        <v>1.2589999999999999</v>
      </c>
      <c r="L35" s="28">
        <f>'AEO 2023 Table 46 Raw'!O25</f>
        <v>1.331833</v>
      </c>
      <c r="M35" s="28">
        <f>'AEO 2023 Table 46 Raw'!P25</f>
        <v>1.4055</v>
      </c>
      <c r="N35" s="28">
        <f>'AEO 2023 Table 46 Raw'!Q25</f>
        <v>1.4837039999999999</v>
      </c>
      <c r="O35" s="28">
        <f>'AEO 2023 Table 46 Raw'!R25</f>
        <v>1.563547</v>
      </c>
      <c r="P35" s="28">
        <f>'AEO 2023 Table 46 Raw'!S25</f>
        <v>1.6450279999999999</v>
      </c>
      <c r="Q35" s="28">
        <f>'AEO 2023 Table 46 Raw'!T25</f>
        <v>1.7268349999999999</v>
      </c>
      <c r="R35" s="28">
        <f>'AEO 2023 Table 46 Raw'!U25</f>
        <v>1.807712</v>
      </c>
      <c r="S35" s="28">
        <f>'AEO 2023 Table 46 Raw'!V25</f>
        <v>1.885856</v>
      </c>
      <c r="T35" s="28">
        <f>'AEO 2023 Table 46 Raw'!W25</f>
        <v>1.9604189999999999</v>
      </c>
      <c r="U35" s="28">
        <f>'AEO 2023 Table 46 Raw'!X25</f>
        <v>2.0338270000000001</v>
      </c>
      <c r="V35" s="28">
        <f>'AEO 2023 Table 46 Raw'!Y25</f>
        <v>2.1050800000000001</v>
      </c>
      <c r="W35" s="28">
        <f>'AEO 2023 Table 46 Raw'!Z25</f>
        <v>2.1814260000000001</v>
      </c>
      <c r="X35" s="28">
        <f>'AEO 2023 Table 46 Raw'!AA25</f>
        <v>2.2600820000000001</v>
      </c>
      <c r="Y35" s="28">
        <f>'AEO 2023 Table 46 Raw'!AB25</f>
        <v>2.3367960000000001</v>
      </c>
      <c r="Z35" s="28">
        <f>'AEO 2023 Table 46 Raw'!AC25</f>
        <v>2.4124829999999999</v>
      </c>
      <c r="AA35" s="28">
        <f>'AEO 2023 Table 46 Raw'!AD25</f>
        <v>2.490272</v>
      </c>
      <c r="AB35" s="28">
        <f>'AEO 2023 Table 46 Raw'!AE25</f>
        <v>2.5713140000000001</v>
      </c>
      <c r="AC35" s="28">
        <f>'AEO 2023 Table 46 Raw'!AF25</f>
        <v>6.8455000000000002E-2</v>
      </c>
      <c r="AD35" s="28">
        <f>'AEO 2023 Table 46 Raw'!AG25</f>
        <v>0</v>
      </c>
      <c r="AE35" s="28">
        <f>'AEO 2023 Table 46 Raw'!AH25</f>
        <v>0</v>
      </c>
      <c r="AF35" s="46">
        <f>'AEO 2023 Table 46 Raw'!AI25</f>
        <v>0</v>
      </c>
    </row>
    <row r="36" spans="1:32" ht="15" customHeight="1">
      <c r="A36" s="8" t="s">
        <v>981</v>
      </c>
      <c r="B36" s="24" t="s">
        <v>982</v>
      </c>
      <c r="C36" s="28">
        <f>'AEO 2023 Table 46 Raw'!F26</f>
        <v>0.150364</v>
      </c>
      <c r="D36" s="28">
        <f>'AEO 2023 Table 46 Raw'!G26</f>
        <v>0.15638299999999999</v>
      </c>
      <c r="E36" s="28">
        <f>'AEO 2023 Table 46 Raw'!H26</f>
        <v>0.16181400000000001</v>
      </c>
      <c r="F36" s="28">
        <f>'AEO 2023 Table 46 Raw'!I26</f>
        <v>0.166681</v>
      </c>
      <c r="G36" s="28">
        <f>'AEO 2023 Table 46 Raw'!J26</f>
        <v>0.17144599999999999</v>
      </c>
      <c r="H36" s="28">
        <f>'AEO 2023 Table 46 Raw'!K26</f>
        <v>0.176311</v>
      </c>
      <c r="I36" s="28">
        <f>'AEO 2023 Table 46 Raw'!L26</f>
        <v>0.181285</v>
      </c>
      <c r="J36" s="28">
        <f>'AEO 2023 Table 46 Raw'!M26</f>
        <v>0.18658</v>
      </c>
      <c r="K36" s="28">
        <f>'AEO 2023 Table 46 Raw'!N26</f>
        <v>0.19202900000000001</v>
      </c>
      <c r="L36" s="28">
        <f>'AEO 2023 Table 46 Raw'!O26</f>
        <v>0.19794900000000001</v>
      </c>
      <c r="M36" s="28">
        <f>'AEO 2023 Table 46 Raw'!P26</f>
        <v>0.20438899999999999</v>
      </c>
      <c r="N36" s="28">
        <f>'AEO 2023 Table 46 Raw'!Q26</f>
        <v>0.21176700000000001</v>
      </c>
      <c r="O36" s="28">
        <f>'AEO 2023 Table 46 Raw'!R26</f>
        <v>0.21974099999999999</v>
      </c>
      <c r="P36" s="28">
        <f>'AEO 2023 Table 46 Raw'!S26</f>
        <v>0.228267</v>
      </c>
      <c r="Q36" s="28">
        <f>'AEO 2023 Table 46 Raw'!T26</f>
        <v>0.237124</v>
      </c>
      <c r="R36" s="28">
        <f>'AEO 2023 Table 46 Raw'!U26</f>
        <v>0.24607299999999999</v>
      </c>
      <c r="S36" s="28">
        <f>'AEO 2023 Table 46 Raw'!V26</f>
        <v>0.25485400000000002</v>
      </c>
      <c r="T36" s="28">
        <f>'AEO 2023 Table 46 Raw'!W26</f>
        <v>0.26331599999999999</v>
      </c>
      <c r="U36" s="28">
        <f>'AEO 2023 Table 46 Raw'!X26</f>
        <v>0.27167799999999998</v>
      </c>
      <c r="V36" s="28">
        <f>'AEO 2023 Table 46 Raw'!Y26</f>
        <v>0.27979999999999999</v>
      </c>
      <c r="W36" s="28">
        <f>'AEO 2023 Table 46 Raw'!Z26</f>
        <v>0.28850100000000001</v>
      </c>
      <c r="X36" s="28">
        <f>'AEO 2023 Table 46 Raw'!AA26</f>
        <v>0.29743900000000001</v>
      </c>
      <c r="Y36" s="28">
        <f>'AEO 2023 Table 46 Raw'!AB26</f>
        <v>0.306145</v>
      </c>
      <c r="Z36" s="28">
        <f>'AEO 2023 Table 46 Raw'!AC26</f>
        <v>0.31473699999999999</v>
      </c>
      <c r="AA36" s="28">
        <f>'AEO 2023 Table 46 Raw'!AD26</f>
        <v>0.32355800000000001</v>
      </c>
      <c r="AB36" s="28">
        <f>'AEO 2023 Table 46 Raw'!AE26</f>
        <v>0.33274100000000001</v>
      </c>
      <c r="AC36" s="28">
        <f>'AEO 2023 Table 46 Raw'!AF26</f>
        <v>3.3137E-2</v>
      </c>
      <c r="AD36" s="28">
        <f>'AEO 2023 Table 46 Raw'!AG26</f>
        <v>0</v>
      </c>
      <c r="AE36" s="28">
        <f>'AEO 2023 Table 46 Raw'!AH26</f>
        <v>0</v>
      </c>
      <c r="AF36" s="46">
        <f>'AEO 2023 Table 46 Raw'!AI26</f>
        <v>0</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6"/>
    </row>
    <row r="38" spans="1:32" ht="15" customHeight="1">
      <c r="A38" s="8" t="s">
        <v>983</v>
      </c>
      <c r="B38" s="24" t="s">
        <v>984</v>
      </c>
      <c r="C38" s="28">
        <f>'AEO 2023 Table 46 Raw'!F27</f>
        <v>7.9773999999999998E-2</v>
      </c>
      <c r="D38" s="28">
        <f>'AEO 2023 Table 46 Raw'!G27</f>
        <v>8.4709000000000007E-2</v>
      </c>
      <c r="E38" s="28">
        <f>'AEO 2023 Table 46 Raw'!H27</f>
        <v>8.9788000000000007E-2</v>
      </c>
      <c r="F38" s="28">
        <f>'AEO 2023 Table 46 Raw'!I27</f>
        <v>9.4958000000000001E-2</v>
      </c>
      <c r="G38" s="28">
        <f>'AEO 2023 Table 46 Raw'!J27</f>
        <v>0.10063900000000001</v>
      </c>
      <c r="H38" s="28">
        <f>'AEO 2023 Table 46 Raw'!K27</f>
        <v>0.106947</v>
      </c>
      <c r="I38" s="28">
        <f>'AEO 2023 Table 46 Raw'!L27</f>
        <v>0.113833</v>
      </c>
      <c r="J38" s="28">
        <f>'AEO 2023 Table 46 Raw'!M27</f>
        <v>0.121408</v>
      </c>
      <c r="K38" s="28">
        <f>'AEO 2023 Table 46 Raw'!N27</f>
        <v>0.129441</v>
      </c>
      <c r="L38" s="28">
        <f>'AEO 2023 Table 46 Raw'!O27</f>
        <v>0.13814000000000001</v>
      </c>
      <c r="M38" s="28">
        <f>'AEO 2023 Table 46 Raw'!P27</f>
        <v>0.147423</v>
      </c>
      <c r="N38" s="28">
        <f>'AEO 2023 Table 46 Raw'!Q27</f>
        <v>0.15762100000000001</v>
      </c>
      <c r="O38" s="28">
        <f>'AEO 2023 Table 46 Raw'!R27</f>
        <v>0.16836799999999999</v>
      </c>
      <c r="P38" s="28">
        <f>'AEO 2023 Table 46 Raw'!S27</f>
        <v>0.17960200000000001</v>
      </c>
      <c r="Q38" s="28">
        <f>'AEO 2023 Table 46 Raw'!T27</f>
        <v>0.19111700000000001</v>
      </c>
      <c r="R38" s="28">
        <f>'AEO 2023 Table 46 Raw'!U27</f>
        <v>0.20269200000000001</v>
      </c>
      <c r="S38" s="28">
        <f>'AEO 2023 Table 46 Raw'!V27</f>
        <v>0.214091</v>
      </c>
      <c r="T38" s="28">
        <f>'AEO 2023 Table 46 Raw'!W27</f>
        <v>0.225186</v>
      </c>
      <c r="U38" s="28">
        <f>'AEO 2023 Table 46 Raw'!X27</f>
        <v>0.23621</v>
      </c>
      <c r="V38" s="28">
        <f>'AEO 2023 Table 46 Raw'!Y27</f>
        <v>0.24701600000000001</v>
      </c>
      <c r="W38" s="28">
        <f>'AEO 2023 Table 46 Raw'!Z27</f>
        <v>0.258405</v>
      </c>
      <c r="X38" s="28">
        <f>'AEO 2023 Table 46 Raw'!AA27</f>
        <v>0.27006000000000002</v>
      </c>
      <c r="Y38" s="28">
        <f>'AEO 2023 Table 46 Raw'!AB27</f>
        <v>0.28149600000000002</v>
      </c>
      <c r="Z38" s="28">
        <f>'AEO 2023 Table 46 Raw'!AC27</f>
        <v>0.292827</v>
      </c>
      <c r="AA38" s="28">
        <f>'AEO 2023 Table 46 Raw'!AD27</f>
        <v>0.304394</v>
      </c>
      <c r="AB38" s="28">
        <f>'AEO 2023 Table 46 Raw'!AE27</f>
        <v>0.31633299999999998</v>
      </c>
      <c r="AC38" s="28">
        <f>'AEO 2023 Table 46 Raw'!AF27</f>
        <v>5.6113999999999997E-2</v>
      </c>
      <c r="AD38" s="28">
        <f>'AEO 2023 Table 46 Raw'!AG27</f>
        <v>0</v>
      </c>
      <c r="AE38" s="28">
        <f>'AEO 2023 Table 46 Raw'!AH27</f>
        <v>0</v>
      </c>
      <c r="AF38" s="46">
        <f>'AEO 2023 Table 46 Raw'!AI27</f>
        <v>0</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6"/>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6"/>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6"/>
    </row>
    <row r="42" spans="1:32" ht="12" customHeight="1">
      <c r="A42" s="8" t="s">
        <v>987</v>
      </c>
      <c r="B42" s="24" t="s">
        <v>947</v>
      </c>
      <c r="C42" s="28">
        <f>'AEO 2023 Table 46 Raw'!F30</f>
        <v>6.5062999999999996E-2</v>
      </c>
      <c r="D42" s="28">
        <f>'AEO 2023 Table 46 Raw'!G30</f>
        <v>5.8495999999999999E-2</v>
      </c>
      <c r="E42" s="28">
        <f>'AEO 2023 Table 46 Raw'!H30</f>
        <v>5.1991000000000002E-2</v>
      </c>
      <c r="F42" s="28">
        <f>'AEO 2023 Table 46 Raw'!I30</f>
        <v>4.5643999999999997E-2</v>
      </c>
      <c r="G42" s="28">
        <f>'AEO 2023 Table 46 Raw'!J30</f>
        <v>3.9710000000000002E-2</v>
      </c>
      <c r="H42" s="28">
        <f>'AEO 2023 Table 46 Raw'!K30</f>
        <v>3.4805999999999997E-2</v>
      </c>
      <c r="I42" s="28">
        <f>'AEO 2023 Table 46 Raw'!L30</f>
        <v>3.0196000000000001E-2</v>
      </c>
      <c r="J42" s="28">
        <f>'AEO 2023 Table 46 Raw'!M30</f>
        <v>2.6155999999999999E-2</v>
      </c>
      <c r="K42" s="28">
        <f>'AEO 2023 Table 46 Raw'!N30</f>
        <v>2.2713000000000001E-2</v>
      </c>
      <c r="L42" s="28">
        <f>'AEO 2023 Table 46 Raw'!O30</f>
        <v>1.9885E-2</v>
      </c>
      <c r="M42" s="28">
        <f>'AEO 2023 Table 46 Raw'!P30</f>
        <v>1.7531000000000001E-2</v>
      </c>
      <c r="N42" s="28">
        <f>'AEO 2023 Table 46 Raw'!Q30</f>
        <v>1.5620999999999999E-2</v>
      </c>
      <c r="O42" s="28">
        <f>'AEO 2023 Table 46 Raw'!R30</f>
        <v>1.4361000000000001E-2</v>
      </c>
      <c r="P42" s="28">
        <f>'AEO 2023 Table 46 Raw'!S30</f>
        <v>1.3289E-2</v>
      </c>
      <c r="Q42" s="28">
        <f>'AEO 2023 Table 46 Raw'!T30</f>
        <v>1.2399E-2</v>
      </c>
      <c r="R42" s="28">
        <f>'AEO 2023 Table 46 Raw'!U30</f>
        <v>1.1609E-2</v>
      </c>
      <c r="S42" s="28">
        <f>'AEO 2023 Table 46 Raw'!V30</f>
        <v>1.0869999999999999E-2</v>
      </c>
      <c r="T42" s="28">
        <f>'AEO 2023 Table 46 Raw'!W30</f>
        <v>1.0177E-2</v>
      </c>
      <c r="U42" s="28">
        <f>'AEO 2023 Table 46 Raw'!X30</f>
        <v>9.5289999999999993E-3</v>
      </c>
      <c r="V42" s="28">
        <f>'AEO 2023 Table 46 Raw'!Y30</f>
        <v>8.9219999999999994E-3</v>
      </c>
      <c r="W42" s="28">
        <f>'AEO 2023 Table 46 Raw'!Z30</f>
        <v>8.3540000000000003E-3</v>
      </c>
      <c r="X42" s="28">
        <f>'AEO 2023 Table 46 Raw'!AA30</f>
        <v>7.8209999999999998E-3</v>
      </c>
      <c r="Y42" s="28">
        <f>'AEO 2023 Table 46 Raw'!AB30</f>
        <v>7.3229999999999996E-3</v>
      </c>
      <c r="Z42" s="28">
        <f>'AEO 2023 Table 46 Raw'!AC30</f>
        <v>6.8570000000000002E-3</v>
      </c>
      <c r="AA42" s="28">
        <f>'AEO 2023 Table 46 Raw'!AD30</f>
        <v>6.4200000000000004E-3</v>
      </c>
      <c r="AB42" s="28">
        <f>'AEO 2023 Table 46 Raw'!AE30</f>
        <v>6.0109999999999999E-3</v>
      </c>
      <c r="AC42" s="28">
        <f>'AEO 2023 Table 46 Raw'!AF30</f>
        <v>-9.0056999999999998E-2</v>
      </c>
      <c r="AD42" s="28">
        <f>'AEO 2023 Table 46 Raw'!AG30</f>
        <v>0</v>
      </c>
      <c r="AE42" s="28">
        <f>'AEO 2023 Table 46 Raw'!AH30</f>
        <v>0</v>
      </c>
      <c r="AF42" s="46">
        <f>'AEO 2023 Table 46 Raw'!AI30</f>
        <v>0</v>
      </c>
    </row>
    <row r="43" spans="1:32" ht="12" customHeight="1">
      <c r="A43" s="8" t="s">
        <v>988</v>
      </c>
      <c r="B43" s="24" t="s">
        <v>949</v>
      </c>
      <c r="C43" s="28">
        <f>'AEO 2023 Table 46 Raw'!F31</f>
        <v>1.6479999999999999E-3</v>
      </c>
      <c r="D43" s="28">
        <f>'AEO 2023 Table 46 Raw'!G31</f>
        <v>1.5430000000000001E-3</v>
      </c>
      <c r="E43" s="28">
        <f>'AEO 2023 Table 46 Raw'!H31</f>
        <v>1.4450000000000001E-3</v>
      </c>
      <c r="F43" s="28">
        <f>'AEO 2023 Table 46 Raw'!I31</f>
        <v>1.353E-3</v>
      </c>
      <c r="G43" s="28">
        <f>'AEO 2023 Table 46 Raw'!J31</f>
        <v>1.266E-3</v>
      </c>
      <c r="H43" s="28">
        <f>'AEO 2023 Table 46 Raw'!K31</f>
        <v>1.186E-3</v>
      </c>
      <c r="I43" s="28">
        <f>'AEO 2023 Table 46 Raw'!L31</f>
        <v>1.1100000000000001E-3</v>
      </c>
      <c r="J43" s="28">
        <f>'AEO 2023 Table 46 Raw'!M31</f>
        <v>1.0399999999999999E-3</v>
      </c>
      <c r="K43" s="28">
        <f>'AEO 2023 Table 46 Raw'!N31</f>
        <v>9.7300000000000002E-4</v>
      </c>
      <c r="L43" s="28">
        <f>'AEO 2023 Table 46 Raw'!O31</f>
        <v>9.1100000000000003E-4</v>
      </c>
      <c r="M43" s="28">
        <f>'AEO 2023 Table 46 Raw'!P31</f>
        <v>8.5300000000000003E-4</v>
      </c>
      <c r="N43" s="28">
        <f>'AEO 2023 Table 46 Raw'!Q31</f>
        <v>7.9900000000000001E-4</v>
      </c>
      <c r="O43" s="28">
        <f>'AEO 2023 Table 46 Raw'!R31</f>
        <v>7.4799999999999997E-4</v>
      </c>
      <c r="P43" s="28">
        <f>'AEO 2023 Table 46 Raw'!S31</f>
        <v>6.9999999999999999E-4</v>
      </c>
      <c r="Q43" s="28">
        <f>'AEO 2023 Table 46 Raw'!T31</f>
        <v>6.5600000000000001E-4</v>
      </c>
      <c r="R43" s="28">
        <f>'AEO 2023 Table 46 Raw'!U31</f>
        <v>6.1399999999999996E-4</v>
      </c>
      <c r="S43" s="28">
        <f>'AEO 2023 Table 46 Raw'!V31</f>
        <v>5.7499999999999999E-4</v>
      </c>
      <c r="T43" s="28">
        <f>'AEO 2023 Table 46 Raw'!W31</f>
        <v>5.3799999999999996E-4</v>
      </c>
      <c r="U43" s="28">
        <f>'AEO 2023 Table 46 Raw'!X31</f>
        <v>5.04E-4</v>
      </c>
      <c r="V43" s="28">
        <f>'AEO 2023 Table 46 Raw'!Y31</f>
        <v>4.7199999999999998E-4</v>
      </c>
      <c r="W43" s="28">
        <f>'AEO 2023 Table 46 Raw'!Z31</f>
        <v>4.4200000000000001E-4</v>
      </c>
      <c r="X43" s="28">
        <f>'AEO 2023 Table 46 Raw'!AA31</f>
        <v>4.1399999999999998E-4</v>
      </c>
      <c r="Y43" s="28">
        <f>'AEO 2023 Table 46 Raw'!AB31</f>
        <v>3.8699999999999997E-4</v>
      </c>
      <c r="Z43" s="28">
        <f>'AEO 2023 Table 46 Raw'!AC31</f>
        <v>3.6299999999999999E-4</v>
      </c>
      <c r="AA43" s="28">
        <f>'AEO 2023 Table 46 Raw'!AD31</f>
        <v>3.4000000000000002E-4</v>
      </c>
      <c r="AB43" s="28">
        <f>'AEO 2023 Table 46 Raw'!AE31</f>
        <v>3.1799999999999998E-4</v>
      </c>
      <c r="AC43" s="28">
        <f>'AEO 2023 Table 46 Raw'!AF31</f>
        <v>-6.7639000000000005E-2</v>
      </c>
      <c r="AD43" s="28">
        <f>'AEO 2023 Table 46 Raw'!AG31</f>
        <v>0</v>
      </c>
      <c r="AE43" s="28">
        <f>'AEO 2023 Table 46 Raw'!AH31</f>
        <v>0</v>
      </c>
      <c r="AF43" s="46">
        <f>'AEO 2023 Table 46 Raw'!AI31</f>
        <v>0</v>
      </c>
    </row>
    <row r="44" spans="1:32" ht="12" customHeight="1">
      <c r="A44" s="8" t="s">
        <v>989</v>
      </c>
      <c r="B44" s="24" t="s">
        <v>990</v>
      </c>
      <c r="C44" s="28">
        <f>'AEO 2023 Table 46 Raw'!F32</f>
        <v>9.6790000000000001E-3</v>
      </c>
      <c r="D44" s="28">
        <f>'AEO 2023 Table 46 Raw'!G32</f>
        <v>8.7530000000000004E-3</v>
      </c>
      <c r="E44" s="28">
        <f>'AEO 2023 Table 46 Raw'!H32</f>
        <v>8.1770000000000002E-3</v>
      </c>
      <c r="F44" s="28">
        <f>'AEO 2023 Table 46 Raw'!I32</f>
        <v>7.6559999999999996E-3</v>
      </c>
      <c r="G44" s="28">
        <f>'AEO 2023 Table 46 Raw'!J32</f>
        <v>7.1679999999999999E-3</v>
      </c>
      <c r="H44" s="28">
        <f>'AEO 2023 Table 46 Raw'!K32</f>
        <v>6.7120000000000001E-3</v>
      </c>
      <c r="I44" s="28">
        <f>'AEO 2023 Table 46 Raw'!L32</f>
        <v>6.2839999999999997E-3</v>
      </c>
      <c r="J44" s="28">
        <f>'AEO 2023 Table 46 Raw'!M32</f>
        <v>5.8840000000000003E-3</v>
      </c>
      <c r="K44" s="28">
        <f>'AEO 2023 Table 46 Raw'!N32</f>
        <v>5.509E-3</v>
      </c>
      <c r="L44" s="28">
        <f>'AEO 2023 Table 46 Raw'!O32</f>
        <v>5.1580000000000003E-3</v>
      </c>
      <c r="M44" s="28">
        <f>'AEO 2023 Table 46 Raw'!P32</f>
        <v>4.829E-3</v>
      </c>
      <c r="N44" s="28">
        <f>'AEO 2023 Table 46 Raw'!Q32</f>
        <v>4.522E-3</v>
      </c>
      <c r="O44" s="28">
        <f>'AEO 2023 Table 46 Raw'!R32</f>
        <v>4.2339999999999999E-3</v>
      </c>
      <c r="P44" s="28">
        <f>'AEO 2023 Table 46 Raw'!S32</f>
        <v>3.9639999999999996E-3</v>
      </c>
      <c r="Q44" s="28">
        <f>'AEO 2023 Table 46 Raw'!T32</f>
        <v>3.7109999999999999E-3</v>
      </c>
      <c r="R44" s="28">
        <f>'AEO 2023 Table 46 Raw'!U32</f>
        <v>3.4749999999999998E-3</v>
      </c>
      <c r="S44" s="28">
        <f>'AEO 2023 Table 46 Raw'!V32</f>
        <v>3.2539999999999999E-3</v>
      </c>
      <c r="T44" s="28">
        <f>'AEO 2023 Table 46 Raw'!W32</f>
        <v>3.0460000000000001E-3</v>
      </c>
      <c r="U44" s="28">
        <f>'AEO 2023 Table 46 Raw'!X32</f>
        <v>2.8519999999999999E-3</v>
      </c>
      <c r="V44" s="28">
        <f>'AEO 2023 Table 46 Raw'!Y32</f>
        <v>2.6710000000000002E-3</v>
      </c>
      <c r="W44" s="28">
        <f>'AEO 2023 Table 46 Raw'!Z32</f>
        <v>2.5010000000000002E-3</v>
      </c>
      <c r="X44" s="28">
        <f>'AEO 2023 Table 46 Raw'!AA32</f>
        <v>2.3410000000000002E-3</v>
      </c>
      <c r="Y44" s="28">
        <f>'AEO 2023 Table 46 Raw'!AB32</f>
        <v>2.1919999999999999E-3</v>
      </c>
      <c r="Z44" s="28">
        <f>'AEO 2023 Table 46 Raw'!AC32</f>
        <v>2.052E-3</v>
      </c>
      <c r="AA44" s="28">
        <f>'AEO 2023 Table 46 Raw'!AD32</f>
        <v>1.9220000000000001E-3</v>
      </c>
      <c r="AB44" s="28">
        <f>'AEO 2023 Table 46 Raw'!AE32</f>
        <v>1.799E-3</v>
      </c>
      <c r="AC44" s="28">
        <f>'AEO 2023 Table 46 Raw'!AF32</f>
        <v>-7.3338E-2</v>
      </c>
      <c r="AD44" s="28">
        <f>'AEO 2023 Table 46 Raw'!AG32</f>
        <v>0</v>
      </c>
      <c r="AE44" s="28">
        <f>'AEO 2023 Table 46 Raw'!AH32</f>
        <v>0</v>
      </c>
      <c r="AF44" s="46">
        <f>'AEO 2023 Table 46 Raw'!AI32</f>
        <v>0</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6"/>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6"/>
    </row>
    <row r="47" spans="1:32" ht="12" customHeight="1">
      <c r="A47" s="8" t="s">
        <v>992</v>
      </c>
      <c r="B47" s="24" t="s">
        <v>954</v>
      </c>
      <c r="C47" s="28">
        <f>'AEO 2023 Table 46 Raw'!F34</f>
        <v>0</v>
      </c>
      <c r="D47" s="28">
        <f>'AEO 2023 Table 46 Raw'!G34</f>
        <v>0</v>
      </c>
      <c r="E47" s="28">
        <f>'AEO 2023 Table 46 Raw'!H34</f>
        <v>0</v>
      </c>
      <c r="F47" s="28">
        <f>'AEO 2023 Table 46 Raw'!I34</f>
        <v>0</v>
      </c>
      <c r="G47" s="28">
        <f>'AEO 2023 Table 46 Raw'!J34</f>
        <v>0</v>
      </c>
      <c r="H47" s="28">
        <f>'AEO 2023 Table 46 Raw'!K34</f>
        <v>0</v>
      </c>
      <c r="I47" s="28">
        <f>'AEO 2023 Table 46 Raw'!L34</f>
        <v>0</v>
      </c>
      <c r="J47" s="28">
        <f>'AEO 2023 Table 46 Raw'!M34</f>
        <v>0</v>
      </c>
      <c r="K47" s="28">
        <f>'AEO 2023 Table 46 Raw'!N34</f>
        <v>0</v>
      </c>
      <c r="L47" s="28">
        <f>'AEO 2023 Table 46 Raw'!O34</f>
        <v>0</v>
      </c>
      <c r="M47" s="28">
        <f>'AEO 2023 Table 46 Raw'!P34</f>
        <v>0</v>
      </c>
      <c r="N47" s="28">
        <f>'AEO 2023 Table 46 Raw'!Q34</f>
        <v>0</v>
      </c>
      <c r="O47" s="28">
        <f>'AEO 2023 Table 46 Raw'!R34</f>
        <v>0</v>
      </c>
      <c r="P47" s="28">
        <f>'AEO 2023 Table 46 Raw'!S34</f>
        <v>0</v>
      </c>
      <c r="Q47" s="28">
        <f>'AEO 2023 Table 46 Raw'!T34</f>
        <v>0</v>
      </c>
      <c r="R47" s="28">
        <f>'AEO 2023 Table 46 Raw'!U34</f>
        <v>0</v>
      </c>
      <c r="S47" s="28">
        <f>'AEO 2023 Table 46 Raw'!V34</f>
        <v>0</v>
      </c>
      <c r="T47" s="28">
        <f>'AEO 2023 Table 46 Raw'!W34</f>
        <v>0</v>
      </c>
      <c r="U47" s="28">
        <f>'AEO 2023 Table 46 Raw'!X34</f>
        <v>0</v>
      </c>
      <c r="V47" s="28">
        <f>'AEO 2023 Table 46 Raw'!Y34</f>
        <v>0</v>
      </c>
      <c r="W47" s="28">
        <f>'AEO 2023 Table 46 Raw'!Z34</f>
        <v>0</v>
      </c>
      <c r="X47" s="28">
        <f>'AEO 2023 Table 46 Raw'!AA34</f>
        <v>0</v>
      </c>
      <c r="Y47" s="28">
        <f>'AEO 2023 Table 46 Raw'!AB34</f>
        <v>0</v>
      </c>
      <c r="Z47" s="28">
        <f>'AEO 2023 Table 46 Raw'!AC34</f>
        <v>0</v>
      </c>
      <c r="AA47" s="28">
        <f>'AEO 2023 Table 46 Raw'!AD34</f>
        <v>0</v>
      </c>
      <c r="AB47" s="28">
        <f>'AEO 2023 Table 46 Raw'!AE34</f>
        <v>0</v>
      </c>
      <c r="AC47" s="28" t="str">
        <f>'AEO 2023 Table 46 Raw'!AF34</f>
        <v>--</v>
      </c>
      <c r="AD47" s="28">
        <f>'AEO 2023 Table 46 Raw'!AG34</f>
        <v>0</v>
      </c>
      <c r="AE47" s="28">
        <f>'AEO 2023 Table 46 Raw'!AH34</f>
        <v>0</v>
      </c>
      <c r="AF47" s="46">
        <f>'AEO 2023 Table 46 Raw'!AI34</f>
        <v>0</v>
      </c>
    </row>
    <row r="48" spans="1:32" ht="12" customHeight="1">
      <c r="A48" s="8" t="s">
        <v>993</v>
      </c>
      <c r="B48" s="24" t="s">
        <v>956</v>
      </c>
      <c r="C48" s="28">
        <f>'AEO 2023 Table 46 Raw'!F35</f>
        <v>5.4900000000000001E-3</v>
      </c>
      <c r="D48" s="28">
        <f>'AEO 2023 Table 46 Raw'!G35</f>
        <v>6.0769999999999999E-3</v>
      </c>
      <c r="E48" s="28">
        <f>'AEO 2023 Table 46 Raw'!H35</f>
        <v>6.7669999999999996E-3</v>
      </c>
      <c r="F48" s="28">
        <f>'AEO 2023 Table 46 Raw'!I35</f>
        <v>7.5290000000000001E-3</v>
      </c>
      <c r="G48" s="28">
        <f>'AEO 2023 Table 46 Raw'!J35</f>
        <v>8.3820000000000006E-3</v>
      </c>
      <c r="H48" s="28">
        <f>'AEO 2023 Table 46 Raw'!K35</f>
        <v>9.3170000000000006E-3</v>
      </c>
      <c r="I48" s="28">
        <f>'AEO 2023 Table 46 Raw'!L35</f>
        <v>1.0324E-2</v>
      </c>
      <c r="J48" s="28">
        <f>'AEO 2023 Table 46 Raw'!M35</f>
        <v>1.141E-2</v>
      </c>
      <c r="K48" s="28">
        <f>'AEO 2023 Table 46 Raw'!N35</f>
        <v>1.2553999999999999E-2</v>
      </c>
      <c r="L48" s="28">
        <f>'AEO 2023 Table 46 Raw'!O35</f>
        <v>1.3771E-2</v>
      </c>
      <c r="M48" s="28">
        <f>'AEO 2023 Table 46 Raw'!P35</f>
        <v>1.5055000000000001E-2</v>
      </c>
      <c r="N48" s="28">
        <f>'AEO 2023 Table 46 Raw'!Q35</f>
        <v>1.6426E-2</v>
      </c>
      <c r="O48" s="28">
        <f>'AEO 2023 Table 46 Raw'!R35</f>
        <v>1.7860999999999998E-2</v>
      </c>
      <c r="P48" s="28">
        <f>'AEO 2023 Table 46 Raw'!S35</f>
        <v>1.9362999999999998E-2</v>
      </c>
      <c r="Q48" s="28">
        <f>'AEO 2023 Table 46 Raw'!T35</f>
        <v>2.0917000000000002E-2</v>
      </c>
      <c r="R48" s="28">
        <f>'AEO 2023 Table 46 Raw'!U35</f>
        <v>2.2497E-2</v>
      </c>
      <c r="S48" s="28">
        <f>'AEO 2023 Table 46 Raw'!V35</f>
        <v>2.4081000000000002E-2</v>
      </c>
      <c r="T48" s="28">
        <f>'AEO 2023 Table 46 Raw'!W35</f>
        <v>2.5651E-2</v>
      </c>
      <c r="U48" s="28">
        <f>'AEO 2023 Table 46 Raw'!X35</f>
        <v>2.7212E-2</v>
      </c>
      <c r="V48" s="28">
        <f>'AEO 2023 Table 46 Raw'!Y35</f>
        <v>2.8753000000000001E-2</v>
      </c>
      <c r="W48" s="28">
        <f>'AEO 2023 Table 46 Raw'!Z35</f>
        <v>3.0331E-2</v>
      </c>
      <c r="X48" s="28">
        <f>'AEO 2023 Table 46 Raw'!AA35</f>
        <v>3.1920999999999998E-2</v>
      </c>
      <c r="Y48" s="28">
        <f>'AEO 2023 Table 46 Raw'!AB35</f>
        <v>3.3492000000000001E-2</v>
      </c>
      <c r="Z48" s="28">
        <f>'AEO 2023 Table 46 Raw'!AC35</f>
        <v>3.5057999999999999E-2</v>
      </c>
      <c r="AA48" s="28">
        <f>'AEO 2023 Table 46 Raw'!AD35</f>
        <v>3.6637000000000003E-2</v>
      </c>
      <c r="AB48" s="28">
        <f>'AEO 2023 Table 46 Raw'!AE35</f>
        <v>3.8239000000000002E-2</v>
      </c>
      <c r="AC48" s="28">
        <f>'AEO 2023 Table 46 Raw'!AF35</f>
        <v>7.6590000000000005E-2</v>
      </c>
      <c r="AD48" s="28">
        <f>'AEO 2023 Table 46 Raw'!AG35</f>
        <v>0</v>
      </c>
      <c r="AE48" s="28">
        <f>'AEO 2023 Table 46 Raw'!AH35</f>
        <v>0</v>
      </c>
      <c r="AF48" s="46">
        <f>'AEO 2023 Table 46 Raw'!AI35</f>
        <v>0</v>
      </c>
    </row>
    <row r="49" spans="1:32" ht="12" customHeight="1">
      <c r="A49" s="8" t="s">
        <v>994</v>
      </c>
      <c r="B49" s="24" t="s">
        <v>958</v>
      </c>
      <c r="C49" s="28">
        <f>'AEO 2023 Table 46 Raw'!F36</f>
        <v>5.2527470000000003</v>
      </c>
      <c r="D49" s="28">
        <f>'AEO 2023 Table 46 Raw'!G36</f>
        <v>5.2105319999999997</v>
      </c>
      <c r="E49" s="28">
        <f>'AEO 2023 Table 46 Raw'!H36</f>
        <v>5.1801050000000002</v>
      </c>
      <c r="F49" s="28">
        <f>'AEO 2023 Table 46 Raw'!I36</f>
        <v>5.1706909999999997</v>
      </c>
      <c r="G49" s="28">
        <f>'AEO 2023 Table 46 Raw'!J36</f>
        <v>5.193638</v>
      </c>
      <c r="H49" s="28">
        <f>'AEO 2023 Table 46 Raw'!K36</f>
        <v>5.2495760000000002</v>
      </c>
      <c r="I49" s="28">
        <f>'AEO 2023 Table 46 Raw'!L36</f>
        <v>5.332414</v>
      </c>
      <c r="J49" s="28">
        <f>'AEO 2023 Table 46 Raw'!M36</f>
        <v>5.443848</v>
      </c>
      <c r="K49" s="28">
        <f>'AEO 2023 Table 46 Raw'!N36</f>
        <v>5.5738830000000004</v>
      </c>
      <c r="L49" s="28">
        <f>'AEO 2023 Table 46 Raw'!O36</f>
        <v>5.7281700000000004</v>
      </c>
      <c r="M49" s="28">
        <f>'AEO 2023 Table 46 Raw'!P36</f>
        <v>5.9024539999999996</v>
      </c>
      <c r="N49" s="28">
        <f>'AEO 2023 Table 46 Raw'!Q36</f>
        <v>6.1076170000000003</v>
      </c>
      <c r="O49" s="28">
        <f>'AEO 2023 Table 46 Raw'!R36</f>
        <v>6.3288399999999996</v>
      </c>
      <c r="P49" s="28">
        <f>'AEO 2023 Table 46 Raw'!S36</f>
        <v>6.5628780000000004</v>
      </c>
      <c r="Q49" s="28">
        <f>'AEO 2023 Table 46 Raw'!T36</f>
        <v>6.8032820000000003</v>
      </c>
      <c r="R49" s="28">
        <f>'AEO 2023 Table 46 Raw'!U36</f>
        <v>7.043768</v>
      </c>
      <c r="S49" s="28">
        <f>'AEO 2023 Table 46 Raw'!V36</f>
        <v>7.2767929999999996</v>
      </c>
      <c r="T49" s="28">
        <f>'AEO 2023 Table 46 Raw'!W36</f>
        <v>7.4986480000000002</v>
      </c>
      <c r="U49" s="28">
        <f>'AEO 2023 Table 46 Raw'!X36</f>
        <v>7.7174149999999999</v>
      </c>
      <c r="V49" s="28">
        <f>'AEO 2023 Table 46 Raw'!Y36</f>
        <v>7.9292090000000002</v>
      </c>
      <c r="W49" s="28">
        <f>'AEO 2023 Table 46 Raw'!Z36</f>
        <v>8.1587259999999997</v>
      </c>
      <c r="X49" s="28">
        <f>'AEO 2023 Table 46 Raw'!AA36</f>
        <v>8.3961520000000007</v>
      </c>
      <c r="Y49" s="28">
        <f>'AEO 2023 Table 46 Raw'!AB36</f>
        <v>8.6268460000000005</v>
      </c>
      <c r="Z49" s="28">
        <f>'AEO 2023 Table 46 Raw'!AC36</f>
        <v>8.8540329999999994</v>
      </c>
      <c r="AA49" s="28">
        <f>'AEO 2023 Table 46 Raw'!AD36</f>
        <v>9.0884239999999998</v>
      </c>
      <c r="AB49" s="28">
        <f>'AEO 2023 Table 46 Raw'!AE36</f>
        <v>9.3322000000000003</v>
      </c>
      <c r="AC49" s="28">
        <f>'AEO 2023 Table 46 Raw'!AF36</f>
        <v>1.8946999999999999E-2</v>
      </c>
      <c r="AD49" s="28">
        <f>'AEO 2023 Table 46 Raw'!AG36</f>
        <v>0</v>
      </c>
      <c r="AE49" s="28">
        <f>'AEO 2023 Table 46 Raw'!AH36</f>
        <v>0</v>
      </c>
      <c r="AF49" s="46">
        <f>'AEO 2023 Table 46 Raw'!AI36</f>
        <v>0</v>
      </c>
    </row>
    <row r="50" spans="1:32" ht="15" customHeight="1">
      <c r="A50" s="8" t="s">
        <v>995</v>
      </c>
      <c r="B50" s="24" t="s">
        <v>960</v>
      </c>
      <c r="C50" s="28">
        <f>'AEO 2023 Table 46 Raw'!F37</f>
        <v>0</v>
      </c>
      <c r="D50" s="28">
        <f>'AEO 2023 Table 46 Raw'!G37</f>
        <v>0</v>
      </c>
      <c r="E50" s="28">
        <f>'AEO 2023 Table 46 Raw'!H37</f>
        <v>0</v>
      </c>
      <c r="F50" s="28">
        <f>'AEO 2023 Table 46 Raw'!I37</f>
        <v>0</v>
      </c>
      <c r="G50" s="28">
        <f>'AEO 2023 Table 46 Raw'!J37</f>
        <v>0</v>
      </c>
      <c r="H50" s="28">
        <f>'AEO 2023 Table 46 Raw'!K37</f>
        <v>0</v>
      </c>
      <c r="I50" s="28">
        <f>'AEO 2023 Table 46 Raw'!L37</f>
        <v>0</v>
      </c>
      <c r="J50" s="28">
        <f>'AEO 2023 Table 46 Raw'!M37</f>
        <v>0</v>
      </c>
      <c r="K50" s="28">
        <f>'AEO 2023 Table 46 Raw'!N37</f>
        <v>0</v>
      </c>
      <c r="L50" s="28">
        <f>'AEO 2023 Table 46 Raw'!O37</f>
        <v>0</v>
      </c>
      <c r="M50" s="28">
        <f>'AEO 2023 Table 46 Raw'!P37</f>
        <v>0</v>
      </c>
      <c r="N50" s="28">
        <f>'AEO 2023 Table 46 Raw'!Q37</f>
        <v>0</v>
      </c>
      <c r="O50" s="28">
        <f>'AEO 2023 Table 46 Raw'!R37</f>
        <v>0</v>
      </c>
      <c r="P50" s="28">
        <f>'AEO 2023 Table 46 Raw'!S37</f>
        <v>0</v>
      </c>
      <c r="Q50" s="28">
        <f>'AEO 2023 Table 46 Raw'!T37</f>
        <v>0</v>
      </c>
      <c r="R50" s="28">
        <f>'AEO 2023 Table 46 Raw'!U37</f>
        <v>0</v>
      </c>
      <c r="S50" s="28">
        <f>'AEO 2023 Table 46 Raw'!V37</f>
        <v>0</v>
      </c>
      <c r="T50" s="28">
        <f>'AEO 2023 Table 46 Raw'!W37</f>
        <v>0</v>
      </c>
      <c r="U50" s="28">
        <f>'AEO 2023 Table 46 Raw'!X37</f>
        <v>0</v>
      </c>
      <c r="V50" s="28">
        <f>'AEO 2023 Table 46 Raw'!Y37</f>
        <v>0</v>
      </c>
      <c r="W50" s="28">
        <f>'AEO 2023 Table 46 Raw'!Z37</f>
        <v>0</v>
      </c>
      <c r="X50" s="28">
        <f>'AEO 2023 Table 46 Raw'!AA37</f>
        <v>0</v>
      </c>
      <c r="Y50" s="28">
        <f>'AEO 2023 Table 46 Raw'!AB37</f>
        <v>0</v>
      </c>
      <c r="Z50" s="28">
        <f>'AEO 2023 Table 46 Raw'!AC37</f>
        <v>0</v>
      </c>
      <c r="AA50" s="28">
        <f>'AEO 2023 Table 46 Raw'!AD37</f>
        <v>0</v>
      </c>
      <c r="AB50" s="28">
        <f>'AEO 2023 Table 46 Raw'!AE37</f>
        <v>0</v>
      </c>
      <c r="AC50" s="28">
        <f>'AEO 2023 Table 46 Raw'!AF37</f>
        <v>0</v>
      </c>
      <c r="AD50" s="28">
        <f>'AEO 2023 Table 46 Raw'!AG37</f>
        <v>0</v>
      </c>
      <c r="AE50" s="28">
        <f>'AEO 2023 Table 46 Raw'!AH37</f>
        <v>0</v>
      </c>
      <c r="AF50" s="46">
        <f>'AEO 2023 Table 46 Raw'!AI37</f>
        <v>0</v>
      </c>
    </row>
    <row r="51" spans="1:32" ht="15" customHeight="1">
      <c r="A51" s="8" t="s">
        <v>996</v>
      </c>
      <c r="B51" s="24" t="s">
        <v>962</v>
      </c>
      <c r="C51" s="28">
        <f>'AEO 2023 Table 46 Raw'!F38</f>
        <v>49.270988000000003</v>
      </c>
      <c r="D51" s="28">
        <f>'AEO 2023 Table 46 Raw'!G38</f>
        <v>47.458869999999997</v>
      </c>
      <c r="E51" s="28">
        <f>'AEO 2023 Table 46 Raw'!H38</f>
        <v>45.598182999999999</v>
      </c>
      <c r="F51" s="28">
        <f>'AEO 2023 Table 46 Raw'!I38</f>
        <v>43.937607</v>
      </c>
      <c r="G51" s="28">
        <f>'AEO 2023 Table 46 Raw'!J38</f>
        <v>42.529339</v>
      </c>
      <c r="H51" s="28">
        <f>'AEO 2023 Table 46 Raw'!K38</f>
        <v>41.351604000000002</v>
      </c>
      <c r="I51" s="28">
        <f>'AEO 2023 Table 46 Raw'!L38</f>
        <v>40.355747000000001</v>
      </c>
      <c r="J51" s="28">
        <f>'AEO 2023 Table 46 Raw'!M38</f>
        <v>39.536968000000002</v>
      </c>
      <c r="K51" s="28">
        <f>'AEO 2023 Table 46 Raw'!N38</f>
        <v>38.827979999999997</v>
      </c>
      <c r="L51" s="28">
        <f>'AEO 2023 Table 46 Raw'!O38</f>
        <v>38.265861999999998</v>
      </c>
      <c r="M51" s="28">
        <f>'AEO 2023 Table 46 Raw'!P38</f>
        <v>37.826552999999997</v>
      </c>
      <c r="N51" s="28">
        <f>'AEO 2023 Table 46 Raw'!Q38</f>
        <v>37.559367999999999</v>
      </c>
      <c r="O51" s="28">
        <f>'AEO 2023 Table 46 Raw'!R38</f>
        <v>37.387141999999997</v>
      </c>
      <c r="P51" s="28">
        <f>'AEO 2023 Table 46 Raw'!S38</f>
        <v>37.289828999999997</v>
      </c>
      <c r="Q51" s="28">
        <f>'AEO 2023 Table 46 Raw'!T38</f>
        <v>37.231869000000003</v>
      </c>
      <c r="R51" s="28">
        <f>'AEO 2023 Table 46 Raw'!U38</f>
        <v>37.184891</v>
      </c>
      <c r="S51" s="28">
        <f>'AEO 2023 Table 46 Raw'!V38</f>
        <v>37.116585000000001</v>
      </c>
      <c r="T51" s="28">
        <f>'AEO 2023 Table 46 Raw'!W38</f>
        <v>37.012703000000002</v>
      </c>
      <c r="U51" s="28">
        <f>'AEO 2023 Table 46 Raw'!X38</f>
        <v>36.905827000000002</v>
      </c>
      <c r="V51" s="28">
        <f>'AEO 2023 Table 46 Raw'!Y38</f>
        <v>36.781630999999997</v>
      </c>
      <c r="W51" s="28">
        <f>'AEO 2023 Table 46 Raw'!Z38</f>
        <v>36.728591999999999</v>
      </c>
      <c r="X51" s="28">
        <f>'AEO 2023 Table 46 Raw'!AA38</f>
        <v>36.707504</v>
      </c>
      <c r="Y51" s="28">
        <f>'AEO 2023 Table 46 Raw'!AB38</f>
        <v>36.666580000000003</v>
      </c>
      <c r="Z51" s="28">
        <f>'AEO 2023 Table 46 Raw'!AC38</f>
        <v>36.616504999999997</v>
      </c>
      <c r="AA51" s="28">
        <f>'AEO 2023 Table 46 Raw'!AD38</f>
        <v>36.592964000000002</v>
      </c>
      <c r="AB51" s="28">
        <f>'AEO 2023 Table 46 Raw'!AE38</f>
        <v>36.607455999999999</v>
      </c>
      <c r="AC51" s="28">
        <f>'AEO 2023 Table 46 Raw'!AF38</f>
        <v>-1.4546999999999999E-2</v>
      </c>
      <c r="AD51" s="28">
        <f>'AEO 2023 Table 46 Raw'!AG38</f>
        <v>0</v>
      </c>
      <c r="AE51" s="28">
        <f>'AEO 2023 Table 46 Raw'!AH38</f>
        <v>0</v>
      </c>
      <c r="AF51" s="46">
        <f>'AEO 2023 Table 46 Raw'!AI38</f>
        <v>0</v>
      </c>
    </row>
    <row r="52" spans="1:32" ht="15" customHeight="1">
      <c r="A52" s="8" t="s">
        <v>997</v>
      </c>
      <c r="B52" s="24" t="s">
        <v>964</v>
      </c>
      <c r="C52" s="28">
        <f>'AEO 2023 Table 46 Raw'!F39</f>
        <v>0</v>
      </c>
      <c r="D52" s="28">
        <f>'AEO 2023 Table 46 Raw'!G39</f>
        <v>0</v>
      </c>
      <c r="E52" s="28">
        <f>'AEO 2023 Table 46 Raw'!H39</f>
        <v>0</v>
      </c>
      <c r="F52" s="28">
        <f>'AEO 2023 Table 46 Raw'!I39</f>
        <v>0</v>
      </c>
      <c r="G52" s="28">
        <f>'AEO 2023 Table 46 Raw'!J39</f>
        <v>0</v>
      </c>
      <c r="H52" s="28">
        <f>'AEO 2023 Table 46 Raw'!K39</f>
        <v>0</v>
      </c>
      <c r="I52" s="28">
        <f>'AEO 2023 Table 46 Raw'!L39</f>
        <v>0</v>
      </c>
      <c r="J52" s="28">
        <f>'AEO 2023 Table 46 Raw'!M39</f>
        <v>0</v>
      </c>
      <c r="K52" s="28">
        <f>'AEO 2023 Table 46 Raw'!N39</f>
        <v>0</v>
      </c>
      <c r="L52" s="28">
        <f>'AEO 2023 Table 46 Raw'!O39</f>
        <v>0</v>
      </c>
      <c r="M52" s="28">
        <f>'AEO 2023 Table 46 Raw'!P39</f>
        <v>0</v>
      </c>
      <c r="N52" s="28">
        <f>'AEO 2023 Table 46 Raw'!Q39</f>
        <v>0</v>
      </c>
      <c r="O52" s="28">
        <f>'AEO 2023 Table 46 Raw'!R39</f>
        <v>0</v>
      </c>
      <c r="P52" s="28">
        <f>'AEO 2023 Table 46 Raw'!S39</f>
        <v>0</v>
      </c>
      <c r="Q52" s="28">
        <f>'AEO 2023 Table 46 Raw'!T39</f>
        <v>0</v>
      </c>
      <c r="R52" s="28">
        <f>'AEO 2023 Table 46 Raw'!U39</f>
        <v>0</v>
      </c>
      <c r="S52" s="28">
        <f>'AEO 2023 Table 46 Raw'!V39</f>
        <v>0</v>
      </c>
      <c r="T52" s="28">
        <f>'AEO 2023 Table 46 Raw'!W39</f>
        <v>0</v>
      </c>
      <c r="U52" s="28">
        <f>'AEO 2023 Table 46 Raw'!X39</f>
        <v>0</v>
      </c>
      <c r="V52" s="28">
        <f>'AEO 2023 Table 46 Raw'!Y39</f>
        <v>0</v>
      </c>
      <c r="W52" s="28">
        <f>'AEO 2023 Table 46 Raw'!Z39</f>
        <v>0</v>
      </c>
      <c r="X52" s="28">
        <f>'AEO 2023 Table 46 Raw'!AA39</f>
        <v>0</v>
      </c>
      <c r="Y52" s="28">
        <f>'AEO 2023 Table 46 Raw'!AB39</f>
        <v>0</v>
      </c>
      <c r="Z52" s="28">
        <f>'AEO 2023 Table 46 Raw'!AC39</f>
        <v>0</v>
      </c>
      <c r="AA52" s="28">
        <f>'AEO 2023 Table 46 Raw'!AD39</f>
        <v>0</v>
      </c>
      <c r="AB52" s="28">
        <f>'AEO 2023 Table 46 Raw'!AE39</f>
        <v>0</v>
      </c>
      <c r="AC52" s="28">
        <f>'AEO 2023 Table 46 Raw'!AF39</f>
        <v>0</v>
      </c>
      <c r="AD52" s="28">
        <f>'AEO 2023 Table 46 Raw'!AG39</f>
        <v>0</v>
      </c>
      <c r="AE52" s="28">
        <f>'AEO 2023 Table 46 Raw'!AH39</f>
        <v>0</v>
      </c>
      <c r="AF52" s="46">
        <f>'AEO 2023 Table 46 Raw'!AI39</f>
        <v>0</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6">
        <f>'AEO 2023 Table 46 Raw'!AI40</f>
        <v>0</v>
      </c>
    </row>
    <row r="54" spans="1:32" ht="15" customHeight="1">
      <c r="A54" s="8" t="s">
        <v>999</v>
      </c>
      <c r="B54" s="24" t="s">
        <v>968</v>
      </c>
      <c r="C54" s="28">
        <f>'AEO 2023 Table 46 Raw'!F41</f>
        <v>0</v>
      </c>
      <c r="D54" s="28">
        <f>'AEO 2023 Table 46 Raw'!G41</f>
        <v>0</v>
      </c>
      <c r="E54" s="28">
        <f>'AEO 2023 Table 46 Raw'!H41</f>
        <v>0</v>
      </c>
      <c r="F54" s="28">
        <f>'AEO 2023 Table 46 Raw'!I41</f>
        <v>0</v>
      </c>
      <c r="G54" s="28">
        <f>'AEO 2023 Table 46 Raw'!J41</f>
        <v>0</v>
      </c>
      <c r="H54" s="28">
        <f>'AEO 2023 Table 46 Raw'!K41</f>
        <v>0</v>
      </c>
      <c r="I54" s="28">
        <f>'AEO 2023 Table 46 Raw'!L41</f>
        <v>0</v>
      </c>
      <c r="J54" s="28">
        <f>'AEO 2023 Table 46 Raw'!M41</f>
        <v>0</v>
      </c>
      <c r="K54" s="28">
        <f>'AEO 2023 Table 46 Raw'!N41</f>
        <v>0</v>
      </c>
      <c r="L54" s="28">
        <f>'AEO 2023 Table 46 Raw'!O41</f>
        <v>0</v>
      </c>
      <c r="M54" s="28">
        <f>'AEO 2023 Table 46 Raw'!P41</f>
        <v>0</v>
      </c>
      <c r="N54" s="28">
        <f>'AEO 2023 Table 46 Raw'!Q41</f>
        <v>0</v>
      </c>
      <c r="O54" s="28">
        <f>'AEO 2023 Table 46 Raw'!R41</f>
        <v>0</v>
      </c>
      <c r="P54" s="28">
        <f>'AEO 2023 Table 46 Raw'!S41</f>
        <v>0</v>
      </c>
      <c r="Q54" s="28">
        <f>'AEO 2023 Table 46 Raw'!T41</f>
        <v>0</v>
      </c>
      <c r="R54" s="28">
        <f>'AEO 2023 Table 46 Raw'!U41</f>
        <v>0</v>
      </c>
      <c r="S54" s="28">
        <f>'AEO 2023 Table 46 Raw'!V41</f>
        <v>0</v>
      </c>
      <c r="T54" s="28">
        <f>'AEO 2023 Table 46 Raw'!W41</f>
        <v>0</v>
      </c>
      <c r="U54" s="28">
        <f>'AEO 2023 Table 46 Raw'!X41</f>
        <v>0</v>
      </c>
      <c r="V54" s="28">
        <f>'AEO 2023 Table 46 Raw'!Y41</f>
        <v>0</v>
      </c>
      <c r="W54" s="28">
        <f>'AEO 2023 Table 46 Raw'!Z41</f>
        <v>0</v>
      </c>
      <c r="X54" s="28">
        <f>'AEO 2023 Table 46 Raw'!AA41</f>
        <v>0</v>
      </c>
      <c r="Y54" s="28">
        <f>'AEO 2023 Table 46 Raw'!AB41</f>
        <v>0</v>
      </c>
      <c r="Z54" s="28">
        <f>'AEO 2023 Table 46 Raw'!AC41</f>
        <v>0</v>
      </c>
      <c r="AA54" s="28">
        <f>'AEO 2023 Table 46 Raw'!AD41</f>
        <v>0</v>
      </c>
      <c r="AB54" s="28">
        <f>'AEO 2023 Table 46 Raw'!AE41</f>
        <v>0</v>
      </c>
      <c r="AC54" s="28">
        <f>'AEO 2023 Table 46 Raw'!AF41</f>
        <v>0</v>
      </c>
      <c r="AD54" s="28">
        <f>'AEO 2023 Table 46 Raw'!AG41</f>
        <v>0</v>
      </c>
      <c r="AE54" s="28">
        <f>'AEO 2023 Table 46 Raw'!AH41</f>
        <v>0</v>
      </c>
      <c r="AF54" s="46">
        <f>'AEO 2023 Table 46 Raw'!AI41</f>
        <v>0</v>
      </c>
    </row>
    <row r="55" spans="1:32" ht="15" customHeight="1">
      <c r="A55" s="8" t="s">
        <v>1000</v>
      </c>
      <c r="B55" s="24" t="s">
        <v>970</v>
      </c>
      <c r="C55" s="28">
        <f>'AEO 2023 Table 46 Raw'!F42</f>
        <v>91.813721000000001</v>
      </c>
      <c r="D55" s="28">
        <f>'AEO 2023 Table 46 Raw'!G42</f>
        <v>94.305160999999998</v>
      </c>
      <c r="E55" s="28">
        <f>'AEO 2023 Table 46 Raw'!H42</f>
        <v>95.828277999999997</v>
      </c>
      <c r="F55" s="28">
        <f>'AEO 2023 Table 46 Raw'!I42</f>
        <v>97.017273000000003</v>
      </c>
      <c r="G55" s="28">
        <f>'AEO 2023 Table 46 Raw'!J42</f>
        <v>98.054039000000003</v>
      </c>
      <c r="H55" s="28">
        <f>'AEO 2023 Table 46 Raw'!K42</f>
        <v>98.761116000000001</v>
      </c>
      <c r="I55" s="28">
        <f>'AEO 2023 Table 46 Raw'!L42</f>
        <v>99.243469000000005</v>
      </c>
      <c r="J55" s="28">
        <f>'AEO 2023 Table 46 Raw'!M42</f>
        <v>99.518028000000001</v>
      </c>
      <c r="K55" s="28">
        <f>'AEO 2023 Table 46 Raw'!N42</f>
        <v>99.610343999999998</v>
      </c>
      <c r="L55" s="28">
        <f>'AEO 2023 Table 46 Raw'!O42</f>
        <v>99.667709000000002</v>
      </c>
      <c r="M55" s="28">
        <f>'AEO 2023 Table 46 Raw'!P42</f>
        <v>99.786941999999996</v>
      </c>
      <c r="N55" s="28">
        <f>'AEO 2023 Table 46 Raw'!Q42</f>
        <v>99.899367999999996</v>
      </c>
      <c r="O55" s="28">
        <f>'AEO 2023 Table 46 Raw'!R42</f>
        <v>100.039978</v>
      </c>
      <c r="P55" s="28">
        <f>'AEO 2023 Table 46 Raw'!S42</f>
        <v>100.22792800000001</v>
      </c>
      <c r="Q55" s="28">
        <f>'AEO 2023 Table 46 Raw'!T42</f>
        <v>100.377892</v>
      </c>
      <c r="R55" s="28">
        <f>'AEO 2023 Table 46 Raw'!U42</f>
        <v>100.61248000000001</v>
      </c>
      <c r="S55" s="28">
        <f>'AEO 2023 Table 46 Raw'!V42</f>
        <v>100.849464</v>
      </c>
      <c r="T55" s="28">
        <f>'AEO 2023 Table 46 Raw'!W42</f>
        <v>101.000816</v>
      </c>
      <c r="U55" s="28">
        <f>'AEO 2023 Table 46 Raw'!X42</f>
        <v>101.129105</v>
      </c>
      <c r="V55" s="28">
        <f>'AEO 2023 Table 46 Raw'!Y42</f>
        <v>101.27636699999999</v>
      </c>
      <c r="W55" s="28">
        <f>'AEO 2023 Table 46 Raw'!Z42</f>
        <v>101.491714</v>
      </c>
      <c r="X55" s="28">
        <f>'AEO 2023 Table 46 Raw'!AA42</f>
        <v>101.73292499999999</v>
      </c>
      <c r="Y55" s="28">
        <f>'AEO 2023 Table 46 Raw'!AB42</f>
        <v>101.92984800000001</v>
      </c>
      <c r="Z55" s="28">
        <f>'AEO 2023 Table 46 Raw'!AC42</f>
        <v>102.105209</v>
      </c>
      <c r="AA55" s="28">
        <f>'AEO 2023 Table 46 Raw'!AD42</f>
        <v>102.275131</v>
      </c>
      <c r="AB55" s="28">
        <f>'AEO 2023 Table 46 Raw'!AE42</f>
        <v>102.48262</v>
      </c>
      <c r="AC55" s="28">
        <f>'AEO 2023 Table 46 Raw'!AF42</f>
        <v>7.1180000000000002E-3</v>
      </c>
      <c r="AD55" s="28">
        <f>'AEO 2023 Table 46 Raw'!AG42</f>
        <v>0</v>
      </c>
      <c r="AE55" s="28">
        <f>'AEO 2023 Table 46 Raw'!AH42</f>
        <v>0</v>
      </c>
      <c r="AF55" s="46">
        <f>'AEO 2023 Table 46 Raw'!AI42</f>
        <v>0</v>
      </c>
    </row>
    <row r="56" spans="1:32" ht="15" customHeight="1">
      <c r="A56" s="8" t="s">
        <v>1001</v>
      </c>
      <c r="B56" s="24" t="s">
        <v>972</v>
      </c>
      <c r="C56" s="28">
        <f>'AEO 2023 Table 46 Raw'!F43</f>
        <v>0.38085799999999997</v>
      </c>
      <c r="D56" s="28">
        <f>'AEO 2023 Table 46 Raw'!G43</f>
        <v>0.34490900000000002</v>
      </c>
      <c r="E56" s="28">
        <f>'AEO 2023 Table 46 Raw'!H43</f>
        <v>0.31103599999999998</v>
      </c>
      <c r="F56" s="28">
        <f>'AEO 2023 Table 46 Raw'!I43</f>
        <v>0.27851199999999998</v>
      </c>
      <c r="G56" s="28">
        <f>'AEO 2023 Table 46 Raw'!J43</f>
        <v>0.24740699999999999</v>
      </c>
      <c r="H56" s="28">
        <f>'AEO 2023 Table 46 Raw'!K43</f>
        <v>0.217834</v>
      </c>
      <c r="I56" s="28">
        <f>'AEO 2023 Table 46 Raw'!L43</f>
        <v>0.190002</v>
      </c>
      <c r="J56" s="28">
        <f>'AEO 2023 Table 46 Raw'!M43</f>
        <v>0.16400100000000001</v>
      </c>
      <c r="K56" s="28">
        <f>'AEO 2023 Table 46 Raw'!N43</f>
        <v>0.14014699999999999</v>
      </c>
      <c r="L56" s="28">
        <f>'AEO 2023 Table 46 Raw'!O43</f>
        <v>0.118495</v>
      </c>
      <c r="M56" s="28">
        <f>'AEO 2023 Table 46 Raw'!P43</f>
        <v>9.9350999999999995E-2</v>
      </c>
      <c r="N56" s="28">
        <f>'AEO 2023 Table 46 Raw'!Q43</f>
        <v>8.2629999999999995E-2</v>
      </c>
      <c r="O56" s="28">
        <f>'AEO 2023 Table 46 Raw'!R43</f>
        <v>6.8335000000000007E-2</v>
      </c>
      <c r="P56" s="28">
        <f>'AEO 2023 Table 46 Raw'!S43</f>
        <v>5.6483999999999999E-2</v>
      </c>
      <c r="Q56" s="28">
        <f>'AEO 2023 Table 46 Raw'!T43</f>
        <v>4.6788000000000003E-2</v>
      </c>
      <c r="R56" s="28">
        <f>'AEO 2023 Table 46 Raw'!U43</f>
        <v>3.9142000000000003E-2</v>
      </c>
      <c r="S56" s="28">
        <f>'AEO 2023 Table 46 Raw'!V43</f>
        <v>3.3224999999999998E-2</v>
      </c>
      <c r="T56" s="28">
        <f>'AEO 2023 Table 46 Raw'!W43</f>
        <v>2.8561E-2</v>
      </c>
      <c r="U56" s="28">
        <f>'AEO 2023 Table 46 Raw'!X43</f>
        <v>2.4874E-2</v>
      </c>
      <c r="V56" s="28">
        <f>'AEO 2023 Table 46 Raw'!Y43</f>
        <v>2.1923000000000002E-2</v>
      </c>
      <c r="W56" s="28">
        <f>'AEO 2023 Table 46 Raw'!Z43</f>
        <v>1.9668999999999999E-2</v>
      </c>
      <c r="X56" s="28">
        <f>'AEO 2023 Table 46 Raw'!AA43</f>
        <v>1.7888999999999999E-2</v>
      </c>
      <c r="Y56" s="28">
        <f>'AEO 2023 Table 46 Raw'!AB43</f>
        <v>1.6292999999999998E-2</v>
      </c>
      <c r="Z56" s="28">
        <f>'AEO 2023 Table 46 Raw'!AC43</f>
        <v>1.4864E-2</v>
      </c>
      <c r="AA56" s="28">
        <f>'AEO 2023 Table 46 Raw'!AD43</f>
        <v>1.3584000000000001E-2</v>
      </c>
      <c r="AB56" s="28">
        <f>'AEO 2023 Table 46 Raw'!AE43</f>
        <v>1.244E-2</v>
      </c>
      <c r="AC56" s="28">
        <f>'AEO 2023 Table 46 Raw'!AF43</f>
        <v>-0.12521299999999999</v>
      </c>
      <c r="AD56" s="28">
        <f>'AEO 2023 Table 46 Raw'!AG43</f>
        <v>0</v>
      </c>
      <c r="AE56" s="28">
        <f>'AEO 2023 Table 46 Raw'!AH43</f>
        <v>0</v>
      </c>
      <c r="AF56" s="46">
        <f>'AEO 2023 Table 46 Raw'!AI43</f>
        <v>0</v>
      </c>
    </row>
    <row r="57" spans="1:32" ht="15" customHeight="1">
      <c r="A57" s="8" t="s">
        <v>1002</v>
      </c>
      <c r="B57" s="24" t="s">
        <v>974</v>
      </c>
      <c r="C57" s="28">
        <f>'AEO 2023 Table 46 Raw'!F44</f>
        <v>92.194580000000002</v>
      </c>
      <c r="D57" s="28">
        <f>'AEO 2023 Table 46 Raw'!G44</f>
        <v>94.650069999999999</v>
      </c>
      <c r="E57" s="28">
        <f>'AEO 2023 Table 46 Raw'!H44</f>
        <v>96.139313000000001</v>
      </c>
      <c r="F57" s="28">
        <f>'AEO 2023 Table 46 Raw'!I44</f>
        <v>97.295783999999998</v>
      </c>
      <c r="G57" s="28">
        <f>'AEO 2023 Table 46 Raw'!J44</f>
        <v>98.301445000000001</v>
      </c>
      <c r="H57" s="28">
        <f>'AEO 2023 Table 46 Raw'!K44</f>
        <v>98.978950999999995</v>
      </c>
      <c r="I57" s="28">
        <f>'AEO 2023 Table 46 Raw'!L44</f>
        <v>99.433471999999995</v>
      </c>
      <c r="J57" s="28">
        <f>'AEO 2023 Table 46 Raw'!M44</f>
        <v>99.682029999999997</v>
      </c>
      <c r="K57" s="28">
        <f>'AEO 2023 Table 46 Raw'!N44</f>
        <v>99.750488000000004</v>
      </c>
      <c r="L57" s="28">
        <f>'AEO 2023 Table 46 Raw'!O44</f>
        <v>99.786201000000005</v>
      </c>
      <c r="M57" s="28">
        <f>'AEO 2023 Table 46 Raw'!P44</f>
        <v>99.886291999999997</v>
      </c>
      <c r="N57" s="28">
        <f>'AEO 2023 Table 46 Raw'!Q44</f>
        <v>99.982001999999994</v>
      </c>
      <c r="O57" s="28">
        <f>'AEO 2023 Table 46 Raw'!R44</f>
        <v>100.108315</v>
      </c>
      <c r="P57" s="28">
        <f>'AEO 2023 Table 46 Raw'!S44</f>
        <v>100.284409</v>
      </c>
      <c r="Q57" s="28">
        <f>'AEO 2023 Table 46 Raw'!T44</f>
        <v>100.424683</v>
      </c>
      <c r="R57" s="28">
        <f>'AEO 2023 Table 46 Raw'!U44</f>
        <v>100.651619</v>
      </c>
      <c r="S57" s="28">
        <f>'AEO 2023 Table 46 Raw'!V44</f>
        <v>100.88269</v>
      </c>
      <c r="T57" s="28">
        <f>'AEO 2023 Table 46 Raw'!W44</f>
        <v>101.029381</v>
      </c>
      <c r="U57" s="28">
        <f>'AEO 2023 Table 46 Raw'!X44</f>
        <v>101.153976</v>
      </c>
      <c r="V57" s="28">
        <f>'AEO 2023 Table 46 Raw'!Y44</f>
        <v>101.298294</v>
      </c>
      <c r="W57" s="28">
        <f>'AEO 2023 Table 46 Raw'!Z44</f>
        <v>101.511383</v>
      </c>
      <c r="X57" s="28">
        <f>'AEO 2023 Table 46 Raw'!AA44</f>
        <v>101.750816</v>
      </c>
      <c r="Y57" s="28">
        <f>'AEO 2023 Table 46 Raw'!AB44</f>
        <v>101.946144</v>
      </c>
      <c r="Z57" s="28">
        <f>'AEO 2023 Table 46 Raw'!AC44</f>
        <v>102.120071</v>
      </c>
      <c r="AA57" s="28">
        <f>'AEO 2023 Table 46 Raw'!AD44</f>
        <v>102.288712</v>
      </c>
      <c r="AB57" s="28">
        <f>'AEO 2023 Table 46 Raw'!AE44</f>
        <v>102.49505600000001</v>
      </c>
      <c r="AC57" s="28">
        <f>'AEO 2023 Table 46 Raw'!AF44</f>
        <v>6.8979999999999996E-3</v>
      </c>
      <c r="AD57" s="28">
        <f>'AEO 2023 Table 46 Raw'!AG44</f>
        <v>0</v>
      </c>
      <c r="AE57" s="28">
        <f>'AEO 2023 Table 46 Raw'!AH44</f>
        <v>0</v>
      </c>
      <c r="AF57" s="46">
        <f>'AEO 2023 Table 46 Raw'!AI44</f>
        <v>0</v>
      </c>
    </row>
    <row r="58" spans="1:32" ht="15" customHeight="1">
      <c r="A58" s="8" t="s">
        <v>1003</v>
      </c>
      <c r="B58" s="24" t="s">
        <v>976</v>
      </c>
      <c r="C58" s="28">
        <f>'AEO 2023 Table 46 Raw'!F45</f>
        <v>0</v>
      </c>
      <c r="D58" s="28">
        <f>'AEO 2023 Table 46 Raw'!G45</f>
        <v>0</v>
      </c>
      <c r="E58" s="28">
        <f>'AEO 2023 Table 46 Raw'!H45</f>
        <v>0</v>
      </c>
      <c r="F58" s="28">
        <f>'AEO 2023 Table 46 Raw'!I45</f>
        <v>0</v>
      </c>
      <c r="G58" s="28">
        <f>'AEO 2023 Table 46 Raw'!J45</f>
        <v>0</v>
      </c>
      <c r="H58" s="28">
        <f>'AEO 2023 Table 46 Raw'!K45</f>
        <v>0</v>
      </c>
      <c r="I58" s="28">
        <f>'AEO 2023 Table 46 Raw'!L45</f>
        <v>0</v>
      </c>
      <c r="J58" s="28">
        <f>'AEO 2023 Table 46 Raw'!M45</f>
        <v>0</v>
      </c>
      <c r="K58" s="28">
        <f>'AEO 2023 Table 46 Raw'!N45</f>
        <v>0</v>
      </c>
      <c r="L58" s="28">
        <f>'AEO 2023 Table 46 Raw'!O45</f>
        <v>0</v>
      </c>
      <c r="M58" s="28">
        <f>'AEO 2023 Table 46 Raw'!P45</f>
        <v>0</v>
      </c>
      <c r="N58" s="28">
        <f>'AEO 2023 Table 46 Raw'!Q45</f>
        <v>0</v>
      </c>
      <c r="O58" s="28">
        <f>'AEO 2023 Table 46 Raw'!R45</f>
        <v>0</v>
      </c>
      <c r="P58" s="28">
        <f>'AEO 2023 Table 46 Raw'!S45</f>
        <v>0</v>
      </c>
      <c r="Q58" s="28">
        <f>'AEO 2023 Table 46 Raw'!T45</f>
        <v>0</v>
      </c>
      <c r="R58" s="28">
        <f>'AEO 2023 Table 46 Raw'!U45</f>
        <v>0</v>
      </c>
      <c r="S58" s="28">
        <f>'AEO 2023 Table 46 Raw'!V45</f>
        <v>0</v>
      </c>
      <c r="T58" s="28">
        <f>'AEO 2023 Table 46 Raw'!W45</f>
        <v>0</v>
      </c>
      <c r="U58" s="28">
        <f>'AEO 2023 Table 46 Raw'!X45</f>
        <v>0</v>
      </c>
      <c r="V58" s="28">
        <f>'AEO 2023 Table 46 Raw'!Y45</f>
        <v>0</v>
      </c>
      <c r="W58" s="28">
        <f>'AEO 2023 Table 46 Raw'!Z45</f>
        <v>0</v>
      </c>
      <c r="X58" s="28">
        <f>'AEO 2023 Table 46 Raw'!AA45</f>
        <v>0</v>
      </c>
      <c r="Y58" s="28">
        <f>'AEO 2023 Table 46 Raw'!AB45</f>
        <v>0</v>
      </c>
      <c r="Z58" s="28">
        <f>'AEO 2023 Table 46 Raw'!AC45</f>
        <v>0</v>
      </c>
      <c r="AA58" s="28">
        <f>'AEO 2023 Table 46 Raw'!AD45</f>
        <v>0</v>
      </c>
      <c r="AB58" s="28">
        <f>'AEO 2023 Table 46 Raw'!AE45</f>
        <v>0</v>
      </c>
      <c r="AC58" s="28">
        <f>'AEO 2023 Table 46 Raw'!AF45</f>
        <v>0</v>
      </c>
      <c r="AD58" s="28">
        <f>'AEO 2023 Table 46 Raw'!AG45</f>
        <v>0</v>
      </c>
      <c r="AE58" s="28">
        <f>'AEO 2023 Table 46 Raw'!AH45</f>
        <v>0</v>
      </c>
      <c r="AF58" s="46">
        <f>'AEO 2023 Table 46 Raw'!AI45</f>
        <v>0</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6">
        <f>'AEO 2023 Table 46 Raw'!AI46</f>
        <v>0</v>
      </c>
    </row>
    <row r="60" spans="1:32" ht="15" customHeight="1">
      <c r="A60" s="8" t="s">
        <v>1005</v>
      </c>
      <c r="B60" s="24" t="s">
        <v>980</v>
      </c>
      <c r="C60" s="28">
        <f>'AEO 2023 Table 46 Raw'!F47</f>
        <v>10.425776000000001</v>
      </c>
      <c r="D60" s="28">
        <f>'AEO 2023 Table 46 Raw'!G47</f>
        <v>9.6406489999999998</v>
      </c>
      <c r="E60" s="28">
        <f>'AEO 2023 Table 46 Raw'!H47</f>
        <v>8.8798259999999996</v>
      </c>
      <c r="F60" s="28">
        <f>'AEO 2023 Table 46 Raw'!I47</f>
        <v>8.1852699999999992</v>
      </c>
      <c r="G60" s="28">
        <f>'AEO 2023 Table 46 Raw'!J47</f>
        <v>7.5816439999999998</v>
      </c>
      <c r="H60" s="28">
        <f>'AEO 2023 Table 46 Raw'!K47</f>
        <v>7.0501550000000002</v>
      </c>
      <c r="I60" s="28">
        <f>'AEO 2023 Table 46 Raw'!L47</f>
        <v>6.5956429999999999</v>
      </c>
      <c r="J60" s="28">
        <f>'AEO 2023 Table 46 Raw'!M47</f>
        <v>6.2098420000000001</v>
      </c>
      <c r="K60" s="28">
        <f>'AEO 2023 Table 46 Raw'!N47</f>
        <v>5.8874919999999999</v>
      </c>
      <c r="L60" s="28">
        <f>'AEO 2023 Table 46 Raw'!O47</f>
        <v>5.6326669999999996</v>
      </c>
      <c r="M60" s="28">
        <f>'AEO 2023 Table 46 Raw'!P47</f>
        <v>5.444223</v>
      </c>
      <c r="N60" s="28">
        <f>'AEO 2023 Table 46 Raw'!Q47</f>
        <v>5.3027030000000002</v>
      </c>
      <c r="O60" s="28">
        <f>'AEO 2023 Table 46 Raw'!R47</f>
        <v>5.2015779999999996</v>
      </c>
      <c r="P60" s="28">
        <f>'AEO 2023 Table 46 Raw'!S47</f>
        <v>5.136876</v>
      </c>
      <c r="Q60" s="28">
        <f>'AEO 2023 Table 46 Raw'!T47</f>
        <v>5.0907099999999996</v>
      </c>
      <c r="R60" s="28">
        <f>'AEO 2023 Table 46 Raw'!U47</f>
        <v>5.0674700000000001</v>
      </c>
      <c r="S60" s="28">
        <f>'AEO 2023 Table 46 Raw'!V47</f>
        <v>5.0555269999999997</v>
      </c>
      <c r="T60" s="28">
        <f>'AEO 2023 Table 46 Raw'!W47</f>
        <v>5.0430299999999999</v>
      </c>
      <c r="U60" s="28">
        <f>'AEO 2023 Table 46 Raw'!X47</f>
        <v>5.035342</v>
      </c>
      <c r="V60" s="28">
        <f>'AEO 2023 Table 46 Raw'!Y47</f>
        <v>5.03864</v>
      </c>
      <c r="W60" s="28">
        <f>'AEO 2023 Table 46 Raw'!Z47</f>
        <v>5.0561730000000003</v>
      </c>
      <c r="X60" s="28">
        <f>'AEO 2023 Table 46 Raw'!AA47</f>
        <v>5.0792909999999996</v>
      </c>
      <c r="Y60" s="28">
        <f>'AEO 2023 Table 46 Raw'!AB47</f>
        <v>5.0979530000000004</v>
      </c>
      <c r="Z60" s="28">
        <f>'AEO 2023 Table 46 Raw'!AC47</f>
        <v>5.1151179999999998</v>
      </c>
      <c r="AA60" s="28">
        <f>'AEO 2023 Table 46 Raw'!AD47</f>
        <v>5.1337900000000003</v>
      </c>
      <c r="AB60" s="28">
        <f>'AEO 2023 Table 46 Raw'!AE47</f>
        <v>5.1594569999999997</v>
      </c>
      <c r="AC60" s="28">
        <f>'AEO 2023 Table 46 Raw'!AF47</f>
        <v>-3.2905999999999998E-2</v>
      </c>
      <c r="AD60" s="28">
        <f>'AEO 2023 Table 46 Raw'!AG47</f>
        <v>0</v>
      </c>
      <c r="AE60" s="28">
        <f>'AEO 2023 Table 46 Raw'!AH47</f>
        <v>0</v>
      </c>
      <c r="AF60" s="46">
        <f>'AEO 2023 Table 46 Raw'!AI47</f>
        <v>0</v>
      </c>
    </row>
    <row r="61" spans="1:32" ht="15" customHeight="1">
      <c r="A61" s="8" t="s">
        <v>1006</v>
      </c>
      <c r="B61" s="24" t="s">
        <v>1007</v>
      </c>
      <c r="C61" s="28">
        <f>'AEO 2023 Table 46 Raw'!F48</f>
        <v>4.254E-3</v>
      </c>
      <c r="D61" s="28">
        <f>'AEO 2023 Table 46 Raw'!G48</f>
        <v>4.4140000000000004E-3</v>
      </c>
      <c r="E61" s="28">
        <f>'AEO 2023 Table 46 Raw'!H48</f>
        <v>4.542E-3</v>
      </c>
      <c r="F61" s="28">
        <f>'AEO 2023 Table 46 Raw'!I48</f>
        <v>4.6369999999999996E-3</v>
      </c>
      <c r="G61" s="28">
        <f>'AEO 2023 Table 46 Raw'!J48</f>
        <v>4.7070000000000002E-3</v>
      </c>
      <c r="H61" s="28">
        <f>'AEO 2023 Table 46 Raw'!K48</f>
        <v>4.7470000000000004E-3</v>
      </c>
      <c r="I61" s="28">
        <f>'AEO 2023 Table 46 Raw'!L48</f>
        <v>4.7629999999999999E-3</v>
      </c>
      <c r="J61" s="28">
        <f>'AEO 2023 Table 46 Raw'!M48</f>
        <v>4.7559999999999998E-3</v>
      </c>
      <c r="K61" s="28">
        <f>'AEO 2023 Table 46 Raw'!N48</f>
        <v>4.725E-3</v>
      </c>
      <c r="L61" s="28">
        <f>'AEO 2023 Table 46 Raw'!O48</f>
        <v>4.6719999999999999E-3</v>
      </c>
      <c r="M61" s="28">
        <f>'AEO 2023 Table 46 Raw'!P48</f>
        <v>4.6010000000000001E-3</v>
      </c>
      <c r="N61" s="28">
        <f>'AEO 2023 Table 46 Raw'!Q48</f>
        <v>4.5100000000000001E-3</v>
      </c>
      <c r="O61" s="28">
        <f>'AEO 2023 Table 46 Raw'!R48</f>
        <v>4.3990000000000001E-3</v>
      </c>
      <c r="P61" s="28">
        <f>'AEO 2023 Table 46 Raw'!S48</f>
        <v>4.2649999999999997E-3</v>
      </c>
      <c r="Q61" s="28">
        <f>'AEO 2023 Table 46 Raw'!T48</f>
        <v>4.1089999999999998E-3</v>
      </c>
      <c r="R61" s="28">
        <f>'AEO 2023 Table 46 Raw'!U48</f>
        <v>3.9370000000000004E-3</v>
      </c>
      <c r="S61" s="28">
        <f>'AEO 2023 Table 46 Raw'!V48</f>
        <v>3.7490000000000002E-3</v>
      </c>
      <c r="T61" s="28">
        <f>'AEO 2023 Table 46 Raw'!W48</f>
        <v>3.5479999999999999E-3</v>
      </c>
      <c r="U61" s="28">
        <f>'AEO 2023 Table 46 Raw'!X48</f>
        <v>3.336E-3</v>
      </c>
      <c r="V61" s="28">
        <f>'AEO 2023 Table 46 Raw'!Y48</f>
        <v>3.117E-3</v>
      </c>
      <c r="W61" s="28">
        <f>'AEO 2023 Table 46 Raw'!Z48</f>
        <v>2.892E-3</v>
      </c>
      <c r="X61" s="28">
        <f>'AEO 2023 Table 46 Raw'!AA48</f>
        <v>2.6640000000000001E-3</v>
      </c>
      <c r="Y61" s="28">
        <f>'AEO 2023 Table 46 Raw'!AB48</f>
        <v>2.4320000000000001E-3</v>
      </c>
      <c r="Z61" s="28">
        <f>'AEO 2023 Table 46 Raw'!AC48</f>
        <v>2.1970000000000002E-3</v>
      </c>
      <c r="AA61" s="28">
        <f>'AEO 2023 Table 46 Raw'!AD48</f>
        <v>1.9599999999999999E-3</v>
      </c>
      <c r="AB61" s="28">
        <f>'AEO 2023 Table 46 Raw'!AE48</f>
        <v>1.719E-3</v>
      </c>
      <c r="AC61" s="28">
        <f>'AEO 2023 Table 46 Raw'!AF48</f>
        <v>-2.7049E-2</v>
      </c>
      <c r="AD61" s="28">
        <f>'AEO 2023 Table 46 Raw'!AG48</f>
        <v>0</v>
      </c>
      <c r="AE61" s="28">
        <f>'AEO 2023 Table 46 Raw'!AH48</f>
        <v>0</v>
      </c>
      <c r="AF61" s="46">
        <f>'AEO 2023 Table 46 Raw'!AI48</f>
        <v>0</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6"/>
    </row>
    <row r="63" spans="1:32" ht="15" customHeight="1">
      <c r="A63" s="8" t="s">
        <v>1008</v>
      </c>
      <c r="B63" s="24" t="s">
        <v>1009</v>
      </c>
      <c r="C63" s="28">
        <f>'AEO 2023 Table 46 Raw'!F49</f>
        <v>0.376417</v>
      </c>
      <c r="D63" s="28">
        <f>'AEO 2023 Table 46 Raw'!G49</f>
        <v>0.53101100000000001</v>
      </c>
      <c r="E63" s="28">
        <f>'AEO 2023 Table 46 Raw'!H49</f>
        <v>0.70004699999999997</v>
      </c>
      <c r="F63" s="28">
        <f>'AEO 2023 Table 46 Raw'!I49</f>
        <v>0.88328600000000002</v>
      </c>
      <c r="G63" s="28">
        <f>'AEO 2023 Table 46 Raw'!J49</f>
        <v>1.082041</v>
      </c>
      <c r="H63" s="28">
        <f>'AEO 2023 Table 46 Raw'!K49</f>
        <v>1.289836</v>
      </c>
      <c r="I63" s="28">
        <f>'AEO 2023 Table 46 Raw'!L49</f>
        <v>1.5070589999999999</v>
      </c>
      <c r="J63" s="28">
        <f>'AEO 2023 Table 46 Raw'!M49</f>
        <v>1.7319260000000001</v>
      </c>
      <c r="K63" s="28">
        <f>'AEO 2023 Table 46 Raw'!N49</f>
        <v>1.963001</v>
      </c>
      <c r="L63" s="28">
        <f>'AEO 2023 Table 46 Raw'!O49</f>
        <v>2.2038150000000001</v>
      </c>
      <c r="M63" s="28">
        <f>'AEO 2023 Table 46 Raw'!P49</f>
        <v>2.4569999999999999</v>
      </c>
      <c r="N63" s="28">
        <f>'AEO 2023 Table 46 Raw'!Q49</f>
        <v>2.7187960000000002</v>
      </c>
      <c r="O63" s="28">
        <f>'AEO 2023 Table 46 Raw'!R49</f>
        <v>2.989995</v>
      </c>
      <c r="P63" s="28">
        <f>'AEO 2023 Table 46 Raw'!S49</f>
        <v>3.2710439999999998</v>
      </c>
      <c r="Q63" s="28">
        <f>'AEO 2023 Table 46 Raw'!T49</f>
        <v>3.5566900000000001</v>
      </c>
      <c r="R63" s="28">
        <f>'AEO 2023 Table 46 Raw'!U49</f>
        <v>3.853135</v>
      </c>
      <c r="S63" s="28">
        <f>'AEO 2023 Table 46 Raw'!V49</f>
        <v>4.155608</v>
      </c>
      <c r="T63" s="28">
        <f>'AEO 2023 Table 46 Raw'!W49</f>
        <v>4.4581099999999996</v>
      </c>
      <c r="U63" s="28">
        <f>'AEO 2023 Table 46 Raw'!X49</f>
        <v>4.7641</v>
      </c>
      <c r="V63" s="28">
        <f>'AEO 2023 Table 46 Raw'!Y49</f>
        <v>5.0763119999999997</v>
      </c>
      <c r="W63" s="28">
        <f>'AEO 2023 Table 46 Raw'!Z49</f>
        <v>5.3984290000000001</v>
      </c>
      <c r="X63" s="28">
        <f>'AEO 2023 Table 46 Raw'!AA49</f>
        <v>5.7275640000000001</v>
      </c>
      <c r="Y63" s="28">
        <f>'AEO 2023 Table 46 Raw'!AB49</f>
        <v>6.0579609999999997</v>
      </c>
      <c r="Z63" s="28">
        <f>'AEO 2023 Table 46 Raw'!AC49</f>
        <v>6.3912269999999998</v>
      </c>
      <c r="AA63" s="28">
        <f>'AEO 2023 Table 46 Raw'!AD49</f>
        <v>6.7285719999999998</v>
      </c>
      <c r="AB63" s="28">
        <f>'AEO 2023 Table 46 Raw'!AE49</f>
        <v>7.0738700000000003</v>
      </c>
      <c r="AC63" s="28">
        <f>'AEO 2023 Table 46 Raw'!AF49</f>
        <v>0.177593</v>
      </c>
      <c r="AD63" s="28">
        <f>'AEO 2023 Table 46 Raw'!AG49</f>
        <v>0</v>
      </c>
      <c r="AE63" s="28">
        <f>'AEO 2023 Table 46 Raw'!AH49</f>
        <v>0</v>
      </c>
      <c r="AF63" s="46">
        <f>'AEO 2023 Table 46 Raw'!AI49</f>
        <v>0</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6"/>
    </row>
    <row r="65" spans="1:33" ht="15" customHeight="1">
      <c r="A65" s="8" t="s">
        <v>1010</v>
      </c>
      <c r="B65" s="23" t="s">
        <v>1011</v>
      </c>
      <c r="C65" s="28">
        <f>'AEO 2023 Table 46 Raw'!F50</f>
        <v>0.102939</v>
      </c>
      <c r="D65" s="28">
        <f>'AEO 2023 Table 46 Raw'!G50</f>
        <v>0.13042000000000001</v>
      </c>
      <c r="E65" s="28">
        <f>'AEO 2023 Table 46 Raw'!H50</f>
        <v>0.15950900000000001</v>
      </c>
      <c r="F65" s="28">
        <f>'AEO 2023 Table 46 Raw'!I50</f>
        <v>0.19028900000000001</v>
      </c>
      <c r="G65" s="28">
        <f>'AEO 2023 Table 46 Raw'!J50</f>
        <v>0.223022</v>
      </c>
      <c r="H65" s="28">
        <f>'AEO 2023 Table 46 Raw'!K50</f>
        <v>0.25666499999999998</v>
      </c>
      <c r="I65" s="28">
        <f>'AEO 2023 Table 46 Raw'!L50</f>
        <v>0.29134700000000002</v>
      </c>
      <c r="J65" s="28">
        <f>'AEO 2023 Table 46 Raw'!M50</f>
        <v>0.32681900000000003</v>
      </c>
      <c r="K65" s="28">
        <f>'AEO 2023 Table 46 Raw'!N50</f>
        <v>0.362869</v>
      </c>
      <c r="L65" s="28">
        <f>'AEO 2023 Table 46 Raw'!O50</f>
        <v>0.40013199999999999</v>
      </c>
      <c r="M65" s="28">
        <f>'AEO 2023 Table 46 Raw'!P50</f>
        <v>0.43905300000000003</v>
      </c>
      <c r="N65" s="28">
        <f>'AEO 2023 Table 46 Raw'!Q50</f>
        <v>0.47906599999999999</v>
      </c>
      <c r="O65" s="28">
        <f>'AEO 2023 Table 46 Raw'!R50</f>
        <v>0.520347</v>
      </c>
      <c r="P65" s="28">
        <f>'AEO 2023 Table 46 Raw'!S50</f>
        <v>0.56297600000000003</v>
      </c>
      <c r="Q65" s="28">
        <f>'AEO 2023 Table 46 Raw'!T50</f>
        <v>0.60616400000000004</v>
      </c>
      <c r="R65" s="28">
        <f>'AEO 2023 Table 46 Raw'!U50</f>
        <v>0.65089399999999997</v>
      </c>
      <c r="S65" s="28">
        <f>'AEO 2023 Table 46 Raw'!V50</f>
        <v>0.69645999999999997</v>
      </c>
      <c r="T65" s="28">
        <f>'AEO 2023 Table 46 Raw'!W50</f>
        <v>0.74197400000000002</v>
      </c>
      <c r="U65" s="28">
        <f>'AEO 2023 Table 46 Raw'!X50</f>
        <v>0.787964</v>
      </c>
      <c r="V65" s="28">
        <f>'AEO 2023 Table 46 Raw'!Y50</f>
        <v>0.83484800000000003</v>
      </c>
      <c r="W65" s="28">
        <f>'AEO 2023 Table 46 Raw'!Z50</f>
        <v>0.88319899999999996</v>
      </c>
      <c r="X65" s="28">
        <f>'AEO 2023 Table 46 Raw'!AA50</f>
        <v>0.93259199999999998</v>
      </c>
      <c r="Y65" s="28">
        <f>'AEO 2023 Table 46 Raw'!AB50</f>
        <v>0.98217600000000005</v>
      </c>
      <c r="Z65" s="28">
        <f>'AEO 2023 Table 46 Raw'!AC50</f>
        <v>1.0321979999999999</v>
      </c>
      <c r="AA65" s="28">
        <f>'AEO 2023 Table 46 Raw'!AD50</f>
        <v>1.0828390000000001</v>
      </c>
      <c r="AB65" s="28">
        <f>'AEO 2023 Table 46 Raw'!AE50</f>
        <v>1.1346830000000001</v>
      </c>
      <c r="AC65" s="28">
        <f>'AEO 2023 Table 46 Raw'!AF50</f>
        <v>0.125414</v>
      </c>
      <c r="AD65" s="28">
        <f>'AEO 2023 Table 46 Raw'!AG50</f>
        <v>0</v>
      </c>
      <c r="AE65" s="28">
        <f>'AEO 2023 Table 46 Raw'!AH50</f>
        <v>0</v>
      </c>
      <c r="AF65" s="46">
        <f>'AEO 2023 Table 46 Raw'!AI50</f>
        <v>0</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6"/>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6"/>
    </row>
    <row r="68" spans="1:33" ht="15" customHeight="1">
      <c r="A68" s="8" t="s">
        <v>1013</v>
      </c>
      <c r="B68" s="24" t="s">
        <v>1014</v>
      </c>
      <c r="C68" s="28">
        <f>'AEO 2023 Table 46 Raw'!F52</f>
        <v>3.4846000000000002E-2</v>
      </c>
      <c r="D68" s="28">
        <f>'AEO 2023 Table 46 Raw'!G52</f>
        <v>4.8300000000000003E-2</v>
      </c>
      <c r="E68" s="28">
        <f>'AEO 2023 Table 46 Raw'!H52</f>
        <v>6.3785999999999995E-2</v>
      </c>
      <c r="F68" s="28">
        <f>'AEO 2023 Table 46 Raw'!I52</f>
        <v>8.1140000000000004E-2</v>
      </c>
      <c r="G68" s="28">
        <f>'AEO 2023 Table 46 Raw'!J52</f>
        <v>0.10041600000000001</v>
      </c>
      <c r="H68" s="28">
        <f>'AEO 2023 Table 46 Raw'!K52</f>
        <v>0.121112</v>
      </c>
      <c r="I68" s="28">
        <f>'AEO 2023 Table 46 Raw'!L52</f>
        <v>0.143258</v>
      </c>
      <c r="J68" s="28">
        <f>'AEO 2023 Table 46 Raw'!M52</f>
        <v>0.16666400000000001</v>
      </c>
      <c r="K68" s="28">
        <f>'AEO 2023 Table 46 Raw'!N52</f>
        <v>0.19115599999999999</v>
      </c>
      <c r="L68" s="28">
        <f>'AEO 2023 Table 46 Raw'!O52</f>
        <v>0.21693799999999999</v>
      </c>
      <c r="M68" s="28">
        <f>'AEO 2023 Table 46 Raw'!P52</f>
        <v>0.24415400000000001</v>
      </c>
      <c r="N68" s="28">
        <f>'AEO 2023 Table 46 Raw'!Q52</f>
        <v>0.27250799999999997</v>
      </c>
      <c r="O68" s="28">
        <f>'AEO 2023 Table 46 Raw'!R52</f>
        <v>0.30204199999999998</v>
      </c>
      <c r="P68" s="28">
        <f>'AEO 2023 Table 46 Raw'!S52</f>
        <v>0.33274799999999999</v>
      </c>
      <c r="Q68" s="28">
        <f>'AEO 2023 Table 46 Raw'!T52</f>
        <v>0.36418200000000001</v>
      </c>
      <c r="R68" s="28">
        <f>'AEO 2023 Table 46 Raw'!U52</f>
        <v>0.396785</v>
      </c>
      <c r="S68" s="28">
        <f>'AEO 2023 Table 46 Raw'!V52</f>
        <v>0.43018099999999998</v>
      </c>
      <c r="T68" s="28">
        <f>'AEO 2023 Table 46 Raw'!W52</f>
        <v>0.46390500000000001</v>
      </c>
      <c r="U68" s="28">
        <f>'AEO 2023 Table 46 Raw'!X52</f>
        <v>0.49817899999999998</v>
      </c>
      <c r="V68" s="28">
        <f>'AEO 2023 Table 46 Raw'!Y52</f>
        <v>0.53311200000000003</v>
      </c>
      <c r="W68" s="28">
        <f>'AEO 2023 Table 46 Raw'!Z52</f>
        <v>0.56897200000000003</v>
      </c>
      <c r="X68" s="28">
        <f>'AEO 2023 Table 46 Raw'!AA52</f>
        <v>0.60562499999999997</v>
      </c>
      <c r="Y68" s="28">
        <f>'AEO 2023 Table 46 Raw'!AB52</f>
        <v>0.64265799999999995</v>
      </c>
      <c r="Z68" s="28">
        <f>'AEO 2023 Table 46 Raw'!AC52</f>
        <v>0.68016100000000002</v>
      </c>
      <c r="AA68" s="28">
        <f>'AEO 2023 Table 46 Raw'!AD52</f>
        <v>0.71816599999999997</v>
      </c>
      <c r="AB68" s="28">
        <f>'AEO 2023 Table 46 Raw'!AE52</f>
        <v>0.75692300000000001</v>
      </c>
      <c r="AC68" s="28">
        <f>'AEO 2023 Table 46 Raw'!AF52</f>
        <v>0.16303599999999999</v>
      </c>
      <c r="AD68" s="28">
        <f>'AEO 2023 Table 46 Raw'!AG52</f>
        <v>0</v>
      </c>
      <c r="AE68" s="28">
        <f>'AEO 2023 Table 46 Raw'!AH52</f>
        <v>0</v>
      </c>
      <c r="AF68" s="46">
        <f>'AEO 2023 Table 46 Raw'!AI52</f>
        <v>0</v>
      </c>
    </row>
    <row r="69" spans="1:33" ht="15" customHeight="1">
      <c r="A69" s="8" t="s">
        <v>1015</v>
      </c>
      <c r="B69" s="24" t="s">
        <v>1016</v>
      </c>
      <c r="C69" s="28">
        <f>'AEO 2023 Table 46 Raw'!F53</f>
        <v>0</v>
      </c>
      <c r="D69" s="28">
        <f>'AEO 2023 Table 46 Raw'!G53</f>
        <v>0</v>
      </c>
      <c r="E69" s="28">
        <f>'AEO 2023 Table 46 Raw'!H53</f>
        <v>0</v>
      </c>
      <c r="F69" s="28">
        <f>'AEO 2023 Table 46 Raw'!I53</f>
        <v>0</v>
      </c>
      <c r="G69" s="28">
        <f>'AEO 2023 Table 46 Raw'!J53</f>
        <v>0</v>
      </c>
      <c r="H69" s="28">
        <f>'AEO 2023 Table 46 Raw'!K53</f>
        <v>0</v>
      </c>
      <c r="I69" s="28">
        <f>'AEO 2023 Table 46 Raw'!L53</f>
        <v>0</v>
      </c>
      <c r="J69" s="28">
        <f>'AEO 2023 Table 46 Raw'!M53</f>
        <v>0</v>
      </c>
      <c r="K69" s="28">
        <f>'AEO 2023 Table 46 Raw'!N53</f>
        <v>0</v>
      </c>
      <c r="L69" s="28">
        <f>'AEO 2023 Table 46 Raw'!O53</f>
        <v>0</v>
      </c>
      <c r="M69" s="28">
        <f>'AEO 2023 Table 46 Raw'!P53</f>
        <v>0</v>
      </c>
      <c r="N69" s="28">
        <f>'AEO 2023 Table 46 Raw'!Q53</f>
        <v>0</v>
      </c>
      <c r="O69" s="28">
        <f>'AEO 2023 Table 46 Raw'!R53</f>
        <v>0</v>
      </c>
      <c r="P69" s="28">
        <f>'AEO 2023 Table 46 Raw'!S53</f>
        <v>0</v>
      </c>
      <c r="Q69" s="28">
        <f>'AEO 2023 Table 46 Raw'!T53</f>
        <v>0</v>
      </c>
      <c r="R69" s="28">
        <f>'AEO 2023 Table 46 Raw'!U53</f>
        <v>0</v>
      </c>
      <c r="S69" s="28">
        <f>'AEO 2023 Table 46 Raw'!V53</f>
        <v>0</v>
      </c>
      <c r="T69" s="28">
        <f>'AEO 2023 Table 46 Raw'!W53</f>
        <v>0</v>
      </c>
      <c r="U69" s="28">
        <f>'AEO 2023 Table 46 Raw'!X53</f>
        <v>0</v>
      </c>
      <c r="V69" s="28">
        <f>'AEO 2023 Table 46 Raw'!Y53</f>
        <v>0</v>
      </c>
      <c r="W69" s="28">
        <f>'AEO 2023 Table 46 Raw'!Z53</f>
        <v>0</v>
      </c>
      <c r="X69" s="28">
        <f>'AEO 2023 Table 46 Raw'!AA53</f>
        <v>0</v>
      </c>
      <c r="Y69" s="28">
        <f>'AEO 2023 Table 46 Raw'!AB53</f>
        <v>0</v>
      </c>
      <c r="Z69" s="28">
        <f>'AEO 2023 Table 46 Raw'!AC53</f>
        <v>0</v>
      </c>
      <c r="AA69" s="28">
        <f>'AEO 2023 Table 46 Raw'!AD53</f>
        <v>0</v>
      </c>
      <c r="AB69" s="28">
        <f>'AEO 2023 Table 46 Raw'!AE53</f>
        <v>0</v>
      </c>
      <c r="AC69" s="28" t="str">
        <f>'AEO 2023 Table 46 Raw'!AF53</f>
        <v>--</v>
      </c>
      <c r="AD69" s="28">
        <f>'AEO 2023 Table 46 Raw'!AG53</f>
        <v>0</v>
      </c>
      <c r="AE69" s="28">
        <f>'AEO 2023 Table 46 Raw'!AH53</f>
        <v>0</v>
      </c>
      <c r="AF69" s="46">
        <f>'AEO 2023 Table 46 Raw'!AI53</f>
        <v>0</v>
      </c>
    </row>
    <row r="70" spans="1:33" ht="12" customHeight="1">
      <c r="A70" s="8" t="s">
        <v>1017</v>
      </c>
      <c r="B70" s="24" t="s">
        <v>1018</v>
      </c>
      <c r="C70" s="28">
        <f>'AEO 2023 Table 46 Raw'!F54</f>
        <v>2.4834010000000002</v>
      </c>
      <c r="D70" s="28">
        <f>'AEO 2023 Table 46 Raw'!G54</f>
        <v>2.8255499999999998</v>
      </c>
      <c r="E70" s="28">
        <f>'AEO 2023 Table 46 Raw'!H54</f>
        <v>3.125594</v>
      </c>
      <c r="F70" s="28">
        <f>'AEO 2023 Table 46 Raw'!I54</f>
        <v>3.3976980000000001</v>
      </c>
      <c r="G70" s="28">
        <f>'AEO 2023 Table 46 Raw'!J54</f>
        <v>3.6481620000000001</v>
      </c>
      <c r="H70" s="28">
        <f>'AEO 2023 Table 46 Raw'!K54</f>
        <v>3.8728760000000002</v>
      </c>
      <c r="I70" s="28">
        <f>'AEO 2023 Table 46 Raw'!L54</f>
        <v>4.0780190000000003</v>
      </c>
      <c r="J70" s="28">
        <f>'AEO 2023 Table 46 Raw'!M54</f>
        <v>4.2644330000000004</v>
      </c>
      <c r="K70" s="28">
        <f>'AEO 2023 Table 46 Raw'!N54</f>
        <v>4.4328000000000003</v>
      </c>
      <c r="L70" s="28">
        <f>'AEO 2023 Table 46 Raw'!O54</f>
        <v>4.5899130000000001</v>
      </c>
      <c r="M70" s="28">
        <f>'AEO 2023 Table 46 Raw'!P54</f>
        <v>4.7404679999999999</v>
      </c>
      <c r="N70" s="28">
        <f>'AEO 2023 Table 46 Raw'!Q54</f>
        <v>4.8831579999999999</v>
      </c>
      <c r="O70" s="28">
        <f>'AEO 2023 Table 46 Raw'!R54</f>
        <v>5.0205840000000004</v>
      </c>
      <c r="P70" s="28">
        <f>'AEO 2023 Table 46 Raw'!S54</f>
        <v>5.1552170000000004</v>
      </c>
      <c r="Q70" s="28">
        <f>'AEO 2023 Table 46 Raw'!T54</f>
        <v>5.2836999999999996</v>
      </c>
      <c r="R70" s="28">
        <f>'AEO 2023 Table 46 Raw'!U54</f>
        <v>5.413176</v>
      </c>
      <c r="S70" s="28">
        <f>'AEO 2023 Table 46 Raw'!V54</f>
        <v>5.5408559999999998</v>
      </c>
      <c r="T70" s="28">
        <f>'AEO 2023 Table 46 Raw'!W54</f>
        <v>5.6627879999999999</v>
      </c>
      <c r="U70" s="28">
        <f>'AEO 2023 Table 46 Raw'!X54</f>
        <v>5.7824869999999997</v>
      </c>
      <c r="V70" s="28">
        <f>'AEO 2023 Table 46 Raw'!Y54</f>
        <v>5.9025210000000001</v>
      </c>
      <c r="W70" s="28">
        <f>'AEO 2023 Table 46 Raw'!Z54</f>
        <v>6.0265589999999998</v>
      </c>
      <c r="X70" s="28">
        <f>'AEO 2023 Table 46 Raw'!AA54</f>
        <v>6.153054</v>
      </c>
      <c r="Y70" s="28">
        <f>'AEO 2023 Table 46 Raw'!AB54</f>
        <v>6.2781320000000003</v>
      </c>
      <c r="Z70" s="28">
        <f>'AEO 2023 Table 46 Raw'!AC54</f>
        <v>6.4030230000000001</v>
      </c>
      <c r="AA70" s="28">
        <f>'AEO 2023 Table 46 Raw'!AD54</f>
        <v>6.5285690000000001</v>
      </c>
      <c r="AB70" s="28">
        <f>'AEO 2023 Table 46 Raw'!AE54</f>
        <v>6.6573510000000002</v>
      </c>
      <c r="AC70" s="28">
        <f>'AEO 2023 Table 46 Raw'!AF54</f>
        <v>5.4926999999999997E-2</v>
      </c>
      <c r="AD70" s="28">
        <f>'AEO 2023 Table 46 Raw'!AG54</f>
        <v>0</v>
      </c>
      <c r="AE70" s="28">
        <f>'AEO 2023 Table 46 Raw'!AH54</f>
        <v>0</v>
      </c>
      <c r="AF70" s="46">
        <f>'AEO 2023 Table 46 Raw'!AI54</f>
        <v>0</v>
      </c>
    </row>
    <row r="71" spans="1:33" ht="15" customHeight="1">
      <c r="A71" s="8" t="s">
        <v>1019</v>
      </c>
      <c r="B71" s="24" t="s">
        <v>924</v>
      </c>
      <c r="C71" s="28">
        <f>'AEO 2023 Table 46 Raw'!F55</f>
        <v>2.2165000000000001E-2</v>
      </c>
      <c r="D71" s="28">
        <f>'AEO 2023 Table 46 Raw'!G55</f>
        <v>2.0631E-2</v>
      </c>
      <c r="E71" s="28">
        <f>'AEO 2023 Table 46 Raw'!H55</f>
        <v>1.9140999999999998E-2</v>
      </c>
      <c r="F71" s="28">
        <f>'AEO 2023 Table 46 Raw'!I55</f>
        <v>1.7766000000000001E-2</v>
      </c>
      <c r="G71" s="28">
        <f>'AEO 2023 Table 46 Raw'!J55</f>
        <v>1.6636999999999999E-2</v>
      </c>
      <c r="H71" s="28">
        <f>'AEO 2023 Table 46 Raw'!K55</f>
        <v>1.5591000000000001E-2</v>
      </c>
      <c r="I71" s="28">
        <f>'AEO 2023 Table 46 Raw'!L55</f>
        <v>1.4572999999999999E-2</v>
      </c>
      <c r="J71" s="28">
        <f>'AEO 2023 Table 46 Raw'!M55</f>
        <v>1.3602E-2</v>
      </c>
      <c r="K71" s="28">
        <f>'AEO 2023 Table 46 Raw'!N55</f>
        <v>1.268E-2</v>
      </c>
      <c r="L71" s="28">
        <f>'AEO 2023 Table 46 Raw'!O55</f>
        <v>1.1816E-2</v>
      </c>
      <c r="M71" s="28">
        <f>'AEO 2023 Table 46 Raw'!P55</f>
        <v>1.1003000000000001E-2</v>
      </c>
      <c r="N71" s="28">
        <f>'AEO 2023 Table 46 Raw'!Q55</f>
        <v>1.0246999999999999E-2</v>
      </c>
      <c r="O71" s="28">
        <f>'AEO 2023 Table 46 Raw'!R55</f>
        <v>9.6509999999999999E-3</v>
      </c>
      <c r="P71" s="28">
        <f>'AEO 2023 Table 46 Raw'!S55</f>
        <v>9.0790000000000003E-3</v>
      </c>
      <c r="Q71" s="28">
        <f>'AEO 2023 Table 46 Raw'!T55</f>
        <v>8.5800000000000008E-3</v>
      </c>
      <c r="R71" s="28">
        <f>'AEO 2023 Table 46 Raw'!U55</f>
        <v>8.1089999999999999E-3</v>
      </c>
      <c r="S71" s="28">
        <f>'AEO 2023 Table 46 Raw'!V55</f>
        <v>7.6639999999999998E-3</v>
      </c>
      <c r="T71" s="28">
        <f>'AEO 2023 Table 46 Raw'!W55</f>
        <v>7.2430000000000003E-3</v>
      </c>
      <c r="U71" s="28">
        <f>'AEO 2023 Table 46 Raw'!X55</f>
        <v>6.8459999999999997E-3</v>
      </c>
      <c r="V71" s="28">
        <f>'AEO 2023 Table 46 Raw'!Y55</f>
        <v>6.4700000000000001E-3</v>
      </c>
      <c r="W71" s="28">
        <f>'AEO 2023 Table 46 Raw'!Z55</f>
        <v>6.1149999999999998E-3</v>
      </c>
      <c r="X71" s="28">
        <f>'AEO 2023 Table 46 Raw'!AA55</f>
        <v>5.7800000000000004E-3</v>
      </c>
      <c r="Y71" s="28">
        <f>'AEO 2023 Table 46 Raw'!AB55</f>
        <v>5.463E-3</v>
      </c>
      <c r="Z71" s="28">
        <f>'AEO 2023 Table 46 Raw'!AC55</f>
        <v>5.1640000000000002E-3</v>
      </c>
      <c r="AA71" s="28">
        <f>'AEO 2023 Table 46 Raw'!AD55</f>
        <v>4.8809999999999999E-3</v>
      </c>
      <c r="AB71" s="28">
        <f>'AEO 2023 Table 46 Raw'!AE55</f>
        <v>4.6129999999999999E-3</v>
      </c>
      <c r="AC71" s="28">
        <f>'AEO 2023 Table 46 Raw'!AF55</f>
        <v>-6.1532999999999997E-2</v>
      </c>
      <c r="AD71" s="28">
        <f>'AEO 2023 Table 46 Raw'!AG55</f>
        <v>0</v>
      </c>
      <c r="AE71" s="28">
        <f>'AEO 2023 Table 46 Raw'!AH55</f>
        <v>0</v>
      </c>
      <c r="AF71" s="46">
        <f>'AEO 2023 Table 46 Raw'!AI55</f>
        <v>0</v>
      </c>
    </row>
    <row r="72" spans="1:33" ht="15" customHeight="1">
      <c r="A72" s="8" t="s">
        <v>1020</v>
      </c>
      <c r="B72" s="24" t="s">
        <v>1021</v>
      </c>
      <c r="C72" s="28">
        <f>'AEO 2023 Table 46 Raw'!F56</f>
        <v>1.7337999999999999E-2</v>
      </c>
      <c r="D72" s="28">
        <f>'AEO 2023 Table 46 Raw'!G56</f>
        <v>1.6382000000000001E-2</v>
      </c>
      <c r="E72" s="28">
        <f>'AEO 2023 Table 46 Raw'!H56</f>
        <v>1.5479E-2</v>
      </c>
      <c r="F72" s="28">
        <f>'AEO 2023 Table 46 Raw'!I56</f>
        <v>1.4626E-2</v>
      </c>
      <c r="G72" s="28">
        <f>'AEO 2023 Table 46 Raw'!J56</f>
        <v>1.3821E-2</v>
      </c>
      <c r="H72" s="28">
        <f>'AEO 2023 Table 46 Raw'!K56</f>
        <v>1.3058999999999999E-2</v>
      </c>
      <c r="I72" s="28">
        <f>'AEO 2023 Table 46 Raw'!L56</f>
        <v>1.234E-2</v>
      </c>
      <c r="J72" s="28">
        <f>'AEO 2023 Table 46 Raw'!M56</f>
        <v>1.1660999999999999E-2</v>
      </c>
      <c r="K72" s="28">
        <f>'AEO 2023 Table 46 Raw'!N56</f>
        <v>1.1018999999999999E-2</v>
      </c>
      <c r="L72" s="28">
        <f>'AEO 2023 Table 46 Raw'!O56</f>
        <v>1.0413E-2</v>
      </c>
      <c r="M72" s="28">
        <f>'AEO 2023 Table 46 Raw'!P56</f>
        <v>9.8399999999999998E-3</v>
      </c>
      <c r="N72" s="28">
        <f>'AEO 2023 Table 46 Raw'!Q56</f>
        <v>9.299E-3</v>
      </c>
      <c r="O72" s="28">
        <f>'AEO 2023 Table 46 Raw'!R56</f>
        <v>8.7869999999999997E-3</v>
      </c>
      <c r="P72" s="28">
        <f>'AEO 2023 Table 46 Raw'!S56</f>
        <v>8.3040000000000006E-3</v>
      </c>
      <c r="Q72" s="28">
        <f>'AEO 2023 Table 46 Raw'!T56</f>
        <v>7.8480000000000008E-3</v>
      </c>
      <c r="R72" s="28">
        <f>'AEO 2023 Table 46 Raw'!U56</f>
        <v>7.417E-3</v>
      </c>
      <c r="S72" s="28">
        <f>'AEO 2023 Table 46 Raw'!V56</f>
        <v>7.0089999999999996E-3</v>
      </c>
      <c r="T72" s="28">
        <f>'AEO 2023 Table 46 Raw'!W56</f>
        <v>6.6239999999999997E-3</v>
      </c>
      <c r="U72" s="28">
        <f>'AEO 2023 Table 46 Raw'!X56</f>
        <v>6.2599999999999999E-3</v>
      </c>
      <c r="V72" s="28">
        <f>'AEO 2023 Table 46 Raw'!Y56</f>
        <v>5.9160000000000003E-3</v>
      </c>
      <c r="W72" s="28">
        <f>'AEO 2023 Table 46 Raw'!Z56</f>
        <v>5.5919999999999997E-3</v>
      </c>
      <c r="X72" s="28">
        <f>'AEO 2023 Table 46 Raw'!AA56</f>
        <v>5.2849999999999998E-3</v>
      </c>
      <c r="Y72" s="28">
        <f>'AEO 2023 Table 46 Raw'!AB56</f>
        <v>4.9950000000000003E-3</v>
      </c>
      <c r="Z72" s="28">
        <f>'AEO 2023 Table 46 Raw'!AC56</f>
        <v>4.7210000000000004E-3</v>
      </c>
      <c r="AA72" s="28">
        <f>'AEO 2023 Table 46 Raw'!AD56</f>
        <v>4.4619999999999998E-3</v>
      </c>
      <c r="AB72" s="28">
        <f>'AEO 2023 Table 46 Raw'!AE56</f>
        <v>4.2170000000000003E-3</v>
      </c>
      <c r="AC72" s="28">
        <f>'AEO 2023 Table 46 Raw'!AF56</f>
        <v>-5.5834000000000002E-2</v>
      </c>
      <c r="AD72" s="28">
        <f>'AEO 2023 Table 46 Raw'!AG56</f>
        <v>0</v>
      </c>
      <c r="AE72" s="28">
        <f>'AEO 2023 Table 46 Raw'!AH56</f>
        <v>0</v>
      </c>
      <c r="AF72" s="46">
        <f>'AEO 2023 Table 46 Raw'!AI56</f>
        <v>0</v>
      </c>
    </row>
    <row r="73" spans="1:33" ht="15" customHeight="1">
      <c r="A73" s="8" t="s">
        <v>1022</v>
      </c>
      <c r="B73" s="24" t="s">
        <v>1023</v>
      </c>
      <c r="C73" s="28">
        <f>'AEO 2023 Table 46 Raw'!F57</f>
        <v>4.0508000000000002E-2</v>
      </c>
      <c r="D73" s="28">
        <f>'AEO 2023 Table 46 Raw'!G57</f>
        <v>3.746E-2</v>
      </c>
      <c r="E73" s="28">
        <f>'AEO 2023 Table 46 Raw'!H57</f>
        <v>3.5242999999999997E-2</v>
      </c>
      <c r="F73" s="28">
        <f>'AEO 2023 Table 46 Raw'!I57</f>
        <v>3.3300999999999997E-2</v>
      </c>
      <c r="G73" s="28">
        <f>'AEO 2023 Table 46 Raw'!J57</f>
        <v>3.1466000000000001E-2</v>
      </c>
      <c r="H73" s="28">
        <f>'AEO 2023 Table 46 Raw'!K57</f>
        <v>2.9732999999999999E-2</v>
      </c>
      <c r="I73" s="28">
        <f>'AEO 2023 Table 46 Raw'!L57</f>
        <v>2.8094999999999998E-2</v>
      </c>
      <c r="J73" s="28">
        <f>'AEO 2023 Table 46 Raw'!M57</f>
        <v>2.6547999999999999E-2</v>
      </c>
      <c r="K73" s="28">
        <f>'AEO 2023 Table 46 Raw'!N57</f>
        <v>2.5087000000000002E-2</v>
      </c>
      <c r="L73" s="28">
        <f>'AEO 2023 Table 46 Raw'!O57</f>
        <v>2.3706000000000001E-2</v>
      </c>
      <c r="M73" s="28">
        <f>'AEO 2023 Table 46 Raw'!P57</f>
        <v>2.2401999999999998E-2</v>
      </c>
      <c r="N73" s="28">
        <f>'AEO 2023 Table 46 Raw'!Q57</f>
        <v>2.1169E-2</v>
      </c>
      <c r="O73" s="28">
        <f>'AEO 2023 Table 46 Raw'!R57</f>
        <v>2.0004999999999998E-2</v>
      </c>
      <c r="P73" s="28">
        <f>'AEO 2023 Table 46 Raw'!S57</f>
        <v>1.8905000000000002E-2</v>
      </c>
      <c r="Q73" s="28">
        <f>'AEO 2023 Table 46 Raw'!T57</f>
        <v>1.7864999999999999E-2</v>
      </c>
      <c r="R73" s="28">
        <f>'AEO 2023 Table 46 Raw'!U57</f>
        <v>1.6882999999999999E-2</v>
      </c>
      <c r="S73" s="28">
        <f>'AEO 2023 Table 46 Raw'!V57</f>
        <v>1.5955E-2</v>
      </c>
      <c r="T73" s="28">
        <f>'AEO 2023 Table 46 Raw'!W57</f>
        <v>1.5077999999999999E-2</v>
      </c>
      <c r="U73" s="28">
        <f>'AEO 2023 Table 46 Raw'!X57</f>
        <v>1.4250000000000001E-2</v>
      </c>
      <c r="V73" s="28">
        <f>'AEO 2023 Table 46 Raw'!Y57</f>
        <v>1.3467E-2</v>
      </c>
      <c r="W73" s="28">
        <f>'AEO 2023 Table 46 Raw'!Z57</f>
        <v>1.2728E-2</v>
      </c>
      <c r="X73" s="28">
        <f>'AEO 2023 Table 46 Raw'!AA57</f>
        <v>1.2029E-2</v>
      </c>
      <c r="Y73" s="28">
        <f>'AEO 2023 Table 46 Raw'!AB57</f>
        <v>1.1369000000000001E-2</v>
      </c>
      <c r="Z73" s="28">
        <f>'AEO 2023 Table 46 Raw'!AC57</f>
        <v>1.0744999999999999E-2</v>
      </c>
      <c r="AA73" s="28">
        <f>'AEO 2023 Table 46 Raw'!AD57</f>
        <v>1.0155000000000001E-2</v>
      </c>
      <c r="AB73" s="28">
        <f>'AEO 2023 Table 46 Raw'!AE57</f>
        <v>9.5980000000000006E-3</v>
      </c>
      <c r="AC73" s="28">
        <f>'AEO 2023 Table 46 Raw'!AF57</f>
        <v>-6.0759000000000001E-2</v>
      </c>
      <c r="AD73" s="28">
        <f>'AEO 2023 Table 46 Raw'!AG57</f>
        <v>0</v>
      </c>
      <c r="AE73" s="28">
        <f>'AEO 2023 Table 46 Raw'!AH57</f>
        <v>0</v>
      </c>
      <c r="AF73" s="46">
        <f>'AEO 2023 Table 46 Raw'!AI57</f>
        <v>0</v>
      </c>
    </row>
    <row r="74" spans="1:33" ht="15" customHeight="1">
      <c r="A74" s="8" t="s">
        <v>1024</v>
      </c>
      <c r="B74" s="24" t="s">
        <v>1025</v>
      </c>
      <c r="C74" s="28">
        <f>'AEO 2023 Table 46 Raw'!F58</f>
        <v>4.0668999999999997E-2</v>
      </c>
      <c r="D74" s="28">
        <f>'AEO 2023 Table 46 Raw'!G58</f>
        <v>3.8427000000000003E-2</v>
      </c>
      <c r="E74" s="28">
        <f>'AEO 2023 Table 46 Raw'!H58</f>
        <v>3.6310000000000002E-2</v>
      </c>
      <c r="F74" s="28">
        <f>'AEO 2023 Table 46 Raw'!I58</f>
        <v>3.4308999999999999E-2</v>
      </c>
      <c r="G74" s="28">
        <f>'AEO 2023 Table 46 Raw'!J58</f>
        <v>3.2419000000000003E-2</v>
      </c>
      <c r="H74" s="28">
        <f>'AEO 2023 Table 46 Raw'!K58</f>
        <v>3.0634000000000002E-2</v>
      </c>
      <c r="I74" s="28">
        <f>'AEO 2023 Table 46 Raw'!L58</f>
        <v>2.8947000000000001E-2</v>
      </c>
      <c r="J74" s="28">
        <f>'AEO 2023 Table 46 Raw'!M58</f>
        <v>2.7354E-2</v>
      </c>
      <c r="K74" s="28">
        <f>'AEO 2023 Table 46 Raw'!N58</f>
        <v>2.5847999999999999E-2</v>
      </c>
      <c r="L74" s="28">
        <f>'AEO 2023 Table 46 Raw'!O58</f>
        <v>2.4426E-2</v>
      </c>
      <c r="M74" s="28">
        <f>'AEO 2023 Table 46 Raw'!P58</f>
        <v>2.3081999999999998E-2</v>
      </c>
      <c r="N74" s="28">
        <f>'AEO 2023 Table 46 Raw'!Q58</f>
        <v>2.1812000000000002E-2</v>
      </c>
      <c r="O74" s="28">
        <f>'AEO 2023 Table 46 Raw'!R58</f>
        <v>2.0612999999999999E-2</v>
      </c>
      <c r="P74" s="28">
        <f>'AEO 2023 Table 46 Raw'!S58</f>
        <v>1.9479E-2</v>
      </c>
      <c r="Q74" s="28">
        <f>'AEO 2023 Table 46 Raw'!T58</f>
        <v>1.8408999999999998E-2</v>
      </c>
      <c r="R74" s="28">
        <f>'AEO 2023 Table 46 Raw'!U58</f>
        <v>1.7396999999999999E-2</v>
      </c>
      <c r="S74" s="28">
        <f>'AEO 2023 Table 46 Raw'!V58</f>
        <v>1.6441000000000001E-2</v>
      </c>
      <c r="T74" s="28">
        <f>'AEO 2023 Table 46 Raw'!W58</f>
        <v>1.5538E-2</v>
      </c>
      <c r="U74" s="28">
        <f>'AEO 2023 Table 46 Raw'!X58</f>
        <v>1.4683999999999999E-2</v>
      </c>
      <c r="V74" s="28">
        <f>'AEO 2023 Table 46 Raw'!Y58</f>
        <v>1.3878E-2</v>
      </c>
      <c r="W74" s="28">
        <f>'AEO 2023 Table 46 Raw'!Z58</f>
        <v>1.3115999999999999E-2</v>
      </c>
      <c r="X74" s="28">
        <f>'AEO 2023 Table 46 Raw'!AA58</f>
        <v>1.2396000000000001E-2</v>
      </c>
      <c r="Y74" s="28">
        <f>'AEO 2023 Table 46 Raw'!AB58</f>
        <v>1.1716000000000001E-2</v>
      </c>
      <c r="Z74" s="28">
        <f>'AEO 2023 Table 46 Raw'!AC58</f>
        <v>1.1073E-2</v>
      </c>
      <c r="AA74" s="28">
        <f>'AEO 2023 Table 46 Raw'!AD58</f>
        <v>1.0466E-2</v>
      </c>
      <c r="AB74" s="28">
        <f>'AEO 2023 Table 46 Raw'!AE58</f>
        <v>9.8919999999999998E-3</v>
      </c>
      <c r="AC74" s="28">
        <f>'AEO 2023 Table 46 Raw'!AF58</f>
        <v>-5.5835999999999997E-2</v>
      </c>
      <c r="AD74" s="28">
        <f>'AEO 2023 Table 46 Raw'!AG58</f>
        <v>0</v>
      </c>
      <c r="AE74" s="28">
        <f>'AEO 2023 Table 46 Raw'!AH58</f>
        <v>0</v>
      </c>
      <c r="AF74" s="46">
        <f>'AEO 2023 Table 46 Raw'!AI58</f>
        <v>0</v>
      </c>
    </row>
    <row r="75" spans="1:33" ht="15" customHeight="1">
      <c r="A75" s="8" t="s">
        <v>1026</v>
      </c>
      <c r="B75" s="24" t="s">
        <v>1027</v>
      </c>
      <c r="C75" s="28">
        <f>'AEO 2023 Table 46 Raw'!F59</f>
        <v>0</v>
      </c>
      <c r="D75" s="28">
        <f>'AEO 2023 Table 46 Raw'!G59</f>
        <v>0</v>
      </c>
      <c r="E75" s="28">
        <f>'AEO 2023 Table 46 Raw'!H59</f>
        <v>0</v>
      </c>
      <c r="F75" s="28">
        <f>'AEO 2023 Table 46 Raw'!I59</f>
        <v>0</v>
      </c>
      <c r="G75" s="28">
        <f>'AEO 2023 Table 46 Raw'!J59</f>
        <v>0</v>
      </c>
      <c r="H75" s="28">
        <f>'AEO 2023 Table 46 Raw'!K59</f>
        <v>0</v>
      </c>
      <c r="I75" s="28">
        <f>'AEO 2023 Table 46 Raw'!L59</f>
        <v>0</v>
      </c>
      <c r="J75" s="28">
        <f>'AEO 2023 Table 46 Raw'!M59</f>
        <v>0</v>
      </c>
      <c r="K75" s="28">
        <f>'AEO 2023 Table 46 Raw'!N59</f>
        <v>0</v>
      </c>
      <c r="L75" s="28">
        <f>'AEO 2023 Table 46 Raw'!O59</f>
        <v>0</v>
      </c>
      <c r="M75" s="28">
        <f>'AEO 2023 Table 46 Raw'!P59</f>
        <v>0</v>
      </c>
      <c r="N75" s="28">
        <f>'AEO 2023 Table 46 Raw'!Q59</f>
        <v>0</v>
      </c>
      <c r="O75" s="28">
        <f>'AEO 2023 Table 46 Raw'!R59</f>
        <v>0</v>
      </c>
      <c r="P75" s="28">
        <f>'AEO 2023 Table 46 Raw'!S59</f>
        <v>0</v>
      </c>
      <c r="Q75" s="28">
        <f>'AEO 2023 Table 46 Raw'!T59</f>
        <v>0</v>
      </c>
      <c r="R75" s="28">
        <f>'AEO 2023 Table 46 Raw'!U59</f>
        <v>0</v>
      </c>
      <c r="S75" s="28">
        <f>'AEO 2023 Table 46 Raw'!V59</f>
        <v>0</v>
      </c>
      <c r="T75" s="28">
        <f>'AEO 2023 Table 46 Raw'!W59</f>
        <v>0</v>
      </c>
      <c r="U75" s="28">
        <f>'AEO 2023 Table 46 Raw'!X59</f>
        <v>0</v>
      </c>
      <c r="V75" s="28">
        <f>'AEO 2023 Table 46 Raw'!Y59</f>
        <v>0</v>
      </c>
      <c r="W75" s="28">
        <f>'AEO 2023 Table 46 Raw'!Z59</f>
        <v>0</v>
      </c>
      <c r="X75" s="28">
        <f>'AEO 2023 Table 46 Raw'!AA59</f>
        <v>0</v>
      </c>
      <c r="Y75" s="28">
        <f>'AEO 2023 Table 46 Raw'!AB59</f>
        <v>0</v>
      </c>
      <c r="Z75" s="28">
        <f>'AEO 2023 Table 46 Raw'!AC59</f>
        <v>0</v>
      </c>
      <c r="AA75" s="28">
        <f>'AEO 2023 Table 46 Raw'!AD59</f>
        <v>0</v>
      </c>
      <c r="AB75" s="28">
        <f>'AEO 2023 Table 46 Raw'!AE59</f>
        <v>0</v>
      </c>
      <c r="AC75" s="28" t="str">
        <f>'AEO 2023 Table 46 Raw'!AF59</f>
        <v>--</v>
      </c>
      <c r="AD75" s="28">
        <f>'AEO 2023 Table 46 Raw'!AG59</f>
        <v>0</v>
      </c>
      <c r="AE75" s="28">
        <f>'AEO 2023 Table 46 Raw'!AH59</f>
        <v>0</v>
      </c>
      <c r="AF75" s="46">
        <f>'AEO 2023 Table 46 Raw'!AI59</f>
        <v>0</v>
      </c>
    </row>
    <row r="76" spans="1:33" ht="15" customHeight="1">
      <c r="A76" s="8" t="s">
        <v>1028</v>
      </c>
      <c r="B76" s="24" t="s">
        <v>1029</v>
      </c>
      <c r="C76" s="28">
        <f>'AEO 2023 Table 46 Raw'!F60</f>
        <v>2.42E-4</v>
      </c>
      <c r="D76" s="28">
        <f>'AEO 2023 Table 46 Raw'!G60</f>
        <v>3.6900000000000002E-4</v>
      </c>
      <c r="E76" s="28">
        <f>'AEO 2023 Table 46 Raw'!H60</f>
        <v>5.1999999999999995E-4</v>
      </c>
      <c r="F76" s="28">
        <f>'AEO 2023 Table 46 Raw'!I60</f>
        <v>6.9200000000000002E-4</v>
      </c>
      <c r="G76" s="28">
        <f>'AEO 2023 Table 46 Raw'!J60</f>
        <v>8.8800000000000001E-4</v>
      </c>
      <c r="H76" s="28">
        <f>'AEO 2023 Table 46 Raw'!K60</f>
        <v>1.101E-3</v>
      </c>
      <c r="I76" s="28">
        <f>'AEO 2023 Table 46 Raw'!L60</f>
        <v>1.333E-3</v>
      </c>
      <c r="J76" s="28">
        <f>'AEO 2023 Table 46 Raw'!M60</f>
        <v>1.5790000000000001E-3</v>
      </c>
      <c r="K76" s="28">
        <f>'AEO 2023 Table 46 Raw'!N60</f>
        <v>1.8400000000000001E-3</v>
      </c>
      <c r="L76" s="28">
        <f>'AEO 2023 Table 46 Raw'!O60</f>
        <v>2.114E-3</v>
      </c>
      <c r="M76" s="28">
        <f>'AEO 2023 Table 46 Raw'!P60</f>
        <v>2.4039999999999999E-3</v>
      </c>
      <c r="N76" s="28">
        <f>'AEO 2023 Table 46 Raw'!Q60</f>
        <v>2.7060000000000001E-3</v>
      </c>
      <c r="O76" s="28">
        <f>'AEO 2023 Table 46 Raw'!R60</f>
        <v>3.0200000000000001E-3</v>
      </c>
      <c r="P76" s="28">
        <f>'AEO 2023 Table 46 Raw'!S60</f>
        <v>3.3470000000000001E-3</v>
      </c>
      <c r="Q76" s="28">
        <f>'AEO 2023 Table 46 Raw'!T60</f>
        <v>3.6830000000000001E-3</v>
      </c>
      <c r="R76" s="28">
        <f>'AEO 2023 Table 46 Raw'!U60</f>
        <v>4.032E-3</v>
      </c>
      <c r="S76" s="28">
        <f>'AEO 2023 Table 46 Raw'!V60</f>
        <v>4.3909999999999999E-3</v>
      </c>
      <c r="T76" s="28">
        <f>'AEO 2023 Table 46 Raw'!W60</f>
        <v>4.7540000000000004E-3</v>
      </c>
      <c r="U76" s="28">
        <f>'AEO 2023 Table 46 Raw'!X60</f>
        <v>5.1260000000000003E-3</v>
      </c>
      <c r="V76" s="28">
        <f>'AEO 2023 Table 46 Raw'!Y60</f>
        <v>5.5050000000000003E-3</v>
      </c>
      <c r="W76" s="28">
        <f>'AEO 2023 Table 46 Raw'!Z60</f>
        <v>5.8939999999999999E-3</v>
      </c>
      <c r="X76" s="28">
        <f>'AEO 2023 Table 46 Raw'!AA60</f>
        <v>6.2909999999999997E-3</v>
      </c>
      <c r="Y76" s="28">
        <f>'AEO 2023 Table 46 Raw'!AB60</f>
        <v>6.6950000000000004E-3</v>
      </c>
      <c r="Z76" s="28">
        <f>'AEO 2023 Table 46 Raw'!AC60</f>
        <v>7.1050000000000002E-3</v>
      </c>
      <c r="AA76" s="28">
        <f>'AEO 2023 Table 46 Raw'!AD60</f>
        <v>7.5209999999999999E-3</v>
      </c>
      <c r="AB76" s="28">
        <f>'AEO 2023 Table 46 Raw'!AE60</f>
        <v>7.9469999999999992E-3</v>
      </c>
      <c r="AC76" s="28">
        <f>'AEO 2023 Table 46 Raw'!AF60</f>
        <v>0.232483</v>
      </c>
      <c r="AD76" s="28">
        <f>'AEO 2023 Table 46 Raw'!AG60</f>
        <v>0</v>
      </c>
      <c r="AE76" s="28">
        <f>'AEO 2023 Table 46 Raw'!AH60</f>
        <v>0</v>
      </c>
      <c r="AF76" s="46">
        <f>'AEO 2023 Table 46 Raw'!AI60</f>
        <v>0</v>
      </c>
    </row>
    <row r="77" spans="1:33" ht="15" customHeight="1">
      <c r="A77" s="8" t="s">
        <v>1030</v>
      </c>
      <c r="B77" s="23" t="s">
        <v>1031</v>
      </c>
      <c r="C77" s="28">
        <f>'AEO 2023 Table 46 Raw'!F61</f>
        <v>13.781091999999999</v>
      </c>
      <c r="D77" s="28">
        <f>'AEO 2023 Table 46 Raw'!G61</f>
        <v>13.555554000000001</v>
      </c>
      <c r="E77" s="28">
        <f>'AEO 2023 Table 46 Raw'!H61</f>
        <v>13.330000999999999</v>
      </c>
      <c r="F77" s="28">
        <f>'AEO 2023 Table 46 Raw'!I61</f>
        <v>13.159782</v>
      </c>
      <c r="G77" s="28">
        <f>'AEO 2023 Table 46 Raw'!J61</f>
        <v>13.077927000000001</v>
      </c>
      <c r="H77" s="28">
        <f>'AEO 2023 Table 46 Raw'!K61</f>
        <v>13.052606000000001</v>
      </c>
      <c r="I77" s="28">
        <f>'AEO 2023 Table 46 Raw'!L61</f>
        <v>13.095765</v>
      </c>
      <c r="J77" s="28">
        <f>'AEO 2023 Table 46 Raw'!M61</f>
        <v>13.197725</v>
      </c>
      <c r="K77" s="28">
        <f>'AEO 2023 Table 46 Raw'!N61</f>
        <v>13.352038</v>
      </c>
      <c r="L77" s="28">
        <f>'AEO 2023 Table 46 Raw'!O61</f>
        <v>13.574522</v>
      </c>
      <c r="M77" s="28">
        <f>'AEO 2023 Table 46 Raw'!P61</f>
        <v>13.872311</v>
      </c>
      <c r="N77" s="28">
        <f>'AEO 2023 Table 46 Raw'!Q61</f>
        <v>14.219773</v>
      </c>
      <c r="O77" s="28">
        <f>'AEO 2023 Table 46 Raw'!R61</f>
        <v>14.614319999999999</v>
      </c>
      <c r="P77" s="28">
        <f>'AEO 2023 Table 46 Raw'!S61</f>
        <v>15.055007</v>
      </c>
      <c r="Q77" s="28">
        <f>'AEO 2023 Table 46 Raw'!T61</f>
        <v>15.513752999999999</v>
      </c>
      <c r="R77" s="28">
        <f>'AEO 2023 Table 46 Raw'!U61</f>
        <v>16.010387000000001</v>
      </c>
      <c r="S77" s="28">
        <f>'AEO 2023 Table 46 Raw'!V61</f>
        <v>16.524346999999999</v>
      </c>
      <c r="T77" s="28">
        <f>'AEO 2023 Table 46 Raw'!W61</f>
        <v>17.032088999999999</v>
      </c>
      <c r="U77" s="28">
        <f>'AEO 2023 Table 46 Raw'!X61</f>
        <v>17.547062</v>
      </c>
      <c r="V77" s="28">
        <f>'AEO 2023 Table 46 Raw'!Y61</f>
        <v>18.081474</v>
      </c>
      <c r="W77" s="28">
        <f>'AEO 2023 Table 46 Raw'!Z61</f>
        <v>18.647116</v>
      </c>
      <c r="X77" s="28">
        <f>'AEO 2023 Table 46 Raw'!AA61</f>
        <v>19.230217</v>
      </c>
      <c r="Y77" s="28">
        <f>'AEO 2023 Table 46 Raw'!AB61</f>
        <v>19.809449999999998</v>
      </c>
      <c r="Z77" s="28">
        <f>'AEO 2023 Table 46 Raw'!AC61</f>
        <v>20.391044999999998</v>
      </c>
      <c r="AA77" s="28">
        <f>'AEO 2023 Table 46 Raw'!AD61</f>
        <v>20.980308999999998</v>
      </c>
      <c r="AB77" s="28">
        <f>'AEO 2023 Table 46 Raw'!AE61</f>
        <v>21.590246</v>
      </c>
      <c r="AC77" s="28">
        <f>'AEO 2023 Table 46 Raw'!AF61</f>
        <v>1.2782E-2</v>
      </c>
      <c r="AD77" s="28">
        <f>'AEO 2023 Table 46 Raw'!AG61</f>
        <v>0</v>
      </c>
      <c r="AE77" s="28">
        <f>'AEO 2023 Table 46 Raw'!AH61</f>
        <v>0</v>
      </c>
      <c r="AF77" s="46">
        <f>'AEO 2023 Table 46 Raw'!AI61</f>
        <v>0</v>
      </c>
    </row>
    <row r="78" spans="1:33" ht="15" customHeight="1" thickBot="1"/>
    <row r="79" spans="1:33" ht="15" customHeight="1">
      <c r="B79" s="99" t="s">
        <v>1032</v>
      </c>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c r="AF340" s="9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c r="AE557" s="97"/>
      <c r="AF557" s="9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c r="AE638" s="97"/>
      <c r="AF638" s="9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c r="AE886" s="97"/>
      <c r="AF886" s="9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c r="AE969" s="97"/>
      <c r="AF969" s="9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97"/>
      <c r="C1071" s="97"/>
      <c r="D1071" s="97"/>
      <c r="E1071" s="97"/>
      <c r="F1071" s="97"/>
      <c r="G1071" s="97"/>
      <c r="H1071" s="97"/>
      <c r="I1071" s="97"/>
      <c r="J1071" s="97"/>
      <c r="K1071" s="97"/>
      <c r="L1071" s="97"/>
      <c r="M1071" s="97"/>
      <c r="N1071" s="97"/>
      <c r="O1071" s="97"/>
      <c r="P1071" s="97"/>
      <c r="Q1071" s="97"/>
      <c r="R1071" s="97"/>
      <c r="S1071" s="97"/>
      <c r="T1071" s="97"/>
      <c r="U1071" s="97"/>
      <c r="V1071" s="97"/>
      <c r="W1071" s="97"/>
      <c r="X1071" s="97"/>
      <c r="Y1071" s="97"/>
      <c r="Z1071" s="97"/>
      <c r="AA1071" s="97"/>
      <c r="AB1071" s="97"/>
      <c r="AC1071" s="97"/>
      <c r="AD1071" s="97"/>
      <c r="AE1071" s="97"/>
      <c r="AF1071" s="9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97"/>
      <c r="C1169" s="97"/>
      <c r="D1169" s="97"/>
      <c r="E1169" s="97"/>
      <c r="F1169" s="97"/>
      <c r="G1169" s="97"/>
      <c r="H1169" s="97"/>
      <c r="I1169" s="97"/>
      <c r="J1169" s="97"/>
      <c r="K1169" s="97"/>
      <c r="L1169" s="97"/>
      <c r="M1169" s="97"/>
      <c r="N1169" s="97"/>
      <c r="O1169" s="97"/>
      <c r="P1169" s="97"/>
      <c r="Q1169" s="97"/>
      <c r="R1169" s="97"/>
      <c r="S1169" s="97"/>
      <c r="T1169" s="97"/>
      <c r="U1169" s="97"/>
      <c r="V1169" s="97"/>
      <c r="W1169" s="97"/>
      <c r="X1169" s="97"/>
      <c r="Y1169" s="97"/>
      <c r="Z1169" s="97"/>
      <c r="AA1169" s="97"/>
      <c r="AB1169" s="97"/>
      <c r="AC1169" s="97"/>
      <c r="AD1169" s="97"/>
      <c r="AE1169" s="97"/>
      <c r="AF1169" s="9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97"/>
      <c r="C1269" s="97"/>
      <c r="D1269" s="97"/>
      <c r="E1269" s="97"/>
      <c r="F1269" s="97"/>
      <c r="G1269" s="97"/>
      <c r="H1269" s="97"/>
      <c r="I1269" s="97"/>
      <c r="J1269" s="97"/>
      <c r="K1269" s="97"/>
      <c r="L1269" s="97"/>
      <c r="M1269" s="97"/>
      <c r="N1269" s="97"/>
      <c r="O1269" s="97"/>
      <c r="P1269" s="97"/>
      <c r="Q1269" s="97"/>
      <c r="R1269" s="97"/>
      <c r="S1269" s="97"/>
      <c r="T1269" s="97"/>
      <c r="U1269" s="97"/>
      <c r="V1269" s="97"/>
      <c r="W1269" s="97"/>
      <c r="X1269" s="97"/>
      <c r="Y1269" s="97"/>
      <c r="Z1269" s="97"/>
      <c r="AA1269" s="97"/>
      <c r="AB1269" s="97"/>
      <c r="AC1269" s="97"/>
      <c r="AD1269" s="97"/>
      <c r="AE1269" s="97"/>
      <c r="AF1269" s="9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97"/>
      <c r="C1484" s="97"/>
      <c r="D1484" s="97"/>
      <c r="E1484" s="97"/>
      <c r="F1484" s="97"/>
      <c r="G1484" s="97"/>
      <c r="H1484" s="97"/>
      <c r="I1484" s="97"/>
      <c r="J1484" s="97"/>
      <c r="K1484" s="97"/>
      <c r="L1484" s="97"/>
      <c r="M1484" s="97"/>
      <c r="N1484" s="97"/>
      <c r="O1484" s="97"/>
      <c r="P1484" s="97"/>
      <c r="Q1484" s="97"/>
      <c r="R1484" s="97"/>
      <c r="S1484" s="97"/>
      <c r="T1484" s="97"/>
      <c r="U1484" s="97"/>
      <c r="V1484" s="97"/>
      <c r="W1484" s="97"/>
      <c r="X1484" s="97"/>
      <c r="Y1484" s="97"/>
      <c r="Z1484" s="97"/>
      <c r="AA1484" s="97"/>
      <c r="AB1484" s="97"/>
      <c r="AC1484" s="97"/>
      <c r="AD1484" s="97"/>
      <c r="AE1484" s="97"/>
      <c r="AF1484" s="9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97"/>
      <c r="C1713" s="97"/>
      <c r="D1713" s="97"/>
      <c r="E1713" s="97"/>
      <c r="F1713" s="97"/>
      <c r="G1713" s="97"/>
      <c r="H1713" s="97"/>
      <c r="I1713" s="97"/>
      <c r="J1713" s="97"/>
      <c r="K1713" s="97"/>
      <c r="L1713" s="97"/>
      <c r="M1713" s="97"/>
      <c r="N1713" s="97"/>
      <c r="O1713" s="97"/>
      <c r="P1713" s="97"/>
      <c r="Q1713" s="97"/>
      <c r="R1713" s="97"/>
      <c r="S1713" s="97"/>
      <c r="T1713" s="97"/>
      <c r="U1713" s="97"/>
      <c r="V1713" s="97"/>
      <c r="W1713" s="97"/>
      <c r="X1713" s="97"/>
      <c r="Y1713" s="97"/>
      <c r="Z1713" s="97"/>
      <c r="AA1713" s="97"/>
      <c r="AB1713" s="97"/>
      <c r="AC1713" s="97"/>
      <c r="AD1713" s="97"/>
      <c r="AE1713" s="97"/>
      <c r="AF1713" s="9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97"/>
      <c r="C1990" s="97"/>
      <c r="D1990" s="97"/>
      <c r="E1990" s="97"/>
      <c r="F1990" s="97"/>
      <c r="G1990" s="97"/>
      <c r="H1990" s="97"/>
      <c r="I1990" s="97"/>
      <c r="J1990" s="97"/>
      <c r="K1990" s="97"/>
      <c r="L1990" s="97"/>
      <c r="M1990" s="97"/>
      <c r="N1990" s="97"/>
      <c r="O1990" s="97"/>
      <c r="P1990" s="97"/>
      <c r="Q1990" s="97"/>
      <c r="R1990" s="97"/>
      <c r="S1990" s="97"/>
      <c r="T1990" s="97"/>
      <c r="U1990" s="97"/>
      <c r="V1990" s="97"/>
      <c r="W1990" s="97"/>
      <c r="X1990" s="97"/>
      <c r="Y1990" s="97"/>
      <c r="Z1990" s="97"/>
      <c r="AA1990" s="97"/>
      <c r="AB1990" s="97"/>
      <c r="AC1990" s="97"/>
      <c r="AD1990" s="97"/>
      <c r="AE1990" s="97"/>
      <c r="AF1990" s="9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97"/>
      <c r="C2325" s="97"/>
      <c r="D2325" s="97"/>
      <c r="E2325" s="97"/>
      <c r="F2325" s="97"/>
      <c r="G2325" s="97"/>
      <c r="H2325" s="97"/>
      <c r="I2325" s="97"/>
      <c r="J2325" s="97"/>
      <c r="K2325" s="97"/>
      <c r="L2325" s="97"/>
      <c r="M2325" s="97"/>
      <c r="N2325" s="97"/>
      <c r="O2325" s="97"/>
      <c r="P2325" s="97"/>
      <c r="Q2325" s="97"/>
      <c r="R2325" s="97"/>
      <c r="S2325" s="97"/>
      <c r="T2325" s="97"/>
      <c r="U2325" s="97"/>
      <c r="V2325" s="97"/>
      <c r="W2325" s="97"/>
      <c r="X2325" s="97"/>
      <c r="Y2325" s="97"/>
      <c r="Z2325" s="97"/>
      <c r="AA2325" s="97"/>
      <c r="AB2325" s="97"/>
      <c r="AC2325" s="97"/>
      <c r="AD2325" s="97"/>
      <c r="AE2325" s="97"/>
      <c r="AF2325" s="9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97"/>
      <c r="C2645" s="97"/>
      <c r="D2645" s="97"/>
      <c r="E2645" s="97"/>
      <c r="F2645" s="97"/>
      <c r="G2645" s="97"/>
      <c r="H2645" s="97"/>
      <c r="I2645" s="97"/>
      <c r="J2645" s="97"/>
      <c r="K2645" s="97"/>
      <c r="L2645" s="97"/>
      <c r="M2645" s="97"/>
      <c r="N2645" s="97"/>
      <c r="O2645" s="97"/>
      <c r="P2645" s="97"/>
      <c r="Q2645" s="97"/>
      <c r="R2645" s="97"/>
      <c r="S2645" s="97"/>
      <c r="T2645" s="97"/>
      <c r="U2645" s="97"/>
      <c r="V2645" s="97"/>
      <c r="W2645" s="97"/>
      <c r="X2645" s="97"/>
      <c r="Y2645" s="97"/>
      <c r="Z2645" s="97"/>
      <c r="AA2645" s="97"/>
      <c r="AB2645" s="97"/>
      <c r="AC2645" s="97"/>
      <c r="AD2645" s="97"/>
      <c r="AE2645" s="97"/>
      <c r="AF2645" s="9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97"/>
      <c r="C2971" s="97"/>
      <c r="D2971" s="97"/>
      <c r="E2971" s="97"/>
      <c r="F2971" s="97"/>
      <c r="G2971" s="97"/>
      <c r="H2971" s="97"/>
      <c r="I2971" s="97"/>
      <c r="J2971" s="97"/>
      <c r="K2971" s="97"/>
      <c r="L2971" s="97"/>
      <c r="M2971" s="97"/>
      <c r="N2971" s="97"/>
      <c r="O2971" s="97"/>
      <c r="P2971" s="97"/>
      <c r="Q2971" s="97"/>
      <c r="R2971" s="97"/>
      <c r="S2971" s="97"/>
      <c r="T2971" s="97"/>
      <c r="U2971" s="97"/>
      <c r="V2971" s="97"/>
      <c r="W2971" s="97"/>
      <c r="X2971" s="97"/>
      <c r="Y2971" s="97"/>
      <c r="Z2971" s="97"/>
      <c r="AA2971" s="97"/>
      <c r="AB2971" s="97"/>
      <c r="AC2971" s="97"/>
      <c r="AD2971" s="97"/>
      <c r="AE2971" s="97"/>
      <c r="AF2971" s="9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97"/>
      <c r="C3293" s="97"/>
      <c r="D3293" s="97"/>
      <c r="E3293" s="97"/>
      <c r="F3293" s="97"/>
      <c r="G3293" s="97"/>
      <c r="H3293" s="97"/>
      <c r="I3293" s="97"/>
      <c r="J3293" s="97"/>
      <c r="K3293" s="97"/>
      <c r="L3293" s="97"/>
      <c r="M3293" s="97"/>
      <c r="N3293" s="97"/>
      <c r="O3293" s="97"/>
      <c r="P3293" s="97"/>
      <c r="Q3293" s="97"/>
      <c r="R3293" s="97"/>
      <c r="S3293" s="97"/>
      <c r="T3293" s="97"/>
      <c r="U3293" s="97"/>
      <c r="V3293" s="97"/>
      <c r="W3293" s="97"/>
      <c r="X3293" s="97"/>
      <c r="Y3293" s="97"/>
      <c r="Z3293" s="97"/>
      <c r="AA3293" s="97"/>
      <c r="AB3293" s="97"/>
      <c r="AC3293" s="97"/>
      <c r="AD3293" s="97"/>
      <c r="AE3293" s="97"/>
      <c r="AF3293" s="9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97"/>
      <c r="C3402" s="97"/>
      <c r="D3402" s="97"/>
      <c r="E3402" s="97"/>
      <c r="F3402" s="97"/>
      <c r="G3402" s="97"/>
      <c r="H3402" s="97"/>
      <c r="I3402" s="97"/>
      <c r="J3402" s="97"/>
      <c r="K3402" s="97"/>
      <c r="L3402" s="97"/>
      <c r="M3402" s="97"/>
      <c r="N3402" s="97"/>
      <c r="O3402" s="97"/>
      <c r="P3402" s="97"/>
      <c r="Q3402" s="97"/>
      <c r="R3402" s="97"/>
      <c r="S3402" s="97"/>
      <c r="T3402" s="97"/>
      <c r="U3402" s="97"/>
      <c r="V3402" s="97"/>
      <c r="W3402" s="97"/>
      <c r="X3402" s="97"/>
      <c r="Y3402" s="97"/>
      <c r="Z3402" s="97"/>
      <c r="AA3402" s="97"/>
      <c r="AB3402" s="97"/>
      <c r="AC3402" s="97"/>
      <c r="AD3402" s="97"/>
      <c r="AE3402" s="97"/>
      <c r="AF3402" s="9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97"/>
      <c r="C3527" s="97"/>
      <c r="D3527" s="97"/>
      <c r="E3527" s="97"/>
      <c r="F3527" s="97"/>
      <c r="G3527" s="97"/>
      <c r="H3527" s="97"/>
      <c r="I3527" s="97"/>
      <c r="J3527" s="97"/>
      <c r="K3527" s="97"/>
      <c r="L3527" s="97"/>
      <c r="M3527" s="97"/>
      <c r="N3527" s="97"/>
      <c r="O3527" s="97"/>
      <c r="P3527" s="97"/>
      <c r="Q3527" s="97"/>
      <c r="R3527" s="97"/>
      <c r="S3527" s="97"/>
      <c r="T3527" s="97"/>
      <c r="U3527" s="97"/>
      <c r="V3527" s="97"/>
      <c r="W3527" s="97"/>
      <c r="X3527" s="97"/>
      <c r="Y3527" s="97"/>
      <c r="Z3527" s="97"/>
      <c r="AA3527" s="97"/>
      <c r="AB3527" s="97"/>
      <c r="AC3527" s="97"/>
      <c r="AD3527" s="97"/>
      <c r="AE3527" s="97"/>
      <c r="AF3527" s="9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97"/>
      <c r="C3652" s="97"/>
      <c r="D3652" s="97"/>
      <c r="E3652" s="97"/>
      <c r="F3652" s="97"/>
      <c r="G3652" s="97"/>
      <c r="H3652" s="97"/>
      <c r="I3652" s="97"/>
      <c r="J3652" s="97"/>
      <c r="K3652" s="97"/>
      <c r="L3652" s="97"/>
      <c r="M3652" s="97"/>
      <c r="N3652" s="97"/>
      <c r="O3652" s="97"/>
      <c r="P3652" s="97"/>
      <c r="Q3652" s="97"/>
      <c r="R3652" s="97"/>
      <c r="S3652" s="97"/>
      <c r="T3652" s="97"/>
      <c r="U3652" s="97"/>
      <c r="V3652" s="97"/>
      <c r="W3652" s="97"/>
      <c r="X3652" s="97"/>
      <c r="Y3652" s="97"/>
      <c r="Z3652" s="97"/>
      <c r="AA3652" s="97"/>
      <c r="AB3652" s="97"/>
      <c r="AC3652" s="97"/>
      <c r="AD3652" s="97"/>
      <c r="AE3652" s="97"/>
      <c r="AF3652" s="9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97"/>
      <c r="C3777" s="97"/>
      <c r="D3777" s="97"/>
      <c r="E3777" s="97"/>
      <c r="F3777" s="97"/>
      <c r="G3777" s="97"/>
      <c r="H3777" s="97"/>
      <c r="I3777" s="97"/>
      <c r="J3777" s="97"/>
      <c r="K3777" s="97"/>
      <c r="L3777" s="97"/>
      <c r="M3777" s="97"/>
      <c r="N3777" s="97"/>
      <c r="O3777" s="97"/>
      <c r="P3777" s="97"/>
      <c r="Q3777" s="97"/>
      <c r="R3777" s="97"/>
      <c r="S3777" s="97"/>
      <c r="T3777" s="97"/>
      <c r="U3777" s="97"/>
      <c r="V3777" s="97"/>
      <c r="W3777" s="97"/>
      <c r="X3777" s="97"/>
      <c r="Y3777" s="97"/>
      <c r="Z3777" s="97"/>
      <c r="AA3777" s="97"/>
      <c r="AB3777" s="97"/>
      <c r="AC3777" s="97"/>
      <c r="AD3777" s="97"/>
      <c r="AE3777" s="97"/>
      <c r="AF3777" s="9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97"/>
      <c r="C3902" s="97"/>
      <c r="D3902" s="97"/>
      <c r="E3902" s="97"/>
      <c r="F3902" s="97"/>
      <c r="G3902" s="97"/>
      <c r="H3902" s="97"/>
      <c r="I3902" s="97"/>
      <c r="J3902" s="97"/>
      <c r="K3902" s="97"/>
      <c r="L3902" s="97"/>
      <c r="M3902" s="97"/>
      <c r="N3902" s="97"/>
      <c r="O3902" s="97"/>
      <c r="P3902" s="97"/>
      <c r="Q3902" s="97"/>
      <c r="R3902" s="97"/>
      <c r="S3902" s="97"/>
      <c r="T3902" s="97"/>
      <c r="U3902" s="97"/>
      <c r="V3902" s="97"/>
      <c r="W3902" s="97"/>
      <c r="X3902" s="97"/>
      <c r="Y3902" s="97"/>
      <c r="Z3902" s="97"/>
      <c r="AA3902" s="97"/>
      <c r="AB3902" s="97"/>
      <c r="AC3902" s="97"/>
      <c r="AD3902" s="97"/>
      <c r="AE3902" s="97"/>
      <c r="AF3902" s="9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97"/>
      <c r="C4027" s="97"/>
      <c r="D4027" s="97"/>
      <c r="E4027" s="97"/>
      <c r="F4027" s="97"/>
      <c r="G4027" s="97"/>
      <c r="H4027" s="97"/>
      <c r="I4027" s="97"/>
      <c r="J4027" s="97"/>
      <c r="K4027" s="97"/>
      <c r="L4027" s="97"/>
      <c r="M4027" s="97"/>
      <c r="N4027" s="97"/>
      <c r="O4027" s="97"/>
      <c r="P4027" s="97"/>
      <c r="Q4027" s="97"/>
      <c r="R4027" s="97"/>
      <c r="S4027" s="97"/>
      <c r="T4027" s="97"/>
      <c r="U4027" s="97"/>
      <c r="V4027" s="97"/>
      <c r="W4027" s="97"/>
      <c r="X4027" s="97"/>
      <c r="Y4027" s="97"/>
      <c r="Z4027" s="97"/>
      <c r="AA4027" s="97"/>
      <c r="AB4027" s="97"/>
      <c r="AC4027" s="97"/>
      <c r="AD4027" s="97"/>
      <c r="AE4027" s="97"/>
      <c r="AF4027" s="9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97"/>
      <c r="C4152" s="97"/>
      <c r="D4152" s="97"/>
      <c r="E4152" s="97"/>
      <c r="F4152" s="97"/>
      <c r="G4152" s="97"/>
      <c r="H4152" s="97"/>
      <c r="I4152" s="97"/>
      <c r="J4152" s="97"/>
      <c r="K4152" s="97"/>
      <c r="L4152" s="97"/>
      <c r="M4152" s="97"/>
      <c r="N4152" s="97"/>
      <c r="O4152" s="97"/>
      <c r="P4152" s="97"/>
      <c r="Q4152" s="97"/>
      <c r="R4152" s="97"/>
      <c r="S4152" s="97"/>
      <c r="T4152" s="97"/>
      <c r="U4152" s="97"/>
      <c r="V4152" s="97"/>
      <c r="W4152" s="97"/>
      <c r="X4152" s="97"/>
      <c r="Y4152" s="97"/>
      <c r="Z4152" s="97"/>
      <c r="AA4152" s="97"/>
      <c r="AB4152" s="97"/>
      <c r="AC4152" s="97"/>
      <c r="AD4152" s="97"/>
      <c r="AE4152" s="97"/>
      <c r="AF4152" s="9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97"/>
      <c r="C4277" s="97"/>
      <c r="D4277" s="97"/>
      <c r="E4277" s="97"/>
      <c r="F4277" s="97"/>
      <c r="G4277" s="97"/>
      <c r="H4277" s="97"/>
      <c r="I4277" s="97"/>
      <c r="J4277" s="97"/>
      <c r="K4277" s="97"/>
      <c r="L4277" s="97"/>
      <c r="M4277" s="97"/>
      <c r="N4277" s="97"/>
      <c r="O4277" s="97"/>
      <c r="P4277" s="97"/>
      <c r="Q4277" s="97"/>
      <c r="R4277" s="97"/>
      <c r="S4277" s="97"/>
      <c r="T4277" s="97"/>
      <c r="U4277" s="97"/>
      <c r="V4277" s="97"/>
      <c r="W4277" s="97"/>
      <c r="X4277" s="97"/>
      <c r="Y4277" s="97"/>
      <c r="Z4277" s="97"/>
      <c r="AA4277" s="97"/>
      <c r="AB4277" s="97"/>
      <c r="AC4277" s="97"/>
      <c r="AD4277" s="97"/>
      <c r="AE4277" s="97"/>
      <c r="AF4277" s="9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97"/>
      <c r="C4402" s="97"/>
      <c r="D4402" s="97"/>
      <c r="E4402" s="97"/>
      <c r="F4402" s="97"/>
      <c r="G4402" s="97"/>
      <c r="H4402" s="97"/>
      <c r="I4402" s="97"/>
      <c r="J4402" s="97"/>
      <c r="K4402" s="97"/>
      <c r="L4402" s="97"/>
      <c r="M4402" s="97"/>
      <c r="N4402" s="97"/>
      <c r="O4402" s="97"/>
      <c r="P4402" s="97"/>
      <c r="Q4402" s="97"/>
      <c r="R4402" s="97"/>
      <c r="S4402" s="97"/>
      <c r="T4402" s="97"/>
      <c r="U4402" s="97"/>
      <c r="V4402" s="97"/>
      <c r="W4402" s="97"/>
      <c r="X4402" s="97"/>
      <c r="Y4402" s="97"/>
      <c r="Z4402" s="97"/>
      <c r="AA4402" s="97"/>
      <c r="AB4402" s="97"/>
      <c r="AC4402" s="97"/>
      <c r="AD4402" s="97"/>
      <c r="AE4402" s="97"/>
      <c r="AF4402" s="9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workbookViewId="0">
      <selection sqref="A1:XFD1048576"/>
    </sheetView>
  </sheetViews>
  <sheetFormatPr defaultRowHeight="15"/>
  <sheetData>
    <row r="1" spans="1:35">
      <c r="A1" t="s">
        <v>545</v>
      </c>
    </row>
    <row r="2" spans="1:35">
      <c r="A2" t="s">
        <v>2928</v>
      </c>
    </row>
    <row r="3" spans="1:35">
      <c r="A3" t="s">
        <v>2929</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2579</v>
      </c>
    </row>
    <row r="6" spans="1:35">
      <c r="A6" t="s">
        <v>121</v>
      </c>
      <c r="B6" t="s">
        <v>2930</v>
      </c>
      <c r="C6" t="s">
        <v>2931</v>
      </c>
      <c r="D6" t="s">
        <v>549</v>
      </c>
      <c r="F6">
        <v>12.017455999999999</v>
      </c>
      <c r="G6">
        <v>10.14246</v>
      </c>
      <c r="H6">
        <v>9.7226359999999996</v>
      </c>
      <c r="I6">
        <v>8.8787020000000005</v>
      </c>
      <c r="J6">
        <v>8.7236729999999998</v>
      </c>
      <c r="K6">
        <v>8.6613889999999998</v>
      </c>
      <c r="L6">
        <v>8.53599</v>
      </c>
      <c r="M6">
        <v>8.588495</v>
      </c>
      <c r="N6">
        <v>8.5964799999999997</v>
      </c>
      <c r="O6">
        <v>8.6900680000000001</v>
      </c>
      <c r="P6">
        <v>8.7725430000000006</v>
      </c>
      <c r="Q6">
        <v>8.8390660000000008</v>
      </c>
      <c r="R6">
        <v>8.8931799999999992</v>
      </c>
      <c r="S6">
        <v>8.9406470000000002</v>
      </c>
      <c r="T6">
        <v>9.0318229999999993</v>
      </c>
      <c r="U6">
        <v>9.0744480000000003</v>
      </c>
      <c r="V6">
        <v>9.1526200000000006</v>
      </c>
      <c r="W6">
        <v>9.2636439999999993</v>
      </c>
      <c r="X6">
        <v>9.2959060000000004</v>
      </c>
      <c r="Y6">
        <v>9.3317949999999996</v>
      </c>
      <c r="Z6">
        <v>9.4093730000000004</v>
      </c>
      <c r="AA6">
        <v>9.4510009999999998</v>
      </c>
      <c r="AB6">
        <v>9.4935919999999996</v>
      </c>
      <c r="AC6">
        <v>9.5496610000000004</v>
      </c>
      <c r="AD6">
        <v>9.6339810000000003</v>
      </c>
      <c r="AE6">
        <v>9.6843050000000002</v>
      </c>
      <c r="AF6">
        <v>9.6978960000000001</v>
      </c>
      <c r="AG6">
        <v>9.7247260000000004</v>
      </c>
      <c r="AH6">
        <v>9.7354979999999998</v>
      </c>
      <c r="AI6" s="33">
        <v>-7.0000000000000001E-3</v>
      </c>
    </row>
    <row r="7" spans="1:35">
      <c r="A7" t="s">
        <v>119</v>
      </c>
    </row>
    <row r="8" spans="1:35">
      <c r="A8" t="s">
        <v>351</v>
      </c>
      <c r="B8" t="s">
        <v>2932</v>
      </c>
      <c r="C8" t="s">
        <v>2933</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3">
        <v>1E-3</v>
      </c>
    </row>
    <row r="9" spans="1:35">
      <c r="A9" t="s">
        <v>353</v>
      </c>
      <c r="B9" t="s">
        <v>2934</v>
      </c>
      <c r="C9" t="s">
        <v>2935</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3">
        <v>3.0000000000000001E-3</v>
      </c>
    </row>
    <row r="10" spans="1:35">
      <c r="A10" t="s">
        <v>118</v>
      </c>
    </row>
    <row r="11" spans="1:35">
      <c r="A11" t="s">
        <v>355</v>
      </c>
    </row>
    <row r="12" spans="1:35">
      <c r="A12" t="s">
        <v>356</v>
      </c>
      <c r="B12" t="s">
        <v>2936</v>
      </c>
      <c r="C12" t="s">
        <v>2937</v>
      </c>
      <c r="D12" t="s">
        <v>562</v>
      </c>
      <c r="F12">
        <v>333.105164</v>
      </c>
      <c r="G12">
        <v>334.47210699999999</v>
      </c>
      <c r="H12">
        <v>336.07922400000001</v>
      </c>
      <c r="I12">
        <v>337.73690800000003</v>
      </c>
      <c r="J12">
        <v>339.40451000000002</v>
      </c>
      <c r="K12">
        <v>341.08764600000001</v>
      </c>
      <c r="L12">
        <v>342.780823</v>
      </c>
      <c r="M12">
        <v>344.47436499999998</v>
      </c>
      <c r="N12">
        <v>346.16894500000001</v>
      </c>
      <c r="O12">
        <v>347.834564</v>
      </c>
      <c r="P12">
        <v>349.46328699999998</v>
      </c>
      <c r="Q12">
        <v>351.054169</v>
      </c>
      <c r="R12">
        <v>352.59783900000002</v>
      </c>
      <c r="S12">
        <v>354.08975199999998</v>
      </c>
      <c r="T12">
        <v>355.52593999999999</v>
      </c>
      <c r="U12">
        <v>356.90637199999998</v>
      </c>
      <c r="V12">
        <v>358.23675500000002</v>
      </c>
      <c r="W12">
        <v>359.52005000000003</v>
      </c>
      <c r="X12">
        <v>360.76068099999998</v>
      </c>
      <c r="Y12">
        <v>361.96594199999998</v>
      </c>
      <c r="Z12">
        <v>363.143372</v>
      </c>
      <c r="AA12">
        <v>364.29699699999998</v>
      </c>
      <c r="AB12">
        <v>365.429688</v>
      </c>
      <c r="AC12">
        <v>366.54235799999998</v>
      </c>
      <c r="AD12">
        <v>367.63687099999999</v>
      </c>
      <c r="AE12">
        <v>368.719696</v>
      </c>
      <c r="AF12">
        <v>369.79351800000001</v>
      </c>
      <c r="AG12">
        <v>370.85867300000001</v>
      </c>
      <c r="AH12">
        <v>371.91851800000001</v>
      </c>
      <c r="AI12" s="33">
        <v>4.0000000000000001E-3</v>
      </c>
    </row>
    <row r="13" spans="1:35">
      <c r="A13" t="s">
        <v>358</v>
      </c>
      <c r="B13" t="s">
        <v>2938</v>
      </c>
      <c r="C13" t="s">
        <v>2939</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3">
        <v>8.0000000000000002E-3</v>
      </c>
    </row>
    <row r="14" spans="1:35">
      <c r="A14" t="s">
        <v>2582</v>
      </c>
      <c r="B14" t="s">
        <v>2940</v>
      </c>
      <c r="C14" t="s">
        <v>2941</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3">
        <v>5.0000000000000001E-3</v>
      </c>
    </row>
    <row r="15" spans="1:35">
      <c r="A15" t="s">
        <v>2583</v>
      </c>
      <c r="B15" t="s">
        <v>2942</v>
      </c>
      <c r="C15" t="s">
        <v>2943</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3">
        <v>1E-3</v>
      </c>
    </row>
    <row r="16" spans="1:35">
      <c r="A16" t="s">
        <v>2584</v>
      </c>
      <c r="B16" t="s">
        <v>2944</v>
      </c>
      <c r="C16" t="s">
        <v>2945</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3">
        <v>-6.0000000000000001E-3</v>
      </c>
    </row>
    <row r="17" spans="1:35">
      <c r="A17" t="s">
        <v>2585</v>
      </c>
      <c r="B17" t="s">
        <v>2946</v>
      </c>
      <c r="C17" t="s">
        <v>2947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3">
        <v>1.0999999999999999E-2</v>
      </c>
    </row>
    <row r="18" spans="1:35">
      <c r="A18" t="s">
        <v>2586</v>
      </c>
      <c r="B18" t="s">
        <v>2948</v>
      </c>
      <c r="C18" t="s">
        <v>2949</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3">
        <v>-3.0000000000000001E-3</v>
      </c>
    </row>
    <row r="19" spans="1:35">
      <c r="A19" t="s">
        <v>2587</v>
      </c>
      <c r="B19" t="s">
        <v>2950</v>
      </c>
      <c r="C19" t="s">
        <v>2951</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3">
        <v>-3.0000000000000001E-3</v>
      </c>
    </row>
    <row r="20" spans="1:35">
      <c r="A20" t="s">
        <v>2588</v>
      </c>
      <c r="B20" t="s">
        <v>2952</v>
      </c>
      <c r="C20" t="s">
        <v>2953</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3">
        <v>1E-3</v>
      </c>
    </row>
    <row r="21" spans="1:35">
      <c r="A21" t="s">
        <v>372</v>
      </c>
      <c r="B21" t="s">
        <v>2954</v>
      </c>
      <c r="C21" t="s">
        <v>2955</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3">
        <v>-1E-3</v>
      </c>
    </row>
    <row r="22" spans="1:35">
      <c r="A22" t="s">
        <v>2589</v>
      </c>
      <c r="B22" t="s">
        <v>2956</v>
      </c>
      <c r="C22" t="s">
        <v>2957</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3">
        <v>5.0000000000000001E-3</v>
      </c>
    </row>
    <row r="23" spans="1:35">
      <c r="A23" t="s">
        <v>2590</v>
      </c>
      <c r="B23" t="s">
        <v>2958</v>
      </c>
      <c r="C23" t="s">
        <v>2959</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3">
        <v>7.0000000000000001E-3</v>
      </c>
    </row>
    <row r="24" spans="1:35">
      <c r="A24" t="s">
        <v>2591</v>
      </c>
      <c r="B24" t="s">
        <v>2960</v>
      </c>
      <c r="C24" t="s">
        <v>2961</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3">
        <v>1.2E-2</v>
      </c>
    </row>
    <row r="25" spans="1:35">
      <c r="A25" t="s">
        <v>366</v>
      </c>
      <c r="B25" t="s">
        <v>2962</v>
      </c>
      <c r="C25" t="s">
        <v>2963</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3">
        <v>2.1000000000000001E-2</v>
      </c>
    </row>
    <row r="26" spans="1:35">
      <c r="A26" t="s">
        <v>2592</v>
      </c>
      <c r="B26" t="s">
        <v>2964</v>
      </c>
      <c r="C26" t="s">
        <v>2965</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3">
        <v>2E-3</v>
      </c>
    </row>
    <row r="27" spans="1:35">
      <c r="A27" t="s">
        <v>2593</v>
      </c>
      <c r="B27" t="s">
        <v>2966</v>
      </c>
      <c r="C27" t="s">
        <v>2967</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3">
        <v>7.0000000000000001E-3</v>
      </c>
    </row>
    <row r="28" spans="1:35">
      <c r="A28" t="s">
        <v>117</v>
      </c>
    </row>
    <row r="29" spans="1:35">
      <c r="A29" t="s">
        <v>382</v>
      </c>
    </row>
    <row r="30" spans="1:35">
      <c r="A30" t="s">
        <v>345</v>
      </c>
    </row>
    <row r="31" spans="1:35">
      <c r="A31" t="s">
        <v>356</v>
      </c>
      <c r="B31" t="s">
        <v>2968</v>
      </c>
      <c r="C31" t="s">
        <v>2969</v>
      </c>
      <c r="D31" t="s">
        <v>273</v>
      </c>
      <c r="F31">
        <v>710.078979</v>
      </c>
      <c r="G31">
        <v>745.46997099999999</v>
      </c>
      <c r="H31">
        <v>745.10485800000004</v>
      </c>
      <c r="I31">
        <v>753.38476600000001</v>
      </c>
      <c r="J31">
        <v>771.91094999999996</v>
      </c>
      <c r="K31">
        <v>789.64080799999999</v>
      </c>
      <c r="L31">
        <v>804.54174799999998</v>
      </c>
      <c r="M31">
        <v>816.14904799999999</v>
      </c>
      <c r="N31">
        <v>824.28192100000001</v>
      </c>
      <c r="O31">
        <v>833.39581299999998</v>
      </c>
      <c r="P31">
        <v>847.10394299999996</v>
      </c>
      <c r="Q31">
        <v>863.80810499999995</v>
      </c>
      <c r="R31">
        <v>881.50354000000004</v>
      </c>
      <c r="S31">
        <v>899.76806599999998</v>
      </c>
      <c r="T31">
        <v>918.80071999999996</v>
      </c>
      <c r="U31">
        <v>938.97094700000002</v>
      </c>
      <c r="V31">
        <v>960.418091</v>
      </c>
      <c r="W31">
        <v>981.55267300000003</v>
      </c>
      <c r="X31">
        <v>1006.360779</v>
      </c>
      <c r="Y31">
        <v>1032.9392089999999</v>
      </c>
      <c r="Z31">
        <v>1058.093018</v>
      </c>
      <c r="AA31">
        <v>1082.578125</v>
      </c>
      <c r="AB31">
        <v>1105.9539789999999</v>
      </c>
      <c r="AC31">
        <v>1128.93103</v>
      </c>
      <c r="AD31">
        <v>1153.267578</v>
      </c>
      <c r="AE31">
        <v>1178.8786620000001</v>
      </c>
      <c r="AF31">
        <v>1207.1206050000001</v>
      </c>
      <c r="AG31">
        <v>1236.9068600000001</v>
      </c>
      <c r="AH31">
        <v>1267.265625</v>
      </c>
      <c r="AI31" s="33">
        <v>2.1000000000000001E-2</v>
      </c>
    </row>
    <row r="32" spans="1:35">
      <c r="A32" t="s">
        <v>358</v>
      </c>
      <c r="B32" t="s">
        <v>2970</v>
      </c>
      <c r="C32" t="s">
        <v>2971</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3">
        <v>1.7000000000000001E-2</v>
      </c>
    </row>
    <row r="33" spans="1:35">
      <c r="A33" t="s">
        <v>2582</v>
      </c>
      <c r="B33" t="s">
        <v>2972</v>
      </c>
      <c r="C33" t="s">
        <v>2973</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3">
        <v>0.04</v>
      </c>
    </row>
    <row r="34" spans="1:35">
      <c r="A34" t="s">
        <v>2583</v>
      </c>
      <c r="B34" t="s">
        <v>2974</v>
      </c>
      <c r="C34" t="s">
        <v>2975</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3">
        <v>0.04</v>
      </c>
    </row>
    <row r="35" spans="1:35">
      <c r="A35" t="s">
        <v>2584</v>
      </c>
      <c r="B35" t="s">
        <v>2976</v>
      </c>
      <c r="C35" t="s">
        <v>2977</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3">
        <v>3.5000000000000003E-2</v>
      </c>
    </row>
    <row r="36" spans="1:35">
      <c r="A36" t="s">
        <v>2585</v>
      </c>
      <c r="B36" t="s">
        <v>2978</v>
      </c>
      <c r="C36" t="s">
        <v>2979</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3">
        <v>4.2999999999999997E-2</v>
      </c>
    </row>
    <row r="37" spans="1:35">
      <c r="A37" t="s">
        <v>2586</v>
      </c>
      <c r="B37" t="s">
        <v>2980</v>
      </c>
      <c r="C37" t="s">
        <v>2981</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3">
        <v>1.9E-2</v>
      </c>
    </row>
    <row r="38" spans="1:35">
      <c r="A38" t="s">
        <v>2587</v>
      </c>
      <c r="B38" t="s">
        <v>2982</v>
      </c>
      <c r="C38" t="s">
        <v>2983</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3">
        <v>1.4E-2</v>
      </c>
    </row>
    <row r="39" spans="1:35">
      <c r="A39" t="s">
        <v>2588</v>
      </c>
      <c r="B39" t="s">
        <v>2984</v>
      </c>
      <c r="C39" t="s">
        <v>2985</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3">
        <v>4.9000000000000002E-2</v>
      </c>
    </row>
    <row r="40" spans="1:35">
      <c r="A40" t="s">
        <v>372</v>
      </c>
      <c r="B40" t="s">
        <v>2986</v>
      </c>
      <c r="C40" t="s">
        <v>2987</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3">
        <v>4.5999999999999999E-2</v>
      </c>
    </row>
    <row r="41" spans="1:35">
      <c r="A41" t="s">
        <v>2589</v>
      </c>
      <c r="B41" t="s">
        <v>2988</v>
      </c>
      <c r="C41" t="s">
        <v>2989</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3">
        <v>6.5000000000000002E-2</v>
      </c>
    </row>
    <row r="42" spans="1:35">
      <c r="A42" t="s">
        <v>2590</v>
      </c>
      <c r="B42" t="s">
        <v>2990</v>
      </c>
      <c r="C42" t="s">
        <v>2991</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3">
        <v>6.0999999999999999E-2</v>
      </c>
    </row>
    <row r="43" spans="1:35">
      <c r="A43" t="s">
        <v>2591</v>
      </c>
      <c r="B43" t="s">
        <v>2992</v>
      </c>
      <c r="C43" t="s">
        <v>2993</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3">
        <v>5.6000000000000001E-2</v>
      </c>
    </row>
    <row r="44" spans="1:35">
      <c r="A44" t="s">
        <v>366</v>
      </c>
      <c r="B44" t="s">
        <v>2994</v>
      </c>
      <c r="C44" t="s">
        <v>2995</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3">
        <v>6.4000000000000001E-2</v>
      </c>
    </row>
    <row r="45" spans="1:35">
      <c r="A45" t="s">
        <v>2592</v>
      </c>
      <c r="B45" t="s">
        <v>2996</v>
      </c>
      <c r="C45" t="s">
        <v>2997</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3">
        <v>1.7000000000000001E-2</v>
      </c>
    </row>
    <row r="46" spans="1:35">
      <c r="A46" t="s">
        <v>2593</v>
      </c>
      <c r="B46" t="s">
        <v>2998</v>
      </c>
      <c r="C46" t="s">
        <v>2999</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3">
        <v>3.5999999999999997E-2</v>
      </c>
    </row>
    <row r="47" spans="1:35">
      <c r="A47" t="s">
        <v>2594</v>
      </c>
      <c r="B47" t="s">
        <v>3000</v>
      </c>
      <c r="C47" t="s">
        <v>3001</v>
      </c>
      <c r="D47" t="s">
        <v>273</v>
      </c>
      <c r="F47">
        <v>2031.443481</v>
      </c>
      <c r="G47">
        <v>2328.2434079999998</v>
      </c>
      <c r="H47">
        <v>2533.0671390000002</v>
      </c>
      <c r="I47">
        <v>2679.0336910000001</v>
      </c>
      <c r="J47">
        <v>2794.9902339999999</v>
      </c>
      <c r="K47">
        <v>2899.4716800000001</v>
      </c>
      <c r="L47">
        <v>3002.5083009999998</v>
      </c>
      <c r="M47">
        <v>3103.4140619999998</v>
      </c>
      <c r="N47">
        <v>3201.6191410000001</v>
      </c>
      <c r="O47">
        <v>3302.04126</v>
      </c>
      <c r="P47">
        <v>3408.350586</v>
      </c>
      <c r="Q47">
        <v>3518.7929690000001</v>
      </c>
      <c r="R47">
        <v>3631.4233399999998</v>
      </c>
      <c r="S47">
        <v>3746.0219729999999</v>
      </c>
      <c r="T47">
        <v>3862.6914059999999</v>
      </c>
      <c r="U47">
        <v>3981.9433589999999</v>
      </c>
      <c r="V47">
        <v>4103.9638670000004</v>
      </c>
      <c r="W47">
        <v>4227.3442379999997</v>
      </c>
      <c r="X47">
        <v>4356.5791019999997</v>
      </c>
      <c r="Y47">
        <v>4489.9023440000001</v>
      </c>
      <c r="Z47">
        <v>4624.2475590000004</v>
      </c>
      <c r="AA47">
        <v>4759.9887699999999</v>
      </c>
      <c r="AB47">
        <v>4896.1831050000001</v>
      </c>
      <c r="AC47">
        <v>5032.9604490000002</v>
      </c>
      <c r="AD47">
        <v>5171.3681640000004</v>
      </c>
      <c r="AE47">
        <v>5311.9692379999997</v>
      </c>
      <c r="AF47">
        <v>5456.0971680000002</v>
      </c>
      <c r="AG47">
        <v>5602.2211909999996</v>
      </c>
      <c r="AH47">
        <v>5748.9091799999997</v>
      </c>
      <c r="AI47" s="33">
        <v>3.7999999999999999E-2</v>
      </c>
    </row>
    <row r="48" spans="1:35">
      <c r="A48" t="s">
        <v>347</v>
      </c>
    </row>
    <row r="49" spans="1:35">
      <c r="A49" t="s">
        <v>356</v>
      </c>
      <c r="B49" t="s">
        <v>3002</v>
      </c>
      <c r="C49" t="s">
        <v>3003</v>
      </c>
      <c r="D49" t="s">
        <v>273</v>
      </c>
      <c r="F49">
        <v>243.14546200000001</v>
      </c>
      <c r="G49">
        <v>335.79156499999999</v>
      </c>
      <c r="H49">
        <v>383.935181</v>
      </c>
      <c r="I49">
        <v>400.52246100000002</v>
      </c>
      <c r="J49">
        <v>411.50955199999999</v>
      </c>
      <c r="K49">
        <v>422.25537100000003</v>
      </c>
      <c r="L49">
        <v>431.86987299999998</v>
      </c>
      <c r="M49">
        <v>440.13388099999997</v>
      </c>
      <c r="N49">
        <v>446.94869999999997</v>
      </c>
      <c r="O49">
        <v>454.25903299999999</v>
      </c>
      <c r="P49">
        <v>463.67938199999998</v>
      </c>
      <c r="Q49">
        <v>474.521973</v>
      </c>
      <c r="R49">
        <v>485.90087899999997</v>
      </c>
      <c r="S49">
        <v>497.63021900000001</v>
      </c>
      <c r="T49">
        <v>509.80206299999998</v>
      </c>
      <c r="U49">
        <v>522.58746299999996</v>
      </c>
      <c r="V49">
        <v>536.05676300000005</v>
      </c>
      <c r="W49">
        <v>549.49292000000003</v>
      </c>
      <c r="X49">
        <v>564.71704099999999</v>
      </c>
      <c r="Y49">
        <v>580.87402299999997</v>
      </c>
      <c r="Z49">
        <v>596.50854500000003</v>
      </c>
      <c r="AA49">
        <v>611.96618699999999</v>
      </c>
      <c r="AB49">
        <v>627.04382299999997</v>
      </c>
      <c r="AC49">
        <v>642.06719999999996</v>
      </c>
      <c r="AD49">
        <v>657.85266100000001</v>
      </c>
      <c r="AE49">
        <v>674.37011700000005</v>
      </c>
      <c r="AF49">
        <v>692.260132</v>
      </c>
      <c r="AG49">
        <v>711.02618399999994</v>
      </c>
      <c r="AH49">
        <v>730.22174099999995</v>
      </c>
      <c r="AI49" s="33">
        <v>0.04</v>
      </c>
    </row>
    <row r="50" spans="1:35">
      <c r="A50" t="s">
        <v>358</v>
      </c>
      <c r="B50" t="s">
        <v>3004</v>
      </c>
      <c r="C50" t="s">
        <v>3005</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3">
        <v>4.5999999999999999E-2</v>
      </c>
    </row>
    <row r="51" spans="1:35">
      <c r="A51" t="s">
        <v>2582</v>
      </c>
      <c r="B51" t="s">
        <v>3006</v>
      </c>
      <c r="C51" t="s">
        <v>3007</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3">
        <v>5.6000000000000001E-2</v>
      </c>
    </row>
    <row r="52" spans="1:35">
      <c r="A52" t="s">
        <v>2583</v>
      </c>
      <c r="B52" t="s">
        <v>3008</v>
      </c>
      <c r="C52" t="s">
        <v>3009</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3">
        <v>4.4999999999999998E-2</v>
      </c>
    </row>
    <row r="53" spans="1:35">
      <c r="A53" t="s">
        <v>2584</v>
      </c>
      <c r="B53" t="s">
        <v>3010</v>
      </c>
      <c r="C53" t="s">
        <v>3011</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3">
        <v>5.2999999999999999E-2</v>
      </c>
    </row>
    <row r="54" spans="1:35">
      <c r="A54" t="s">
        <v>2585</v>
      </c>
      <c r="B54" t="s">
        <v>3012</v>
      </c>
      <c r="C54" t="s">
        <v>3013</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3">
        <v>7.4999999999999997E-2</v>
      </c>
    </row>
    <row r="55" spans="1:35">
      <c r="A55" t="s">
        <v>2586</v>
      </c>
      <c r="B55" t="s">
        <v>3014</v>
      </c>
      <c r="C55" t="s">
        <v>3015</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3">
        <v>5.8999999999999997E-2</v>
      </c>
    </row>
    <row r="56" spans="1:35">
      <c r="A56" t="s">
        <v>2587</v>
      </c>
      <c r="B56" t="s">
        <v>3016</v>
      </c>
      <c r="C56" t="s">
        <v>3017</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3">
        <v>4.7E-2</v>
      </c>
    </row>
    <row r="57" spans="1:35">
      <c r="A57" t="s">
        <v>2588</v>
      </c>
      <c r="B57" t="s">
        <v>3018</v>
      </c>
      <c r="C57" t="s">
        <v>3019</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3">
        <v>5.2999999999999999E-2</v>
      </c>
    </row>
    <row r="58" spans="1:35">
      <c r="A58" t="s">
        <v>372</v>
      </c>
      <c r="B58" t="s">
        <v>3020</v>
      </c>
      <c r="C58" t="s">
        <v>3021</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3">
        <v>8.8999999999999996E-2</v>
      </c>
    </row>
    <row r="59" spans="1:35">
      <c r="A59" t="s">
        <v>2589</v>
      </c>
      <c r="B59" t="s">
        <v>3022</v>
      </c>
      <c r="C59" t="s">
        <v>3023</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3">
        <v>9.0999999999999998E-2</v>
      </c>
    </row>
    <row r="60" spans="1:35">
      <c r="A60" t="s">
        <v>2590</v>
      </c>
      <c r="B60" t="s">
        <v>3024</v>
      </c>
      <c r="C60" t="s">
        <v>3025</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3">
        <v>8.1000000000000003E-2</v>
      </c>
    </row>
    <row r="61" spans="1:35">
      <c r="A61" t="s">
        <v>2591</v>
      </c>
      <c r="B61" t="s">
        <v>3026</v>
      </c>
      <c r="C61" t="s">
        <v>3027</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3">
        <v>7.4999999999999997E-2</v>
      </c>
    </row>
    <row r="62" spans="1:35">
      <c r="A62" t="s">
        <v>366</v>
      </c>
      <c r="B62" t="s">
        <v>3028</v>
      </c>
      <c r="C62" t="s">
        <v>3029</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3">
        <v>6.4000000000000001E-2</v>
      </c>
    </row>
    <row r="63" spans="1:35">
      <c r="A63" t="s">
        <v>2592</v>
      </c>
      <c r="B63" t="s">
        <v>3030</v>
      </c>
      <c r="C63" t="s">
        <v>3031</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3">
        <v>4.1000000000000002E-2</v>
      </c>
    </row>
    <row r="64" spans="1:35">
      <c r="A64" t="s">
        <v>2593</v>
      </c>
      <c r="B64" t="s">
        <v>3032</v>
      </c>
      <c r="C64" t="s">
        <v>3033</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3">
        <v>5.8000000000000003E-2</v>
      </c>
    </row>
    <row r="65" spans="1:35">
      <c r="A65" t="s">
        <v>2595</v>
      </c>
      <c r="B65" t="s">
        <v>3034</v>
      </c>
      <c r="C65" t="s">
        <v>3035</v>
      </c>
      <c r="D65" t="s">
        <v>273</v>
      </c>
      <c r="F65">
        <v>1060.8295900000001</v>
      </c>
      <c r="G65">
        <v>1535.6385499999999</v>
      </c>
      <c r="H65">
        <v>1956.2210689999999</v>
      </c>
      <c r="I65">
        <v>2270.5656739999999</v>
      </c>
      <c r="J65">
        <v>2500.5600589999999</v>
      </c>
      <c r="K65">
        <v>2632.608643</v>
      </c>
      <c r="L65">
        <v>2746.780518</v>
      </c>
      <c r="M65">
        <v>2834.210693</v>
      </c>
      <c r="N65">
        <v>2921.4719239999999</v>
      </c>
      <c r="O65">
        <v>3009.6240229999999</v>
      </c>
      <c r="P65">
        <v>3100.7229000000002</v>
      </c>
      <c r="Q65">
        <v>3194.9653320000002</v>
      </c>
      <c r="R65">
        <v>3291.6911620000001</v>
      </c>
      <c r="S65">
        <v>3390.7714839999999</v>
      </c>
      <c r="T65">
        <v>3492.0668949999999</v>
      </c>
      <c r="U65">
        <v>3596.0622560000002</v>
      </c>
      <c r="V65">
        <v>3702.9016109999998</v>
      </c>
      <c r="W65">
        <v>3812.0822750000002</v>
      </c>
      <c r="X65">
        <v>3925.6940920000002</v>
      </c>
      <c r="Y65">
        <v>4042.6584469999998</v>
      </c>
      <c r="Z65">
        <v>4161.8725590000004</v>
      </c>
      <c r="AA65">
        <v>4283.5615230000003</v>
      </c>
      <c r="AB65">
        <v>4407.4692379999997</v>
      </c>
      <c r="AC65">
        <v>4533.8349609999996</v>
      </c>
      <c r="AD65">
        <v>4662.6835940000001</v>
      </c>
      <c r="AE65">
        <v>4794.6928710000002</v>
      </c>
      <c r="AF65">
        <v>4930.7094729999999</v>
      </c>
      <c r="AG65">
        <v>5070.3330079999996</v>
      </c>
      <c r="AH65">
        <v>5213.1879879999997</v>
      </c>
      <c r="AI65" s="33">
        <v>5.8999999999999997E-2</v>
      </c>
    </row>
    <row r="66" spans="1:35">
      <c r="A66" t="s">
        <v>114</v>
      </c>
      <c r="B66" t="s">
        <v>3036</v>
      </c>
      <c r="C66" t="s">
        <v>3035</v>
      </c>
      <c r="D66" t="s">
        <v>273</v>
      </c>
      <c r="F66">
        <v>3092.2739259999998</v>
      </c>
      <c r="G66">
        <v>3863.8820799999999</v>
      </c>
      <c r="H66">
        <v>4489.2880859999996</v>
      </c>
      <c r="I66">
        <v>4949.5996089999999</v>
      </c>
      <c r="J66">
        <v>5295.5502930000002</v>
      </c>
      <c r="K66">
        <v>5532.0810549999997</v>
      </c>
      <c r="L66">
        <v>5749.2885740000002</v>
      </c>
      <c r="M66">
        <v>5937.6254879999997</v>
      </c>
      <c r="N66">
        <v>6123.0903319999998</v>
      </c>
      <c r="O66">
        <v>6311.6645509999998</v>
      </c>
      <c r="P66">
        <v>6509.0747069999998</v>
      </c>
      <c r="Q66">
        <v>6713.7587890000004</v>
      </c>
      <c r="R66">
        <v>6923.1137699999999</v>
      </c>
      <c r="S66">
        <v>7136.7934569999998</v>
      </c>
      <c r="T66">
        <v>7354.7587890000004</v>
      </c>
      <c r="U66">
        <v>7578.0058589999999</v>
      </c>
      <c r="V66">
        <v>7806.8657229999999</v>
      </c>
      <c r="W66">
        <v>8039.4257809999999</v>
      </c>
      <c r="X66">
        <v>8282.2724610000005</v>
      </c>
      <c r="Y66">
        <v>8532.5615230000003</v>
      </c>
      <c r="Z66">
        <v>8786.1201170000004</v>
      </c>
      <c r="AA66">
        <v>9043.5507809999999</v>
      </c>
      <c r="AB66">
        <v>9303.6523440000001</v>
      </c>
      <c r="AC66">
        <v>9566.7949219999991</v>
      </c>
      <c r="AD66">
        <v>9834.0507809999999</v>
      </c>
      <c r="AE66">
        <v>10106.663086</v>
      </c>
      <c r="AF66">
        <v>10386.806640999999</v>
      </c>
      <c r="AG66">
        <v>10672.551758</v>
      </c>
      <c r="AH66">
        <v>10962.095703000001</v>
      </c>
      <c r="AI66" s="33">
        <v>4.5999999999999999E-2</v>
      </c>
    </row>
    <row r="67" spans="1:35">
      <c r="A67" t="s">
        <v>409</v>
      </c>
    </row>
    <row r="68" spans="1:35">
      <c r="A68" t="s">
        <v>356</v>
      </c>
      <c r="B68" t="s">
        <v>3037</v>
      </c>
      <c r="C68" t="s">
        <v>3038</v>
      </c>
      <c r="D68" t="s">
        <v>273</v>
      </c>
      <c r="F68">
        <v>47.902061000000003</v>
      </c>
      <c r="G68">
        <v>47.893883000000002</v>
      </c>
      <c r="H68">
        <v>47.996440999999997</v>
      </c>
      <c r="I68">
        <v>48.481296999999998</v>
      </c>
      <c r="J68">
        <v>49.404147999999999</v>
      </c>
      <c r="K68">
        <v>50.348407999999999</v>
      </c>
      <c r="L68">
        <v>51.231827000000003</v>
      </c>
      <c r="M68">
        <v>52.030456999999998</v>
      </c>
      <c r="N68">
        <v>52.731631999999998</v>
      </c>
      <c r="O68">
        <v>53.497841000000001</v>
      </c>
      <c r="P68">
        <v>54.465468999999999</v>
      </c>
      <c r="Q68">
        <v>55.572704000000002</v>
      </c>
      <c r="R68">
        <v>56.740276000000001</v>
      </c>
      <c r="S68">
        <v>57.949973999999997</v>
      </c>
      <c r="T68">
        <v>59.207897000000003</v>
      </c>
      <c r="U68">
        <v>60.527389999999997</v>
      </c>
      <c r="V68">
        <v>61.913578000000001</v>
      </c>
      <c r="W68">
        <v>63.303897999999997</v>
      </c>
      <c r="X68">
        <v>64.854240000000004</v>
      </c>
      <c r="Y68">
        <v>66.490516999999997</v>
      </c>
      <c r="Z68">
        <v>68.087913999999998</v>
      </c>
      <c r="AA68">
        <v>69.676063999999997</v>
      </c>
      <c r="AB68">
        <v>71.237601999999995</v>
      </c>
      <c r="AC68">
        <v>72.800231999999994</v>
      </c>
      <c r="AD68">
        <v>74.433502000000004</v>
      </c>
      <c r="AE68">
        <v>76.135033000000007</v>
      </c>
      <c r="AF68">
        <v>77.959220999999999</v>
      </c>
      <c r="AG68">
        <v>79.863524999999996</v>
      </c>
      <c r="AH68">
        <v>81.810149999999993</v>
      </c>
      <c r="AI68" s="33">
        <v>1.9E-2</v>
      </c>
    </row>
    <row r="69" spans="1:35">
      <c r="A69" t="s">
        <v>358</v>
      </c>
      <c r="B69" t="s">
        <v>3039</v>
      </c>
      <c r="C69" t="s">
        <v>3040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3">
        <v>8.9999999999999993E-3</v>
      </c>
    </row>
    <row r="70" spans="1:35">
      <c r="A70" t="s">
        <v>2582</v>
      </c>
      <c r="B70" t="s">
        <v>3041</v>
      </c>
      <c r="C70" t="s">
        <v>3042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3">
        <v>4.9000000000000002E-2</v>
      </c>
    </row>
    <row r="71" spans="1:35">
      <c r="A71" t="s">
        <v>2583</v>
      </c>
      <c r="B71" t="s">
        <v>3043</v>
      </c>
      <c r="C71" t="s">
        <v>3044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3">
        <v>3.4000000000000002E-2</v>
      </c>
    </row>
    <row r="72" spans="1:35">
      <c r="A72" t="s">
        <v>2584</v>
      </c>
      <c r="B72" t="s">
        <v>3045</v>
      </c>
      <c r="C72" t="s">
        <v>3046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3">
        <v>8.9999999999999993E-3</v>
      </c>
    </row>
    <row r="73" spans="1:35">
      <c r="A73" t="s">
        <v>2585</v>
      </c>
      <c r="B73" t="s">
        <v>3047</v>
      </c>
      <c r="C73" t="s">
        <v>3048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3">
        <v>0.02</v>
      </c>
    </row>
    <row r="74" spans="1:35">
      <c r="A74" t="s">
        <v>2586</v>
      </c>
      <c r="B74" t="s">
        <v>3049</v>
      </c>
      <c r="C74" t="s">
        <v>3050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3">
        <v>0.01</v>
      </c>
    </row>
    <row r="75" spans="1:35">
      <c r="A75" t="s">
        <v>2587</v>
      </c>
      <c r="B75" t="s">
        <v>3051</v>
      </c>
      <c r="C75" t="s">
        <v>3052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3">
        <v>1.2999999999999999E-2</v>
      </c>
    </row>
    <row r="76" spans="1:35">
      <c r="A76" t="s">
        <v>2588</v>
      </c>
      <c r="B76" t="s">
        <v>3053</v>
      </c>
      <c r="C76" t="s">
        <v>3054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3">
        <v>4.2000000000000003E-2</v>
      </c>
    </row>
    <row r="77" spans="1:35">
      <c r="A77" t="s">
        <v>372</v>
      </c>
      <c r="B77" t="s">
        <v>3055</v>
      </c>
      <c r="C77" t="s">
        <v>3056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3">
        <v>3.1E-2</v>
      </c>
    </row>
    <row r="78" spans="1:35">
      <c r="A78" t="s">
        <v>2589</v>
      </c>
      <c r="B78" t="s">
        <v>3057</v>
      </c>
      <c r="C78" t="s">
        <v>3058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3">
        <v>4.7E-2</v>
      </c>
    </row>
    <row r="79" spans="1:35">
      <c r="A79" t="s">
        <v>2590</v>
      </c>
      <c r="B79" t="s">
        <v>3059</v>
      </c>
      <c r="C79" t="s">
        <v>3060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3">
        <v>1.2999999999999999E-2</v>
      </c>
    </row>
    <row r="80" spans="1:35">
      <c r="A80" t="s">
        <v>2591</v>
      </c>
      <c r="B80" t="s">
        <v>3061</v>
      </c>
      <c r="C80" t="s">
        <v>3062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3">
        <v>-0.02</v>
      </c>
    </row>
    <row r="81" spans="1:35">
      <c r="A81" t="s">
        <v>366</v>
      </c>
      <c r="B81" t="s">
        <v>3063</v>
      </c>
      <c r="C81" t="s">
        <v>3064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3">
        <v>3.6999999999999998E-2</v>
      </c>
    </row>
    <row r="82" spans="1:35">
      <c r="A82" t="s">
        <v>2592</v>
      </c>
      <c r="B82" t="s">
        <v>3065</v>
      </c>
      <c r="C82" t="s">
        <v>3066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3">
        <v>1.2999999999999999E-2</v>
      </c>
    </row>
    <row r="83" spans="1:35">
      <c r="A83" t="s">
        <v>2593</v>
      </c>
      <c r="B83" t="s">
        <v>3067</v>
      </c>
      <c r="C83" t="s">
        <v>3068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3">
        <v>4.5999999999999999E-2</v>
      </c>
    </row>
    <row r="84" spans="1:35">
      <c r="A84" t="s">
        <v>2594</v>
      </c>
      <c r="B84" t="s">
        <v>3069</v>
      </c>
      <c r="C84" t="s">
        <v>3070</v>
      </c>
      <c r="D84" t="s">
        <v>273</v>
      </c>
      <c r="F84">
        <v>33.513634000000003</v>
      </c>
      <c r="G84">
        <v>33.774470999999998</v>
      </c>
      <c r="H84">
        <v>34.136448000000001</v>
      </c>
      <c r="I84">
        <v>34.624577000000002</v>
      </c>
      <c r="J84">
        <v>35.249470000000002</v>
      </c>
      <c r="K84">
        <v>35.877754000000003</v>
      </c>
      <c r="L84">
        <v>36.485306000000001</v>
      </c>
      <c r="M84">
        <v>37.066723000000003</v>
      </c>
      <c r="N84">
        <v>37.618606999999997</v>
      </c>
      <c r="O84">
        <v>38.191173999999997</v>
      </c>
      <c r="P84">
        <v>38.825577000000003</v>
      </c>
      <c r="Q84">
        <v>39.500991999999997</v>
      </c>
      <c r="R84">
        <v>40.193446999999999</v>
      </c>
      <c r="S84">
        <v>40.897948999999997</v>
      </c>
      <c r="T84">
        <v>41.616196000000002</v>
      </c>
      <c r="U84">
        <v>42.352111999999998</v>
      </c>
      <c r="V84">
        <v>43.106811999999998</v>
      </c>
      <c r="W84">
        <v>43.863334999999999</v>
      </c>
      <c r="X84">
        <v>44.668194</v>
      </c>
      <c r="Y84">
        <v>45.498035000000002</v>
      </c>
      <c r="Z84">
        <v>46.319313000000001</v>
      </c>
      <c r="AA84">
        <v>47.138911999999998</v>
      </c>
      <c r="AB84">
        <v>47.950218</v>
      </c>
      <c r="AC84">
        <v>48.759106000000003</v>
      </c>
      <c r="AD84">
        <v>49.581524000000002</v>
      </c>
      <c r="AE84">
        <v>50.419902999999998</v>
      </c>
      <c r="AF84">
        <v>51.288124000000003</v>
      </c>
      <c r="AG84">
        <v>52.173037999999998</v>
      </c>
      <c r="AH84">
        <v>53.062935000000003</v>
      </c>
      <c r="AI84" s="33">
        <v>1.7000000000000001E-2</v>
      </c>
    </row>
    <row r="85" spans="1:35">
      <c r="A85" t="s">
        <v>2595</v>
      </c>
      <c r="B85" t="s">
        <v>3071</v>
      </c>
      <c r="C85" t="s">
        <v>3070</v>
      </c>
      <c r="D85" t="s">
        <v>273</v>
      </c>
      <c r="F85">
        <v>83.779938000000001</v>
      </c>
      <c r="G85">
        <v>88.083809000000002</v>
      </c>
      <c r="H85">
        <v>92.301208000000003</v>
      </c>
      <c r="I85">
        <v>96.297996999999995</v>
      </c>
      <c r="J85">
        <v>100.226456</v>
      </c>
      <c r="K85">
        <v>103.904297</v>
      </c>
      <c r="L85">
        <v>107.324387</v>
      </c>
      <c r="M85">
        <v>110.52269699999999</v>
      </c>
      <c r="N85">
        <v>113.520363</v>
      </c>
      <c r="O85">
        <v>116.43802599999999</v>
      </c>
      <c r="P85">
        <v>119.398026</v>
      </c>
      <c r="Q85">
        <v>122.398155</v>
      </c>
      <c r="R85">
        <v>125.39553100000001</v>
      </c>
      <c r="S85">
        <v>128.37759399999999</v>
      </c>
      <c r="T85">
        <v>131.371613</v>
      </c>
      <c r="U85">
        <v>134.40167199999999</v>
      </c>
      <c r="V85">
        <v>137.47091699999999</v>
      </c>
      <c r="W85">
        <v>140.54603599999999</v>
      </c>
      <c r="X85">
        <v>143.75947600000001</v>
      </c>
      <c r="Y85">
        <v>147.051895</v>
      </c>
      <c r="Z85">
        <v>150.339371</v>
      </c>
      <c r="AA85">
        <v>153.63784799999999</v>
      </c>
      <c r="AB85">
        <v>156.92918399999999</v>
      </c>
      <c r="AC85">
        <v>160.229691</v>
      </c>
      <c r="AD85">
        <v>163.583496</v>
      </c>
      <c r="AE85">
        <v>167.00479100000001</v>
      </c>
      <c r="AF85">
        <v>170.538971</v>
      </c>
      <c r="AG85">
        <v>174.15901199999999</v>
      </c>
      <c r="AH85">
        <v>177.836105</v>
      </c>
      <c r="AI85" s="33">
        <v>2.7E-2</v>
      </c>
    </row>
    <row r="86" spans="1:35">
      <c r="A86" t="s">
        <v>114</v>
      </c>
      <c r="B86" t="s">
        <v>3072</v>
      </c>
      <c r="C86" t="s">
        <v>3070</v>
      </c>
      <c r="D86" t="s">
        <v>273</v>
      </c>
      <c r="F86">
        <v>117.29357899999999</v>
      </c>
      <c r="G86">
        <v>121.858284</v>
      </c>
      <c r="H86">
        <v>126.437653</v>
      </c>
      <c r="I86">
        <v>130.92257699999999</v>
      </c>
      <c r="J86">
        <v>135.475922</v>
      </c>
      <c r="K86">
        <v>139.78201300000001</v>
      </c>
      <c r="L86">
        <v>143.809662</v>
      </c>
      <c r="M86">
        <v>147.58940100000001</v>
      </c>
      <c r="N86">
        <v>151.13896199999999</v>
      </c>
      <c r="O86">
        <v>154.629166</v>
      </c>
      <c r="P86">
        <v>158.223602</v>
      </c>
      <c r="Q86">
        <v>161.89910900000001</v>
      </c>
      <c r="R86">
        <v>165.588989</v>
      </c>
      <c r="S86">
        <v>169.27555799999999</v>
      </c>
      <c r="T86">
        <v>172.98779300000001</v>
      </c>
      <c r="U86">
        <v>176.75379899999999</v>
      </c>
      <c r="V86">
        <v>180.57771299999999</v>
      </c>
      <c r="W86">
        <v>184.40934799999999</v>
      </c>
      <c r="X86">
        <v>188.42765800000001</v>
      </c>
      <c r="Y86">
        <v>192.549927</v>
      </c>
      <c r="Z86">
        <v>196.658691</v>
      </c>
      <c r="AA86">
        <v>200.77676400000001</v>
      </c>
      <c r="AB86">
        <v>204.879425</v>
      </c>
      <c r="AC86">
        <v>208.9888</v>
      </c>
      <c r="AD86">
        <v>213.165009</v>
      </c>
      <c r="AE86">
        <v>217.42468299999999</v>
      </c>
      <c r="AF86">
        <v>221.82708700000001</v>
      </c>
      <c r="AG86">
        <v>226.33204699999999</v>
      </c>
      <c r="AH86">
        <v>230.89904799999999</v>
      </c>
      <c r="AI86" s="33">
        <v>2.4E-2</v>
      </c>
    </row>
    <row r="87" spans="1:35">
      <c r="A87" t="s">
        <v>116</v>
      </c>
    </row>
    <row r="88" spans="1:35">
      <c r="A88" t="s">
        <v>356</v>
      </c>
      <c r="B88" t="s">
        <v>3073</v>
      </c>
      <c r="C88" t="s">
        <v>3074</v>
      </c>
      <c r="D88" t="s">
        <v>273</v>
      </c>
      <c r="F88">
        <v>1173.034668</v>
      </c>
      <c r="G88">
        <v>1318.6945800000001</v>
      </c>
      <c r="H88">
        <v>1360.1801760000001</v>
      </c>
      <c r="I88">
        <v>1369.384155</v>
      </c>
      <c r="J88">
        <v>1403.428345</v>
      </c>
      <c r="K88">
        <v>1436.310303</v>
      </c>
      <c r="L88">
        <v>1464.577759</v>
      </c>
      <c r="M88">
        <v>1487.422607</v>
      </c>
      <c r="N88">
        <v>1504.5146480000001</v>
      </c>
      <c r="O88">
        <v>1523.4083250000001</v>
      </c>
      <c r="P88">
        <v>1550.2579350000001</v>
      </c>
      <c r="Q88">
        <v>1582.3560789999999</v>
      </c>
      <c r="R88">
        <v>1616.2855219999999</v>
      </c>
      <c r="S88">
        <v>1651.3248289999999</v>
      </c>
      <c r="T88">
        <v>1687.814087</v>
      </c>
      <c r="U88">
        <v>1726.3876949999999</v>
      </c>
      <c r="V88">
        <v>1767.289307</v>
      </c>
      <c r="W88">
        <v>1807.8004149999999</v>
      </c>
      <c r="X88">
        <v>1854.6992190000001</v>
      </c>
      <c r="Y88">
        <v>1904.764404</v>
      </c>
      <c r="Z88">
        <v>1952.522217</v>
      </c>
      <c r="AA88">
        <v>1999.2700199999999</v>
      </c>
      <c r="AB88">
        <v>2044.251831</v>
      </c>
      <c r="AC88">
        <v>2088.6870119999999</v>
      </c>
      <c r="AD88">
        <v>2135.6040039999998</v>
      </c>
      <c r="AE88">
        <v>2184.8652339999999</v>
      </c>
      <c r="AF88">
        <v>2238.8173830000001</v>
      </c>
      <c r="AG88">
        <v>2295.5966800000001</v>
      </c>
      <c r="AH88">
        <v>2353.536865</v>
      </c>
      <c r="AI88" s="33">
        <v>2.5000000000000001E-2</v>
      </c>
    </row>
    <row r="89" spans="1:35">
      <c r="A89" t="s">
        <v>425</v>
      </c>
      <c r="B89" t="s">
        <v>3075</v>
      </c>
      <c r="C89" t="s">
        <v>3076</v>
      </c>
      <c r="D89" t="s">
        <v>273</v>
      </c>
      <c r="F89">
        <v>771.93774399999995</v>
      </c>
      <c r="G89">
        <v>826.14868200000001</v>
      </c>
      <c r="H89">
        <v>833.23742700000003</v>
      </c>
      <c r="I89">
        <v>835.57055700000001</v>
      </c>
      <c r="J89">
        <v>855.59674099999995</v>
      </c>
      <c r="K89">
        <v>874.84191899999996</v>
      </c>
      <c r="L89">
        <v>891.10876499999995</v>
      </c>
      <c r="M89">
        <v>903.89196800000002</v>
      </c>
      <c r="N89">
        <v>912.99151600000005</v>
      </c>
      <c r="O89">
        <v>923.21423300000004</v>
      </c>
      <c r="P89">
        <v>938.45379600000001</v>
      </c>
      <c r="Q89">
        <v>956.98101799999995</v>
      </c>
      <c r="R89">
        <v>976.62573199999997</v>
      </c>
      <c r="S89">
        <v>996.92980999999997</v>
      </c>
      <c r="T89">
        <v>1018.105896</v>
      </c>
      <c r="U89">
        <v>1040.5513920000001</v>
      </c>
      <c r="V89">
        <v>1064.4160159999999</v>
      </c>
      <c r="W89">
        <v>1087.982544</v>
      </c>
      <c r="X89">
        <v>1115.509155</v>
      </c>
      <c r="Y89">
        <v>1144.9643550000001</v>
      </c>
      <c r="Z89">
        <v>1172.8992920000001</v>
      </c>
      <c r="AA89">
        <v>1200.130981</v>
      </c>
      <c r="AB89">
        <v>1226.184448</v>
      </c>
      <c r="AC89">
        <v>1251.8272710000001</v>
      </c>
      <c r="AD89">
        <v>1278.958862</v>
      </c>
      <c r="AE89">
        <v>1307.488525</v>
      </c>
      <c r="AF89">
        <v>1338.8823239999999</v>
      </c>
      <c r="AG89">
        <v>1371.967163</v>
      </c>
      <c r="AH89">
        <v>1405.6944579999999</v>
      </c>
      <c r="AI89" s="33">
        <v>2.1999999999999999E-2</v>
      </c>
    </row>
    <row r="90" spans="1:35">
      <c r="A90" t="s">
        <v>427</v>
      </c>
      <c r="B90" t="s">
        <v>3077</v>
      </c>
      <c r="C90" t="s">
        <v>3078</v>
      </c>
      <c r="D90" t="s">
        <v>273</v>
      </c>
      <c r="F90">
        <v>291.44287100000003</v>
      </c>
      <c r="G90">
        <v>376.62927200000001</v>
      </c>
      <c r="H90">
        <v>410.65521200000001</v>
      </c>
      <c r="I90">
        <v>417.33093300000002</v>
      </c>
      <c r="J90">
        <v>428.58676100000002</v>
      </c>
      <c r="K90">
        <v>439.57302900000002</v>
      </c>
      <c r="L90">
        <v>449.34500100000002</v>
      </c>
      <c r="M90">
        <v>457.67038000000002</v>
      </c>
      <c r="N90">
        <v>464.44693000000001</v>
      </c>
      <c r="O90">
        <v>471.74481200000002</v>
      </c>
      <c r="P90">
        <v>481.27548200000001</v>
      </c>
      <c r="Q90">
        <v>492.30575599999997</v>
      </c>
      <c r="R90">
        <v>503.89367700000003</v>
      </c>
      <c r="S90">
        <v>515.84124799999995</v>
      </c>
      <c r="T90">
        <v>528.24548300000004</v>
      </c>
      <c r="U90">
        <v>541.28765899999996</v>
      </c>
      <c r="V90">
        <v>555.04101600000001</v>
      </c>
      <c r="W90">
        <v>568.74603300000001</v>
      </c>
      <c r="X90">
        <v>584.32428000000004</v>
      </c>
      <c r="Y90">
        <v>600.87133800000004</v>
      </c>
      <c r="Z90">
        <v>616.84771699999999</v>
      </c>
      <c r="AA90">
        <v>632.61883499999999</v>
      </c>
      <c r="AB90">
        <v>647.97033699999997</v>
      </c>
      <c r="AC90">
        <v>663.246399</v>
      </c>
      <c r="AD90">
        <v>679.30865500000004</v>
      </c>
      <c r="AE90">
        <v>696.12359600000002</v>
      </c>
      <c r="AF90">
        <v>714.36602800000003</v>
      </c>
      <c r="AG90">
        <v>733.51043700000002</v>
      </c>
      <c r="AH90">
        <v>753.08538799999997</v>
      </c>
      <c r="AI90" s="33">
        <v>3.4000000000000002E-2</v>
      </c>
    </row>
    <row r="91" spans="1:35">
      <c r="A91" t="s">
        <v>429</v>
      </c>
      <c r="B91" t="s">
        <v>3079</v>
      </c>
      <c r="C91" t="s">
        <v>3080</v>
      </c>
      <c r="D91" t="s">
        <v>273</v>
      </c>
      <c r="F91">
        <v>109.65400700000001</v>
      </c>
      <c r="G91">
        <v>115.916664</v>
      </c>
      <c r="H91">
        <v>116.28750599999999</v>
      </c>
      <c r="I91">
        <v>116.48266599999999</v>
      </c>
      <c r="J91">
        <v>119.24482</v>
      </c>
      <c r="K91">
        <v>121.895248</v>
      </c>
      <c r="L91">
        <v>124.124054</v>
      </c>
      <c r="M91">
        <v>125.860268</v>
      </c>
      <c r="N91">
        <v>127.076103</v>
      </c>
      <c r="O91">
        <v>128.44944799999999</v>
      </c>
      <c r="P91">
        <v>130.52862500000001</v>
      </c>
      <c r="Q91">
        <v>133.069458</v>
      </c>
      <c r="R91">
        <v>135.76611299999999</v>
      </c>
      <c r="S91">
        <v>138.55394000000001</v>
      </c>
      <c r="T91">
        <v>141.46283</v>
      </c>
      <c r="U91">
        <v>144.548599</v>
      </c>
      <c r="V91">
        <v>147.83215300000001</v>
      </c>
      <c r="W91">
        <v>151.071777</v>
      </c>
      <c r="X91">
        <v>154.86592099999999</v>
      </c>
      <c r="Y91">
        <v>158.92880199999999</v>
      </c>
      <c r="Z91">
        <v>162.77529899999999</v>
      </c>
      <c r="AA91">
        <v>166.52029400000001</v>
      </c>
      <c r="AB91">
        <v>170.09704600000001</v>
      </c>
      <c r="AC91">
        <v>173.613495</v>
      </c>
      <c r="AD91">
        <v>177.336502</v>
      </c>
      <c r="AE91">
        <v>181.25311300000001</v>
      </c>
      <c r="AF91">
        <v>185.56907699999999</v>
      </c>
      <c r="AG91">
        <v>190.11938499999999</v>
      </c>
      <c r="AH91">
        <v>194.75671399999999</v>
      </c>
      <c r="AI91" s="33">
        <v>2.1000000000000001E-2</v>
      </c>
    </row>
    <row r="92" spans="1:35">
      <c r="A92" t="s">
        <v>358</v>
      </c>
      <c r="B92" t="s">
        <v>3081</v>
      </c>
      <c r="C92" t="s">
        <v>3082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3">
        <v>3.4000000000000002E-2</v>
      </c>
    </row>
    <row r="93" spans="1:35">
      <c r="A93" t="s">
        <v>425</v>
      </c>
      <c r="B93" t="s">
        <v>3083</v>
      </c>
      <c r="C93" t="s">
        <v>3084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3">
        <v>2.5999999999999999E-2</v>
      </c>
    </row>
    <row r="94" spans="1:35">
      <c r="A94" t="s">
        <v>427</v>
      </c>
      <c r="B94" t="s">
        <v>3085</v>
      </c>
      <c r="C94" t="s">
        <v>3086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3">
        <v>4.1000000000000002E-2</v>
      </c>
    </row>
    <row r="95" spans="1:35">
      <c r="A95" t="s">
        <v>429</v>
      </c>
      <c r="B95" t="s">
        <v>3087</v>
      </c>
      <c r="C95" t="s">
        <v>3088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3">
        <v>2.7E-2</v>
      </c>
    </row>
    <row r="96" spans="1:35">
      <c r="A96" t="s">
        <v>2582</v>
      </c>
      <c r="B96" t="s">
        <v>3089</v>
      </c>
      <c r="C96" t="s">
        <v>3090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3">
        <v>4.7E-2</v>
      </c>
    </row>
    <row r="97" spans="1:35">
      <c r="A97" t="s">
        <v>425</v>
      </c>
      <c r="B97" t="s">
        <v>3091</v>
      </c>
      <c r="C97" t="s">
        <v>3092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3">
        <v>4.5999999999999999E-2</v>
      </c>
    </row>
    <row r="98" spans="1:35">
      <c r="A98" t="s">
        <v>427</v>
      </c>
      <c r="B98" t="s">
        <v>3093</v>
      </c>
      <c r="C98" t="s">
        <v>3094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3">
        <v>0.05</v>
      </c>
    </row>
    <row r="99" spans="1:35">
      <c r="A99" t="s">
        <v>429</v>
      </c>
      <c r="B99" t="s">
        <v>3095</v>
      </c>
      <c r="C99" t="s">
        <v>3096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3">
        <v>4.3999999999999997E-2</v>
      </c>
    </row>
    <row r="100" spans="1:35">
      <c r="A100" t="s">
        <v>2583</v>
      </c>
      <c r="B100" t="s">
        <v>3097</v>
      </c>
      <c r="C100" t="s">
        <v>3098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3">
        <v>3.5000000000000003E-2</v>
      </c>
    </row>
    <row r="101" spans="1:35">
      <c r="A101" t="s">
        <v>425</v>
      </c>
      <c r="B101" t="s">
        <v>3099</v>
      </c>
      <c r="C101" t="s">
        <v>3100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3">
        <v>3.4000000000000002E-2</v>
      </c>
    </row>
    <row r="102" spans="1:35">
      <c r="A102" t="s">
        <v>427</v>
      </c>
      <c r="B102" t="s">
        <v>3101</v>
      </c>
      <c r="C102" t="s">
        <v>3102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3">
        <v>3.5999999999999997E-2</v>
      </c>
    </row>
    <row r="103" spans="1:35">
      <c r="A103" t="s">
        <v>429</v>
      </c>
      <c r="B103" t="s">
        <v>3103</v>
      </c>
      <c r="C103" t="s">
        <v>3104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3">
        <v>3.5000000000000003E-2</v>
      </c>
    </row>
    <row r="104" spans="1:35">
      <c r="A104" t="s">
        <v>2584</v>
      </c>
      <c r="B104" t="s">
        <v>3105</v>
      </c>
      <c r="C104" t="s">
        <v>3106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3">
        <v>3.1E-2</v>
      </c>
    </row>
    <row r="105" spans="1:35">
      <c r="A105" t="s">
        <v>425</v>
      </c>
      <c r="B105" t="s">
        <v>3107</v>
      </c>
      <c r="C105" t="s">
        <v>3108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3">
        <v>2.5000000000000001E-2</v>
      </c>
    </row>
    <row r="106" spans="1:35">
      <c r="A106" t="s">
        <v>427</v>
      </c>
      <c r="B106" t="s">
        <v>3109</v>
      </c>
      <c r="C106" t="s">
        <v>3110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3">
        <v>3.6999999999999998E-2</v>
      </c>
    </row>
    <row r="107" spans="1:35">
      <c r="A107" t="s">
        <v>429</v>
      </c>
      <c r="B107" t="s">
        <v>3111</v>
      </c>
      <c r="C107" t="s">
        <v>3112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3">
        <v>2.1999999999999999E-2</v>
      </c>
    </row>
    <row r="108" spans="1:35">
      <c r="A108" t="s">
        <v>2585</v>
      </c>
      <c r="B108" t="s">
        <v>3113</v>
      </c>
      <c r="C108" t="s">
        <v>3114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3">
        <v>5.3999999999999999E-2</v>
      </c>
    </row>
    <row r="109" spans="1:35">
      <c r="A109" t="s">
        <v>425</v>
      </c>
      <c r="B109" t="s">
        <v>3115</v>
      </c>
      <c r="C109" t="s">
        <v>3116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3">
        <v>3.9E-2</v>
      </c>
    </row>
    <row r="110" spans="1:35">
      <c r="A110" t="s">
        <v>427</v>
      </c>
      <c r="B110" t="s">
        <v>3117</v>
      </c>
      <c r="C110" t="s">
        <v>3118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3">
        <v>6.5000000000000002E-2</v>
      </c>
    </row>
    <row r="111" spans="1:35">
      <c r="A111" t="s">
        <v>429</v>
      </c>
      <c r="B111" t="s">
        <v>3119</v>
      </c>
      <c r="C111" t="s">
        <v>3120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3">
        <v>3.9E-2</v>
      </c>
    </row>
    <row r="112" spans="1:35">
      <c r="A112" t="s">
        <v>2586</v>
      </c>
      <c r="B112" t="s">
        <v>3121</v>
      </c>
      <c r="C112" t="s">
        <v>3122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3">
        <v>3.7999999999999999E-2</v>
      </c>
    </row>
    <row r="113" spans="1:35">
      <c r="A113" t="s">
        <v>425</v>
      </c>
      <c r="B113" t="s">
        <v>3123</v>
      </c>
      <c r="C113" t="s">
        <v>3124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3">
        <v>3.2000000000000001E-2</v>
      </c>
    </row>
    <row r="114" spans="1:35">
      <c r="A114" t="s">
        <v>427</v>
      </c>
      <c r="B114" t="s">
        <v>3125</v>
      </c>
      <c r="C114" t="s">
        <v>3126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3">
        <v>4.2000000000000003E-2</v>
      </c>
    </row>
    <row r="115" spans="1:35">
      <c r="A115" t="s">
        <v>429</v>
      </c>
      <c r="B115" t="s">
        <v>3127</v>
      </c>
      <c r="C115" t="s">
        <v>3128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3">
        <v>1.4E-2</v>
      </c>
    </row>
    <row r="116" spans="1:35">
      <c r="A116" t="s">
        <v>2587</v>
      </c>
      <c r="B116" t="s">
        <v>3129</v>
      </c>
      <c r="C116" t="s">
        <v>3130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3">
        <v>2.3E-2</v>
      </c>
    </row>
    <row r="117" spans="1:35">
      <c r="A117" t="s">
        <v>425</v>
      </c>
      <c r="B117" t="s">
        <v>3131</v>
      </c>
      <c r="C117" t="s">
        <v>3132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3">
        <v>2.1000000000000001E-2</v>
      </c>
    </row>
    <row r="118" spans="1:35">
      <c r="A118" t="s">
        <v>427</v>
      </c>
      <c r="B118" t="s">
        <v>3133</v>
      </c>
      <c r="C118" t="s">
        <v>3134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3">
        <v>3.6999999999999998E-2</v>
      </c>
    </row>
    <row r="119" spans="1:35">
      <c r="A119" t="s">
        <v>429</v>
      </c>
      <c r="B119" t="s">
        <v>3135</v>
      </c>
      <c r="C119" t="s">
        <v>3136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3">
        <v>1.6E-2</v>
      </c>
    </row>
    <row r="120" spans="1:35">
      <c r="A120" t="s">
        <v>2588</v>
      </c>
      <c r="B120" t="s">
        <v>3137</v>
      </c>
      <c r="C120" t="s">
        <v>3138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3">
        <v>4.8000000000000001E-2</v>
      </c>
    </row>
    <row r="121" spans="1:35">
      <c r="A121" t="s">
        <v>425</v>
      </c>
      <c r="B121" t="s">
        <v>3139</v>
      </c>
      <c r="C121" t="s">
        <v>3140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3">
        <v>4.8000000000000001E-2</v>
      </c>
    </row>
    <row r="122" spans="1:35">
      <c r="A122" t="s">
        <v>427</v>
      </c>
      <c r="B122" t="s">
        <v>3141</v>
      </c>
      <c r="C122" t="s">
        <v>3142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3">
        <v>4.7E-2</v>
      </c>
    </row>
    <row r="123" spans="1:35">
      <c r="A123" t="s">
        <v>429</v>
      </c>
      <c r="B123" t="s">
        <v>3143</v>
      </c>
      <c r="C123" t="s">
        <v>3144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3">
        <v>4.8000000000000001E-2</v>
      </c>
    </row>
    <row r="124" spans="1:35">
      <c r="A124" t="s">
        <v>372</v>
      </c>
      <c r="B124" t="s">
        <v>3145</v>
      </c>
      <c r="C124" t="s">
        <v>3146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3">
        <v>4.1000000000000002E-2</v>
      </c>
    </row>
    <row r="125" spans="1:35">
      <c r="A125" t="s">
        <v>425</v>
      </c>
      <c r="B125" t="s">
        <v>3147</v>
      </c>
      <c r="C125" t="s">
        <v>3148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3">
        <v>3.6999999999999998E-2</v>
      </c>
    </row>
    <row r="126" spans="1:35">
      <c r="A126" t="s">
        <v>427</v>
      </c>
      <c r="B126" t="s">
        <v>3149</v>
      </c>
      <c r="C126" t="s">
        <v>3150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3">
        <v>6.6000000000000003E-2</v>
      </c>
    </row>
    <row r="127" spans="1:35">
      <c r="A127" t="s">
        <v>429</v>
      </c>
      <c r="B127" t="s">
        <v>3151</v>
      </c>
      <c r="C127" t="s">
        <v>3152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3">
        <v>3.5000000000000003E-2</v>
      </c>
    </row>
    <row r="128" spans="1:35">
      <c r="A128" t="s">
        <v>2589</v>
      </c>
      <c r="B128" t="s">
        <v>3153</v>
      </c>
      <c r="C128" t="s">
        <v>3154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3">
        <v>6.8000000000000005E-2</v>
      </c>
    </row>
    <row r="129" spans="1:35">
      <c r="A129" t="s">
        <v>425</v>
      </c>
      <c r="B129" t="s">
        <v>3155</v>
      </c>
      <c r="C129" t="s">
        <v>3156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3">
        <v>6.4000000000000001E-2</v>
      </c>
    </row>
    <row r="130" spans="1:35">
      <c r="A130" t="s">
        <v>427</v>
      </c>
      <c r="B130" t="s">
        <v>3157</v>
      </c>
      <c r="C130" t="s">
        <v>3158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3">
        <v>8.2000000000000003E-2</v>
      </c>
    </row>
    <row r="131" spans="1:35">
      <c r="A131" t="s">
        <v>429</v>
      </c>
      <c r="B131" t="s">
        <v>3159</v>
      </c>
      <c r="C131" t="s">
        <v>3160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3">
        <v>6.0999999999999999E-2</v>
      </c>
    </row>
    <row r="132" spans="1:35">
      <c r="A132" t="s">
        <v>2590</v>
      </c>
      <c r="B132" t="s">
        <v>3161</v>
      </c>
      <c r="C132" t="s">
        <v>3162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3">
        <v>5.8000000000000003E-2</v>
      </c>
    </row>
    <row r="133" spans="1:35">
      <c r="A133" t="s">
        <v>425</v>
      </c>
      <c r="B133" t="s">
        <v>3163</v>
      </c>
      <c r="C133" t="s">
        <v>3164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3">
        <v>5.1999999999999998E-2</v>
      </c>
    </row>
    <row r="134" spans="1:35">
      <c r="A134" t="s">
        <v>427</v>
      </c>
      <c r="B134" t="s">
        <v>3165</v>
      </c>
      <c r="C134" t="s">
        <v>3166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3">
        <v>6.6000000000000003E-2</v>
      </c>
    </row>
    <row r="135" spans="1:35">
      <c r="A135" t="s">
        <v>429</v>
      </c>
      <c r="B135" t="s">
        <v>3167</v>
      </c>
      <c r="C135" t="s">
        <v>3168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3">
        <v>4.9000000000000002E-2</v>
      </c>
    </row>
    <row r="136" spans="1:35">
      <c r="A136" t="s">
        <v>2591</v>
      </c>
      <c r="B136" t="s">
        <v>3169</v>
      </c>
      <c r="C136" t="s">
        <v>3170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3">
        <v>7.0000000000000007E-2</v>
      </c>
    </row>
    <row r="137" spans="1:35">
      <c r="A137" t="s">
        <v>425</v>
      </c>
      <c r="B137" t="s">
        <v>3171</v>
      </c>
      <c r="C137" t="s">
        <v>3172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3">
        <v>6.5000000000000002E-2</v>
      </c>
    </row>
    <row r="138" spans="1:35">
      <c r="A138" t="s">
        <v>427</v>
      </c>
      <c r="B138" t="s">
        <v>3173</v>
      </c>
      <c r="C138" t="s">
        <v>3174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3">
        <v>7.1999999999999995E-2</v>
      </c>
    </row>
    <row r="139" spans="1:35">
      <c r="A139" t="s">
        <v>429</v>
      </c>
      <c r="B139" t="s">
        <v>3175</v>
      </c>
      <c r="C139" t="s">
        <v>3176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3">
        <v>5.7000000000000002E-2</v>
      </c>
    </row>
    <row r="140" spans="1:35">
      <c r="A140" t="s">
        <v>366</v>
      </c>
      <c r="B140" t="s">
        <v>3177</v>
      </c>
      <c r="C140" t="s">
        <v>3178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3">
        <v>5.7000000000000002E-2</v>
      </c>
    </row>
    <row r="141" spans="1:35">
      <c r="A141" t="s">
        <v>425</v>
      </c>
      <c r="B141" t="s">
        <v>3179</v>
      </c>
      <c r="C141" t="s">
        <v>3180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3">
        <v>5.7000000000000002E-2</v>
      </c>
    </row>
    <row r="142" spans="1:35">
      <c r="A142" t="s">
        <v>427</v>
      </c>
      <c r="B142" t="s">
        <v>3181</v>
      </c>
      <c r="C142" t="s">
        <v>3182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3">
        <v>5.7000000000000002E-2</v>
      </c>
    </row>
    <row r="143" spans="1:35">
      <c r="A143" t="s">
        <v>429</v>
      </c>
      <c r="B143" t="s">
        <v>3183</v>
      </c>
      <c r="C143" t="s">
        <v>3184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3">
        <v>5.6000000000000001E-2</v>
      </c>
    </row>
    <row r="144" spans="1:35">
      <c r="A144" t="s">
        <v>2592</v>
      </c>
      <c r="B144" t="s">
        <v>3185</v>
      </c>
      <c r="C144" t="s">
        <v>3186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3">
        <v>2.1999999999999999E-2</v>
      </c>
    </row>
    <row r="145" spans="1:35">
      <c r="A145" t="s">
        <v>425</v>
      </c>
      <c r="B145" t="s">
        <v>3187</v>
      </c>
      <c r="C145" t="s">
        <v>3188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3">
        <v>1.7000000000000001E-2</v>
      </c>
    </row>
    <row r="146" spans="1:35">
      <c r="A146" t="s">
        <v>427</v>
      </c>
      <c r="B146" t="s">
        <v>3189</v>
      </c>
      <c r="C146" t="s">
        <v>3190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3">
        <v>3.3000000000000002E-2</v>
      </c>
    </row>
    <row r="147" spans="1:35">
      <c r="A147" t="s">
        <v>429</v>
      </c>
      <c r="B147" t="s">
        <v>3191</v>
      </c>
      <c r="C147" t="s">
        <v>3192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3">
        <v>1.4999999999999999E-2</v>
      </c>
    </row>
    <row r="148" spans="1:35">
      <c r="A148" t="s">
        <v>2593</v>
      </c>
      <c r="B148" t="s">
        <v>3193</v>
      </c>
      <c r="C148" t="s">
        <v>3194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3">
        <v>4.9000000000000002E-2</v>
      </c>
    </row>
    <row r="149" spans="1:35">
      <c r="A149" t="s">
        <v>425</v>
      </c>
      <c r="B149" t="s">
        <v>3195</v>
      </c>
      <c r="C149" t="s">
        <v>3196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3">
        <v>4.7E-2</v>
      </c>
    </row>
    <row r="150" spans="1:35">
      <c r="A150" t="s">
        <v>427</v>
      </c>
      <c r="B150" t="s">
        <v>3197</v>
      </c>
      <c r="C150" t="s">
        <v>3198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3">
        <v>5.3999999999999999E-2</v>
      </c>
    </row>
    <row r="151" spans="1:35">
      <c r="A151" t="s">
        <v>429</v>
      </c>
      <c r="B151" t="s">
        <v>3199</v>
      </c>
      <c r="C151" t="s">
        <v>3200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3">
        <v>0.04</v>
      </c>
    </row>
    <row r="152" spans="1:35">
      <c r="A152" t="s">
        <v>2596</v>
      </c>
      <c r="B152" t="s">
        <v>3201</v>
      </c>
      <c r="C152" t="s">
        <v>3202</v>
      </c>
      <c r="D152" t="s">
        <v>273</v>
      </c>
      <c r="F152">
        <v>4373.3583980000003</v>
      </c>
      <c r="G152">
        <v>5169.9628910000001</v>
      </c>
      <c r="H152">
        <v>5703.5556640000004</v>
      </c>
      <c r="I152">
        <v>6059.7172849999997</v>
      </c>
      <c r="J152">
        <v>6486.6030270000001</v>
      </c>
      <c r="K152">
        <v>6775.7631840000004</v>
      </c>
      <c r="L152">
        <v>7041.1567379999997</v>
      </c>
      <c r="M152">
        <v>7270.4599609999996</v>
      </c>
      <c r="N152">
        <v>7496.6503910000001</v>
      </c>
      <c r="O152">
        <v>7726.7338870000003</v>
      </c>
      <c r="P152">
        <v>7967.5239259999998</v>
      </c>
      <c r="Q152">
        <v>8217.2275389999995</v>
      </c>
      <c r="R152">
        <v>8472.7880860000005</v>
      </c>
      <c r="S152">
        <v>8733.7880860000005</v>
      </c>
      <c r="T152">
        <v>9000.1347659999992</v>
      </c>
      <c r="U152">
        <v>9273.0556639999995</v>
      </c>
      <c r="V152">
        <v>9552.9462889999995</v>
      </c>
      <c r="W152">
        <v>9837.5537110000005</v>
      </c>
      <c r="X152">
        <v>10134.466796999999</v>
      </c>
      <c r="Y152">
        <v>10440.357421999999</v>
      </c>
      <c r="Z152">
        <v>10750.372069999999</v>
      </c>
      <c r="AA152">
        <v>11065.223633</v>
      </c>
      <c r="AB152">
        <v>11383.516602</v>
      </c>
      <c r="AC152">
        <v>11705.694336</v>
      </c>
      <c r="AD152">
        <v>12032.879883</v>
      </c>
      <c r="AE152">
        <v>12366.652344</v>
      </c>
      <c r="AF152">
        <v>12709.608398</v>
      </c>
      <c r="AG152">
        <v>13059.508789</v>
      </c>
      <c r="AH152">
        <v>13414.261719</v>
      </c>
      <c r="AI152" s="33">
        <v>4.1000000000000002E-2</v>
      </c>
    </row>
    <row r="153" spans="1:35">
      <c r="A153" t="s">
        <v>2597</v>
      </c>
      <c r="B153" t="s">
        <v>3203</v>
      </c>
      <c r="C153" t="s">
        <v>3204</v>
      </c>
      <c r="D153" t="s">
        <v>273</v>
      </c>
      <c r="F153">
        <v>2683.0664059999999</v>
      </c>
      <c r="G153">
        <v>3004.8544919999999</v>
      </c>
      <c r="H153">
        <v>3187.8500979999999</v>
      </c>
      <c r="I153">
        <v>3331.4714359999998</v>
      </c>
      <c r="J153">
        <v>3511.9079590000001</v>
      </c>
      <c r="K153">
        <v>3653.2436520000001</v>
      </c>
      <c r="L153">
        <v>3786.6291500000002</v>
      </c>
      <c r="M153">
        <v>3911.155029</v>
      </c>
      <c r="N153">
        <v>4033.2233890000002</v>
      </c>
      <c r="O153">
        <v>4157.8471680000002</v>
      </c>
      <c r="P153">
        <v>4289.0410160000001</v>
      </c>
      <c r="Q153">
        <v>4425.2084960000002</v>
      </c>
      <c r="R153">
        <v>4564.3120120000003</v>
      </c>
      <c r="S153">
        <v>4706.1157229999999</v>
      </c>
      <c r="T153">
        <v>4850.6533200000003</v>
      </c>
      <c r="U153">
        <v>4998.5581050000001</v>
      </c>
      <c r="V153">
        <v>5150.0483400000003</v>
      </c>
      <c r="W153">
        <v>5303.6577150000003</v>
      </c>
      <c r="X153">
        <v>5464.1220700000003</v>
      </c>
      <c r="Y153">
        <v>5629.4990230000003</v>
      </c>
      <c r="Z153">
        <v>5796.5888670000004</v>
      </c>
      <c r="AA153">
        <v>5965.7973629999997</v>
      </c>
      <c r="AB153">
        <v>6136.1464839999999</v>
      </c>
      <c r="AC153">
        <v>6307.8110349999997</v>
      </c>
      <c r="AD153">
        <v>6481.7338870000003</v>
      </c>
      <c r="AE153">
        <v>6658.6918949999999</v>
      </c>
      <c r="AF153">
        <v>6840.1962890000004</v>
      </c>
      <c r="AG153">
        <v>7024.6821289999998</v>
      </c>
      <c r="AH153">
        <v>7210.6865230000003</v>
      </c>
      <c r="AI153" s="33">
        <v>3.5999999999999997E-2</v>
      </c>
    </row>
    <row r="154" spans="1:35">
      <c r="A154" t="s">
        <v>2598</v>
      </c>
      <c r="B154" t="s">
        <v>3205</v>
      </c>
      <c r="C154" t="s">
        <v>3206</v>
      </c>
      <c r="D154" t="s">
        <v>273</v>
      </c>
      <c r="F154">
        <v>1365.956543</v>
      </c>
      <c r="G154">
        <v>1815.0357670000001</v>
      </c>
      <c r="H154">
        <v>2153.0043949999999</v>
      </c>
      <c r="I154">
        <v>2353.7846679999998</v>
      </c>
      <c r="J154">
        <v>2583.54126</v>
      </c>
      <c r="K154">
        <v>2716.6477049999999</v>
      </c>
      <c r="L154">
        <v>2834.4494629999999</v>
      </c>
      <c r="M154">
        <v>2925.4489749999998</v>
      </c>
      <c r="N154">
        <v>3016.2045899999998</v>
      </c>
      <c r="O154">
        <v>3107.9672850000002</v>
      </c>
      <c r="P154">
        <v>3202.983643</v>
      </c>
      <c r="Q154">
        <v>3301.3295899999998</v>
      </c>
      <c r="R154">
        <v>3402.2817380000001</v>
      </c>
      <c r="S154">
        <v>3505.6936040000001</v>
      </c>
      <c r="T154">
        <v>3611.4243160000001</v>
      </c>
      <c r="U154">
        <v>3719.9965820000002</v>
      </c>
      <c r="V154">
        <v>3831.5559079999998</v>
      </c>
      <c r="W154">
        <v>3945.538086</v>
      </c>
      <c r="X154">
        <v>4064.1313479999999</v>
      </c>
      <c r="Y154">
        <v>4186.2114259999998</v>
      </c>
      <c r="Z154">
        <v>4310.5893550000001</v>
      </c>
      <c r="AA154">
        <v>4437.5131840000004</v>
      </c>
      <c r="AB154">
        <v>4566.7045900000003</v>
      </c>
      <c r="AC154">
        <v>4698.4023440000001</v>
      </c>
      <c r="AD154">
        <v>4832.6137699999999</v>
      </c>
      <c r="AE154">
        <v>4970.0659180000002</v>
      </c>
      <c r="AF154">
        <v>5111.6518550000001</v>
      </c>
      <c r="AG154">
        <v>5256.9228519999997</v>
      </c>
      <c r="AH154">
        <v>5405.466797</v>
      </c>
      <c r="AI154" s="33">
        <v>0.05</v>
      </c>
    </row>
    <row r="155" spans="1:35">
      <c r="A155" t="s">
        <v>114</v>
      </c>
      <c r="B155" t="s">
        <v>3207</v>
      </c>
      <c r="C155" t="s">
        <v>3208</v>
      </c>
      <c r="D155" t="s">
        <v>273</v>
      </c>
      <c r="F155">
        <v>324.33532700000001</v>
      </c>
      <c r="G155">
        <v>350.07336400000003</v>
      </c>
      <c r="H155">
        <v>362.70083599999998</v>
      </c>
      <c r="I155">
        <v>374.461792</v>
      </c>
      <c r="J155">
        <v>391.15329000000003</v>
      </c>
      <c r="K155">
        <v>405.87081899999998</v>
      </c>
      <c r="L155">
        <v>420.07745399999999</v>
      </c>
      <c r="M155">
        <v>433.85537699999998</v>
      </c>
      <c r="N155">
        <v>447.22222900000003</v>
      </c>
      <c r="O155">
        <v>460.91943400000002</v>
      </c>
      <c r="P155">
        <v>475.49856599999998</v>
      </c>
      <c r="Q155">
        <v>490.68936200000002</v>
      </c>
      <c r="R155">
        <v>506.19381700000002</v>
      </c>
      <c r="S155">
        <v>521.97711200000003</v>
      </c>
      <c r="T155">
        <v>538.05584699999997</v>
      </c>
      <c r="U155">
        <v>554.50140399999998</v>
      </c>
      <c r="V155">
        <v>571.34069799999997</v>
      </c>
      <c r="W155">
        <v>588.35925299999997</v>
      </c>
      <c r="X155">
        <v>606.21191399999998</v>
      </c>
      <c r="Y155">
        <v>624.64605700000004</v>
      </c>
      <c r="Z155">
        <v>643.19335899999999</v>
      </c>
      <c r="AA155">
        <v>661.91320800000005</v>
      </c>
      <c r="AB155">
        <v>680.66674799999998</v>
      </c>
      <c r="AC155">
        <v>699.48004200000003</v>
      </c>
      <c r="AD155">
        <v>718.53137200000003</v>
      </c>
      <c r="AE155">
        <v>737.892517</v>
      </c>
      <c r="AF155">
        <v>757.76007100000004</v>
      </c>
      <c r="AG155">
        <v>777.90386999999998</v>
      </c>
      <c r="AH155">
        <v>798.10833700000001</v>
      </c>
      <c r="AI155" s="33">
        <v>3.3000000000000002E-2</v>
      </c>
    </row>
    <row r="156" spans="1:35">
      <c r="A156" t="s">
        <v>1170</v>
      </c>
    </row>
    <row r="157" spans="1:35">
      <c r="A157" t="s">
        <v>356</v>
      </c>
      <c r="B157" t="s">
        <v>3209</v>
      </c>
      <c r="C157" t="s">
        <v>2845</v>
      </c>
      <c r="D157" t="s">
        <v>270</v>
      </c>
      <c r="F157">
        <v>539.82806400000004</v>
      </c>
      <c r="G157">
        <v>555.02667199999996</v>
      </c>
      <c r="H157">
        <v>230.76783800000001</v>
      </c>
      <c r="I157">
        <v>189.281372</v>
      </c>
      <c r="J157">
        <v>398.001801</v>
      </c>
      <c r="K157">
        <v>408.12103300000001</v>
      </c>
      <c r="L157">
        <v>392.686554</v>
      </c>
      <c r="M157">
        <v>371.66931199999999</v>
      </c>
      <c r="N157">
        <v>347.85589599999997</v>
      </c>
      <c r="O157">
        <v>362.90332000000001</v>
      </c>
      <c r="P157">
        <v>409.69451900000001</v>
      </c>
      <c r="Q157">
        <v>441.38501000000002</v>
      </c>
      <c r="R157">
        <v>454.22189300000002</v>
      </c>
      <c r="S157">
        <v>462.85266100000001</v>
      </c>
      <c r="T157">
        <v>473.42013500000002</v>
      </c>
      <c r="U157">
        <v>487.55535900000001</v>
      </c>
      <c r="V157">
        <v>503.305115</v>
      </c>
      <c r="W157">
        <v>505.341003</v>
      </c>
      <c r="X157">
        <v>542.41613800000005</v>
      </c>
      <c r="Y157">
        <v>563.738159</v>
      </c>
      <c r="Z157">
        <v>557.13549799999998</v>
      </c>
      <c r="AA157">
        <v>557.20544400000006</v>
      </c>
      <c r="AB157">
        <v>553.52319299999999</v>
      </c>
      <c r="AC157">
        <v>556.45764199999996</v>
      </c>
      <c r="AD157">
        <v>575.16381799999999</v>
      </c>
      <c r="AE157">
        <v>593.30938700000002</v>
      </c>
      <c r="AF157">
        <v>623.56073000000004</v>
      </c>
      <c r="AG157">
        <v>644.807007</v>
      </c>
      <c r="AH157">
        <v>657.98339799999997</v>
      </c>
      <c r="AI157" s="33">
        <v>7.0000000000000001E-3</v>
      </c>
    </row>
    <row r="158" spans="1:35">
      <c r="A158" t="s">
        <v>425</v>
      </c>
      <c r="B158" t="s">
        <v>3210</v>
      </c>
      <c r="C158" t="s">
        <v>2845</v>
      </c>
      <c r="D158" t="s">
        <v>270</v>
      </c>
      <c r="F158">
        <v>335.96209700000003</v>
      </c>
      <c r="G158">
        <v>350.63403299999999</v>
      </c>
      <c r="H158">
        <v>139.49558999999999</v>
      </c>
      <c r="I158">
        <v>126.09953299999999</v>
      </c>
      <c r="J158">
        <v>217.160629</v>
      </c>
      <c r="K158">
        <v>220.43450899999999</v>
      </c>
      <c r="L158">
        <v>212.22799699999999</v>
      </c>
      <c r="M158">
        <v>201.03350800000001</v>
      </c>
      <c r="N158">
        <v>188.359512</v>
      </c>
      <c r="O158">
        <v>197.40606700000001</v>
      </c>
      <c r="P158">
        <v>224.056152</v>
      </c>
      <c r="Q158">
        <v>242.01440400000001</v>
      </c>
      <c r="R158">
        <v>249.57226600000001</v>
      </c>
      <c r="S158">
        <v>254.811035</v>
      </c>
      <c r="T158">
        <v>260.962402</v>
      </c>
      <c r="U158">
        <v>268.94873000000001</v>
      </c>
      <c r="V158">
        <v>277.70751999999999</v>
      </c>
      <c r="W158">
        <v>278.771973</v>
      </c>
      <c r="X158">
        <v>299.28857399999998</v>
      </c>
      <c r="Y158">
        <v>310.90136699999999</v>
      </c>
      <c r="Z158">
        <v>306.98486300000002</v>
      </c>
      <c r="AA158">
        <v>306.88232399999998</v>
      </c>
      <c r="AB158">
        <v>304.770691</v>
      </c>
      <c r="AC158">
        <v>306.55484000000001</v>
      </c>
      <c r="AD158">
        <v>317.11059599999999</v>
      </c>
      <c r="AE158">
        <v>327.24920700000001</v>
      </c>
      <c r="AF158">
        <v>344.06982399999998</v>
      </c>
      <c r="AG158">
        <v>355.78109699999999</v>
      </c>
      <c r="AH158">
        <v>363.06329299999999</v>
      </c>
      <c r="AI158" s="33">
        <v>3.0000000000000001E-3</v>
      </c>
    </row>
    <row r="159" spans="1:35">
      <c r="A159" t="s">
        <v>427</v>
      </c>
      <c r="B159" t="s">
        <v>3211</v>
      </c>
      <c r="C159" t="s">
        <v>2845</v>
      </c>
      <c r="D159" t="s">
        <v>270</v>
      </c>
      <c r="F159">
        <v>0</v>
      </c>
      <c r="G159">
        <v>39.340881000000003</v>
      </c>
      <c r="H159">
        <v>38.618926999999999</v>
      </c>
      <c r="I159">
        <v>11.551956000000001</v>
      </c>
      <c r="J159">
        <v>72.898551999999995</v>
      </c>
      <c r="K159">
        <v>76.702636999999996</v>
      </c>
      <c r="L159">
        <v>73.715637000000001</v>
      </c>
      <c r="M159">
        <v>69.781066999999993</v>
      </c>
      <c r="N159">
        <v>65.279114000000007</v>
      </c>
      <c r="O159">
        <v>65.293639999999996</v>
      </c>
      <c r="P159">
        <v>69.103699000000006</v>
      </c>
      <c r="Q159">
        <v>71.148193000000006</v>
      </c>
      <c r="R159">
        <v>70.772666999999998</v>
      </c>
      <c r="S159">
        <v>70.026741000000001</v>
      </c>
      <c r="T159">
        <v>69.957977</v>
      </c>
      <c r="U159">
        <v>70.740677000000005</v>
      </c>
      <c r="V159">
        <v>72.093200999999993</v>
      </c>
      <c r="W159">
        <v>72.013596000000007</v>
      </c>
      <c r="X159">
        <v>76.608765000000005</v>
      </c>
      <c r="Y159">
        <v>79.441986</v>
      </c>
      <c r="Z159">
        <v>78.934341000000003</v>
      </c>
      <c r="AA159">
        <v>79.376616999999996</v>
      </c>
      <c r="AB159">
        <v>79.286949000000007</v>
      </c>
      <c r="AC159">
        <v>79.962372000000002</v>
      </c>
      <c r="AD159">
        <v>82.673607000000004</v>
      </c>
      <c r="AE159">
        <v>85.317520000000002</v>
      </c>
      <c r="AF159">
        <v>89.520432</v>
      </c>
      <c r="AG159">
        <v>92.660415999999998</v>
      </c>
      <c r="AH159">
        <v>94.805594999999997</v>
      </c>
      <c r="AI159" t="s">
        <v>112</v>
      </c>
    </row>
    <row r="160" spans="1:35">
      <c r="A160" t="s">
        <v>429</v>
      </c>
      <c r="B160" t="s">
        <v>3212</v>
      </c>
      <c r="C160" t="s">
        <v>2845</v>
      </c>
      <c r="D160" t="s">
        <v>270</v>
      </c>
      <c r="F160">
        <v>203.86596700000001</v>
      </c>
      <c r="G160">
        <v>165.05175800000001</v>
      </c>
      <c r="H160">
        <v>52.653320000000001</v>
      </c>
      <c r="I160">
        <v>51.629883</v>
      </c>
      <c r="J160">
        <v>107.942627</v>
      </c>
      <c r="K160">
        <v>110.983887</v>
      </c>
      <c r="L160">
        <v>106.74292</v>
      </c>
      <c r="M160">
        <v>100.854736</v>
      </c>
      <c r="N160">
        <v>94.217285000000004</v>
      </c>
      <c r="O160">
        <v>100.203613</v>
      </c>
      <c r="P160">
        <v>116.534668</v>
      </c>
      <c r="Q160">
        <v>128.22241199999999</v>
      </c>
      <c r="R160">
        <v>133.87695299999999</v>
      </c>
      <c r="S160">
        <v>138.014893</v>
      </c>
      <c r="T160">
        <v>142.49975599999999</v>
      </c>
      <c r="U160">
        <v>147.86596700000001</v>
      </c>
      <c r="V160">
        <v>153.50439499999999</v>
      </c>
      <c r="W160">
        <v>154.55542</v>
      </c>
      <c r="X160">
        <v>166.518799</v>
      </c>
      <c r="Y160">
        <v>173.39477500000001</v>
      </c>
      <c r="Z160">
        <v>171.216309</v>
      </c>
      <c r="AA160">
        <v>170.94653299999999</v>
      </c>
      <c r="AB160">
        <v>169.465576</v>
      </c>
      <c r="AC160">
        <v>169.94042999999999</v>
      </c>
      <c r="AD160">
        <v>175.379639</v>
      </c>
      <c r="AE160">
        <v>180.74267599999999</v>
      </c>
      <c r="AF160">
        <v>189.97045900000001</v>
      </c>
      <c r="AG160">
        <v>196.36547899999999</v>
      </c>
      <c r="AH160">
        <v>200.11450199999999</v>
      </c>
      <c r="AI160" s="33">
        <v>-1E-3</v>
      </c>
    </row>
    <row r="161" spans="1:35">
      <c r="A161" t="s">
        <v>358</v>
      </c>
      <c r="B161" t="s">
        <v>3213</v>
      </c>
      <c r="C161" t="s">
        <v>2845</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3214</v>
      </c>
      <c r="C162" t="s">
        <v>2845</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3215</v>
      </c>
      <c r="C163" t="s">
        <v>2845</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3216</v>
      </c>
      <c r="C164" t="s">
        <v>2845</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2582</v>
      </c>
      <c r="B165" t="s">
        <v>3217</v>
      </c>
      <c r="C165" t="s">
        <v>2845</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3218</v>
      </c>
      <c r="C166" t="s">
        <v>2845</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3219</v>
      </c>
      <c r="C167" t="s">
        <v>2845</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3220</v>
      </c>
      <c r="C168" t="s">
        <v>2845</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2583</v>
      </c>
      <c r="B169" t="s">
        <v>3221</v>
      </c>
      <c r="C169" t="s">
        <v>2845</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3222</v>
      </c>
      <c r="C170" t="s">
        <v>2845</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3223</v>
      </c>
      <c r="C171" t="s">
        <v>2845</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3224</v>
      </c>
      <c r="C172" t="s">
        <v>2845</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2584</v>
      </c>
      <c r="B173" t="s">
        <v>3225</v>
      </c>
      <c r="C173" t="s">
        <v>2845</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3">
        <v>0.14000000000000001</v>
      </c>
    </row>
    <row r="174" spans="1:35">
      <c r="A174" t="s">
        <v>425</v>
      </c>
      <c r="B174" t="s">
        <v>3226</v>
      </c>
      <c r="C174" t="s">
        <v>2845</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3">
        <v>0.106</v>
      </c>
    </row>
    <row r="175" spans="1:35">
      <c r="A175" t="s">
        <v>427</v>
      </c>
      <c r="B175" t="s">
        <v>3227</v>
      </c>
      <c r="C175" t="s">
        <v>2845</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3228</v>
      </c>
      <c r="C176" t="s">
        <v>2845</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2585</v>
      </c>
      <c r="B177" t="s">
        <v>3229</v>
      </c>
      <c r="C177" t="s">
        <v>2845</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3230</v>
      </c>
      <c r="C178" t="s">
        <v>2845</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3231</v>
      </c>
      <c r="C179" t="s">
        <v>2845</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3232</v>
      </c>
      <c r="C180" t="s">
        <v>2845</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2586</v>
      </c>
      <c r="B181" t="s">
        <v>3233</v>
      </c>
      <c r="C181" t="s">
        <v>2845</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3">
        <v>0.1</v>
      </c>
    </row>
    <row r="182" spans="1:35">
      <c r="A182" t="s">
        <v>425</v>
      </c>
      <c r="B182" t="s">
        <v>3234</v>
      </c>
      <c r="C182" t="s">
        <v>2845</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3235</v>
      </c>
      <c r="C183" t="s">
        <v>2845</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3236</v>
      </c>
      <c r="C184" t="s">
        <v>2845</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3">
        <v>-5.0999999999999997E-2</v>
      </c>
    </row>
    <row r="185" spans="1:35">
      <c r="A185" t="s">
        <v>2587</v>
      </c>
      <c r="B185" t="s">
        <v>3237</v>
      </c>
      <c r="C185" t="s">
        <v>2845</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3">
        <v>2.3E-2</v>
      </c>
    </row>
    <row r="186" spans="1:35">
      <c r="A186" t="s">
        <v>425</v>
      </c>
      <c r="B186" t="s">
        <v>3238</v>
      </c>
      <c r="C186" t="s">
        <v>2845</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3">
        <v>3.7999999999999999E-2</v>
      </c>
    </row>
    <row r="187" spans="1:35">
      <c r="A187" t="s">
        <v>427</v>
      </c>
      <c r="B187" t="s">
        <v>3239</v>
      </c>
      <c r="C187" t="s">
        <v>2845</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3240</v>
      </c>
      <c r="C188" t="s">
        <v>2845</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3">
        <v>-4.0000000000000001E-3</v>
      </c>
    </row>
    <row r="189" spans="1:35">
      <c r="A189" t="s">
        <v>2588</v>
      </c>
      <c r="B189" t="s">
        <v>3241</v>
      </c>
      <c r="C189" t="s">
        <v>2845</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3242</v>
      </c>
      <c r="C190" t="s">
        <v>2845</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3243</v>
      </c>
      <c r="C191" t="s">
        <v>2845</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3244</v>
      </c>
      <c r="C192" t="s">
        <v>2845</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3245</v>
      </c>
      <c r="C193" t="s">
        <v>2845</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3">
        <v>2.4E-2</v>
      </c>
    </row>
    <row r="194" spans="1:35">
      <c r="A194" t="s">
        <v>425</v>
      </c>
      <c r="B194" t="s">
        <v>3246</v>
      </c>
      <c r="C194" t="s">
        <v>2845</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3">
        <v>2.3E-2</v>
      </c>
    </row>
    <row r="195" spans="1:35">
      <c r="A195" t="s">
        <v>427</v>
      </c>
      <c r="B195" t="s">
        <v>3247</v>
      </c>
      <c r="C195" t="s">
        <v>2845</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3248</v>
      </c>
      <c r="C196" t="s">
        <v>2845</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3">
        <v>-0.02</v>
      </c>
    </row>
    <row r="197" spans="1:35">
      <c r="A197" t="s">
        <v>2589</v>
      </c>
      <c r="B197" t="s">
        <v>3249</v>
      </c>
      <c r="C197" t="s">
        <v>2845</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3250</v>
      </c>
      <c r="C198" t="s">
        <v>2845</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3251</v>
      </c>
      <c r="C199" t="s">
        <v>2845</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3252</v>
      </c>
      <c r="C200" t="s">
        <v>2845</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2590</v>
      </c>
      <c r="B201" t="s">
        <v>3253</v>
      </c>
      <c r="C201" t="s">
        <v>2845</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3254</v>
      </c>
      <c r="C202" t="s">
        <v>2845</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3255</v>
      </c>
      <c r="C203" t="s">
        <v>2845</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3256</v>
      </c>
      <c r="C204" t="s">
        <v>2845</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2591</v>
      </c>
      <c r="B205" t="s">
        <v>3257</v>
      </c>
      <c r="C205" t="s">
        <v>2845</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3258</v>
      </c>
      <c r="C206" t="s">
        <v>2845</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3259</v>
      </c>
      <c r="C207" t="s">
        <v>2845</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3260</v>
      </c>
      <c r="C208" t="s">
        <v>2845</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3261</v>
      </c>
      <c r="C209" t="s">
        <v>2845</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3262</v>
      </c>
      <c r="C210" t="s">
        <v>2845</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3263</v>
      </c>
      <c r="C211" t="s">
        <v>2845</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3264</v>
      </c>
      <c r="C212" t="s">
        <v>2845</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2592</v>
      </c>
      <c r="B213" t="s">
        <v>3265</v>
      </c>
      <c r="C213" t="s">
        <v>2845</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3">
        <v>6.4000000000000001E-2</v>
      </c>
    </row>
    <row r="214" spans="1:35">
      <c r="A214" t="s">
        <v>425</v>
      </c>
      <c r="B214" t="s">
        <v>3266</v>
      </c>
      <c r="C214" t="s">
        <v>2845</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3">
        <v>4.5999999999999999E-2</v>
      </c>
    </row>
    <row r="215" spans="1:35">
      <c r="A215" t="s">
        <v>427</v>
      </c>
      <c r="B215" t="s">
        <v>3267</v>
      </c>
      <c r="C215" t="s">
        <v>2845</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3268</v>
      </c>
      <c r="C216" t="s">
        <v>2845</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2593</v>
      </c>
      <c r="B217" t="s">
        <v>3269</v>
      </c>
      <c r="C217" t="s">
        <v>2845</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3270</v>
      </c>
      <c r="C218" t="s">
        <v>2845</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3271</v>
      </c>
      <c r="C219" t="s">
        <v>2845</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3272</v>
      </c>
      <c r="C220" t="s">
        <v>2845</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2596</v>
      </c>
      <c r="B221" t="s">
        <v>3273</v>
      </c>
      <c r="C221" t="s">
        <v>2845</v>
      </c>
      <c r="D221" t="s">
        <v>270</v>
      </c>
      <c r="F221">
        <v>906.95056199999999</v>
      </c>
      <c r="G221">
        <v>996.79345699999999</v>
      </c>
      <c r="H221">
        <v>1551.0249020000001</v>
      </c>
      <c r="I221">
        <v>1333.290283</v>
      </c>
      <c r="J221">
        <v>1796.4554439999999</v>
      </c>
      <c r="K221">
        <v>1534.517578</v>
      </c>
      <c r="L221">
        <v>1583.226318</v>
      </c>
      <c r="M221">
        <v>1604.8131100000001</v>
      </c>
      <c r="N221">
        <v>1693.3470460000001</v>
      </c>
      <c r="O221">
        <v>1799.8725589999999</v>
      </c>
      <c r="P221">
        <v>1950.1492920000001</v>
      </c>
      <c r="Q221">
        <v>2115.2915039999998</v>
      </c>
      <c r="R221">
        <v>2210.7937010000001</v>
      </c>
      <c r="S221">
        <v>2297.341797</v>
      </c>
      <c r="T221">
        <v>2392.8598630000001</v>
      </c>
      <c r="U221">
        <v>2477.5541990000002</v>
      </c>
      <c r="V221">
        <v>2546.6921390000002</v>
      </c>
      <c r="W221">
        <v>2601.852539</v>
      </c>
      <c r="X221">
        <v>2697.4250489999999</v>
      </c>
      <c r="Y221">
        <v>2771.1682129999999</v>
      </c>
      <c r="Z221">
        <v>2816.5356449999999</v>
      </c>
      <c r="AA221">
        <v>2862.461914</v>
      </c>
      <c r="AB221">
        <v>2899.202393</v>
      </c>
      <c r="AC221">
        <v>2937.8332519999999</v>
      </c>
      <c r="AD221">
        <v>2984.866211</v>
      </c>
      <c r="AE221">
        <v>3040.6875</v>
      </c>
      <c r="AF221">
        <v>3108.1918949999999</v>
      </c>
      <c r="AG221">
        <v>3165.0922850000002</v>
      </c>
      <c r="AH221">
        <v>3214.0922850000002</v>
      </c>
      <c r="AI221" s="33">
        <v>4.5999999999999999E-2</v>
      </c>
    </row>
    <row r="222" spans="1:35">
      <c r="A222" t="s">
        <v>2597</v>
      </c>
      <c r="B222" t="s">
        <v>3274</v>
      </c>
      <c r="C222" t="s">
        <v>2845</v>
      </c>
      <c r="D222" t="s">
        <v>270</v>
      </c>
      <c r="F222">
        <v>616.672729</v>
      </c>
      <c r="G222">
        <v>426.39538599999997</v>
      </c>
      <c r="H222">
        <v>828.50500499999998</v>
      </c>
      <c r="I222">
        <v>761.63433799999996</v>
      </c>
      <c r="J222">
        <v>1019.0502320000001</v>
      </c>
      <c r="K222">
        <v>911.82037400000002</v>
      </c>
      <c r="L222">
        <v>945.78686500000003</v>
      </c>
      <c r="M222">
        <v>968.72955300000001</v>
      </c>
      <c r="N222">
        <v>1014.600098</v>
      </c>
      <c r="O222">
        <v>1086.27124</v>
      </c>
      <c r="P222">
        <v>1184.8452150000001</v>
      </c>
      <c r="Q222">
        <v>1295.8713379999999</v>
      </c>
      <c r="R222">
        <v>1345.041504</v>
      </c>
      <c r="S222">
        <v>1397.6014399999999</v>
      </c>
      <c r="T222">
        <v>1451.7147219999999</v>
      </c>
      <c r="U222">
        <v>1494.7604980000001</v>
      </c>
      <c r="V222">
        <v>1531.9898679999999</v>
      </c>
      <c r="W222">
        <v>1561.721313</v>
      </c>
      <c r="X222">
        <v>1617.276001</v>
      </c>
      <c r="Y222">
        <v>1658.696289</v>
      </c>
      <c r="Z222">
        <v>1683.8920900000001</v>
      </c>
      <c r="AA222">
        <v>1710.05188</v>
      </c>
      <c r="AB222">
        <v>1731.105591</v>
      </c>
      <c r="AC222">
        <v>1752.9038089999999</v>
      </c>
      <c r="AD222">
        <v>1779.556885</v>
      </c>
      <c r="AE222">
        <v>1810.1813959999999</v>
      </c>
      <c r="AF222">
        <v>1848.6148679999999</v>
      </c>
      <c r="AG222">
        <v>1881.442871</v>
      </c>
      <c r="AH222">
        <v>1909.1457519999999</v>
      </c>
      <c r="AI222" s="33">
        <v>4.1000000000000002E-2</v>
      </c>
    </row>
    <row r="223" spans="1:35">
      <c r="A223" t="s">
        <v>2598</v>
      </c>
      <c r="B223" t="s">
        <v>3275</v>
      </c>
      <c r="C223" t="s">
        <v>2845</v>
      </c>
      <c r="D223" t="s">
        <v>270</v>
      </c>
      <c r="F223">
        <v>0</v>
      </c>
      <c r="G223">
        <v>43.201999999999998</v>
      </c>
      <c r="H223">
        <v>176.82342499999999</v>
      </c>
      <c r="I223">
        <v>267.85418700000002</v>
      </c>
      <c r="J223">
        <v>387.30123900000001</v>
      </c>
      <c r="K223">
        <v>252.117706</v>
      </c>
      <c r="L223">
        <v>255.88801599999999</v>
      </c>
      <c r="M223">
        <v>234.49342300000001</v>
      </c>
      <c r="N223">
        <v>271.28308099999998</v>
      </c>
      <c r="O223">
        <v>289.71002199999998</v>
      </c>
      <c r="P223">
        <v>312.690674</v>
      </c>
      <c r="Q223">
        <v>344.15744000000001</v>
      </c>
      <c r="R223">
        <v>374.70065299999999</v>
      </c>
      <c r="S223">
        <v>394.99646000000001</v>
      </c>
      <c r="T223">
        <v>422.26892099999998</v>
      </c>
      <c r="U223">
        <v>448.26428199999998</v>
      </c>
      <c r="V223">
        <v>464.31002799999999</v>
      </c>
      <c r="W223">
        <v>478.25668300000001</v>
      </c>
      <c r="X223">
        <v>495.72924799999998</v>
      </c>
      <c r="Y223">
        <v>511.050995</v>
      </c>
      <c r="Z223">
        <v>522.96856700000001</v>
      </c>
      <c r="AA223">
        <v>532.61303699999996</v>
      </c>
      <c r="AB223">
        <v>539.44427499999995</v>
      </c>
      <c r="AC223">
        <v>545.558716</v>
      </c>
      <c r="AD223">
        <v>551.31506300000001</v>
      </c>
      <c r="AE223">
        <v>560.82635500000004</v>
      </c>
      <c r="AF223">
        <v>569.74352999999996</v>
      </c>
      <c r="AG223">
        <v>576.22753899999998</v>
      </c>
      <c r="AH223">
        <v>582.29919400000006</v>
      </c>
      <c r="AI223" t="s">
        <v>112</v>
      </c>
    </row>
    <row r="224" spans="1:35">
      <c r="A224" t="s">
        <v>114</v>
      </c>
      <c r="B224" t="s">
        <v>3276</v>
      </c>
      <c r="C224" t="s">
        <v>2845</v>
      </c>
      <c r="D224" t="s">
        <v>270</v>
      </c>
      <c r="F224">
        <v>290.27792399999998</v>
      </c>
      <c r="G224">
        <v>527.19604500000003</v>
      </c>
      <c r="H224">
        <v>545.69653300000004</v>
      </c>
      <c r="I224">
        <v>303.80178799999999</v>
      </c>
      <c r="J224">
        <v>390.10391199999998</v>
      </c>
      <c r="K224">
        <v>370.57968099999999</v>
      </c>
      <c r="L224">
        <v>381.55175800000001</v>
      </c>
      <c r="M224">
        <v>401.59008799999998</v>
      </c>
      <c r="N224">
        <v>407.46389799999997</v>
      </c>
      <c r="O224">
        <v>423.89154100000002</v>
      </c>
      <c r="P224">
        <v>452.61331200000001</v>
      </c>
      <c r="Q224">
        <v>475.26260400000001</v>
      </c>
      <c r="R224">
        <v>491.05111699999998</v>
      </c>
      <c r="S224">
        <v>504.743652</v>
      </c>
      <c r="T224">
        <v>518.87634300000002</v>
      </c>
      <c r="U224">
        <v>534.52966300000003</v>
      </c>
      <c r="V224">
        <v>550.39324999999997</v>
      </c>
      <c r="W224">
        <v>561.87487799999997</v>
      </c>
      <c r="X224">
        <v>584.42028800000003</v>
      </c>
      <c r="Y224">
        <v>601.42071499999997</v>
      </c>
      <c r="Z224">
        <v>609.67504899999994</v>
      </c>
      <c r="AA224">
        <v>619.79711899999995</v>
      </c>
      <c r="AB224">
        <v>628.65270999999996</v>
      </c>
      <c r="AC224">
        <v>639.37060499999995</v>
      </c>
      <c r="AD224">
        <v>653.99475099999995</v>
      </c>
      <c r="AE224">
        <v>669.67913799999997</v>
      </c>
      <c r="AF224">
        <v>689.83325200000002</v>
      </c>
      <c r="AG224">
        <v>707.42156999999997</v>
      </c>
      <c r="AH224">
        <v>722.64709500000004</v>
      </c>
      <c r="AI224" s="33">
        <v>3.3000000000000002E-2</v>
      </c>
    </row>
    <row r="225" spans="1:35">
      <c r="A225" t="s">
        <v>515</v>
      </c>
    </row>
    <row r="226" spans="1:35">
      <c r="A226" t="s">
        <v>516</v>
      </c>
    </row>
    <row r="227" spans="1:35">
      <c r="A227" t="s">
        <v>425</v>
      </c>
      <c r="B227" t="s">
        <v>3277</v>
      </c>
      <c r="C227" t="s">
        <v>3278</v>
      </c>
      <c r="D227" t="s">
        <v>705</v>
      </c>
      <c r="F227">
        <v>74.871787999999995</v>
      </c>
      <c r="G227">
        <v>74.824341000000004</v>
      </c>
      <c r="H227">
        <v>74.866698999999997</v>
      </c>
      <c r="I227">
        <v>75.372078000000002</v>
      </c>
      <c r="J227">
        <v>75.942313999999996</v>
      </c>
      <c r="K227">
        <v>76.572517000000005</v>
      </c>
      <c r="L227">
        <v>77.195335</v>
      </c>
      <c r="M227">
        <v>77.825592</v>
      </c>
      <c r="N227">
        <v>78.448830000000001</v>
      </c>
      <c r="O227">
        <v>79.079230999999993</v>
      </c>
      <c r="P227">
        <v>79.725448999999998</v>
      </c>
      <c r="Q227">
        <v>80.381134000000003</v>
      </c>
      <c r="R227">
        <v>81.041083999999998</v>
      </c>
      <c r="S227">
        <v>81.704932999999997</v>
      </c>
      <c r="T227">
        <v>82.373360000000005</v>
      </c>
      <c r="U227">
        <v>83.045929000000001</v>
      </c>
      <c r="V227">
        <v>83.722854999999996</v>
      </c>
      <c r="W227">
        <v>84.401413000000005</v>
      </c>
      <c r="X227">
        <v>85.090996000000004</v>
      </c>
      <c r="Y227">
        <v>85.789153999999996</v>
      </c>
      <c r="Z227">
        <v>86.488715999999997</v>
      </c>
      <c r="AA227">
        <v>87.190551999999997</v>
      </c>
      <c r="AB227">
        <v>87.892753999999996</v>
      </c>
      <c r="AC227">
        <v>88.59581</v>
      </c>
      <c r="AD227">
        <v>89.304878000000002</v>
      </c>
      <c r="AE227">
        <v>90.019081</v>
      </c>
      <c r="AF227">
        <v>90.739982999999995</v>
      </c>
      <c r="AG227">
        <v>91.464325000000002</v>
      </c>
      <c r="AH227">
        <v>92.189171000000002</v>
      </c>
      <c r="AI227" s="33">
        <v>7.0000000000000001E-3</v>
      </c>
    </row>
    <row r="228" spans="1:35">
      <c r="A228" t="s">
        <v>427</v>
      </c>
      <c r="B228" t="s">
        <v>3279</v>
      </c>
      <c r="C228" t="s">
        <v>3280</v>
      </c>
      <c r="D228" t="s">
        <v>705</v>
      </c>
      <c r="F228">
        <v>95.571944999999999</v>
      </c>
      <c r="G228">
        <v>96.332038999999995</v>
      </c>
      <c r="H228">
        <v>96.948325999999994</v>
      </c>
      <c r="I228">
        <v>97.558014</v>
      </c>
      <c r="J228">
        <v>98.271431000000007</v>
      </c>
      <c r="K228">
        <v>99.003165999999993</v>
      </c>
      <c r="L228">
        <v>99.744163999999998</v>
      </c>
      <c r="M228">
        <v>100.549706</v>
      </c>
      <c r="N228">
        <v>101.35836</v>
      </c>
      <c r="O228">
        <v>102.17659</v>
      </c>
      <c r="P228">
        <v>103.004318</v>
      </c>
      <c r="Q228">
        <v>103.838188</v>
      </c>
      <c r="R228">
        <v>104.676582</v>
      </c>
      <c r="S228">
        <v>105.51975299999999</v>
      </c>
      <c r="T228">
        <v>106.36882</v>
      </c>
      <c r="U228">
        <v>107.223541</v>
      </c>
      <c r="V228">
        <v>108.084</v>
      </c>
      <c r="W228">
        <v>108.949501</v>
      </c>
      <c r="X228">
        <v>109.822182</v>
      </c>
      <c r="Y228">
        <v>110.70212600000001</v>
      </c>
      <c r="Z228">
        <v>111.587143</v>
      </c>
      <c r="AA228">
        <v>112.47732499999999</v>
      </c>
      <c r="AB228">
        <v>113.372345</v>
      </c>
      <c r="AC228">
        <v>114.27207199999999</v>
      </c>
      <c r="AD228">
        <v>115.178726</v>
      </c>
      <c r="AE228">
        <v>116.091301</v>
      </c>
      <c r="AF228">
        <v>117.01010100000001</v>
      </c>
      <c r="AG228">
        <v>117.934151</v>
      </c>
      <c r="AH228">
        <v>118.862617</v>
      </c>
      <c r="AI228" s="33">
        <v>8.0000000000000002E-3</v>
      </c>
    </row>
    <row r="229" spans="1:35">
      <c r="A229" t="s">
        <v>429</v>
      </c>
      <c r="B229" t="s">
        <v>3281</v>
      </c>
      <c r="C229" t="s">
        <v>3282</v>
      </c>
      <c r="D229" t="s">
        <v>705</v>
      </c>
      <c r="F229">
        <v>53.707275000000003</v>
      </c>
      <c r="G229">
        <v>54.124397000000002</v>
      </c>
      <c r="H229">
        <v>54.519450999999997</v>
      </c>
      <c r="I229">
        <v>55.061596000000002</v>
      </c>
      <c r="J229">
        <v>55.602576999999997</v>
      </c>
      <c r="K229">
        <v>56.151012000000001</v>
      </c>
      <c r="L229">
        <v>56.704517000000003</v>
      </c>
      <c r="M229">
        <v>57.265391999999999</v>
      </c>
      <c r="N229">
        <v>57.832751999999999</v>
      </c>
      <c r="O229">
        <v>58.398066999999998</v>
      </c>
      <c r="P229">
        <v>58.954726999999998</v>
      </c>
      <c r="Q229">
        <v>59.505951000000003</v>
      </c>
      <c r="R229">
        <v>60.055942999999999</v>
      </c>
      <c r="S229">
        <v>60.605705</v>
      </c>
      <c r="T229">
        <v>61.155166999999999</v>
      </c>
      <c r="U229">
        <v>61.705021000000002</v>
      </c>
      <c r="V229">
        <v>62.255222000000003</v>
      </c>
      <c r="W229">
        <v>62.808757999999997</v>
      </c>
      <c r="X229">
        <v>63.358932000000003</v>
      </c>
      <c r="Y229">
        <v>63.909568999999998</v>
      </c>
      <c r="Z229">
        <v>64.466781999999995</v>
      </c>
      <c r="AA229">
        <v>65.028876999999994</v>
      </c>
      <c r="AB229">
        <v>65.595978000000002</v>
      </c>
      <c r="AC229">
        <v>66.166313000000002</v>
      </c>
      <c r="AD229">
        <v>66.736069000000001</v>
      </c>
      <c r="AE229">
        <v>67.306426999999999</v>
      </c>
      <c r="AF229">
        <v>67.875350999999995</v>
      </c>
      <c r="AG229">
        <v>68.444450000000003</v>
      </c>
      <c r="AH229">
        <v>69.014922999999996</v>
      </c>
      <c r="AI229" s="33">
        <v>8.9999999999999993E-3</v>
      </c>
    </row>
    <row r="230" spans="1:35">
      <c r="A230" t="s">
        <v>520</v>
      </c>
      <c r="B230" t="s">
        <v>3283</v>
      </c>
      <c r="C230" t="s">
        <v>3284</v>
      </c>
      <c r="D230" t="s">
        <v>705</v>
      </c>
      <c r="F230">
        <v>77.863677999999993</v>
      </c>
      <c r="G230">
        <v>78.969109000000003</v>
      </c>
      <c r="H230">
        <v>79.836128000000002</v>
      </c>
      <c r="I230">
        <v>80.658455000000004</v>
      </c>
      <c r="J230">
        <v>81.521659999999997</v>
      </c>
      <c r="K230">
        <v>82.252296000000001</v>
      </c>
      <c r="L230">
        <v>82.956290999999993</v>
      </c>
      <c r="M230">
        <v>83.639495999999994</v>
      </c>
      <c r="N230">
        <v>84.323914000000002</v>
      </c>
      <c r="O230">
        <v>85.013251999999994</v>
      </c>
      <c r="P230">
        <v>85.710296999999997</v>
      </c>
      <c r="Q230">
        <v>86.413527999999999</v>
      </c>
      <c r="R230">
        <v>87.121589999999998</v>
      </c>
      <c r="S230">
        <v>87.834404000000006</v>
      </c>
      <c r="T230">
        <v>88.552352999999997</v>
      </c>
      <c r="U230">
        <v>89.275184999999993</v>
      </c>
      <c r="V230">
        <v>90.003058999999993</v>
      </c>
      <c r="W230">
        <v>90.735336000000004</v>
      </c>
      <c r="X230">
        <v>91.475029000000006</v>
      </c>
      <c r="Y230">
        <v>92.221832000000006</v>
      </c>
      <c r="Z230">
        <v>92.973579000000001</v>
      </c>
      <c r="AA230">
        <v>93.730369999999994</v>
      </c>
      <c r="AB230">
        <v>94.491591999999997</v>
      </c>
      <c r="AC230">
        <v>95.257239999999996</v>
      </c>
      <c r="AD230">
        <v>96.029381000000001</v>
      </c>
      <c r="AE230">
        <v>96.807593999999995</v>
      </c>
      <c r="AF230">
        <v>97.592078999999998</v>
      </c>
      <c r="AG230">
        <v>98.381934999999999</v>
      </c>
      <c r="AH230">
        <v>99.176047999999994</v>
      </c>
      <c r="AI230" s="33">
        <v>8.9999999999999993E-3</v>
      </c>
    </row>
    <row r="231" spans="1:35">
      <c r="A231" t="s">
        <v>522</v>
      </c>
    </row>
    <row r="232" spans="1:35">
      <c r="A232" t="s">
        <v>425</v>
      </c>
      <c r="B232" t="s">
        <v>3285</v>
      </c>
      <c r="C232" t="s">
        <v>3286</v>
      </c>
      <c r="D232" t="s">
        <v>705</v>
      </c>
      <c r="F232">
        <v>69.404342999999997</v>
      </c>
      <c r="G232">
        <v>68.895949999999999</v>
      </c>
      <c r="H232">
        <v>68.625945999999999</v>
      </c>
      <c r="I232">
        <v>68.884476000000006</v>
      </c>
      <c r="J232">
        <v>69.300362000000007</v>
      </c>
      <c r="K232">
        <v>69.727226000000002</v>
      </c>
      <c r="L232">
        <v>70.175147999999993</v>
      </c>
      <c r="M232">
        <v>70.617949999999993</v>
      </c>
      <c r="N232">
        <v>71.080528000000001</v>
      </c>
      <c r="O232">
        <v>71.598624999999998</v>
      </c>
      <c r="P232">
        <v>72.194946000000002</v>
      </c>
      <c r="Q232">
        <v>72.854134000000002</v>
      </c>
      <c r="R232">
        <v>73.551292000000004</v>
      </c>
      <c r="S232">
        <v>74.270247999999995</v>
      </c>
      <c r="T232">
        <v>74.998451000000003</v>
      </c>
      <c r="U232">
        <v>75.736205999999996</v>
      </c>
      <c r="V232">
        <v>76.471687000000003</v>
      </c>
      <c r="W232">
        <v>77.185660999999996</v>
      </c>
      <c r="X232">
        <v>77.920524999999998</v>
      </c>
      <c r="Y232">
        <v>78.664908999999994</v>
      </c>
      <c r="Z232">
        <v>79.397232000000002</v>
      </c>
      <c r="AA232">
        <v>80.128242</v>
      </c>
      <c r="AB232">
        <v>80.834885</v>
      </c>
      <c r="AC232">
        <v>81.538634999999999</v>
      </c>
      <c r="AD232">
        <v>82.234024000000005</v>
      </c>
      <c r="AE232">
        <v>82.921920999999998</v>
      </c>
      <c r="AF232">
        <v>83.598656000000005</v>
      </c>
      <c r="AG232">
        <v>84.260375999999994</v>
      </c>
      <c r="AH232">
        <v>84.916663999999997</v>
      </c>
      <c r="AI232" s="33">
        <v>7.0000000000000001E-3</v>
      </c>
    </row>
    <row r="233" spans="1:35">
      <c r="A233" t="s">
        <v>427</v>
      </c>
      <c r="B233" t="s">
        <v>3287</v>
      </c>
      <c r="C233" t="s">
        <v>3288</v>
      </c>
      <c r="D233" t="s">
        <v>705</v>
      </c>
      <c r="F233">
        <v>89.569159999999997</v>
      </c>
      <c r="G233">
        <v>88.941719000000006</v>
      </c>
      <c r="H233">
        <v>88.894058000000001</v>
      </c>
      <c r="I233">
        <v>89.229896999999994</v>
      </c>
      <c r="J233">
        <v>89.797934999999995</v>
      </c>
      <c r="K233">
        <v>90.116332999999997</v>
      </c>
      <c r="L233">
        <v>90.501457000000002</v>
      </c>
      <c r="M233">
        <v>90.919212000000002</v>
      </c>
      <c r="N233">
        <v>91.390754999999999</v>
      </c>
      <c r="O233">
        <v>91.930580000000006</v>
      </c>
      <c r="P233">
        <v>92.545753000000005</v>
      </c>
      <c r="Q233">
        <v>93.305992000000003</v>
      </c>
      <c r="R233">
        <v>94.164528000000004</v>
      </c>
      <c r="S233">
        <v>95.091881000000001</v>
      </c>
      <c r="T233">
        <v>96.018310999999997</v>
      </c>
      <c r="U233">
        <v>96.958672000000007</v>
      </c>
      <c r="V233">
        <v>97.957909000000001</v>
      </c>
      <c r="W233">
        <v>98.917090999999999</v>
      </c>
      <c r="X233">
        <v>99.881103999999993</v>
      </c>
      <c r="Y233">
        <v>100.85488100000001</v>
      </c>
      <c r="Z233">
        <v>101.840782</v>
      </c>
      <c r="AA233">
        <v>102.860123</v>
      </c>
      <c r="AB233">
        <v>103.879166</v>
      </c>
      <c r="AC233">
        <v>104.88267500000001</v>
      </c>
      <c r="AD233">
        <v>105.852852</v>
      </c>
      <c r="AE233">
        <v>106.828102</v>
      </c>
      <c r="AF233">
        <v>107.79523500000001</v>
      </c>
      <c r="AG233">
        <v>108.741669</v>
      </c>
      <c r="AH233">
        <v>109.64866600000001</v>
      </c>
      <c r="AI233" s="33">
        <v>7.0000000000000001E-3</v>
      </c>
    </row>
    <row r="234" spans="1:35">
      <c r="A234" t="s">
        <v>429</v>
      </c>
      <c r="B234" t="s">
        <v>3289</v>
      </c>
      <c r="C234" t="s">
        <v>3290</v>
      </c>
      <c r="D234" t="s">
        <v>705</v>
      </c>
      <c r="F234">
        <v>52.032425000000003</v>
      </c>
      <c r="G234">
        <v>52.165076999999997</v>
      </c>
      <c r="H234">
        <v>52.291457999999999</v>
      </c>
      <c r="I234">
        <v>52.524239000000001</v>
      </c>
      <c r="J234">
        <v>52.812114999999999</v>
      </c>
      <c r="K234">
        <v>53.117289999999997</v>
      </c>
      <c r="L234">
        <v>53.432513999999998</v>
      </c>
      <c r="M234">
        <v>53.776584999999997</v>
      </c>
      <c r="N234">
        <v>54.147739000000001</v>
      </c>
      <c r="O234">
        <v>54.541232999999998</v>
      </c>
      <c r="P234">
        <v>54.929417000000001</v>
      </c>
      <c r="Q234">
        <v>55.330112</v>
      </c>
      <c r="R234">
        <v>55.719875000000002</v>
      </c>
      <c r="S234">
        <v>56.119605999999997</v>
      </c>
      <c r="T234">
        <v>56.526778999999998</v>
      </c>
      <c r="U234">
        <v>56.943992999999999</v>
      </c>
      <c r="V234">
        <v>57.36692</v>
      </c>
      <c r="W234">
        <v>57.794761999999999</v>
      </c>
      <c r="X234">
        <v>58.238308000000004</v>
      </c>
      <c r="Y234">
        <v>58.700156999999997</v>
      </c>
      <c r="Z234">
        <v>59.162609000000003</v>
      </c>
      <c r="AA234">
        <v>59.636436000000003</v>
      </c>
      <c r="AB234">
        <v>60.107529</v>
      </c>
      <c r="AC234">
        <v>60.586959999999998</v>
      </c>
      <c r="AD234">
        <v>61.069107000000002</v>
      </c>
      <c r="AE234">
        <v>61.552387000000003</v>
      </c>
      <c r="AF234">
        <v>62.038536000000001</v>
      </c>
      <c r="AG234">
        <v>62.525756999999999</v>
      </c>
      <c r="AH234">
        <v>63.017864000000003</v>
      </c>
      <c r="AI234" s="33">
        <v>7.0000000000000001E-3</v>
      </c>
    </row>
    <row r="235" spans="1:35">
      <c r="A235" t="s">
        <v>520</v>
      </c>
      <c r="B235" t="s">
        <v>3291</v>
      </c>
      <c r="C235" t="s">
        <v>3292</v>
      </c>
      <c r="D235" t="s">
        <v>705</v>
      </c>
      <c r="F235">
        <v>72.717087000000006</v>
      </c>
      <c r="G235">
        <v>73.091994999999997</v>
      </c>
      <c r="H235">
        <v>73.491309999999999</v>
      </c>
      <c r="I235">
        <v>74.015136999999996</v>
      </c>
      <c r="J235">
        <v>74.684218999999999</v>
      </c>
      <c r="K235">
        <v>75.135658000000006</v>
      </c>
      <c r="L235">
        <v>75.596855000000005</v>
      </c>
      <c r="M235">
        <v>76.027930999999995</v>
      </c>
      <c r="N235">
        <v>76.493088</v>
      </c>
      <c r="O235">
        <v>77.013015999999993</v>
      </c>
      <c r="P235">
        <v>77.599113000000003</v>
      </c>
      <c r="Q235">
        <v>78.266143999999997</v>
      </c>
      <c r="R235">
        <v>78.984145999999996</v>
      </c>
      <c r="S235">
        <v>79.737105999999997</v>
      </c>
      <c r="T235">
        <v>80.496955999999997</v>
      </c>
      <c r="U235">
        <v>81.268387000000004</v>
      </c>
      <c r="V235">
        <v>82.056220999999994</v>
      </c>
      <c r="W235">
        <v>82.821335000000005</v>
      </c>
      <c r="X235">
        <v>83.601723000000007</v>
      </c>
      <c r="Y235">
        <v>84.392707999999999</v>
      </c>
      <c r="Z235">
        <v>85.181281999999996</v>
      </c>
      <c r="AA235">
        <v>85.981232000000006</v>
      </c>
      <c r="AB235">
        <v>86.767623999999998</v>
      </c>
      <c r="AC235">
        <v>87.550903000000005</v>
      </c>
      <c r="AD235">
        <v>88.320839000000007</v>
      </c>
      <c r="AE235">
        <v>89.088752999999997</v>
      </c>
      <c r="AF235">
        <v>89.848343</v>
      </c>
      <c r="AG235">
        <v>90.594588999999999</v>
      </c>
      <c r="AH235">
        <v>91.329453000000001</v>
      </c>
      <c r="AI235" s="33">
        <v>8.0000000000000002E-3</v>
      </c>
    </row>
    <row r="236" spans="1:35">
      <c r="A236" t="s">
        <v>111</v>
      </c>
    </row>
    <row r="237" spans="1:35">
      <c r="A237" t="s">
        <v>527</v>
      </c>
    </row>
    <row r="238" spans="1:35">
      <c r="A238" t="s">
        <v>356</v>
      </c>
      <c r="B238" t="s">
        <v>3293</v>
      </c>
      <c r="C238" t="s">
        <v>3294</v>
      </c>
      <c r="D238" t="s">
        <v>271</v>
      </c>
      <c r="F238">
        <v>2780.3857419999999</v>
      </c>
      <c r="G238">
        <v>2985.8041990000002</v>
      </c>
      <c r="H238">
        <v>3025.8305660000001</v>
      </c>
      <c r="I238">
        <v>3030.4782709999999</v>
      </c>
      <c r="J238">
        <v>3074.2299800000001</v>
      </c>
      <c r="K238">
        <v>3116.0390619999998</v>
      </c>
      <c r="L238">
        <v>3147.4262699999999</v>
      </c>
      <c r="M238">
        <v>3169.0356449999999</v>
      </c>
      <c r="N238">
        <v>3180.7189939999998</v>
      </c>
      <c r="O238">
        <v>3193.8051759999998</v>
      </c>
      <c r="P238">
        <v>3217.7495119999999</v>
      </c>
      <c r="Q238">
        <v>3244.7695309999999</v>
      </c>
      <c r="R238">
        <v>3272.9272460000002</v>
      </c>
      <c r="S238">
        <v>3306.5336910000001</v>
      </c>
      <c r="T238">
        <v>3345.4614259999998</v>
      </c>
      <c r="U238">
        <v>3389.7070309999999</v>
      </c>
      <c r="V238">
        <v>3437.303711</v>
      </c>
      <c r="W238">
        <v>3485.1816410000001</v>
      </c>
      <c r="X238">
        <v>3542.5771479999999</v>
      </c>
      <c r="Y238">
        <v>3602.5656739999999</v>
      </c>
      <c r="Z238">
        <v>3658.0192870000001</v>
      </c>
      <c r="AA238">
        <v>3710.15625</v>
      </c>
      <c r="AB238">
        <v>3760.7697750000002</v>
      </c>
      <c r="AC238">
        <v>3810.2685550000001</v>
      </c>
      <c r="AD238">
        <v>3860.5986330000001</v>
      </c>
      <c r="AE238">
        <v>3912.8869629999999</v>
      </c>
      <c r="AF238">
        <v>3971.2502439999998</v>
      </c>
      <c r="AG238">
        <v>4032.138672</v>
      </c>
      <c r="AH238">
        <v>4094.6125489999999</v>
      </c>
      <c r="AI238" s="33">
        <v>1.4E-2</v>
      </c>
    </row>
    <row r="239" spans="1:35">
      <c r="A239" t="s">
        <v>358</v>
      </c>
      <c r="B239" t="s">
        <v>3295</v>
      </c>
      <c r="C239" t="s">
        <v>3296</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3">
        <v>2.1000000000000001E-2</v>
      </c>
    </row>
    <row r="240" spans="1:35">
      <c r="A240" t="s">
        <v>2582</v>
      </c>
      <c r="B240" t="s">
        <v>3297</v>
      </c>
      <c r="C240" t="s">
        <v>3298</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3">
        <v>3.7999999999999999E-2</v>
      </c>
    </row>
    <row r="241" spans="1:36">
      <c r="A241" t="s">
        <v>2583</v>
      </c>
      <c r="B241" t="s">
        <v>3299</v>
      </c>
      <c r="C241" t="s">
        <v>3300</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3">
        <v>2.7E-2</v>
      </c>
    </row>
    <row r="242" spans="1:36">
      <c r="A242" t="s">
        <v>2584</v>
      </c>
      <c r="B242" t="s">
        <v>3301</v>
      </c>
      <c r="C242" t="s">
        <v>3302</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3">
        <v>1.9E-2</v>
      </c>
    </row>
    <row r="243" spans="1:36">
      <c r="A243" t="s">
        <v>2585</v>
      </c>
      <c r="B243" t="s">
        <v>3303</v>
      </c>
      <c r="C243" t="s">
        <v>3304</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3">
        <v>4.2000000000000003E-2</v>
      </c>
    </row>
    <row r="244" spans="1:36">
      <c r="A244" t="s">
        <v>2586</v>
      </c>
      <c r="B244" t="s">
        <v>3305</v>
      </c>
      <c r="C244" t="s">
        <v>3306</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3">
        <v>1.7999999999999999E-2</v>
      </c>
    </row>
    <row r="245" spans="1:36">
      <c r="A245" t="s">
        <v>2587</v>
      </c>
      <c r="B245" t="s">
        <v>3307</v>
      </c>
      <c r="C245" t="s">
        <v>3308</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3">
        <v>1.2999999999999999E-2</v>
      </c>
    </row>
    <row r="246" spans="1:36">
      <c r="A246" t="s">
        <v>2588</v>
      </c>
      <c r="B246" t="s">
        <v>3309</v>
      </c>
      <c r="C246" t="s">
        <v>3310</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3">
        <v>3.9E-2</v>
      </c>
    </row>
    <row r="247" spans="1:36">
      <c r="A247" t="s">
        <v>372</v>
      </c>
      <c r="B247" t="s">
        <v>3311</v>
      </c>
      <c r="C247" t="s">
        <v>3312</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3">
        <v>0.03</v>
      </c>
    </row>
    <row r="248" spans="1:36">
      <c r="A248" t="s">
        <v>2589</v>
      </c>
      <c r="B248" t="s">
        <v>3313</v>
      </c>
      <c r="C248" t="s">
        <v>3314</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3">
        <v>5.7000000000000002E-2</v>
      </c>
    </row>
    <row r="249" spans="1:36">
      <c r="A249" t="s">
        <v>2590</v>
      </c>
      <c r="B249" t="s">
        <v>3315</v>
      </c>
      <c r="C249" t="s">
        <v>3316</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3">
        <v>4.3999999999999997E-2</v>
      </c>
    </row>
    <row r="250" spans="1:36">
      <c r="A250" t="s">
        <v>2591</v>
      </c>
      <c r="B250" t="s">
        <v>3317</v>
      </c>
      <c r="C250" t="s">
        <v>3318</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3">
        <v>5.7000000000000002E-2</v>
      </c>
    </row>
    <row r="251" spans="1:36">
      <c r="A251" t="s">
        <v>366</v>
      </c>
      <c r="B251" t="s">
        <v>3319</v>
      </c>
      <c r="C251" t="s">
        <v>3320</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3">
        <v>4.5999999999999999E-2</v>
      </c>
    </row>
    <row r="252" spans="1:36">
      <c r="A252" t="s">
        <v>2592</v>
      </c>
      <c r="B252" t="s">
        <v>3321</v>
      </c>
      <c r="C252" t="s">
        <v>3322</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3">
        <v>1.2E-2</v>
      </c>
    </row>
    <row r="253" spans="1:36">
      <c r="A253" t="s">
        <v>2593</v>
      </c>
      <c r="B253" t="s">
        <v>3323</v>
      </c>
      <c r="C253" t="s">
        <v>3324</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3">
        <v>3.7999999999999999E-2</v>
      </c>
    </row>
    <row r="254" spans="1:36">
      <c r="A254" t="s">
        <v>114</v>
      </c>
      <c r="B254" t="s">
        <v>3325</v>
      </c>
      <c r="C254" t="s">
        <v>3326</v>
      </c>
      <c r="D254" t="s">
        <v>271</v>
      </c>
      <c r="F254">
        <v>9536.7089840000008</v>
      </c>
      <c r="G254">
        <v>11008.550781</v>
      </c>
      <c r="H254">
        <v>12011.241211</v>
      </c>
      <c r="I254">
        <v>12646.950194999999</v>
      </c>
      <c r="J254">
        <v>13326.715819999999</v>
      </c>
      <c r="K254">
        <v>13790.722656</v>
      </c>
      <c r="L254">
        <v>14200.025390999999</v>
      </c>
      <c r="M254">
        <v>14542.59375</v>
      </c>
      <c r="N254">
        <v>14866.049805000001</v>
      </c>
      <c r="O254">
        <v>15180.044921999999</v>
      </c>
      <c r="P254">
        <v>15495.403319999999</v>
      </c>
      <c r="Q254">
        <v>15802.167969</v>
      </c>
      <c r="R254">
        <v>16101.729492</v>
      </c>
      <c r="S254">
        <v>16397.90625</v>
      </c>
      <c r="T254">
        <v>16696.974609000001</v>
      </c>
      <c r="U254">
        <v>17000.121093999998</v>
      </c>
      <c r="V254">
        <v>17304.701172000001</v>
      </c>
      <c r="W254">
        <v>17615.681640999999</v>
      </c>
      <c r="X254">
        <v>17938.552734000001</v>
      </c>
      <c r="Y254">
        <v>18267.033202999999</v>
      </c>
      <c r="Z254">
        <v>18594.849609000001</v>
      </c>
      <c r="AA254">
        <v>18919.449218999998</v>
      </c>
      <c r="AB254">
        <v>19244.865234000001</v>
      </c>
      <c r="AC254">
        <v>19570.394531000002</v>
      </c>
      <c r="AD254">
        <v>19900.166015999999</v>
      </c>
      <c r="AE254">
        <v>20233.828125</v>
      </c>
      <c r="AF254">
        <v>20577.357422000001</v>
      </c>
      <c r="AG254">
        <v>20927.570312</v>
      </c>
      <c r="AH254">
        <v>21282.125</v>
      </c>
      <c r="AI254" s="33">
        <v>2.9000000000000001E-2</v>
      </c>
    </row>
    <row r="255" spans="1:36">
      <c r="A255" t="s">
        <v>542</v>
      </c>
      <c r="B255" t="s">
        <v>543</v>
      </c>
      <c r="C255" t="s">
        <v>3327</v>
      </c>
      <c r="D255" t="s">
        <v>3328</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3">
        <v>0</v>
      </c>
    </row>
    <row r="256" spans="1:36">
      <c r="A256" t="s">
        <v>544</v>
      </c>
      <c r="B256" t="s">
        <v>543</v>
      </c>
      <c r="C256" t="s">
        <v>3329</v>
      </c>
      <c r="D256" t="s">
        <v>3330</v>
      </c>
      <c r="E256" t="s">
        <v>271</v>
      </c>
      <c r="G256">
        <v>334.448914</v>
      </c>
      <c r="H256">
        <v>336.233856</v>
      </c>
      <c r="I256">
        <v>336.88302599999997</v>
      </c>
      <c r="J256">
        <v>337.39587399999999</v>
      </c>
      <c r="K256">
        <v>337.81005900000002</v>
      </c>
      <c r="L256">
        <v>338.41970800000001</v>
      </c>
      <c r="M256">
        <v>338.85311899999999</v>
      </c>
      <c r="N256">
        <v>339.19869999999997</v>
      </c>
      <c r="O256">
        <v>339.49392699999999</v>
      </c>
      <c r="P256">
        <v>339.68316700000003</v>
      </c>
      <c r="Q256">
        <v>339.81277499999999</v>
      </c>
      <c r="R256">
        <v>339.87640399999998</v>
      </c>
      <c r="S256">
        <v>339.90026899999998</v>
      </c>
      <c r="T256">
        <v>339.91613799999999</v>
      </c>
      <c r="U256">
        <v>340.01232900000002</v>
      </c>
      <c r="V256">
        <v>340.16653400000001</v>
      </c>
      <c r="W256">
        <v>340.32861300000002</v>
      </c>
      <c r="X256">
        <v>340.498108</v>
      </c>
      <c r="Y256">
        <v>340.67434700000001</v>
      </c>
      <c r="Z256">
        <v>340.85672</v>
      </c>
      <c r="AA256">
        <v>341.04461700000002</v>
      </c>
      <c r="AB256">
        <v>341.23751800000002</v>
      </c>
      <c r="AC256">
        <v>341.43502799999999</v>
      </c>
      <c r="AD256">
        <v>341.63665800000001</v>
      </c>
      <c r="AE256">
        <v>341.84201000000002</v>
      </c>
      <c r="AF256">
        <v>342.05078099999997</v>
      </c>
      <c r="AG256">
        <v>342.26260400000001</v>
      </c>
      <c r="AH256">
        <v>342.47738600000002</v>
      </c>
      <c r="AI256">
        <v>342.69494600000002</v>
      </c>
      <c r="AJ256" s="33">
        <v>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1037</v>
      </c>
      <c r="B10" s="20" t="s">
        <v>1038</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A15" s="8" t="s">
        <v>1040</v>
      </c>
      <c r="B15" s="23" t="s">
        <v>121</v>
      </c>
      <c r="C15" s="44">
        <f>'AEO 2023 Table 47 Raw'!F6</f>
        <v>12.017455999999999</v>
      </c>
      <c r="D15" s="44">
        <f>'AEO 2023 Table 47 Raw'!G6</f>
        <v>10.14246</v>
      </c>
      <c r="E15" s="44">
        <f>'AEO 2023 Table 47 Raw'!H6</f>
        <v>9.7226359999999996</v>
      </c>
      <c r="F15" s="44">
        <f>'AEO 2023 Table 47 Raw'!I6</f>
        <v>8.8787020000000005</v>
      </c>
      <c r="G15" s="44">
        <f>'AEO 2023 Table 47 Raw'!J6</f>
        <v>8.7236729999999998</v>
      </c>
      <c r="H15" s="44">
        <f>'AEO 2023 Table 47 Raw'!K6</f>
        <v>8.6613889999999998</v>
      </c>
      <c r="I15" s="44">
        <f>'AEO 2023 Table 47 Raw'!L6</f>
        <v>8.53599</v>
      </c>
      <c r="J15" s="44">
        <f>'AEO 2023 Table 47 Raw'!M6</f>
        <v>8.588495</v>
      </c>
      <c r="K15" s="44">
        <f>'AEO 2023 Table 47 Raw'!N6</f>
        <v>8.5964799999999997</v>
      </c>
      <c r="L15" s="44">
        <f>'AEO 2023 Table 47 Raw'!O6</f>
        <v>8.6900680000000001</v>
      </c>
      <c r="M15" s="44">
        <f>'AEO 2023 Table 47 Raw'!P6</f>
        <v>8.7725430000000006</v>
      </c>
      <c r="N15" s="44">
        <f>'AEO 2023 Table 47 Raw'!Q6</f>
        <v>8.8390660000000008</v>
      </c>
      <c r="O15" s="44">
        <f>'AEO 2023 Table 47 Raw'!R6</f>
        <v>8.8931799999999992</v>
      </c>
      <c r="P15" s="44">
        <f>'AEO 2023 Table 47 Raw'!S6</f>
        <v>8.9406470000000002</v>
      </c>
      <c r="Q15" s="44">
        <f>'AEO 2023 Table 47 Raw'!T6</f>
        <v>9.0318229999999993</v>
      </c>
      <c r="R15" s="44">
        <f>'AEO 2023 Table 47 Raw'!U6</f>
        <v>9.0744480000000003</v>
      </c>
      <c r="S15" s="44">
        <f>'AEO 2023 Table 47 Raw'!V6</f>
        <v>9.1526200000000006</v>
      </c>
      <c r="T15" s="44">
        <f>'AEO 2023 Table 47 Raw'!W6</f>
        <v>9.2636439999999993</v>
      </c>
      <c r="U15" s="44">
        <f>'AEO 2023 Table 47 Raw'!X6</f>
        <v>9.2959060000000004</v>
      </c>
      <c r="V15" s="44">
        <f>'AEO 2023 Table 47 Raw'!Y6</f>
        <v>9.3317949999999996</v>
      </c>
      <c r="W15" s="44">
        <f>'AEO 2023 Table 47 Raw'!Z6</f>
        <v>9.4093730000000004</v>
      </c>
      <c r="X15" s="44">
        <f>'AEO 2023 Table 47 Raw'!AA6</f>
        <v>9.4510009999999998</v>
      </c>
      <c r="Y15" s="44">
        <f>'AEO 2023 Table 47 Raw'!AB6</f>
        <v>9.4935919999999996</v>
      </c>
      <c r="Z15" s="44">
        <f>'AEO 2023 Table 47 Raw'!AC6</f>
        <v>9.5496610000000004</v>
      </c>
      <c r="AA15" s="44">
        <f>'AEO 2023 Table 47 Raw'!AD6</f>
        <v>9.6339810000000003</v>
      </c>
      <c r="AB15" s="44">
        <f>'AEO 2023 Table 47 Raw'!AE6</f>
        <v>9.6843050000000002</v>
      </c>
      <c r="AC15" s="44">
        <f>'AEO 2023 Table 47 Raw'!AF6</f>
        <v>9.6978960000000001</v>
      </c>
      <c r="AD15" s="44">
        <f>'AEO 2023 Table 47 Raw'!AG6</f>
        <v>9.7247260000000004</v>
      </c>
      <c r="AE15" s="44">
        <f>'AEO 2023 Table 47 Raw'!AH6</f>
        <v>9.7354979999999998</v>
      </c>
      <c r="AF15" s="48">
        <f>'AEO 2023 Table 47 Raw'!AI6</f>
        <v>-7.0000000000000001E-3</v>
      </c>
    </row>
    <row r="16" spans="1:32" ht="15" customHeight="1">
      <c r="AF16" s="49"/>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9">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6">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6">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6">
        <f>'AEO 2023 Table 47 Raw'!AI11</f>
        <v>0</v>
      </c>
    </row>
    <row r="21" spans="1:32" ht="15" customHeight="1">
      <c r="AF21" s="49"/>
    </row>
    <row r="22" spans="1:32" ht="15" customHeight="1">
      <c r="B22" s="23" t="s">
        <v>119</v>
      </c>
      <c r="AF22" s="49"/>
    </row>
    <row r="23" spans="1:32" ht="15" customHeight="1">
      <c r="A23" s="8" t="s">
        <v>1047</v>
      </c>
      <c r="B23" s="24" t="s">
        <v>1048</v>
      </c>
      <c r="C23" s="28">
        <f>'AEO 2023 Table 47 Raw'!F12</f>
        <v>333.105164</v>
      </c>
      <c r="D23" s="28">
        <f>'AEO 2023 Table 47 Raw'!G12</f>
        <v>334.47210699999999</v>
      </c>
      <c r="E23" s="28">
        <f>'AEO 2023 Table 47 Raw'!H12</f>
        <v>336.07922400000001</v>
      </c>
      <c r="F23" s="28">
        <f>'AEO 2023 Table 47 Raw'!I12</f>
        <v>337.73690800000003</v>
      </c>
      <c r="G23" s="28">
        <f>'AEO 2023 Table 47 Raw'!J12</f>
        <v>339.40451000000002</v>
      </c>
      <c r="H23" s="28">
        <f>'AEO 2023 Table 47 Raw'!K12</f>
        <v>341.08764600000001</v>
      </c>
      <c r="I23" s="28">
        <f>'AEO 2023 Table 47 Raw'!L12</f>
        <v>342.780823</v>
      </c>
      <c r="J23" s="28">
        <f>'AEO 2023 Table 47 Raw'!M12</f>
        <v>344.47436499999998</v>
      </c>
      <c r="K23" s="28">
        <f>'AEO 2023 Table 47 Raw'!N12</f>
        <v>346.16894500000001</v>
      </c>
      <c r="L23" s="28">
        <f>'AEO 2023 Table 47 Raw'!O12</f>
        <v>347.834564</v>
      </c>
      <c r="M23" s="28">
        <f>'AEO 2023 Table 47 Raw'!P12</f>
        <v>349.46328699999998</v>
      </c>
      <c r="N23" s="28">
        <f>'AEO 2023 Table 47 Raw'!Q12</f>
        <v>351.054169</v>
      </c>
      <c r="O23" s="28">
        <f>'AEO 2023 Table 47 Raw'!R12</f>
        <v>352.59783900000002</v>
      </c>
      <c r="P23" s="28">
        <f>'AEO 2023 Table 47 Raw'!S12</f>
        <v>354.08975199999998</v>
      </c>
      <c r="Q23" s="28">
        <f>'AEO 2023 Table 47 Raw'!T12</f>
        <v>355.52593999999999</v>
      </c>
      <c r="R23" s="28">
        <f>'AEO 2023 Table 47 Raw'!U12</f>
        <v>356.90637199999998</v>
      </c>
      <c r="S23" s="28">
        <f>'AEO 2023 Table 47 Raw'!V12</f>
        <v>358.23675500000002</v>
      </c>
      <c r="T23" s="28">
        <f>'AEO 2023 Table 47 Raw'!W12</f>
        <v>359.52005000000003</v>
      </c>
      <c r="U23" s="28">
        <f>'AEO 2023 Table 47 Raw'!X12</f>
        <v>360.76068099999998</v>
      </c>
      <c r="V23" s="28">
        <f>'AEO 2023 Table 47 Raw'!Y12</f>
        <v>361.96594199999998</v>
      </c>
      <c r="W23" s="28">
        <f>'AEO 2023 Table 47 Raw'!Z12</f>
        <v>363.143372</v>
      </c>
      <c r="X23" s="28">
        <f>'AEO 2023 Table 47 Raw'!AA12</f>
        <v>364.29699699999998</v>
      </c>
      <c r="Y23" s="28">
        <f>'AEO 2023 Table 47 Raw'!AB12</f>
        <v>365.429688</v>
      </c>
      <c r="Z23" s="28">
        <f>'AEO 2023 Table 47 Raw'!AC12</f>
        <v>366.54235799999998</v>
      </c>
      <c r="AA23" s="28">
        <f>'AEO 2023 Table 47 Raw'!AD12</f>
        <v>367.63687099999999</v>
      </c>
      <c r="AB23" s="28">
        <f>'AEO 2023 Table 47 Raw'!AE12</f>
        <v>368.719696</v>
      </c>
      <c r="AC23" s="28">
        <f>'AEO 2023 Table 47 Raw'!AF12</f>
        <v>369.79351800000001</v>
      </c>
      <c r="AD23" s="28">
        <f>'AEO 2023 Table 47 Raw'!AG12</f>
        <v>370.85867300000001</v>
      </c>
      <c r="AE23" s="28">
        <f>'AEO 2023 Table 47 Raw'!AH12</f>
        <v>371.91851800000001</v>
      </c>
      <c r="AF23" s="46">
        <f>'AEO 2023 Table 47 Raw'!AI12</f>
        <v>4.0000000000000001E-3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6">
        <f>'AEO 2023 Table 47 Raw'!AI13</f>
        <v>8.0000000000000002E-3</v>
      </c>
    </row>
    <row r="25" spans="1:32" ht="15" customHeight="1">
      <c r="AF25" s="49"/>
    </row>
    <row r="26" spans="1:32" ht="15" customHeight="1">
      <c r="B26" s="23" t="s">
        <v>118</v>
      </c>
      <c r="AF26" s="49"/>
    </row>
    <row r="27" spans="1:32" ht="15" customHeight="1">
      <c r="B27" s="23" t="s">
        <v>1051</v>
      </c>
      <c r="AF27" s="49"/>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6">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6">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6">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6">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6">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6">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6">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6">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6">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6">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6">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6">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6">
        <f>'AEO 2023 Table 47 Raw'!AI28</f>
        <v>0</v>
      </c>
    </row>
    <row r="41" spans="1:32" ht="12" customHeight="1">
      <c r="AF41" s="49"/>
    </row>
    <row r="42" spans="1:32" ht="12" customHeight="1">
      <c r="B42" s="23" t="s">
        <v>117</v>
      </c>
      <c r="AF42" s="49"/>
    </row>
    <row r="43" spans="1:32" ht="12" customHeight="1">
      <c r="B43" s="23" t="s">
        <v>1078</v>
      </c>
      <c r="AF43" s="49"/>
    </row>
    <row r="44" spans="1:32" ht="12" customHeight="1">
      <c r="B44" s="23" t="s">
        <v>1079</v>
      </c>
      <c r="AF44" s="49"/>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6">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6">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6">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6">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6">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6">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6">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6">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6">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6">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6">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6">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6">
        <f>'AEO 2023 Table 47 Raw'!AI44</f>
        <v>6.4000000000000001E-2</v>
      </c>
    </row>
    <row r="58" spans="1:32" ht="15" customHeight="1">
      <c r="B58" s="23" t="s">
        <v>1106</v>
      </c>
      <c r="AF58" s="49"/>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6">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2533.0671390000002</v>
      </c>
      <c r="F60" s="25">
        <f>'AEO 2023 Table 47 Raw'!I47</f>
        <v>2679.0336910000001</v>
      </c>
      <c r="G60" s="25">
        <f>'AEO 2023 Table 47 Raw'!J47</f>
        <v>2794.9902339999999</v>
      </c>
      <c r="H60" s="25">
        <f>'AEO 2023 Table 47 Raw'!K47</f>
        <v>2899.4716800000001</v>
      </c>
      <c r="I60" s="25">
        <f>'AEO 2023 Table 47 Raw'!L47</f>
        <v>3002.5083009999998</v>
      </c>
      <c r="J60" s="25">
        <f>'AEO 2023 Table 47 Raw'!M47</f>
        <v>3103.4140619999998</v>
      </c>
      <c r="K60" s="25">
        <f>'AEO 2023 Table 47 Raw'!N47</f>
        <v>3201.6191410000001</v>
      </c>
      <c r="L60" s="25">
        <f>'AEO 2023 Table 47 Raw'!O47</f>
        <v>3302.04126</v>
      </c>
      <c r="M60" s="25">
        <f>'AEO 2023 Table 47 Raw'!P47</f>
        <v>3408.350586</v>
      </c>
      <c r="N60" s="25">
        <f>'AEO 2023 Table 47 Raw'!Q47</f>
        <v>3518.7929690000001</v>
      </c>
      <c r="O60" s="25">
        <f>'AEO 2023 Table 47 Raw'!R47</f>
        <v>3631.4233399999998</v>
      </c>
      <c r="P60" s="25">
        <f>'AEO 2023 Table 47 Raw'!S47</f>
        <v>3746.0219729999999</v>
      </c>
      <c r="Q60" s="25">
        <f>'AEO 2023 Table 47 Raw'!T47</f>
        <v>3862.6914059999999</v>
      </c>
      <c r="R60" s="25">
        <f>'AEO 2023 Table 47 Raw'!U47</f>
        <v>3981.9433589999999</v>
      </c>
      <c r="S60" s="25">
        <f>'AEO 2023 Table 47 Raw'!V47</f>
        <v>4103.9638670000004</v>
      </c>
      <c r="T60" s="25">
        <f>'AEO 2023 Table 47 Raw'!W47</f>
        <v>4227.3442379999997</v>
      </c>
      <c r="U60" s="25">
        <f>'AEO 2023 Table 47 Raw'!X47</f>
        <v>4356.5791019999997</v>
      </c>
      <c r="V60" s="25">
        <f>'AEO 2023 Table 47 Raw'!Y47</f>
        <v>4489.9023440000001</v>
      </c>
      <c r="W60" s="25">
        <f>'AEO 2023 Table 47 Raw'!Z47</f>
        <v>4624.2475590000004</v>
      </c>
      <c r="X60" s="25">
        <f>'AEO 2023 Table 47 Raw'!AA47</f>
        <v>4759.9887699999999</v>
      </c>
      <c r="Y60" s="25">
        <f>'AEO 2023 Table 47 Raw'!AB47</f>
        <v>4896.1831050000001</v>
      </c>
      <c r="Z60" s="25">
        <f>'AEO 2023 Table 47 Raw'!AC47</f>
        <v>5032.9604490000002</v>
      </c>
      <c r="AA60" s="25">
        <f>'AEO 2023 Table 47 Raw'!AD47</f>
        <v>5171.3681640000004</v>
      </c>
      <c r="AB60" s="25">
        <f>'AEO 2023 Table 47 Raw'!AE47</f>
        <v>5311.9692379999997</v>
      </c>
      <c r="AC60" s="25">
        <f>'AEO 2023 Table 47 Raw'!AF47</f>
        <v>5456.0971680000002</v>
      </c>
      <c r="AD60" s="25">
        <f>'AEO 2023 Table 47 Raw'!AG47</f>
        <v>5602.2211909999996</v>
      </c>
      <c r="AE60" s="25">
        <f>'AEO 2023 Table 47 Raw'!AH47</f>
        <v>5748.9091799999997</v>
      </c>
      <c r="AF60" s="46">
        <f>'AEO 2023 Table 47 Raw'!AI47</f>
        <v>3.7999999999999999E-2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6">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411.50955199999999</v>
      </c>
      <c r="H62" s="25">
        <f>'AEO 2023 Table 47 Raw'!K49</f>
        <v>422.25537100000003</v>
      </c>
      <c r="I62" s="25">
        <f>'AEO 2023 Table 47 Raw'!L49</f>
        <v>431.86987299999998</v>
      </c>
      <c r="J62" s="25">
        <f>'AEO 2023 Table 47 Raw'!M49</f>
        <v>440.13388099999997</v>
      </c>
      <c r="K62" s="25">
        <f>'AEO 2023 Table 47 Raw'!N49</f>
        <v>446.94869999999997</v>
      </c>
      <c r="L62" s="25">
        <f>'AEO 2023 Table 47 Raw'!O49</f>
        <v>454.25903299999999</v>
      </c>
      <c r="M62" s="25">
        <f>'AEO 2023 Table 47 Raw'!P49</f>
        <v>463.67938199999998</v>
      </c>
      <c r="N62" s="25">
        <f>'AEO 2023 Table 47 Raw'!Q49</f>
        <v>474.521973</v>
      </c>
      <c r="O62" s="25">
        <f>'AEO 2023 Table 47 Raw'!R49</f>
        <v>485.90087899999997</v>
      </c>
      <c r="P62" s="25">
        <f>'AEO 2023 Table 47 Raw'!S49</f>
        <v>497.63021900000001</v>
      </c>
      <c r="Q62" s="25">
        <f>'AEO 2023 Table 47 Raw'!T49</f>
        <v>509.80206299999998</v>
      </c>
      <c r="R62" s="25">
        <f>'AEO 2023 Table 47 Raw'!U49</f>
        <v>522.58746299999996</v>
      </c>
      <c r="S62" s="25">
        <f>'AEO 2023 Table 47 Raw'!V49</f>
        <v>536.05676300000005</v>
      </c>
      <c r="T62" s="25">
        <f>'AEO 2023 Table 47 Raw'!W49</f>
        <v>549.49292000000003</v>
      </c>
      <c r="U62" s="25">
        <f>'AEO 2023 Table 47 Raw'!X49</f>
        <v>564.71704099999999</v>
      </c>
      <c r="V62" s="25">
        <f>'AEO 2023 Table 47 Raw'!Y49</f>
        <v>580.87402299999997</v>
      </c>
      <c r="W62" s="25">
        <f>'AEO 2023 Table 47 Raw'!Z49</f>
        <v>596.50854500000003</v>
      </c>
      <c r="X62" s="25">
        <f>'AEO 2023 Table 47 Raw'!AA49</f>
        <v>611.96618699999999</v>
      </c>
      <c r="Y62" s="25">
        <f>'AEO 2023 Table 47 Raw'!AB49</f>
        <v>627.04382299999997</v>
      </c>
      <c r="Z62" s="25">
        <f>'AEO 2023 Table 47 Raw'!AC49</f>
        <v>642.06719999999996</v>
      </c>
      <c r="AA62" s="25">
        <f>'AEO 2023 Table 47 Raw'!AD49</f>
        <v>657.85266100000001</v>
      </c>
      <c r="AB62" s="25">
        <f>'AEO 2023 Table 47 Raw'!AE49</f>
        <v>674.37011700000005</v>
      </c>
      <c r="AC62" s="25">
        <f>'AEO 2023 Table 47 Raw'!AF49</f>
        <v>692.260132</v>
      </c>
      <c r="AD62" s="25">
        <f>'AEO 2023 Table 47 Raw'!AG49</f>
        <v>711.02618399999994</v>
      </c>
      <c r="AE62" s="25">
        <f>'AEO 2023 Table 47 Raw'!AH49</f>
        <v>730.22174099999995</v>
      </c>
      <c r="AF62" s="46">
        <f>'AEO 2023 Table 47 Raw'!AI49</f>
        <v>0.04</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6">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6">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6">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6">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6">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6">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6">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6">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6">
        <f>'AEO 2023 Table 47 Raw'!AI58</f>
        <v>8.8999999999999996E-2</v>
      </c>
    </row>
    <row r="72" spans="1:32" ht="15" customHeight="1">
      <c r="AF72" s="49"/>
    </row>
    <row r="73" spans="1:32" ht="15" customHeight="1">
      <c r="B73" s="23" t="s">
        <v>1120</v>
      </c>
      <c r="AF73" s="49"/>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6">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6">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6">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6">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6">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2500.5600589999999</v>
      </c>
      <c r="H79" s="27">
        <f>'AEO 2023 Table 47 Raw'!K65</f>
        <v>2632.608643</v>
      </c>
      <c r="I79" s="27">
        <f>'AEO 2023 Table 47 Raw'!L65</f>
        <v>2746.780518</v>
      </c>
      <c r="J79" s="27">
        <f>'AEO 2023 Table 47 Raw'!M65</f>
        <v>2834.210693</v>
      </c>
      <c r="K79" s="27">
        <f>'AEO 2023 Table 47 Raw'!N65</f>
        <v>2921.4719239999999</v>
      </c>
      <c r="L79" s="27">
        <f>'AEO 2023 Table 47 Raw'!O65</f>
        <v>3009.6240229999999</v>
      </c>
      <c r="M79" s="27">
        <f>'AEO 2023 Table 47 Raw'!P65</f>
        <v>3100.7229000000002</v>
      </c>
      <c r="N79" s="27">
        <f>'AEO 2023 Table 47 Raw'!Q65</f>
        <v>3194.9653320000002</v>
      </c>
      <c r="O79" s="27">
        <f>'AEO 2023 Table 47 Raw'!R65</f>
        <v>3291.6911620000001</v>
      </c>
      <c r="P79" s="27">
        <f>'AEO 2023 Table 47 Raw'!S65</f>
        <v>3390.7714839999999</v>
      </c>
      <c r="Q79" s="27">
        <f>'AEO 2023 Table 47 Raw'!T65</f>
        <v>3492.0668949999999</v>
      </c>
      <c r="R79" s="27">
        <f>'AEO 2023 Table 47 Raw'!U65</f>
        <v>3596.0622560000002</v>
      </c>
      <c r="S79" s="27">
        <f>'AEO 2023 Table 47 Raw'!V65</f>
        <v>3702.9016109999998</v>
      </c>
      <c r="T79" s="27">
        <f>'AEO 2023 Table 47 Raw'!W65</f>
        <v>3812.0822750000002</v>
      </c>
      <c r="U79" s="27">
        <f>'AEO 2023 Table 47 Raw'!X65</f>
        <v>3925.6940920000002</v>
      </c>
      <c r="V79" s="27">
        <f>'AEO 2023 Table 47 Raw'!Y65</f>
        <v>4042.6584469999998</v>
      </c>
      <c r="W79" s="27">
        <f>'AEO 2023 Table 47 Raw'!Z65</f>
        <v>4161.8725590000004</v>
      </c>
      <c r="X79" s="27">
        <f>'AEO 2023 Table 47 Raw'!AA65</f>
        <v>4283.5615230000003</v>
      </c>
      <c r="Y79" s="27">
        <f>'AEO 2023 Table 47 Raw'!AB65</f>
        <v>4407.4692379999997</v>
      </c>
      <c r="Z79" s="27">
        <f>'AEO 2023 Table 47 Raw'!AC65</f>
        <v>4533.8349609999996</v>
      </c>
      <c r="AA79" s="27">
        <f>'AEO 2023 Table 47 Raw'!AD65</f>
        <v>4662.6835940000001</v>
      </c>
      <c r="AB79" s="27">
        <f>'AEO 2023 Table 47 Raw'!AE65</f>
        <v>4794.6928710000002</v>
      </c>
      <c r="AC79" s="27">
        <f>'AEO 2023 Table 47 Raw'!AF65</f>
        <v>4930.7094729999999</v>
      </c>
      <c r="AD79" s="27">
        <f>'AEO 2023 Table 47 Raw'!AG65</f>
        <v>5070.3330079999996</v>
      </c>
      <c r="AE79" s="27">
        <f>'AEO 2023 Table 47 Raw'!AH65</f>
        <v>5213.1879879999997</v>
      </c>
      <c r="AF79" s="46">
        <f>'AEO 2023 Table 47 Raw'!AI65</f>
        <v>5.8999999999999997E-2</v>
      </c>
    </row>
    <row r="80" spans="1:32" ht="15" customHeight="1">
      <c r="A80" s="8" t="s">
        <v>1127</v>
      </c>
      <c r="B80" s="24" t="s">
        <v>1065</v>
      </c>
      <c r="C80" s="27">
        <f>'AEO 2023 Table 47 Raw'!F66</f>
        <v>3092.2739259999998</v>
      </c>
      <c r="D80" s="27">
        <f>'AEO 2023 Table 47 Raw'!G66</f>
        <v>3863.8820799999999</v>
      </c>
      <c r="E80" s="27">
        <f>'AEO 2023 Table 47 Raw'!H66</f>
        <v>4489.2880859999996</v>
      </c>
      <c r="F80" s="27">
        <f>'AEO 2023 Table 47 Raw'!I66</f>
        <v>4949.5996089999999</v>
      </c>
      <c r="G80" s="27">
        <f>'AEO 2023 Table 47 Raw'!J66</f>
        <v>5295.5502930000002</v>
      </c>
      <c r="H80" s="27">
        <f>'AEO 2023 Table 47 Raw'!K66</f>
        <v>5532.0810549999997</v>
      </c>
      <c r="I80" s="27">
        <f>'AEO 2023 Table 47 Raw'!L66</f>
        <v>5749.2885740000002</v>
      </c>
      <c r="J80" s="27">
        <f>'AEO 2023 Table 47 Raw'!M66</f>
        <v>5937.6254879999997</v>
      </c>
      <c r="K80" s="27">
        <f>'AEO 2023 Table 47 Raw'!N66</f>
        <v>6123.0903319999998</v>
      </c>
      <c r="L80" s="27">
        <f>'AEO 2023 Table 47 Raw'!O66</f>
        <v>6311.6645509999998</v>
      </c>
      <c r="M80" s="27">
        <f>'AEO 2023 Table 47 Raw'!P66</f>
        <v>6509.0747069999998</v>
      </c>
      <c r="N80" s="27">
        <f>'AEO 2023 Table 47 Raw'!Q66</f>
        <v>6713.7587890000004</v>
      </c>
      <c r="O80" s="27">
        <f>'AEO 2023 Table 47 Raw'!R66</f>
        <v>6923.1137699999999</v>
      </c>
      <c r="P80" s="27">
        <f>'AEO 2023 Table 47 Raw'!S66</f>
        <v>7136.7934569999998</v>
      </c>
      <c r="Q80" s="27">
        <f>'AEO 2023 Table 47 Raw'!T66</f>
        <v>7354.7587890000004</v>
      </c>
      <c r="R80" s="27">
        <f>'AEO 2023 Table 47 Raw'!U66</f>
        <v>7578.0058589999999</v>
      </c>
      <c r="S80" s="27">
        <f>'AEO 2023 Table 47 Raw'!V66</f>
        <v>7806.8657229999999</v>
      </c>
      <c r="T80" s="27">
        <f>'AEO 2023 Table 47 Raw'!W66</f>
        <v>8039.4257809999999</v>
      </c>
      <c r="U80" s="27">
        <f>'AEO 2023 Table 47 Raw'!X66</f>
        <v>8282.2724610000005</v>
      </c>
      <c r="V80" s="27">
        <f>'AEO 2023 Table 47 Raw'!Y66</f>
        <v>8532.5615230000003</v>
      </c>
      <c r="W80" s="27">
        <f>'AEO 2023 Table 47 Raw'!Z66</f>
        <v>8786.1201170000004</v>
      </c>
      <c r="X80" s="27">
        <f>'AEO 2023 Table 47 Raw'!AA66</f>
        <v>9043.5507809999999</v>
      </c>
      <c r="Y80" s="27">
        <f>'AEO 2023 Table 47 Raw'!AB66</f>
        <v>9303.6523440000001</v>
      </c>
      <c r="Z80" s="27">
        <f>'AEO 2023 Table 47 Raw'!AC66</f>
        <v>9566.7949219999991</v>
      </c>
      <c r="AA80" s="27">
        <f>'AEO 2023 Table 47 Raw'!AD66</f>
        <v>9834.0507809999999</v>
      </c>
      <c r="AB80" s="27">
        <f>'AEO 2023 Table 47 Raw'!AE66</f>
        <v>10106.663086</v>
      </c>
      <c r="AC80" s="27">
        <f>'AEO 2023 Table 47 Raw'!AF66</f>
        <v>10386.806640999999</v>
      </c>
      <c r="AD80" s="27">
        <f>'AEO 2023 Table 47 Raw'!AG66</f>
        <v>10672.551758</v>
      </c>
      <c r="AE80" s="27">
        <f>'AEO 2023 Table 47 Raw'!AH66</f>
        <v>10962.095703000001</v>
      </c>
      <c r="AF80" s="46">
        <f>'AEO 2023 Table 47 Raw'!AI66</f>
        <v>4.5999999999999999E-2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6">
        <f>'AEO 2023 Table 47 Raw'!AI67</f>
        <v>0</v>
      </c>
    </row>
    <row r="82" spans="1:32" ht="15" customHeight="1">
      <c r="A82" s="8" t="s">
        <v>1129</v>
      </c>
      <c r="B82" s="24" t="s">
        <v>1069</v>
      </c>
      <c r="C82" s="27">
        <f>'AEO 2023 Table 47 Raw'!F68</f>
        <v>47.902061000000003</v>
      </c>
      <c r="D82" s="27">
        <f>'AEO 2023 Table 47 Raw'!G68</f>
        <v>47.893883000000002</v>
      </c>
      <c r="E82" s="27">
        <f>'AEO 2023 Table 47 Raw'!H68</f>
        <v>47.996440999999997</v>
      </c>
      <c r="F82" s="27">
        <f>'AEO 2023 Table 47 Raw'!I68</f>
        <v>48.481296999999998</v>
      </c>
      <c r="G82" s="27">
        <f>'AEO 2023 Table 47 Raw'!J68</f>
        <v>49.404147999999999</v>
      </c>
      <c r="H82" s="27">
        <f>'AEO 2023 Table 47 Raw'!K68</f>
        <v>50.348407999999999</v>
      </c>
      <c r="I82" s="27">
        <f>'AEO 2023 Table 47 Raw'!L68</f>
        <v>51.231827000000003</v>
      </c>
      <c r="J82" s="27">
        <f>'AEO 2023 Table 47 Raw'!M68</f>
        <v>52.030456999999998</v>
      </c>
      <c r="K82" s="27">
        <f>'AEO 2023 Table 47 Raw'!N68</f>
        <v>52.731631999999998</v>
      </c>
      <c r="L82" s="27">
        <f>'AEO 2023 Table 47 Raw'!O68</f>
        <v>53.497841000000001</v>
      </c>
      <c r="M82" s="27">
        <f>'AEO 2023 Table 47 Raw'!P68</f>
        <v>54.465468999999999</v>
      </c>
      <c r="N82" s="27">
        <f>'AEO 2023 Table 47 Raw'!Q68</f>
        <v>55.572704000000002</v>
      </c>
      <c r="O82" s="27">
        <f>'AEO 2023 Table 47 Raw'!R68</f>
        <v>56.740276000000001</v>
      </c>
      <c r="P82" s="27">
        <f>'AEO 2023 Table 47 Raw'!S68</f>
        <v>57.949973999999997</v>
      </c>
      <c r="Q82" s="27">
        <f>'AEO 2023 Table 47 Raw'!T68</f>
        <v>59.207897000000003</v>
      </c>
      <c r="R82" s="27">
        <f>'AEO 2023 Table 47 Raw'!U68</f>
        <v>60.527389999999997</v>
      </c>
      <c r="S82" s="27">
        <f>'AEO 2023 Table 47 Raw'!V68</f>
        <v>61.913578000000001</v>
      </c>
      <c r="T82" s="27">
        <f>'AEO 2023 Table 47 Raw'!W68</f>
        <v>63.303897999999997</v>
      </c>
      <c r="U82" s="27">
        <f>'AEO 2023 Table 47 Raw'!X68</f>
        <v>64.854240000000004</v>
      </c>
      <c r="V82" s="27">
        <f>'AEO 2023 Table 47 Raw'!Y68</f>
        <v>66.490516999999997</v>
      </c>
      <c r="W82" s="27">
        <f>'AEO 2023 Table 47 Raw'!Z68</f>
        <v>68.087913999999998</v>
      </c>
      <c r="X82" s="27">
        <f>'AEO 2023 Table 47 Raw'!AA68</f>
        <v>69.676063999999997</v>
      </c>
      <c r="Y82" s="27">
        <f>'AEO 2023 Table 47 Raw'!AB68</f>
        <v>71.237601999999995</v>
      </c>
      <c r="Z82" s="27">
        <f>'AEO 2023 Table 47 Raw'!AC68</f>
        <v>72.800231999999994</v>
      </c>
      <c r="AA82" s="27">
        <f>'AEO 2023 Table 47 Raw'!AD68</f>
        <v>74.433502000000004</v>
      </c>
      <c r="AB82" s="27">
        <f>'AEO 2023 Table 47 Raw'!AE68</f>
        <v>76.135033000000007</v>
      </c>
      <c r="AC82" s="27">
        <f>'AEO 2023 Table 47 Raw'!AF68</f>
        <v>77.959220999999999</v>
      </c>
      <c r="AD82" s="27">
        <f>'AEO 2023 Table 47 Raw'!AG68</f>
        <v>79.863524999999996</v>
      </c>
      <c r="AE82" s="27">
        <f>'AEO 2023 Table 47 Raw'!AH68</f>
        <v>81.810149999999993</v>
      </c>
      <c r="AF82" s="46">
        <f>'AEO 2023 Table 47 Raw'!AI68</f>
        <v>1.9E-2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6">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6">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6">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6">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6">
        <f>'AEO 2023 Table 47 Raw'!AI73</f>
        <v>0.02</v>
      </c>
    </row>
    <row r="88" spans="1:32" ht="15" customHeight="1">
      <c r="AF88" s="49"/>
    </row>
    <row r="89" spans="1:32" ht="15" customHeight="1">
      <c r="B89" s="23" t="s">
        <v>116</v>
      </c>
      <c r="AF89" s="49"/>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6">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6">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6">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6">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6">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6">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6">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6">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6">
        <f>'AEO 2023 Table 47 Raw'!AI83</f>
        <v>4.5999999999999999E-2</v>
      </c>
    </row>
    <row r="99" spans="1:32" ht="15" customHeight="1">
      <c r="A99" s="8" t="s">
        <v>1154</v>
      </c>
      <c r="B99" s="24" t="s">
        <v>1155</v>
      </c>
      <c r="C99" s="25">
        <f>'AEO 2023 Table 47 Raw'!F84</f>
        <v>33.513634000000003</v>
      </c>
      <c r="D99" s="25">
        <f>'AEO 2023 Table 47 Raw'!G84</f>
        <v>33.774470999999998</v>
      </c>
      <c r="E99" s="25">
        <f>'AEO 2023 Table 47 Raw'!H84</f>
        <v>34.136448000000001</v>
      </c>
      <c r="F99" s="25">
        <f>'AEO 2023 Table 47 Raw'!I84</f>
        <v>34.624577000000002</v>
      </c>
      <c r="G99" s="25">
        <f>'AEO 2023 Table 47 Raw'!J84</f>
        <v>35.249470000000002</v>
      </c>
      <c r="H99" s="25">
        <f>'AEO 2023 Table 47 Raw'!K84</f>
        <v>35.877754000000003</v>
      </c>
      <c r="I99" s="25">
        <f>'AEO 2023 Table 47 Raw'!L84</f>
        <v>36.485306000000001</v>
      </c>
      <c r="J99" s="25">
        <f>'AEO 2023 Table 47 Raw'!M84</f>
        <v>37.066723000000003</v>
      </c>
      <c r="K99" s="25">
        <f>'AEO 2023 Table 47 Raw'!N84</f>
        <v>37.618606999999997</v>
      </c>
      <c r="L99" s="25">
        <f>'AEO 2023 Table 47 Raw'!O84</f>
        <v>38.191173999999997</v>
      </c>
      <c r="M99" s="25">
        <f>'AEO 2023 Table 47 Raw'!P84</f>
        <v>38.825577000000003</v>
      </c>
      <c r="N99" s="25">
        <f>'AEO 2023 Table 47 Raw'!Q84</f>
        <v>39.500991999999997</v>
      </c>
      <c r="O99" s="25">
        <f>'AEO 2023 Table 47 Raw'!R84</f>
        <v>40.193446999999999</v>
      </c>
      <c r="P99" s="25">
        <f>'AEO 2023 Table 47 Raw'!S84</f>
        <v>40.897948999999997</v>
      </c>
      <c r="Q99" s="25">
        <f>'AEO 2023 Table 47 Raw'!T84</f>
        <v>41.616196000000002</v>
      </c>
      <c r="R99" s="25">
        <f>'AEO 2023 Table 47 Raw'!U84</f>
        <v>42.352111999999998</v>
      </c>
      <c r="S99" s="25">
        <f>'AEO 2023 Table 47 Raw'!V84</f>
        <v>43.106811999999998</v>
      </c>
      <c r="T99" s="25">
        <f>'AEO 2023 Table 47 Raw'!W84</f>
        <v>43.863334999999999</v>
      </c>
      <c r="U99" s="25">
        <f>'AEO 2023 Table 47 Raw'!X84</f>
        <v>44.668194</v>
      </c>
      <c r="V99" s="25">
        <f>'AEO 2023 Table 47 Raw'!Y84</f>
        <v>45.498035000000002</v>
      </c>
      <c r="W99" s="25">
        <f>'AEO 2023 Table 47 Raw'!Z84</f>
        <v>46.319313000000001</v>
      </c>
      <c r="X99" s="25">
        <f>'AEO 2023 Table 47 Raw'!AA84</f>
        <v>47.138911999999998</v>
      </c>
      <c r="Y99" s="25">
        <f>'AEO 2023 Table 47 Raw'!AB84</f>
        <v>47.950218</v>
      </c>
      <c r="Z99" s="25">
        <f>'AEO 2023 Table 47 Raw'!AC84</f>
        <v>48.759106000000003</v>
      </c>
      <c r="AA99" s="25">
        <f>'AEO 2023 Table 47 Raw'!AD84</f>
        <v>49.581524000000002</v>
      </c>
      <c r="AB99" s="25">
        <f>'AEO 2023 Table 47 Raw'!AE84</f>
        <v>50.419902999999998</v>
      </c>
      <c r="AC99" s="25">
        <f>'AEO 2023 Table 47 Raw'!AF84</f>
        <v>51.288124000000003</v>
      </c>
      <c r="AD99" s="25">
        <f>'AEO 2023 Table 47 Raw'!AG84</f>
        <v>52.173037999999998</v>
      </c>
      <c r="AE99" s="25">
        <f>'AEO 2023 Table 47 Raw'!AH84</f>
        <v>53.062935000000003</v>
      </c>
      <c r="AF99" s="46">
        <f>'AEO 2023 Table 47 Raw'!AI84</f>
        <v>1.7000000000000001E-2</v>
      </c>
    </row>
    <row r="100" spans="1:32" ht="15" customHeight="1">
      <c r="A100" s="8" t="s">
        <v>1156</v>
      </c>
      <c r="B100" s="24" t="s">
        <v>1157</v>
      </c>
      <c r="C100" s="25">
        <f>'AEO 2023 Table 47 Raw'!F85</f>
        <v>83.779938000000001</v>
      </c>
      <c r="D100" s="25">
        <f>'AEO 2023 Table 47 Raw'!G85</f>
        <v>88.083809000000002</v>
      </c>
      <c r="E100" s="25">
        <f>'AEO 2023 Table 47 Raw'!H85</f>
        <v>92.301208000000003</v>
      </c>
      <c r="F100" s="25">
        <f>'AEO 2023 Table 47 Raw'!I85</f>
        <v>96.297996999999995</v>
      </c>
      <c r="G100" s="25">
        <f>'AEO 2023 Table 47 Raw'!J85</f>
        <v>100.226456</v>
      </c>
      <c r="H100" s="25">
        <f>'AEO 2023 Table 47 Raw'!K85</f>
        <v>103.904297</v>
      </c>
      <c r="I100" s="25">
        <f>'AEO 2023 Table 47 Raw'!L85</f>
        <v>107.324387</v>
      </c>
      <c r="J100" s="25">
        <f>'AEO 2023 Table 47 Raw'!M85</f>
        <v>110.52269699999999</v>
      </c>
      <c r="K100" s="25">
        <f>'AEO 2023 Table 47 Raw'!N85</f>
        <v>113.520363</v>
      </c>
      <c r="L100" s="25">
        <f>'AEO 2023 Table 47 Raw'!O85</f>
        <v>116.43802599999999</v>
      </c>
      <c r="M100" s="25">
        <f>'AEO 2023 Table 47 Raw'!P85</f>
        <v>119.398026</v>
      </c>
      <c r="N100" s="25">
        <f>'AEO 2023 Table 47 Raw'!Q85</f>
        <v>122.398155</v>
      </c>
      <c r="O100" s="25">
        <f>'AEO 2023 Table 47 Raw'!R85</f>
        <v>125.39553100000001</v>
      </c>
      <c r="P100" s="25">
        <f>'AEO 2023 Table 47 Raw'!S85</f>
        <v>128.37759399999999</v>
      </c>
      <c r="Q100" s="25">
        <f>'AEO 2023 Table 47 Raw'!T85</f>
        <v>131.371613</v>
      </c>
      <c r="R100" s="25">
        <f>'AEO 2023 Table 47 Raw'!U85</f>
        <v>134.40167199999999</v>
      </c>
      <c r="S100" s="25">
        <f>'AEO 2023 Table 47 Raw'!V85</f>
        <v>137.47091699999999</v>
      </c>
      <c r="T100" s="25">
        <f>'AEO 2023 Table 47 Raw'!W85</f>
        <v>140.54603599999999</v>
      </c>
      <c r="U100" s="25">
        <f>'AEO 2023 Table 47 Raw'!X85</f>
        <v>143.75947600000001</v>
      </c>
      <c r="V100" s="25">
        <f>'AEO 2023 Table 47 Raw'!Y85</f>
        <v>147.051895</v>
      </c>
      <c r="W100" s="25">
        <f>'AEO 2023 Table 47 Raw'!Z85</f>
        <v>150.339371</v>
      </c>
      <c r="X100" s="25">
        <f>'AEO 2023 Table 47 Raw'!AA85</f>
        <v>153.63784799999999</v>
      </c>
      <c r="Y100" s="25">
        <f>'AEO 2023 Table 47 Raw'!AB85</f>
        <v>156.92918399999999</v>
      </c>
      <c r="Z100" s="25">
        <f>'AEO 2023 Table 47 Raw'!AC85</f>
        <v>160.229691</v>
      </c>
      <c r="AA100" s="25">
        <f>'AEO 2023 Table 47 Raw'!AD85</f>
        <v>163.583496</v>
      </c>
      <c r="AB100" s="25">
        <f>'AEO 2023 Table 47 Raw'!AE85</f>
        <v>167.00479100000001</v>
      </c>
      <c r="AC100" s="25">
        <f>'AEO 2023 Table 47 Raw'!AF85</f>
        <v>170.538971</v>
      </c>
      <c r="AD100" s="25">
        <f>'AEO 2023 Table 47 Raw'!AG85</f>
        <v>174.15901199999999</v>
      </c>
      <c r="AE100" s="25">
        <f>'AEO 2023 Table 47 Raw'!AH85</f>
        <v>177.836105</v>
      </c>
      <c r="AF100" s="46">
        <f>'AEO 2023 Table 47 Raw'!AI85</f>
        <v>2.7E-2</v>
      </c>
    </row>
    <row r="101" spans="1:32" ht="15" customHeight="1">
      <c r="A101" s="8" t="s">
        <v>1158</v>
      </c>
      <c r="B101" s="24" t="s">
        <v>1159</v>
      </c>
      <c r="C101" s="25">
        <f>'AEO 2023 Table 47 Raw'!F86</f>
        <v>117.29357899999999</v>
      </c>
      <c r="D101" s="25">
        <f>'AEO 2023 Table 47 Raw'!G86</f>
        <v>121.858284</v>
      </c>
      <c r="E101" s="25">
        <f>'AEO 2023 Table 47 Raw'!H86</f>
        <v>126.437653</v>
      </c>
      <c r="F101" s="25">
        <f>'AEO 2023 Table 47 Raw'!I86</f>
        <v>130.92257699999999</v>
      </c>
      <c r="G101" s="25">
        <f>'AEO 2023 Table 47 Raw'!J86</f>
        <v>135.475922</v>
      </c>
      <c r="H101" s="25">
        <f>'AEO 2023 Table 47 Raw'!K86</f>
        <v>139.78201300000001</v>
      </c>
      <c r="I101" s="25">
        <f>'AEO 2023 Table 47 Raw'!L86</f>
        <v>143.809662</v>
      </c>
      <c r="J101" s="25">
        <f>'AEO 2023 Table 47 Raw'!M86</f>
        <v>147.58940100000001</v>
      </c>
      <c r="K101" s="25">
        <f>'AEO 2023 Table 47 Raw'!N86</f>
        <v>151.13896199999999</v>
      </c>
      <c r="L101" s="25">
        <f>'AEO 2023 Table 47 Raw'!O86</f>
        <v>154.629166</v>
      </c>
      <c r="M101" s="25">
        <f>'AEO 2023 Table 47 Raw'!P86</f>
        <v>158.223602</v>
      </c>
      <c r="N101" s="25">
        <f>'AEO 2023 Table 47 Raw'!Q86</f>
        <v>161.89910900000001</v>
      </c>
      <c r="O101" s="25">
        <f>'AEO 2023 Table 47 Raw'!R86</f>
        <v>165.588989</v>
      </c>
      <c r="P101" s="25">
        <f>'AEO 2023 Table 47 Raw'!S86</f>
        <v>169.27555799999999</v>
      </c>
      <c r="Q101" s="25">
        <f>'AEO 2023 Table 47 Raw'!T86</f>
        <v>172.98779300000001</v>
      </c>
      <c r="R101" s="25">
        <f>'AEO 2023 Table 47 Raw'!U86</f>
        <v>176.75379899999999</v>
      </c>
      <c r="S101" s="25">
        <f>'AEO 2023 Table 47 Raw'!V86</f>
        <v>180.57771299999999</v>
      </c>
      <c r="T101" s="25">
        <f>'AEO 2023 Table 47 Raw'!W86</f>
        <v>184.40934799999999</v>
      </c>
      <c r="U101" s="25">
        <f>'AEO 2023 Table 47 Raw'!X86</f>
        <v>188.42765800000001</v>
      </c>
      <c r="V101" s="25">
        <f>'AEO 2023 Table 47 Raw'!Y86</f>
        <v>192.549927</v>
      </c>
      <c r="W101" s="25">
        <f>'AEO 2023 Table 47 Raw'!Z86</f>
        <v>196.658691</v>
      </c>
      <c r="X101" s="25">
        <f>'AEO 2023 Table 47 Raw'!AA86</f>
        <v>200.77676400000001</v>
      </c>
      <c r="Y101" s="25">
        <f>'AEO 2023 Table 47 Raw'!AB86</f>
        <v>204.879425</v>
      </c>
      <c r="Z101" s="25">
        <f>'AEO 2023 Table 47 Raw'!AC86</f>
        <v>208.9888</v>
      </c>
      <c r="AA101" s="25">
        <f>'AEO 2023 Table 47 Raw'!AD86</f>
        <v>213.165009</v>
      </c>
      <c r="AB101" s="25">
        <f>'AEO 2023 Table 47 Raw'!AE86</f>
        <v>217.42468299999999</v>
      </c>
      <c r="AC101" s="25">
        <f>'AEO 2023 Table 47 Raw'!AF86</f>
        <v>221.82708700000001</v>
      </c>
      <c r="AD101" s="25">
        <f>'AEO 2023 Table 47 Raw'!AG86</f>
        <v>226.33204699999999</v>
      </c>
      <c r="AE101" s="25">
        <f>'AEO 2023 Table 47 Raw'!AH86</f>
        <v>230.89904799999999</v>
      </c>
      <c r="AF101" s="46">
        <f>'AEO 2023 Table 47 Raw'!AI86</f>
        <v>2.4E-2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6">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1360.1801760000001</v>
      </c>
      <c r="F103" s="25">
        <f>'AEO 2023 Table 47 Raw'!I88</f>
        <v>1369.384155</v>
      </c>
      <c r="G103" s="25">
        <f>'AEO 2023 Table 47 Raw'!J88</f>
        <v>1403.428345</v>
      </c>
      <c r="H103" s="25">
        <f>'AEO 2023 Table 47 Raw'!K88</f>
        <v>1436.310303</v>
      </c>
      <c r="I103" s="25">
        <f>'AEO 2023 Table 47 Raw'!L88</f>
        <v>1464.577759</v>
      </c>
      <c r="J103" s="25">
        <f>'AEO 2023 Table 47 Raw'!M88</f>
        <v>1487.422607</v>
      </c>
      <c r="K103" s="25">
        <f>'AEO 2023 Table 47 Raw'!N88</f>
        <v>1504.5146480000001</v>
      </c>
      <c r="L103" s="25">
        <f>'AEO 2023 Table 47 Raw'!O88</f>
        <v>1523.4083250000001</v>
      </c>
      <c r="M103" s="25">
        <f>'AEO 2023 Table 47 Raw'!P88</f>
        <v>1550.2579350000001</v>
      </c>
      <c r="N103" s="25">
        <f>'AEO 2023 Table 47 Raw'!Q88</f>
        <v>1582.3560789999999</v>
      </c>
      <c r="O103" s="25">
        <f>'AEO 2023 Table 47 Raw'!R88</f>
        <v>1616.2855219999999</v>
      </c>
      <c r="P103" s="25">
        <f>'AEO 2023 Table 47 Raw'!S88</f>
        <v>1651.3248289999999</v>
      </c>
      <c r="Q103" s="25">
        <f>'AEO 2023 Table 47 Raw'!T88</f>
        <v>1687.814087</v>
      </c>
      <c r="R103" s="25">
        <f>'AEO 2023 Table 47 Raw'!U88</f>
        <v>1726.3876949999999</v>
      </c>
      <c r="S103" s="25">
        <f>'AEO 2023 Table 47 Raw'!V88</f>
        <v>1767.289307</v>
      </c>
      <c r="T103" s="25">
        <f>'AEO 2023 Table 47 Raw'!W88</f>
        <v>1807.8004149999999</v>
      </c>
      <c r="U103" s="25">
        <f>'AEO 2023 Table 47 Raw'!X88</f>
        <v>1854.6992190000001</v>
      </c>
      <c r="V103" s="25">
        <f>'AEO 2023 Table 47 Raw'!Y88</f>
        <v>1904.764404</v>
      </c>
      <c r="W103" s="25">
        <f>'AEO 2023 Table 47 Raw'!Z88</f>
        <v>1952.522217</v>
      </c>
      <c r="X103" s="25">
        <f>'AEO 2023 Table 47 Raw'!AA88</f>
        <v>1999.2700199999999</v>
      </c>
      <c r="Y103" s="25">
        <f>'AEO 2023 Table 47 Raw'!AB88</f>
        <v>2044.251831</v>
      </c>
      <c r="Z103" s="25">
        <f>'AEO 2023 Table 47 Raw'!AC88</f>
        <v>2088.6870119999999</v>
      </c>
      <c r="AA103" s="25">
        <f>'AEO 2023 Table 47 Raw'!AD88</f>
        <v>2135.6040039999998</v>
      </c>
      <c r="AB103" s="25">
        <f>'AEO 2023 Table 47 Raw'!AE88</f>
        <v>2184.8652339999999</v>
      </c>
      <c r="AC103" s="25">
        <f>'AEO 2023 Table 47 Raw'!AF88</f>
        <v>2238.8173830000001</v>
      </c>
      <c r="AD103" s="25">
        <f>'AEO 2023 Table 47 Raw'!AG88</f>
        <v>2295.5966800000001</v>
      </c>
      <c r="AE103" s="25">
        <f>'AEO 2023 Table 47 Raw'!AH88</f>
        <v>2353.536865</v>
      </c>
      <c r="AF103" s="46">
        <f>'AEO 2023 Table 47 Raw'!AI88</f>
        <v>2.5000000000000001E-2</v>
      </c>
    </row>
    <row r="104" spans="1:32" ht="15" customHeight="1">
      <c r="A104" s="8" t="s">
        <v>1164</v>
      </c>
      <c r="B104" s="24" t="s">
        <v>1165</v>
      </c>
      <c r="C104" s="25">
        <f>'AEO 2023 Table 47 Raw'!F89</f>
        <v>771.93774399999995</v>
      </c>
      <c r="D104" s="25">
        <f>'AEO 2023 Table 47 Raw'!G89</f>
        <v>826.14868200000001</v>
      </c>
      <c r="E104" s="25">
        <f>'AEO 2023 Table 47 Raw'!H89</f>
        <v>833.23742700000003</v>
      </c>
      <c r="F104" s="25">
        <f>'AEO 2023 Table 47 Raw'!I89</f>
        <v>835.57055700000001</v>
      </c>
      <c r="G104" s="25">
        <f>'AEO 2023 Table 47 Raw'!J89</f>
        <v>855.59674099999995</v>
      </c>
      <c r="H104" s="25">
        <f>'AEO 2023 Table 47 Raw'!K89</f>
        <v>874.84191899999996</v>
      </c>
      <c r="I104" s="25">
        <f>'AEO 2023 Table 47 Raw'!L89</f>
        <v>891.10876499999995</v>
      </c>
      <c r="J104" s="25">
        <f>'AEO 2023 Table 47 Raw'!M89</f>
        <v>903.89196800000002</v>
      </c>
      <c r="K104" s="25">
        <f>'AEO 2023 Table 47 Raw'!N89</f>
        <v>912.99151600000005</v>
      </c>
      <c r="L104" s="25">
        <f>'AEO 2023 Table 47 Raw'!O89</f>
        <v>923.21423300000004</v>
      </c>
      <c r="M104" s="25">
        <f>'AEO 2023 Table 47 Raw'!P89</f>
        <v>938.45379600000001</v>
      </c>
      <c r="N104" s="25">
        <f>'AEO 2023 Table 47 Raw'!Q89</f>
        <v>956.98101799999995</v>
      </c>
      <c r="O104" s="25">
        <f>'AEO 2023 Table 47 Raw'!R89</f>
        <v>976.62573199999997</v>
      </c>
      <c r="P104" s="25">
        <f>'AEO 2023 Table 47 Raw'!S89</f>
        <v>996.92980999999997</v>
      </c>
      <c r="Q104" s="25">
        <f>'AEO 2023 Table 47 Raw'!T89</f>
        <v>1018.105896</v>
      </c>
      <c r="R104" s="25">
        <f>'AEO 2023 Table 47 Raw'!U89</f>
        <v>1040.5513920000001</v>
      </c>
      <c r="S104" s="25">
        <f>'AEO 2023 Table 47 Raw'!V89</f>
        <v>1064.4160159999999</v>
      </c>
      <c r="T104" s="25">
        <f>'AEO 2023 Table 47 Raw'!W89</f>
        <v>1087.982544</v>
      </c>
      <c r="U104" s="25">
        <f>'AEO 2023 Table 47 Raw'!X89</f>
        <v>1115.509155</v>
      </c>
      <c r="V104" s="25">
        <f>'AEO 2023 Table 47 Raw'!Y89</f>
        <v>1144.9643550000001</v>
      </c>
      <c r="W104" s="25">
        <f>'AEO 2023 Table 47 Raw'!Z89</f>
        <v>1172.8992920000001</v>
      </c>
      <c r="X104" s="25">
        <f>'AEO 2023 Table 47 Raw'!AA89</f>
        <v>1200.130981</v>
      </c>
      <c r="Y104" s="25">
        <f>'AEO 2023 Table 47 Raw'!AB89</f>
        <v>1226.184448</v>
      </c>
      <c r="Z104" s="25">
        <f>'AEO 2023 Table 47 Raw'!AC89</f>
        <v>1251.8272710000001</v>
      </c>
      <c r="AA104" s="25">
        <f>'AEO 2023 Table 47 Raw'!AD89</f>
        <v>1278.958862</v>
      </c>
      <c r="AB104" s="25">
        <f>'AEO 2023 Table 47 Raw'!AE89</f>
        <v>1307.488525</v>
      </c>
      <c r="AC104" s="25">
        <f>'AEO 2023 Table 47 Raw'!AF89</f>
        <v>1338.8823239999999</v>
      </c>
      <c r="AD104" s="25">
        <f>'AEO 2023 Table 47 Raw'!AG89</f>
        <v>1371.967163</v>
      </c>
      <c r="AE104" s="25">
        <f>'AEO 2023 Table 47 Raw'!AH89</f>
        <v>1405.6944579999999</v>
      </c>
      <c r="AF104" s="46">
        <f>'AEO 2023 Table 47 Raw'!AI89</f>
        <v>2.1999999999999999E-2</v>
      </c>
    </row>
    <row r="105" spans="1:32" ht="15" customHeight="1">
      <c r="A105" s="8" t="s">
        <v>1166</v>
      </c>
      <c r="B105" s="24" t="s">
        <v>1167</v>
      </c>
      <c r="C105" s="25">
        <f>'AEO 2023 Table 47 Raw'!F90</f>
        <v>291.44287100000003</v>
      </c>
      <c r="D105" s="25">
        <f>'AEO 2023 Table 47 Raw'!G90</f>
        <v>376.62927200000001</v>
      </c>
      <c r="E105" s="25">
        <f>'AEO 2023 Table 47 Raw'!H90</f>
        <v>410.65521200000001</v>
      </c>
      <c r="F105" s="25">
        <f>'AEO 2023 Table 47 Raw'!I90</f>
        <v>417.33093300000002</v>
      </c>
      <c r="G105" s="25">
        <f>'AEO 2023 Table 47 Raw'!J90</f>
        <v>428.58676100000002</v>
      </c>
      <c r="H105" s="25">
        <f>'AEO 2023 Table 47 Raw'!K90</f>
        <v>439.57302900000002</v>
      </c>
      <c r="I105" s="25">
        <f>'AEO 2023 Table 47 Raw'!L90</f>
        <v>449.34500100000002</v>
      </c>
      <c r="J105" s="25">
        <f>'AEO 2023 Table 47 Raw'!M90</f>
        <v>457.67038000000002</v>
      </c>
      <c r="K105" s="25">
        <f>'AEO 2023 Table 47 Raw'!N90</f>
        <v>464.44693000000001</v>
      </c>
      <c r="L105" s="25">
        <f>'AEO 2023 Table 47 Raw'!O90</f>
        <v>471.74481200000002</v>
      </c>
      <c r="M105" s="25">
        <f>'AEO 2023 Table 47 Raw'!P90</f>
        <v>481.27548200000001</v>
      </c>
      <c r="N105" s="25">
        <f>'AEO 2023 Table 47 Raw'!Q90</f>
        <v>492.30575599999997</v>
      </c>
      <c r="O105" s="25">
        <f>'AEO 2023 Table 47 Raw'!R90</f>
        <v>503.89367700000003</v>
      </c>
      <c r="P105" s="25">
        <f>'AEO 2023 Table 47 Raw'!S90</f>
        <v>515.84124799999995</v>
      </c>
      <c r="Q105" s="25">
        <f>'AEO 2023 Table 47 Raw'!T90</f>
        <v>528.24548300000004</v>
      </c>
      <c r="R105" s="25">
        <f>'AEO 2023 Table 47 Raw'!U90</f>
        <v>541.28765899999996</v>
      </c>
      <c r="S105" s="25">
        <f>'AEO 2023 Table 47 Raw'!V90</f>
        <v>555.04101600000001</v>
      </c>
      <c r="T105" s="25">
        <f>'AEO 2023 Table 47 Raw'!W90</f>
        <v>568.74603300000001</v>
      </c>
      <c r="U105" s="25">
        <f>'AEO 2023 Table 47 Raw'!X90</f>
        <v>584.32428000000004</v>
      </c>
      <c r="V105" s="25">
        <f>'AEO 2023 Table 47 Raw'!Y90</f>
        <v>600.87133800000004</v>
      </c>
      <c r="W105" s="25">
        <f>'AEO 2023 Table 47 Raw'!Z90</f>
        <v>616.84771699999999</v>
      </c>
      <c r="X105" s="25">
        <f>'AEO 2023 Table 47 Raw'!AA90</f>
        <v>632.61883499999999</v>
      </c>
      <c r="Y105" s="25">
        <f>'AEO 2023 Table 47 Raw'!AB90</f>
        <v>647.97033699999997</v>
      </c>
      <c r="Z105" s="25">
        <f>'AEO 2023 Table 47 Raw'!AC90</f>
        <v>663.246399</v>
      </c>
      <c r="AA105" s="25">
        <f>'AEO 2023 Table 47 Raw'!AD90</f>
        <v>679.30865500000004</v>
      </c>
      <c r="AB105" s="25">
        <f>'AEO 2023 Table 47 Raw'!AE90</f>
        <v>696.12359600000002</v>
      </c>
      <c r="AC105" s="25">
        <f>'AEO 2023 Table 47 Raw'!AF90</f>
        <v>714.36602800000003</v>
      </c>
      <c r="AD105" s="25">
        <f>'AEO 2023 Table 47 Raw'!AG90</f>
        <v>733.51043700000002</v>
      </c>
      <c r="AE105" s="25">
        <f>'AEO 2023 Table 47 Raw'!AH90</f>
        <v>753.08538799999997</v>
      </c>
      <c r="AF105" s="46">
        <f>'AEO 2023 Table 47 Raw'!AI90</f>
        <v>3.4000000000000002E-2</v>
      </c>
    </row>
    <row r="106" spans="1:32" ht="15" customHeight="1">
      <c r="A106" s="8" t="s">
        <v>1168</v>
      </c>
      <c r="B106" s="24" t="s">
        <v>1169</v>
      </c>
      <c r="C106" s="25">
        <f>'AEO 2023 Table 47 Raw'!F91</f>
        <v>109.65400700000001</v>
      </c>
      <c r="D106" s="25">
        <f>'AEO 2023 Table 47 Raw'!G91</f>
        <v>115.916664</v>
      </c>
      <c r="E106" s="25">
        <f>'AEO 2023 Table 47 Raw'!H91</f>
        <v>116.28750599999999</v>
      </c>
      <c r="F106" s="25">
        <f>'AEO 2023 Table 47 Raw'!I91</f>
        <v>116.48266599999999</v>
      </c>
      <c r="G106" s="25">
        <f>'AEO 2023 Table 47 Raw'!J91</f>
        <v>119.24482</v>
      </c>
      <c r="H106" s="25">
        <f>'AEO 2023 Table 47 Raw'!K91</f>
        <v>121.895248</v>
      </c>
      <c r="I106" s="25">
        <f>'AEO 2023 Table 47 Raw'!L91</f>
        <v>124.124054</v>
      </c>
      <c r="J106" s="25">
        <f>'AEO 2023 Table 47 Raw'!M91</f>
        <v>125.860268</v>
      </c>
      <c r="K106" s="25">
        <f>'AEO 2023 Table 47 Raw'!N91</f>
        <v>127.076103</v>
      </c>
      <c r="L106" s="25">
        <f>'AEO 2023 Table 47 Raw'!O91</f>
        <v>128.44944799999999</v>
      </c>
      <c r="M106" s="25">
        <f>'AEO 2023 Table 47 Raw'!P91</f>
        <v>130.52862500000001</v>
      </c>
      <c r="N106" s="25">
        <f>'AEO 2023 Table 47 Raw'!Q91</f>
        <v>133.069458</v>
      </c>
      <c r="O106" s="25">
        <f>'AEO 2023 Table 47 Raw'!R91</f>
        <v>135.76611299999999</v>
      </c>
      <c r="P106" s="25">
        <f>'AEO 2023 Table 47 Raw'!S91</f>
        <v>138.55394000000001</v>
      </c>
      <c r="Q106" s="25">
        <f>'AEO 2023 Table 47 Raw'!T91</f>
        <v>141.46283</v>
      </c>
      <c r="R106" s="25">
        <f>'AEO 2023 Table 47 Raw'!U91</f>
        <v>144.548599</v>
      </c>
      <c r="S106" s="25">
        <f>'AEO 2023 Table 47 Raw'!V91</f>
        <v>147.83215300000001</v>
      </c>
      <c r="T106" s="25">
        <f>'AEO 2023 Table 47 Raw'!W91</f>
        <v>151.071777</v>
      </c>
      <c r="U106" s="25">
        <f>'AEO 2023 Table 47 Raw'!X91</f>
        <v>154.86592099999999</v>
      </c>
      <c r="V106" s="25">
        <f>'AEO 2023 Table 47 Raw'!Y91</f>
        <v>158.92880199999999</v>
      </c>
      <c r="W106" s="25">
        <f>'AEO 2023 Table 47 Raw'!Z91</f>
        <v>162.77529899999999</v>
      </c>
      <c r="X106" s="25">
        <f>'AEO 2023 Table 47 Raw'!AA91</f>
        <v>166.52029400000001</v>
      </c>
      <c r="Y106" s="25">
        <f>'AEO 2023 Table 47 Raw'!AB91</f>
        <v>170.09704600000001</v>
      </c>
      <c r="Z106" s="25">
        <f>'AEO 2023 Table 47 Raw'!AC91</f>
        <v>173.613495</v>
      </c>
      <c r="AA106" s="25">
        <f>'AEO 2023 Table 47 Raw'!AD91</f>
        <v>177.336502</v>
      </c>
      <c r="AB106" s="25">
        <f>'AEO 2023 Table 47 Raw'!AE91</f>
        <v>181.25311300000001</v>
      </c>
      <c r="AC106" s="25">
        <f>'AEO 2023 Table 47 Raw'!AF91</f>
        <v>185.56907699999999</v>
      </c>
      <c r="AD106" s="25">
        <f>'AEO 2023 Table 47 Raw'!AG91</f>
        <v>190.11938499999999</v>
      </c>
      <c r="AE106" s="25">
        <f>'AEO 2023 Table 47 Raw'!AH91</f>
        <v>194.75671399999999</v>
      </c>
      <c r="AF106" s="46">
        <f>'AEO 2023 Table 47 Raw'!AI91</f>
        <v>2.1000000000000001E-2</v>
      </c>
    </row>
    <row r="107" spans="1:32" ht="15" customHeight="1">
      <c r="AF107" s="49"/>
    </row>
    <row r="108" spans="1:32" ht="15" customHeight="1">
      <c r="B108" s="23" t="s">
        <v>1170</v>
      </c>
      <c r="AF108" s="49"/>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6">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6">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6">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6">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6">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6">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6">
        <f>'AEO 2023 Table 47 Raw'!AI99</f>
        <v>4.3999999999999997E-2</v>
      </c>
    </row>
    <row r="116" spans="1:32" ht="15" customHeight="1">
      <c r="A116" s="8" t="s">
        <v>1178</v>
      </c>
      <c r="B116" s="24" t="s">
        <v>1143</v>
      </c>
      <c r="C116" s="47">
        <f>'AEO 2023 Table 47 Raw'!F100</f>
        <v>877.59985400000005</v>
      </c>
      <c r="D116" s="47">
        <f>'AEO 2023 Table 47 Raw'!G100</f>
        <v>1119.4864500000001</v>
      </c>
      <c r="E116" s="47">
        <f>'AEO 2023 Table 47 Raw'!H100</f>
        <v>1274.9530030000001</v>
      </c>
      <c r="F116" s="47">
        <f>'AEO 2023 Table 47 Raw'!I100</f>
        <v>1333.865112</v>
      </c>
      <c r="G116" s="47">
        <f>'AEO 2023 Table 47 Raw'!J100</f>
        <v>1422.423706</v>
      </c>
      <c r="H116" s="47">
        <f>'AEO 2023 Table 47 Raw'!K100</f>
        <v>1452.9285890000001</v>
      </c>
      <c r="I116" s="47">
        <f>'AEO 2023 Table 47 Raw'!L100</f>
        <v>1483.7619629999999</v>
      </c>
      <c r="J116" s="47">
        <f>'AEO 2023 Table 47 Raw'!M100</f>
        <v>1515.0489500000001</v>
      </c>
      <c r="K116" s="47">
        <f>'AEO 2023 Table 47 Raw'!N100</f>
        <v>1546.865112</v>
      </c>
      <c r="L116" s="47">
        <f>'AEO 2023 Table 47 Raw'!O100</f>
        <v>1579.2467039999999</v>
      </c>
      <c r="M116" s="47">
        <f>'AEO 2023 Table 47 Raw'!P100</f>
        <v>1612.2222899999999</v>
      </c>
      <c r="N116" s="47">
        <f>'AEO 2023 Table 47 Raw'!Q100</f>
        <v>1645.8079829999999</v>
      </c>
      <c r="O116" s="47">
        <f>'AEO 2023 Table 47 Raw'!R100</f>
        <v>1679.958496</v>
      </c>
      <c r="P116" s="47">
        <f>'AEO 2023 Table 47 Raw'!S100</f>
        <v>1714.6062010000001</v>
      </c>
      <c r="Q116" s="47">
        <f>'AEO 2023 Table 47 Raw'!T100</f>
        <v>1749.828857</v>
      </c>
      <c r="R116" s="47">
        <f>'AEO 2023 Table 47 Raw'!U100</f>
        <v>1785.697144</v>
      </c>
      <c r="S116" s="47">
        <f>'AEO 2023 Table 47 Raw'!V100</f>
        <v>1822.179932</v>
      </c>
      <c r="T116" s="47">
        <f>'AEO 2023 Table 47 Raw'!W100</f>
        <v>1859.2739260000001</v>
      </c>
      <c r="U116" s="47">
        <f>'AEO 2023 Table 47 Raw'!X100</f>
        <v>1897.0032960000001</v>
      </c>
      <c r="V116" s="47">
        <f>'AEO 2023 Table 47 Raw'!Y100</f>
        <v>1935.334351</v>
      </c>
      <c r="W116" s="47">
        <f>'AEO 2023 Table 47 Raw'!Z100</f>
        <v>1974.259033</v>
      </c>
      <c r="X116" s="47">
        <f>'AEO 2023 Table 47 Raw'!AA100</f>
        <v>2013.7669679999999</v>
      </c>
      <c r="Y116" s="47">
        <f>'AEO 2023 Table 47 Raw'!AB100</f>
        <v>2053.8469239999999</v>
      </c>
      <c r="Z116" s="47">
        <f>'AEO 2023 Table 47 Raw'!AC100</f>
        <v>2094.4934079999998</v>
      </c>
      <c r="AA116" s="47">
        <f>'AEO 2023 Table 47 Raw'!AD100</f>
        <v>2135.6967770000001</v>
      </c>
      <c r="AB116" s="47">
        <f>'AEO 2023 Table 47 Raw'!AE100</f>
        <v>2177.4594729999999</v>
      </c>
      <c r="AC116" s="47">
        <f>'AEO 2023 Table 47 Raw'!AF100</f>
        <v>2219.830078</v>
      </c>
      <c r="AD116" s="47">
        <f>'AEO 2023 Table 47 Raw'!AG100</f>
        <v>2262.873047</v>
      </c>
      <c r="AE116" s="47">
        <f>'AEO 2023 Table 47 Raw'!AH100</f>
        <v>2306.6342770000001</v>
      </c>
      <c r="AF116" s="50">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6">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6">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6">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6">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6">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6">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6">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6">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6">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6">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6">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6">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6">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6">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6">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6">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6">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6">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6">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6">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6">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6">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6">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6">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6">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6">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6">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6">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6">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6">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6">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6">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6">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6">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6">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6">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6">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6">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6">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6">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6">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6">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6">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6">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8">
        <f>'AEO 2023 Table 47 Raw'!AI145</f>
        <v>1.7000000000000001E-2</v>
      </c>
    </row>
    <row r="162" spans="1:32" ht="15" customHeight="1">
      <c r="AF162" s="49"/>
    </row>
    <row r="163" spans="1:32" ht="12" customHeight="1">
      <c r="B163" s="23" t="s">
        <v>1224</v>
      </c>
      <c r="AF163" s="49"/>
    </row>
    <row r="164" spans="1:32" ht="15" customHeight="1">
      <c r="B164" s="23" t="s">
        <v>1225</v>
      </c>
      <c r="AF164" s="49"/>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6">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6">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6">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6">
        <f>'AEO 2023 Table 47 Raw'!AI151</f>
        <v>0.04</v>
      </c>
    </row>
    <row r="169" spans="1:32" ht="15" customHeight="1">
      <c r="B169" s="23" t="s">
        <v>1231</v>
      </c>
      <c r="AF169" s="49"/>
    </row>
    <row r="170" spans="1:32" ht="15" customHeight="1">
      <c r="A170" s="8" t="s">
        <v>1232</v>
      </c>
      <c r="B170" s="24" t="s">
        <v>1139</v>
      </c>
      <c r="C170" s="27">
        <f>'AEO 2023 Table 47 Raw'!F153</f>
        <v>2683.0664059999999</v>
      </c>
      <c r="D170" s="27">
        <f>'AEO 2023 Table 47 Raw'!G153</f>
        <v>3004.8544919999999</v>
      </c>
      <c r="E170" s="27">
        <f>'AEO 2023 Table 47 Raw'!H153</f>
        <v>3187.8500979999999</v>
      </c>
      <c r="F170" s="27">
        <f>'AEO 2023 Table 47 Raw'!I153</f>
        <v>3331.4714359999998</v>
      </c>
      <c r="G170" s="27">
        <f>'AEO 2023 Table 47 Raw'!J153</f>
        <v>3511.9079590000001</v>
      </c>
      <c r="H170" s="27">
        <f>'AEO 2023 Table 47 Raw'!K153</f>
        <v>3653.2436520000001</v>
      </c>
      <c r="I170" s="27">
        <f>'AEO 2023 Table 47 Raw'!L153</f>
        <v>3786.6291500000002</v>
      </c>
      <c r="J170" s="27">
        <f>'AEO 2023 Table 47 Raw'!M153</f>
        <v>3911.155029</v>
      </c>
      <c r="K170" s="27">
        <f>'AEO 2023 Table 47 Raw'!N153</f>
        <v>4033.2233890000002</v>
      </c>
      <c r="L170" s="27">
        <f>'AEO 2023 Table 47 Raw'!O153</f>
        <v>4157.8471680000002</v>
      </c>
      <c r="M170" s="27">
        <f>'AEO 2023 Table 47 Raw'!P153</f>
        <v>4289.0410160000001</v>
      </c>
      <c r="N170" s="27">
        <f>'AEO 2023 Table 47 Raw'!Q153</f>
        <v>4425.2084960000002</v>
      </c>
      <c r="O170" s="27">
        <f>'AEO 2023 Table 47 Raw'!R153</f>
        <v>4564.3120120000003</v>
      </c>
      <c r="P170" s="27">
        <f>'AEO 2023 Table 47 Raw'!S153</f>
        <v>4706.1157229999999</v>
      </c>
      <c r="Q170" s="27">
        <f>'AEO 2023 Table 47 Raw'!T153</f>
        <v>4850.6533200000003</v>
      </c>
      <c r="R170" s="27">
        <f>'AEO 2023 Table 47 Raw'!U153</f>
        <v>4998.5581050000001</v>
      </c>
      <c r="S170" s="27">
        <f>'AEO 2023 Table 47 Raw'!V153</f>
        <v>5150.0483400000003</v>
      </c>
      <c r="T170" s="27">
        <f>'AEO 2023 Table 47 Raw'!W153</f>
        <v>5303.6577150000003</v>
      </c>
      <c r="U170" s="27">
        <f>'AEO 2023 Table 47 Raw'!X153</f>
        <v>5464.1220700000003</v>
      </c>
      <c r="V170" s="27">
        <f>'AEO 2023 Table 47 Raw'!Y153</f>
        <v>5629.4990230000003</v>
      </c>
      <c r="W170" s="27">
        <f>'AEO 2023 Table 47 Raw'!Z153</f>
        <v>5796.5888670000004</v>
      </c>
      <c r="X170" s="27">
        <f>'AEO 2023 Table 47 Raw'!AA153</f>
        <v>5965.7973629999997</v>
      </c>
      <c r="Y170" s="27">
        <f>'AEO 2023 Table 47 Raw'!AB153</f>
        <v>6136.1464839999999</v>
      </c>
      <c r="Z170" s="27">
        <f>'AEO 2023 Table 47 Raw'!AC153</f>
        <v>6307.8110349999997</v>
      </c>
      <c r="AA170" s="27">
        <f>'AEO 2023 Table 47 Raw'!AD153</f>
        <v>6481.7338870000003</v>
      </c>
      <c r="AB170" s="27">
        <f>'AEO 2023 Table 47 Raw'!AE153</f>
        <v>6658.6918949999999</v>
      </c>
      <c r="AC170" s="27">
        <f>'AEO 2023 Table 47 Raw'!AF153</f>
        <v>6840.1962890000004</v>
      </c>
      <c r="AD170" s="27">
        <f>'AEO 2023 Table 47 Raw'!AG153</f>
        <v>7024.6821289999998</v>
      </c>
      <c r="AE170" s="27">
        <f>'AEO 2023 Table 47 Raw'!AH153</f>
        <v>7210.6865230000003</v>
      </c>
      <c r="AF170" s="46">
        <f>'AEO 2023 Table 47 Raw'!AI153</f>
        <v>3.5999999999999997E-2</v>
      </c>
    </row>
    <row r="171" spans="1:32" ht="15" customHeight="1">
      <c r="A171" s="8" t="s">
        <v>1233</v>
      </c>
      <c r="B171" s="24" t="s">
        <v>1141</v>
      </c>
      <c r="C171" s="27">
        <f>'AEO 2023 Table 47 Raw'!F154</f>
        <v>1365.956543</v>
      </c>
      <c r="D171" s="27">
        <f>'AEO 2023 Table 47 Raw'!G154</f>
        <v>1815.0357670000001</v>
      </c>
      <c r="E171" s="27">
        <f>'AEO 2023 Table 47 Raw'!H154</f>
        <v>2153.0043949999999</v>
      </c>
      <c r="F171" s="27">
        <f>'AEO 2023 Table 47 Raw'!I154</f>
        <v>2353.7846679999998</v>
      </c>
      <c r="G171" s="27">
        <f>'AEO 2023 Table 47 Raw'!J154</f>
        <v>2583.54126</v>
      </c>
      <c r="H171" s="27">
        <f>'AEO 2023 Table 47 Raw'!K154</f>
        <v>2716.6477049999999</v>
      </c>
      <c r="I171" s="27">
        <f>'AEO 2023 Table 47 Raw'!L154</f>
        <v>2834.4494629999999</v>
      </c>
      <c r="J171" s="27">
        <f>'AEO 2023 Table 47 Raw'!M154</f>
        <v>2925.4489749999998</v>
      </c>
      <c r="K171" s="27">
        <f>'AEO 2023 Table 47 Raw'!N154</f>
        <v>3016.2045899999998</v>
      </c>
      <c r="L171" s="27">
        <f>'AEO 2023 Table 47 Raw'!O154</f>
        <v>3107.9672850000002</v>
      </c>
      <c r="M171" s="27">
        <f>'AEO 2023 Table 47 Raw'!P154</f>
        <v>3202.983643</v>
      </c>
      <c r="N171" s="27">
        <f>'AEO 2023 Table 47 Raw'!Q154</f>
        <v>3301.3295899999998</v>
      </c>
      <c r="O171" s="27">
        <f>'AEO 2023 Table 47 Raw'!R154</f>
        <v>3402.2817380000001</v>
      </c>
      <c r="P171" s="27">
        <f>'AEO 2023 Table 47 Raw'!S154</f>
        <v>3505.6936040000001</v>
      </c>
      <c r="Q171" s="27">
        <f>'AEO 2023 Table 47 Raw'!T154</f>
        <v>3611.4243160000001</v>
      </c>
      <c r="R171" s="27">
        <f>'AEO 2023 Table 47 Raw'!U154</f>
        <v>3719.9965820000002</v>
      </c>
      <c r="S171" s="27">
        <f>'AEO 2023 Table 47 Raw'!V154</f>
        <v>3831.5559079999998</v>
      </c>
      <c r="T171" s="27">
        <f>'AEO 2023 Table 47 Raw'!W154</f>
        <v>3945.538086</v>
      </c>
      <c r="U171" s="27">
        <f>'AEO 2023 Table 47 Raw'!X154</f>
        <v>4064.1313479999999</v>
      </c>
      <c r="V171" s="27">
        <f>'AEO 2023 Table 47 Raw'!Y154</f>
        <v>4186.2114259999998</v>
      </c>
      <c r="W171" s="27">
        <f>'AEO 2023 Table 47 Raw'!Z154</f>
        <v>4310.5893550000001</v>
      </c>
      <c r="X171" s="27">
        <f>'AEO 2023 Table 47 Raw'!AA154</f>
        <v>4437.5131840000004</v>
      </c>
      <c r="Y171" s="27">
        <f>'AEO 2023 Table 47 Raw'!AB154</f>
        <v>4566.7045900000003</v>
      </c>
      <c r="Z171" s="27">
        <f>'AEO 2023 Table 47 Raw'!AC154</f>
        <v>4698.4023440000001</v>
      </c>
      <c r="AA171" s="27">
        <f>'AEO 2023 Table 47 Raw'!AD154</f>
        <v>4832.6137699999999</v>
      </c>
      <c r="AB171" s="27">
        <f>'AEO 2023 Table 47 Raw'!AE154</f>
        <v>4970.0659180000002</v>
      </c>
      <c r="AC171" s="27">
        <f>'AEO 2023 Table 47 Raw'!AF154</f>
        <v>5111.6518550000001</v>
      </c>
      <c r="AD171" s="27">
        <f>'AEO 2023 Table 47 Raw'!AG154</f>
        <v>5256.9228519999997</v>
      </c>
      <c r="AE171" s="27">
        <f>'AEO 2023 Table 47 Raw'!AH154</f>
        <v>5405.466797</v>
      </c>
      <c r="AF171" s="46">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362.70083599999998</v>
      </c>
      <c r="F172" s="27">
        <f>'AEO 2023 Table 47 Raw'!I155</f>
        <v>374.461792</v>
      </c>
      <c r="G172" s="27">
        <f>'AEO 2023 Table 47 Raw'!J155</f>
        <v>391.15329000000003</v>
      </c>
      <c r="H172" s="27">
        <f>'AEO 2023 Table 47 Raw'!K155</f>
        <v>405.87081899999998</v>
      </c>
      <c r="I172" s="27">
        <f>'AEO 2023 Table 47 Raw'!L155</f>
        <v>420.07745399999999</v>
      </c>
      <c r="J172" s="27">
        <f>'AEO 2023 Table 47 Raw'!M155</f>
        <v>433.85537699999998</v>
      </c>
      <c r="K172" s="27">
        <f>'AEO 2023 Table 47 Raw'!N155</f>
        <v>447.22222900000003</v>
      </c>
      <c r="L172" s="27">
        <f>'AEO 2023 Table 47 Raw'!O155</f>
        <v>460.91943400000002</v>
      </c>
      <c r="M172" s="27">
        <f>'AEO 2023 Table 47 Raw'!P155</f>
        <v>475.49856599999998</v>
      </c>
      <c r="N172" s="27">
        <f>'AEO 2023 Table 47 Raw'!Q155</f>
        <v>490.68936200000002</v>
      </c>
      <c r="O172" s="27">
        <f>'AEO 2023 Table 47 Raw'!R155</f>
        <v>506.19381700000002</v>
      </c>
      <c r="P172" s="27">
        <f>'AEO 2023 Table 47 Raw'!S155</f>
        <v>521.97711200000003</v>
      </c>
      <c r="Q172" s="27">
        <f>'AEO 2023 Table 47 Raw'!T155</f>
        <v>538.05584699999997</v>
      </c>
      <c r="R172" s="27">
        <f>'AEO 2023 Table 47 Raw'!U155</f>
        <v>554.50140399999998</v>
      </c>
      <c r="S172" s="27">
        <f>'AEO 2023 Table 47 Raw'!V155</f>
        <v>571.34069799999997</v>
      </c>
      <c r="T172" s="27">
        <f>'AEO 2023 Table 47 Raw'!W155</f>
        <v>588.35925299999997</v>
      </c>
      <c r="U172" s="27">
        <f>'AEO 2023 Table 47 Raw'!X155</f>
        <v>606.21191399999998</v>
      </c>
      <c r="V172" s="27">
        <f>'AEO 2023 Table 47 Raw'!Y155</f>
        <v>624.64605700000004</v>
      </c>
      <c r="W172" s="27">
        <f>'AEO 2023 Table 47 Raw'!Z155</f>
        <v>643.19335899999999</v>
      </c>
      <c r="X172" s="27">
        <f>'AEO 2023 Table 47 Raw'!AA155</f>
        <v>661.91320800000005</v>
      </c>
      <c r="Y172" s="27">
        <f>'AEO 2023 Table 47 Raw'!AB155</f>
        <v>680.66674799999998</v>
      </c>
      <c r="Z172" s="27">
        <f>'AEO 2023 Table 47 Raw'!AC155</f>
        <v>699.48004200000003</v>
      </c>
      <c r="AA172" s="27">
        <f>'AEO 2023 Table 47 Raw'!AD155</f>
        <v>718.53137200000003</v>
      </c>
      <c r="AB172" s="27">
        <f>'AEO 2023 Table 47 Raw'!AE155</f>
        <v>737.892517</v>
      </c>
      <c r="AC172" s="27">
        <f>'AEO 2023 Table 47 Raw'!AF155</f>
        <v>757.76007100000004</v>
      </c>
      <c r="AD172" s="27">
        <f>'AEO 2023 Table 47 Raw'!AG155</f>
        <v>777.90386999999998</v>
      </c>
      <c r="AE172" s="27">
        <f>'AEO 2023 Table 47 Raw'!AH155</f>
        <v>798.10833700000001</v>
      </c>
      <c r="AF172" s="46">
        <f>'AEO 2023 Table 47 Raw'!AI155</f>
        <v>3.3000000000000002E-2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6">
        <f>'AEO 2023 Table 47 Raw'!AI156</f>
        <v>0</v>
      </c>
    </row>
    <row r="174" spans="1:32" ht="15" customHeight="1">
      <c r="AF174" s="49"/>
    </row>
    <row r="175" spans="1:32" ht="15" customHeight="1">
      <c r="B175" s="23" t="s">
        <v>111</v>
      </c>
      <c r="AF175" s="49"/>
    </row>
    <row r="176" spans="1:32" ht="15" customHeight="1">
      <c r="B176" s="23" t="s">
        <v>1236</v>
      </c>
      <c r="AF176" s="49"/>
    </row>
    <row r="177" spans="1:32" ht="15" customHeight="1">
      <c r="A177" s="8" t="s">
        <v>1237</v>
      </c>
      <c r="B177" s="24" t="s">
        <v>1053</v>
      </c>
      <c r="C177" s="25">
        <f>'AEO 2023 Table 47 Raw'!F159</f>
        <v>0</v>
      </c>
      <c r="D177" s="25">
        <f>'AEO 2023 Table 47 Raw'!G159</f>
        <v>39.340881000000003</v>
      </c>
      <c r="E177" s="25">
        <f>'AEO 2023 Table 47 Raw'!H159</f>
        <v>38.618926999999999</v>
      </c>
      <c r="F177" s="25">
        <f>'AEO 2023 Table 47 Raw'!I159</f>
        <v>11.551956000000001</v>
      </c>
      <c r="G177" s="25">
        <f>'AEO 2023 Table 47 Raw'!J159</f>
        <v>72.898551999999995</v>
      </c>
      <c r="H177" s="25">
        <f>'AEO 2023 Table 47 Raw'!K159</f>
        <v>76.702636999999996</v>
      </c>
      <c r="I177" s="25">
        <f>'AEO 2023 Table 47 Raw'!L159</f>
        <v>73.715637000000001</v>
      </c>
      <c r="J177" s="25">
        <f>'AEO 2023 Table 47 Raw'!M159</f>
        <v>69.781066999999993</v>
      </c>
      <c r="K177" s="25">
        <f>'AEO 2023 Table 47 Raw'!N159</f>
        <v>65.279114000000007</v>
      </c>
      <c r="L177" s="25">
        <f>'AEO 2023 Table 47 Raw'!O159</f>
        <v>65.293639999999996</v>
      </c>
      <c r="M177" s="25">
        <f>'AEO 2023 Table 47 Raw'!P159</f>
        <v>69.103699000000006</v>
      </c>
      <c r="N177" s="25">
        <f>'AEO 2023 Table 47 Raw'!Q159</f>
        <v>71.148193000000006</v>
      </c>
      <c r="O177" s="25">
        <f>'AEO 2023 Table 47 Raw'!R159</f>
        <v>70.772666999999998</v>
      </c>
      <c r="P177" s="25">
        <f>'AEO 2023 Table 47 Raw'!S159</f>
        <v>70.026741000000001</v>
      </c>
      <c r="Q177" s="25">
        <f>'AEO 2023 Table 47 Raw'!T159</f>
        <v>69.957977</v>
      </c>
      <c r="R177" s="25">
        <f>'AEO 2023 Table 47 Raw'!U159</f>
        <v>70.740677000000005</v>
      </c>
      <c r="S177" s="25">
        <f>'AEO 2023 Table 47 Raw'!V159</f>
        <v>72.093200999999993</v>
      </c>
      <c r="T177" s="25">
        <f>'AEO 2023 Table 47 Raw'!W159</f>
        <v>72.013596000000007</v>
      </c>
      <c r="U177" s="25">
        <f>'AEO 2023 Table 47 Raw'!X159</f>
        <v>76.608765000000005</v>
      </c>
      <c r="V177" s="25">
        <f>'AEO 2023 Table 47 Raw'!Y159</f>
        <v>79.441986</v>
      </c>
      <c r="W177" s="25">
        <f>'AEO 2023 Table 47 Raw'!Z159</f>
        <v>78.934341000000003</v>
      </c>
      <c r="X177" s="25">
        <f>'AEO 2023 Table 47 Raw'!AA159</f>
        <v>79.376616999999996</v>
      </c>
      <c r="Y177" s="25">
        <f>'AEO 2023 Table 47 Raw'!AB159</f>
        <v>79.286949000000007</v>
      </c>
      <c r="Z177" s="25">
        <f>'AEO 2023 Table 47 Raw'!AC159</f>
        <v>79.962372000000002</v>
      </c>
      <c r="AA177" s="25">
        <f>'AEO 2023 Table 47 Raw'!AD159</f>
        <v>82.673607000000004</v>
      </c>
      <c r="AB177" s="25">
        <f>'AEO 2023 Table 47 Raw'!AE159</f>
        <v>85.317520000000002</v>
      </c>
      <c r="AC177" s="25">
        <f>'AEO 2023 Table 47 Raw'!AF159</f>
        <v>89.520432</v>
      </c>
      <c r="AD177" s="25">
        <f>'AEO 2023 Table 47 Raw'!AG159</f>
        <v>92.660415999999998</v>
      </c>
      <c r="AE177" s="25">
        <f>'AEO 2023 Table 47 Raw'!AH159</f>
        <v>94.805594999999997</v>
      </c>
      <c r="AF177" s="46"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52.653320000000001</v>
      </c>
      <c r="F178" s="25">
        <f>'AEO 2023 Table 47 Raw'!I160</f>
        <v>51.629883</v>
      </c>
      <c r="G178" s="25">
        <f>'AEO 2023 Table 47 Raw'!J160</f>
        <v>107.942627</v>
      </c>
      <c r="H178" s="25">
        <f>'AEO 2023 Table 47 Raw'!K160</f>
        <v>110.983887</v>
      </c>
      <c r="I178" s="25">
        <f>'AEO 2023 Table 47 Raw'!L160</f>
        <v>106.74292</v>
      </c>
      <c r="J178" s="25">
        <f>'AEO 2023 Table 47 Raw'!M160</f>
        <v>100.854736</v>
      </c>
      <c r="K178" s="25">
        <f>'AEO 2023 Table 47 Raw'!N160</f>
        <v>94.217285000000004</v>
      </c>
      <c r="L178" s="25">
        <f>'AEO 2023 Table 47 Raw'!O160</f>
        <v>100.203613</v>
      </c>
      <c r="M178" s="25">
        <f>'AEO 2023 Table 47 Raw'!P160</f>
        <v>116.534668</v>
      </c>
      <c r="N178" s="25">
        <f>'AEO 2023 Table 47 Raw'!Q160</f>
        <v>128.22241199999999</v>
      </c>
      <c r="O178" s="25">
        <f>'AEO 2023 Table 47 Raw'!R160</f>
        <v>133.87695299999999</v>
      </c>
      <c r="P178" s="25">
        <f>'AEO 2023 Table 47 Raw'!S160</f>
        <v>138.014893</v>
      </c>
      <c r="Q178" s="25">
        <f>'AEO 2023 Table 47 Raw'!T160</f>
        <v>142.49975599999999</v>
      </c>
      <c r="R178" s="25">
        <f>'AEO 2023 Table 47 Raw'!U160</f>
        <v>147.86596700000001</v>
      </c>
      <c r="S178" s="25">
        <f>'AEO 2023 Table 47 Raw'!V160</f>
        <v>153.50439499999999</v>
      </c>
      <c r="T178" s="25">
        <f>'AEO 2023 Table 47 Raw'!W160</f>
        <v>154.55542</v>
      </c>
      <c r="U178" s="25">
        <f>'AEO 2023 Table 47 Raw'!X160</f>
        <v>166.518799</v>
      </c>
      <c r="V178" s="25">
        <f>'AEO 2023 Table 47 Raw'!Y160</f>
        <v>173.39477500000001</v>
      </c>
      <c r="W178" s="25">
        <f>'AEO 2023 Table 47 Raw'!Z160</f>
        <v>171.216309</v>
      </c>
      <c r="X178" s="25">
        <f>'AEO 2023 Table 47 Raw'!AA160</f>
        <v>170.94653299999999</v>
      </c>
      <c r="Y178" s="25">
        <f>'AEO 2023 Table 47 Raw'!AB160</f>
        <v>169.465576</v>
      </c>
      <c r="Z178" s="25">
        <f>'AEO 2023 Table 47 Raw'!AC160</f>
        <v>169.94042999999999</v>
      </c>
      <c r="AA178" s="25">
        <f>'AEO 2023 Table 47 Raw'!AD160</f>
        <v>175.379639</v>
      </c>
      <c r="AB178" s="25">
        <f>'AEO 2023 Table 47 Raw'!AE160</f>
        <v>180.74267599999999</v>
      </c>
      <c r="AC178" s="25">
        <f>'AEO 2023 Table 47 Raw'!AF160</f>
        <v>189.97045900000001</v>
      </c>
      <c r="AD178" s="25">
        <f>'AEO 2023 Table 47 Raw'!AG160</f>
        <v>196.36547899999999</v>
      </c>
      <c r="AE178" s="25">
        <f>'AEO 2023 Table 47 Raw'!AH160</f>
        <v>200.11450199999999</v>
      </c>
      <c r="AF178" s="46">
        <f>'AEO 2023 Table 47 Raw'!AI160</f>
        <v>-1E-3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6"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6"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6"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6"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6"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6"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6"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6"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6"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6"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6"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6"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6">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6">
        <f>'AEO 2023 Table 47 Raw'!AI174</f>
        <v>0.106</v>
      </c>
    </row>
    <row r="193" spans="2:33" ht="15" customHeight="1" thickBot="1"/>
    <row r="194" spans="2:33"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abSelected="1" workbookViewId="0">
      <selection sqref="A1:XFD1048576"/>
    </sheetView>
  </sheetViews>
  <sheetFormatPr defaultRowHeight="15"/>
  <sheetData>
    <row r="1" spans="1:35">
      <c r="A1" t="s">
        <v>735</v>
      </c>
    </row>
    <row r="2" spans="1:35">
      <c r="A2" t="s">
        <v>3331</v>
      </c>
    </row>
    <row r="3" spans="1:35">
      <c r="A3" t="s">
        <v>3332</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2579</v>
      </c>
    </row>
    <row r="6" spans="1:35">
      <c r="A6" t="s">
        <v>151</v>
      </c>
    </row>
    <row r="7" spans="1:35">
      <c r="A7" t="s">
        <v>736</v>
      </c>
    </row>
    <row r="8" spans="1:35">
      <c r="A8" t="s">
        <v>200</v>
      </c>
    </row>
    <row r="9" spans="1:35">
      <c r="A9" t="s">
        <v>245</v>
      </c>
      <c r="B9" t="s">
        <v>3333</v>
      </c>
      <c r="C9" t="s">
        <v>3334</v>
      </c>
      <c r="D9" t="s">
        <v>273</v>
      </c>
      <c r="F9">
        <v>54.377887999999999</v>
      </c>
      <c r="G9">
        <v>53.144534999999998</v>
      </c>
      <c r="H9">
        <v>52.484076999999999</v>
      </c>
      <c r="I9">
        <v>52.468116999999999</v>
      </c>
      <c r="J9">
        <v>52.863059999999997</v>
      </c>
      <c r="K9">
        <v>53.050303999999997</v>
      </c>
      <c r="L9">
        <v>53.208373999999999</v>
      </c>
      <c r="M9">
        <v>53.430602999999998</v>
      </c>
      <c r="N9">
        <v>53.797500999999997</v>
      </c>
      <c r="O9">
        <v>54.467663000000002</v>
      </c>
      <c r="P9">
        <v>55.340401</v>
      </c>
      <c r="Q9">
        <v>56.110450999999998</v>
      </c>
      <c r="R9">
        <v>56.965049999999998</v>
      </c>
      <c r="S9">
        <v>57.879925</v>
      </c>
      <c r="T9">
        <v>58.640827000000002</v>
      </c>
      <c r="U9">
        <v>59.505074</v>
      </c>
      <c r="V9">
        <v>60.432819000000002</v>
      </c>
      <c r="W9">
        <v>61.337887000000002</v>
      </c>
      <c r="X9">
        <v>62.464069000000002</v>
      </c>
      <c r="Y9">
        <v>63.672091999999999</v>
      </c>
      <c r="Z9">
        <v>64.732062999999997</v>
      </c>
      <c r="AA9">
        <v>65.792686000000003</v>
      </c>
      <c r="AB9">
        <v>66.844727000000006</v>
      </c>
      <c r="AC9">
        <v>68.021523000000002</v>
      </c>
      <c r="AD9">
        <v>69.342087000000006</v>
      </c>
      <c r="AE9">
        <v>70.717215999999993</v>
      </c>
      <c r="AF9">
        <v>72.151206999999999</v>
      </c>
      <c r="AG9">
        <v>73.580948000000006</v>
      </c>
      <c r="AH9">
        <v>75.081901999999999</v>
      </c>
      <c r="AI9" s="33">
        <v>1.2E-2</v>
      </c>
    </row>
    <row r="10" spans="1:35">
      <c r="A10" t="s">
        <v>737</v>
      </c>
      <c r="B10" t="s">
        <v>3335</v>
      </c>
      <c r="C10" t="s">
        <v>3336</v>
      </c>
      <c r="D10" t="s">
        <v>273</v>
      </c>
      <c r="F10">
        <v>16.839545999999999</v>
      </c>
      <c r="G10">
        <v>17.744130999999999</v>
      </c>
      <c r="H10">
        <v>18.742289</v>
      </c>
      <c r="I10">
        <v>19.888808999999998</v>
      </c>
      <c r="J10">
        <v>21.134782999999999</v>
      </c>
      <c r="K10">
        <v>22.227530000000002</v>
      </c>
      <c r="L10">
        <v>23.225821</v>
      </c>
      <c r="M10">
        <v>24.184891</v>
      </c>
      <c r="N10">
        <v>25.133499</v>
      </c>
      <c r="O10">
        <v>26.140522000000001</v>
      </c>
      <c r="P10">
        <v>27.219895999999999</v>
      </c>
      <c r="Q10">
        <v>28.239384000000001</v>
      </c>
      <c r="R10">
        <v>29.250954</v>
      </c>
      <c r="S10">
        <v>30.247049000000001</v>
      </c>
      <c r="T10">
        <v>31.152632000000001</v>
      </c>
      <c r="U10">
        <v>32.104511000000002</v>
      </c>
      <c r="V10">
        <v>33.061110999999997</v>
      </c>
      <c r="W10">
        <v>33.950099999999999</v>
      </c>
      <c r="X10">
        <v>34.922916000000001</v>
      </c>
      <c r="Y10">
        <v>35.946026000000003</v>
      </c>
      <c r="Z10">
        <v>36.850696999999997</v>
      </c>
      <c r="AA10">
        <v>37.664375</v>
      </c>
      <c r="AB10">
        <v>38.410378000000001</v>
      </c>
      <c r="AC10">
        <v>39.177334000000002</v>
      </c>
      <c r="AD10">
        <v>39.988945000000001</v>
      </c>
      <c r="AE10">
        <v>40.802666000000002</v>
      </c>
      <c r="AF10">
        <v>41.617626000000001</v>
      </c>
      <c r="AG10">
        <v>42.410922999999997</v>
      </c>
      <c r="AH10">
        <v>43.240355999999998</v>
      </c>
      <c r="AI10" s="33">
        <v>3.4000000000000002E-2</v>
      </c>
    </row>
    <row r="11" spans="1:35">
      <c r="A11" t="s">
        <v>252</v>
      </c>
      <c r="B11" t="s">
        <v>3337</v>
      </c>
      <c r="C11" t="s">
        <v>3338</v>
      </c>
      <c r="D11" t="s">
        <v>273</v>
      </c>
      <c r="F11">
        <v>5.8500000000000002E-4</v>
      </c>
      <c r="G11">
        <v>7.6189999999999999E-3</v>
      </c>
      <c r="H11">
        <v>1.4655E-2</v>
      </c>
      <c r="I11">
        <v>2.1177000000000001E-2</v>
      </c>
      <c r="J11">
        <v>2.7449000000000001E-2</v>
      </c>
      <c r="K11">
        <v>3.3158E-2</v>
      </c>
      <c r="L11">
        <v>3.8422999999999999E-2</v>
      </c>
      <c r="M11">
        <v>4.3423999999999997E-2</v>
      </c>
      <c r="N11">
        <v>4.8313000000000002E-2</v>
      </c>
      <c r="O11">
        <v>5.3442999999999997E-2</v>
      </c>
      <c r="P11">
        <v>5.8875999999999998E-2</v>
      </c>
      <c r="Q11">
        <v>6.4350000000000004E-2</v>
      </c>
      <c r="R11">
        <v>7.0040000000000005E-2</v>
      </c>
      <c r="S11">
        <v>7.6002E-2</v>
      </c>
      <c r="T11">
        <v>8.2100000000000006E-2</v>
      </c>
      <c r="U11">
        <v>8.8735999999999995E-2</v>
      </c>
      <c r="V11">
        <v>9.5949000000000007E-2</v>
      </c>
      <c r="W11">
        <v>0.10364</v>
      </c>
      <c r="X11">
        <v>0.112416</v>
      </c>
      <c r="Y11">
        <v>0.122264</v>
      </c>
      <c r="Z11">
        <v>0.132771</v>
      </c>
      <c r="AA11">
        <v>0.144178</v>
      </c>
      <c r="AB11">
        <v>0.156277</v>
      </c>
      <c r="AC11">
        <v>0.169465</v>
      </c>
      <c r="AD11">
        <v>0.18385499999999999</v>
      </c>
      <c r="AE11">
        <v>0.19916</v>
      </c>
      <c r="AF11">
        <v>0.215339</v>
      </c>
      <c r="AG11">
        <v>0.232209</v>
      </c>
      <c r="AH11">
        <v>0.24999299999999999</v>
      </c>
      <c r="AI11" s="33">
        <v>0.24199999999999999</v>
      </c>
    </row>
    <row r="12" spans="1:35">
      <c r="A12" t="s">
        <v>261</v>
      </c>
      <c r="B12" t="s">
        <v>3339</v>
      </c>
      <c r="C12" t="s">
        <v>3340</v>
      </c>
      <c r="D12" t="s">
        <v>273</v>
      </c>
      <c r="F12">
        <v>1.5417999999999999E-2</v>
      </c>
      <c r="G12">
        <v>1.3983000000000001E-2</v>
      </c>
      <c r="H12">
        <v>1.2749E-2</v>
      </c>
      <c r="I12">
        <v>1.172E-2</v>
      </c>
      <c r="J12">
        <v>1.0836E-2</v>
      </c>
      <c r="K12">
        <v>9.9769999999999998E-3</v>
      </c>
      <c r="L12">
        <v>9.1769999999999994E-3</v>
      </c>
      <c r="M12">
        <v>8.4419999999999999E-3</v>
      </c>
      <c r="N12">
        <v>7.7739999999999997E-3</v>
      </c>
      <c r="O12">
        <v>7.1869999999999998E-3</v>
      </c>
      <c r="P12">
        <v>6.6620000000000004E-3</v>
      </c>
      <c r="Q12">
        <v>6.1279999999999998E-3</v>
      </c>
      <c r="R12">
        <v>5.5770000000000004E-3</v>
      </c>
      <c r="S12">
        <v>4.9940000000000002E-3</v>
      </c>
      <c r="T12">
        <v>4.3909999999999999E-3</v>
      </c>
      <c r="U12">
        <v>3.7599999999999999E-3</v>
      </c>
      <c r="V12">
        <v>3.179E-3</v>
      </c>
      <c r="W12">
        <v>2.647E-3</v>
      </c>
      <c r="X12">
        <v>2.114E-3</v>
      </c>
      <c r="Y12">
        <v>1.694E-3</v>
      </c>
      <c r="Z12">
        <v>1.3810000000000001E-3</v>
      </c>
      <c r="AA12">
        <v>1.1540000000000001E-3</v>
      </c>
      <c r="AB12">
        <v>1.0059999999999999E-3</v>
      </c>
      <c r="AC12">
        <v>9.0399999999999996E-4</v>
      </c>
      <c r="AD12">
        <v>8.25E-4</v>
      </c>
      <c r="AE12">
        <v>7.7300000000000003E-4</v>
      </c>
      <c r="AF12">
        <v>7.0699999999999995E-4</v>
      </c>
      <c r="AG12">
        <v>6.29E-4</v>
      </c>
      <c r="AH12">
        <v>5.31E-4</v>
      </c>
      <c r="AI12" s="33">
        <v>-0.113</v>
      </c>
    </row>
    <row r="13" spans="1:35">
      <c r="A13" t="s">
        <v>738</v>
      </c>
      <c r="B13" t="s">
        <v>3341</v>
      </c>
      <c r="C13" t="s">
        <v>3342</v>
      </c>
      <c r="D13" t="s">
        <v>273</v>
      </c>
      <c r="F13">
        <v>3.809787</v>
      </c>
      <c r="G13">
        <v>3.767833</v>
      </c>
      <c r="H13">
        <v>3.7441979999999999</v>
      </c>
      <c r="I13">
        <v>3.7457229999999999</v>
      </c>
      <c r="J13">
        <v>3.7694169999999998</v>
      </c>
      <c r="K13">
        <v>3.7826610000000001</v>
      </c>
      <c r="L13">
        <v>3.7951459999999999</v>
      </c>
      <c r="M13">
        <v>3.8137829999999999</v>
      </c>
      <c r="N13">
        <v>3.838174</v>
      </c>
      <c r="O13">
        <v>3.8822709999999998</v>
      </c>
      <c r="P13">
        <v>3.9409519999999998</v>
      </c>
      <c r="Q13">
        <v>3.9905879999999998</v>
      </c>
      <c r="R13">
        <v>4.0125820000000001</v>
      </c>
      <c r="S13">
        <v>4.0225119999999999</v>
      </c>
      <c r="T13">
        <v>4.0094029999999998</v>
      </c>
      <c r="U13">
        <v>3.9999530000000001</v>
      </c>
      <c r="V13">
        <v>3.9800239999999998</v>
      </c>
      <c r="W13">
        <v>3.9583360000000001</v>
      </c>
      <c r="X13">
        <v>3.9592179999999999</v>
      </c>
      <c r="Y13">
        <v>3.979984</v>
      </c>
      <c r="Z13">
        <v>4.002802</v>
      </c>
      <c r="AA13">
        <v>4.0383959999999997</v>
      </c>
      <c r="AB13">
        <v>4.0870350000000002</v>
      </c>
      <c r="AC13">
        <v>4.1447019999999997</v>
      </c>
      <c r="AD13">
        <v>4.2117040000000001</v>
      </c>
      <c r="AE13">
        <v>4.2819940000000001</v>
      </c>
      <c r="AF13">
        <v>4.3548410000000004</v>
      </c>
      <c r="AG13">
        <v>4.4219140000000001</v>
      </c>
      <c r="AH13">
        <v>4.4892539999999999</v>
      </c>
      <c r="AI13" s="33">
        <v>6.0000000000000001E-3</v>
      </c>
    </row>
    <row r="14" spans="1:35">
      <c r="A14" t="s">
        <v>739</v>
      </c>
      <c r="B14" t="s">
        <v>3343</v>
      </c>
      <c r="C14" t="s">
        <v>3344</v>
      </c>
      <c r="D14" t="s">
        <v>273</v>
      </c>
      <c r="F14">
        <v>8.03E-4</v>
      </c>
      <c r="G14">
        <v>7.2599999999999997E-4</v>
      </c>
      <c r="H14">
        <v>6.6500000000000001E-4</v>
      </c>
      <c r="I14">
        <v>6.1899999999999998E-4</v>
      </c>
      <c r="J14">
        <v>5.8600000000000004E-4</v>
      </c>
      <c r="K14">
        <v>5.5900000000000004E-4</v>
      </c>
      <c r="L14">
        <v>5.3899999999999998E-4</v>
      </c>
      <c r="M14">
        <v>5.0699999999999996E-4</v>
      </c>
      <c r="N14">
        <v>4.66E-4</v>
      </c>
      <c r="O14">
        <v>4.28E-4</v>
      </c>
      <c r="P14">
        <v>3.9399999999999998E-4</v>
      </c>
      <c r="Q14">
        <v>3.3199999999999999E-4</v>
      </c>
      <c r="R14">
        <v>2.61E-4</v>
      </c>
      <c r="S14">
        <v>2.0599999999999999E-4</v>
      </c>
      <c r="T14">
        <v>1.6100000000000001E-4</v>
      </c>
      <c r="U14">
        <v>1.27E-4</v>
      </c>
      <c r="V14">
        <v>9.8999999999999994E-5</v>
      </c>
      <c r="W14">
        <v>7.7999999999999999E-5</v>
      </c>
      <c r="X14">
        <v>6.8999999999999997E-5</v>
      </c>
      <c r="Y14">
        <v>6.7999999999999999E-5</v>
      </c>
      <c r="Z14">
        <v>6.6000000000000005E-5</v>
      </c>
      <c r="AA14">
        <v>6.3999999999999997E-5</v>
      </c>
      <c r="AB14">
        <v>5.1999999999999997E-5</v>
      </c>
      <c r="AC14">
        <v>3.6999999999999998E-5</v>
      </c>
      <c r="AD14">
        <v>2.5999999999999998E-5</v>
      </c>
      <c r="AE14">
        <v>1.8E-5</v>
      </c>
      <c r="AF14">
        <v>1.2999999999999999E-5</v>
      </c>
      <c r="AG14">
        <v>9.0000000000000002E-6</v>
      </c>
      <c r="AH14">
        <v>6.0000000000000002E-6</v>
      </c>
      <c r="AI14" s="33">
        <v>-0.159</v>
      </c>
    </row>
    <row r="15" spans="1:35">
      <c r="A15" t="s">
        <v>740</v>
      </c>
      <c r="B15" t="s">
        <v>3345</v>
      </c>
      <c r="C15" t="s">
        <v>3346</v>
      </c>
      <c r="D15" t="s">
        <v>273</v>
      </c>
      <c r="F15">
        <v>0</v>
      </c>
      <c r="G15">
        <v>5.7670000000000004E-3</v>
      </c>
      <c r="H15">
        <v>1.1591000000000001E-2</v>
      </c>
      <c r="I15">
        <v>1.7683999999999998E-2</v>
      </c>
      <c r="J15">
        <v>2.4024E-2</v>
      </c>
      <c r="K15">
        <v>3.0273000000000001E-2</v>
      </c>
      <c r="L15">
        <v>3.6479999999999999E-2</v>
      </c>
      <c r="M15">
        <v>4.2743999999999997E-2</v>
      </c>
      <c r="N15">
        <v>4.9119000000000003E-2</v>
      </c>
      <c r="O15">
        <v>5.5856999999999997E-2</v>
      </c>
      <c r="P15">
        <v>6.3047000000000006E-2</v>
      </c>
      <c r="Q15">
        <v>7.0425000000000001E-2</v>
      </c>
      <c r="R15">
        <v>7.8254000000000004E-2</v>
      </c>
      <c r="S15">
        <v>8.6656999999999998E-2</v>
      </c>
      <c r="T15">
        <v>9.5513000000000001E-2</v>
      </c>
      <c r="U15">
        <v>0.10538400000000001</v>
      </c>
      <c r="V15">
        <v>0.116411</v>
      </c>
      <c r="W15">
        <v>0.12854199999999999</v>
      </c>
      <c r="X15">
        <v>0.142514</v>
      </c>
      <c r="Y15">
        <v>0.158247</v>
      </c>
      <c r="Z15">
        <v>0.174988</v>
      </c>
      <c r="AA15">
        <v>0.19287399999999999</v>
      </c>
      <c r="AB15">
        <v>0.211808</v>
      </c>
      <c r="AC15">
        <v>0.23217499999999999</v>
      </c>
      <c r="AD15">
        <v>0.25375799999999998</v>
      </c>
      <c r="AE15">
        <v>0.27614300000000003</v>
      </c>
      <c r="AF15">
        <v>0.299238</v>
      </c>
      <c r="AG15">
        <v>0.32271</v>
      </c>
      <c r="AH15">
        <v>0.34681899999999999</v>
      </c>
      <c r="AI15" t="s">
        <v>112</v>
      </c>
    </row>
    <row r="16" spans="1:35">
      <c r="A16" t="s">
        <v>741</v>
      </c>
      <c r="B16" t="s">
        <v>3347</v>
      </c>
      <c r="C16" t="s">
        <v>3348</v>
      </c>
      <c r="D16" t="s">
        <v>273</v>
      </c>
      <c r="F16">
        <v>0</v>
      </c>
      <c r="G16">
        <v>6.2639999999999996E-3</v>
      </c>
      <c r="H16">
        <v>1.2467000000000001E-2</v>
      </c>
      <c r="I16">
        <v>1.8797999999999999E-2</v>
      </c>
      <c r="J16">
        <v>2.5252E-2</v>
      </c>
      <c r="K16">
        <v>3.1509000000000002E-2</v>
      </c>
      <c r="L16">
        <v>3.7561999999999998E-2</v>
      </c>
      <c r="M16">
        <v>4.3526000000000002E-2</v>
      </c>
      <c r="N16">
        <v>4.9498E-2</v>
      </c>
      <c r="O16">
        <v>5.5806000000000001E-2</v>
      </c>
      <c r="P16">
        <v>6.2561000000000005E-2</v>
      </c>
      <c r="Q16">
        <v>6.9582000000000005E-2</v>
      </c>
      <c r="R16">
        <v>7.7166999999999999E-2</v>
      </c>
      <c r="S16">
        <v>8.5493E-2</v>
      </c>
      <c r="T16">
        <v>9.4449000000000005E-2</v>
      </c>
      <c r="U16">
        <v>0.104634</v>
      </c>
      <c r="V16">
        <v>0.11618100000000001</v>
      </c>
      <c r="W16">
        <v>0.12908700000000001</v>
      </c>
      <c r="X16">
        <v>0.144125</v>
      </c>
      <c r="Y16">
        <v>0.16123799999999999</v>
      </c>
      <c r="Z16">
        <v>0.179646</v>
      </c>
      <c r="AA16">
        <v>0.19942299999999999</v>
      </c>
      <c r="AB16">
        <v>0.22052099999999999</v>
      </c>
      <c r="AC16">
        <v>0.24334700000000001</v>
      </c>
      <c r="AD16">
        <v>0.26768700000000001</v>
      </c>
      <c r="AE16">
        <v>0.293047</v>
      </c>
      <c r="AF16">
        <v>0.31929999999999997</v>
      </c>
      <c r="AG16">
        <v>0.34602500000000003</v>
      </c>
      <c r="AH16">
        <v>0.37348100000000001</v>
      </c>
      <c r="AI16" t="s">
        <v>112</v>
      </c>
    </row>
    <row r="17" spans="1:35">
      <c r="A17" t="s">
        <v>742</v>
      </c>
      <c r="B17" t="s">
        <v>3349</v>
      </c>
      <c r="C17" t="s">
        <v>3350</v>
      </c>
      <c r="D17" t="s">
        <v>273</v>
      </c>
      <c r="F17">
        <v>0</v>
      </c>
      <c r="G17">
        <v>0</v>
      </c>
      <c r="H17">
        <v>1.9999999999999999E-6</v>
      </c>
      <c r="I17">
        <v>3.9999999999999998E-6</v>
      </c>
      <c r="J17">
        <v>6.0000000000000002E-6</v>
      </c>
      <c r="K17">
        <v>7.9999999999999996E-6</v>
      </c>
      <c r="L17">
        <v>1.0000000000000001E-5</v>
      </c>
      <c r="M17">
        <v>1.1E-5</v>
      </c>
      <c r="N17">
        <v>1.2999999999999999E-5</v>
      </c>
      <c r="O17">
        <v>1.5E-5</v>
      </c>
      <c r="P17">
        <v>1.7E-5</v>
      </c>
      <c r="Q17">
        <v>1.8E-5</v>
      </c>
      <c r="R17">
        <v>2.0000000000000002E-5</v>
      </c>
      <c r="S17">
        <v>2.0999999999999999E-5</v>
      </c>
      <c r="T17">
        <v>2.1999999999999999E-5</v>
      </c>
      <c r="U17">
        <v>2.3E-5</v>
      </c>
      <c r="V17">
        <v>2.4000000000000001E-5</v>
      </c>
      <c r="W17">
        <v>2.5000000000000001E-5</v>
      </c>
      <c r="X17">
        <v>2.5999999999999998E-5</v>
      </c>
      <c r="Y17">
        <v>2.6999999999999999E-5</v>
      </c>
      <c r="Z17">
        <v>2.8E-5</v>
      </c>
      <c r="AA17">
        <v>2.8E-5</v>
      </c>
      <c r="AB17">
        <v>2.9E-5</v>
      </c>
      <c r="AC17">
        <v>2.9E-5</v>
      </c>
      <c r="AD17">
        <v>2.9E-5</v>
      </c>
      <c r="AE17">
        <v>2.9E-5</v>
      </c>
      <c r="AF17">
        <v>2.8E-5</v>
      </c>
      <c r="AG17">
        <v>2.6999999999999999E-5</v>
      </c>
      <c r="AH17">
        <v>2.6999999999999999E-5</v>
      </c>
      <c r="AI17" t="s">
        <v>112</v>
      </c>
    </row>
    <row r="18" spans="1:35">
      <c r="A18" t="s">
        <v>743</v>
      </c>
      <c r="B18" t="s">
        <v>3351</v>
      </c>
      <c r="C18" t="s">
        <v>3352</v>
      </c>
      <c r="D18" t="s">
        <v>273</v>
      </c>
      <c r="F18">
        <v>75.044044</v>
      </c>
      <c r="G18">
        <v>74.690865000000002</v>
      </c>
      <c r="H18">
        <v>75.022484000000006</v>
      </c>
      <c r="I18">
        <v>76.172577000000004</v>
      </c>
      <c r="J18">
        <v>77.855407999999997</v>
      </c>
      <c r="K18">
        <v>79.165999999999997</v>
      </c>
      <c r="L18">
        <v>80.351471000000004</v>
      </c>
      <c r="M18">
        <v>81.567832999999993</v>
      </c>
      <c r="N18">
        <v>82.924255000000002</v>
      </c>
      <c r="O18">
        <v>84.663139000000001</v>
      </c>
      <c r="P18">
        <v>86.692847999999998</v>
      </c>
      <c r="Q18">
        <v>88.551040999999998</v>
      </c>
      <c r="R18">
        <v>90.459770000000006</v>
      </c>
      <c r="S18">
        <v>92.402862999999996</v>
      </c>
      <c r="T18">
        <v>94.079566999999997</v>
      </c>
      <c r="U18">
        <v>95.912070999999997</v>
      </c>
      <c r="V18">
        <v>97.805533999999994</v>
      </c>
      <c r="W18">
        <v>99.610382000000001</v>
      </c>
      <c r="X18">
        <v>101.747383</v>
      </c>
      <c r="Y18">
        <v>104.041481</v>
      </c>
      <c r="Z18">
        <v>106.07409699999999</v>
      </c>
      <c r="AA18">
        <v>108.033012</v>
      </c>
      <c r="AB18">
        <v>109.931847</v>
      </c>
      <c r="AC18">
        <v>111.98915100000001</v>
      </c>
      <c r="AD18">
        <v>114.248878</v>
      </c>
      <c r="AE18">
        <v>116.57092299999999</v>
      </c>
      <c r="AF18">
        <v>118.95809199999999</v>
      </c>
      <c r="AG18">
        <v>121.31513200000001</v>
      </c>
      <c r="AH18">
        <v>123.782051</v>
      </c>
      <c r="AI18" s="33">
        <v>1.7999999999999999E-2</v>
      </c>
    </row>
    <row r="19" spans="1:35">
      <c r="A19" t="s">
        <v>202</v>
      </c>
    </row>
    <row r="20" spans="1:35">
      <c r="A20" t="s">
        <v>245</v>
      </c>
      <c r="B20" t="s">
        <v>3353</v>
      </c>
      <c r="C20" t="s">
        <v>3354</v>
      </c>
      <c r="D20" t="s">
        <v>273</v>
      </c>
      <c r="F20">
        <v>39.553074000000002</v>
      </c>
      <c r="G20">
        <v>39.319088000000001</v>
      </c>
      <c r="H20">
        <v>39.272629000000002</v>
      </c>
      <c r="I20">
        <v>39.564338999999997</v>
      </c>
      <c r="J20">
        <v>40.212192999999999</v>
      </c>
      <c r="K20">
        <v>40.855052999999998</v>
      </c>
      <c r="L20">
        <v>41.497833</v>
      </c>
      <c r="M20">
        <v>42.035899999999998</v>
      </c>
      <c r="N20">
        <v>42.465252</v>
      </c>
      <c r="O20">
        <v>42.972518999999998</v>
      </c>
      <c r="P20">
        <v>43.642536</v>
      </c>
      <c r="Q20">
        <v>44.241501</v>
      </c>
      <c r="R20">
        <v>44.8596</v>
      </c>
      <c r="S20">
        <v>45.52449</v>
      </c>
      <c r="T20">
        <v>46.075420000000001</v>
      </c>
      <c r="U20">
        <v>46.682631999999998</v>
      </c>
      <c r="V20">
        <v>47.298706000000003</v>
      </c>
      <c r="W20">
        <v>47.863827000000001</v>
      </c>
      <c r="X20">
        <v>48.570414999999997</v>
      </c>
      <c r="Y20">
        <v>49.370978999999998</v>
      </c>
      <c r="Z20">
        <v>50.070613999999999</v>
      </c>
      <c r="AA20">
        <v>50.737022000000003</v>
      </c>
      <c r="AB20">
        <v>51.313442000000002</v>
      </c>
      <c r="AC20">
        <v>51.847186999999998</v>
      </c>
      <c r="AD20">
        <v>52.404834999999999</v>
      </c>
      <c r="AE20">
        <v>53.007792999999999</v>
      </c>
      <c r="AF20">
        <v>53.702660000000002</v>
      </c>
      <c r="AG20">
        <v>54.419842000000003</v>
      </c>
      <c r="AH20">
        <v>55.152199000000003</v>
      </c>
      <c r="AI20" s="33">
        <v>1.2E-2</v>
      </c>
    </row>
    <row r="21" spans="1:35">
      <c r="A21" t="s">
        <v>737</v>
      </c>
      <c r="B21" t="s">
        <v>3355</v>
      </c>
      <c r="C21" t="s">
        <v>3356</v>
      </c>
      <c r="D21" t="s">
        <v>273</v>
      </c>
      <c r="F21">
        <v>19.485095999999999</v>
      </c>
      <c r="G21">
        <v>19.207556</v>
      </c>
      <c r="H21">
        <v>19.063082000000001</v>
      </c>
      <c r="I21">
        <v>19.057665</v>
      </c>
      <c r="J21">
        <v>19.235237000000001</v>
      </c>
      <c r="K21">
        <v>19.400040000000001</v>
      </c>
      <c r="L21">
        <v>19.585732</v>
      </c>
      <c r="M21">
        <v>19.752495</v>
      </c>
      <c r="N21">
        <v>19.882428999999998</v>
      </c>
      <c r="O21">
        <v>20.051871999999999</v>
      </c>
      <c r="P21">
        <v>20.317062</v>
      </c>
      <c r="Q21">
        <v>20.547533000000001</v>
      </c>
      <c r="R21">
        <v>20.797058</v>
      </c>
      <c r="S21">
        <v>21.063274</v>
      </c>
      <c r="T21">
        <v>21.258192000000001</v>
      </c>
      <c r="U21">
        <v>21.506865000000001</v>
      </c>
      <c r="V21">
        <v>21.722429000000002</v>
      </c>
      <c r="W21">
        <v>21.973479999999999</v>
      </c>
      <c r="X21">
        <v>22.266081</v>
      </c>
      <c r="Y21">
        <v>22.617493</v>
      </c>
      <c r="Z21">
        <v>22.929684000000002</v>
      </c>
      <c r="AA21">
        <v>23.232797999999999</v>
      </c>
      <c r="AB21">
        <v>23.50264</v>
      </c>
      <c r="AC21">
        <v>23.752012000000001</v>
      </c>
      <c r="AD21">
        <v>24.010308999999999</v>
      </c>
      <c r="AE21">
        <v>24.278696</v>
      </c>
      <c r="AF21">
        <v>24.577971999999999</v>
      </c>
      <c r="AG21">
        <v>24.885752</v>
      </c>
      <c r="AH21">
        <v>25.192163000000001</v>
      </c>
      <c r="AI21" s="33">
        <v>8.9999999999999993E-3</v>
      </c>
    </row>
    <row r="22" spans="1:35">
      <c r="A22" t="s">
        <v>252</v>
      </c>
      <c r="B22" t="s">
        <v>3357</v>
      </c>
      <c r="C22" t="s">
        <v>3358</v>
      </c>
      <c r="D22" t="s">
        <v>273</v>
      </c>
      <c r="F22">
        <v>3.5511000000000001E-2</v>
      </c>
      <c r="G22">
        <v>3.6839999999999998E-2</v>
      </c>
      <c r="H22">
        <v>3.8283999999999999E-2</v>
      </c>
      <c r="I22">
        <v>3.9905000000000003E-2</v>
      </c>
      <c r="J22">
        <v>4.1933999999999999E-2</v>
      </c>
      <c r="K22">
        <v>4.3994999999999999E-2</v>
      </c>
      <c r="L22">
        <v>4.6095999999999998E-2</v>
      </c>
      <c r="M22">
        <v>4.8090000000000001E-2</v>
      </c>
      <c r="N22">
        <v>5.0129E-2</v>
      </c>
      <c r="O22">
        <v>5.2542999999999999E-2</v>
      </c>
      <c r="P22">
        <v>5.5598000000000002E-2</v>
      </c>
      <c r="Q22">
        <v>5.9251999999999999E-2</v>
      </c>
      <c r="R22">
        <v>6.3455999999999999E-2</v>
      </c>
      <c r="S22">
        <v>6.7790000000000003E-2</v>
      </c>
      <c r="T22">
        <v>7.2345000000000007E-2</v>
      </c>
      <c r="U22">
        <v>7.7487E-2</v>
      </c>
      <c r="V22">
        <v>8.3163000000000001E-2</v>
      </c>
      <c r="W22">
        <v>8.9284000000000002E-2</v>
      </c>
      <c r="X22">
        <v>9.6338999999999994E-2</v>
      </c>
      <c r="Y22">
        <v>0.10442</v>
      </c>
      <c r="Z22">
        <v>0.11297</v>
      </c>
      <c r="AA22">
        <v>0.12192699999999999</v>
      </c>
      <c r="AB22">
        <v>0.13096099999999999</v>
      </c>
      <c r="AC22">
        <v>0.14008499999999999</v>
      </c>
      <c r="AD22">
        <v>0.14941599999999999</v>
      </c>
      <c r="AE22">
        <v>0.15890199999999999</v>
      </c>
      <c r="AF22">
        <v>0.16864999999999999</v>
      </c>
      <c r="AG22">
        <v>0.17793800000000001</v>
      </c>
      <c r="AH22">
        <v>0.187227</v>
      </c>
      <c r="AI22" s="33">
        <v>6.0999999999999999E-2</v>
      </c>
    </row>
    <row r="23" spans="1:35">
      <c r="A23" t="s">
        <v>261</v>
      </c>
      <c r="B23" t="s">
        <v>3359</v>
      </c>
      <c r="C23" t="s">
        <v>3360</v>
      </c>
      <c r="D23" t="s">
        <v>273</v>
      </c>
      <c r="F23">
        <v>4.0708000000000001E-2</v>
      </c>
      <c r="G23">
        <v>3.8725999999999997E-2</v>
      </c>
      <c r="H23">
        <v>3.6778999999999999E-2</v>
      </c>
      <c r="I23">
        <v>3.5041999999999997E-2</v>
      </c>
      <c r="J23">
        <v>3.3513000000000001E-2</v>
      </c>
      <c r="K23">
        <v>3.1829999999999997E-2</v>
      </c>
      <c r="L23">
        <v>3.0179999999999998E-2</v>
      </c>
      <c r="M23">
        <v>2.8448000000000001E-2</v>
      </c>
      <c r="N23">
        <v>2.6646E-2</v>
      </c>
      <c r="O23">
        <v>2.4979000000000001E-2</v>
      </c>
      <c r="P23">
        <v>2.3466999999999998E-2</v>
      </c>
      <c r="Q23">
        <v>2.1950000000000001E-2</v>
      </c>
      <c r="R23">
        <v>2.0449999999999999E-2</v>
      </c>
      <c r="S23">
        <v>1.899E-2</v>
      </c>
      <c r="T23">
        <v>1.7543E-2</v>
      </c>
      <c r="U23">
        <v>1.6268999999999999E-2</v>
      </c>
      <c r="V23">
        <v>1.512E-2</v>
      </c>
      <c r="W23">
        <v>1.4109999999999999E-2</v>
      </c>
      <c r="X23">
        <v>1.3188999999999999E-2</v>
      </c>
      <c r="Y23">
        <v>1.227E-2</v>
      </c>
      <c r="Z23">
        <v>1.1424999999999999E-2</v>
      </c>
      <c r="AA23">
        <v>1.0463999999999999E-2</v>
      </c>
      <c r="AB23">
        <v>9.4820000000000008E-3</v>
      </c>
      <c r="AC23">
        <v>8.6669999999999994E-3</v>
      </c>
      <c r="AD23">
        <v>7.979E-3</v>
      </c>
      <c r="AE23">
        <v>7.2839999999999997E-3</v>
      </c>
      <c r="AF23">
        <v>6.5919999999999998E-3</v>
      </c>
      <c r="AG23">
        <v>5.96E-3</v>
      </c>
      <c r="AH23">
        <v>5.4200000000000003E-3</v>
      </c>
      <c r="AI23" s="33">
        <v>-6.9000000000000006E-2</v>
      </c>
    </row>
    <row r="24" spans="1:35">
      <c r="A24" t="s">
        <v>738</v>
      </c>
      <c r="B24" t="s">
        <v>3361</v>
      </c>
      <c r="C24" t="s">
        <v>3362</v>
      </c>
      <c r="D24" t="s">
        <v>273</v>
      </c>
      <c r="F24">
        <v>0.57464499999999996</v>
      </c>
      <c r="G24">
        <v>0.61202000000000001</v>
      </c>
      <c r="H24">
        <v>0.65487300000000004</v>
      </c>
      <c r="I24">
        <v>0.70382800000000001</v>
      </c>
      <c r="J24">
        <v>0.76368999999999998</v>
      </c>
      <c r="K24">
        <v>0.83234600000000003</v>
      </c>
      <c r="L24">
        <v>0.90630100000000002</v>
      </c>
      <c r="M24">
        <v>0.98374399999999995</v>
      </c>
      <c r="N24">
        <v>1.065035</v>
      </c>
      <c r="O24">
        <v>1.1571849999999999</v>
      </c>
      <c r="P24">
        <v>1.2650079999999999</v>
      </c>
      <c r="Q24">
        <v>1.3837569999999999</v>
      </c>
      <c r="R24">
        <v>1.516532</v>
      </c>
      <c r="S24">
        <v>1.660989</v>
      </c>
      <c r="T24">
        <v>1.8032760000000001</v>
      </c>
      <c r="U24">
        <v>1.9545589999999999</v>
      </c>
      <c r="V24">
        <v>2.1065309999999999</v>
      </c>
      <c r="W24">
        <v>2.2559279999999999</v>
      </c>
      <c r="X24">
        <v>2.416903</v>
      </c>
      <c r="Y24">
        <v>2.5815619999999999</v>
      </c>
      <c r="Z24">
        <v>2.7395779999999998</v>
      </c>
      <c r="AA24">
        <v>2.890177</v>
      </c>
      <c r="AB24">
        <v>3.0296530000000002</v>
      </c>
      <c r="AC24">
        <v>3.162442</v>
      </c>
      <c r="AD24">
        <v>3.2933270000000001</v>
      </c>
      <c r="AE24">
        <v>3.4213629999999999</v>
      </c>
      <c r="AF24">
        <v>3.5486409999999999</v>
      </c>
      <c r="AG24">
        <v>3.6716890000000002</v>
      </c>
      <c r="AH24">
        <v>3.7896350000000001</v>
      </c>
      <c r="AI24" s="33">
        <v>7.0000000000000007E-2</v>
      </c>
    </row>
    <row r="25" spans="1:35">
      <c r="A25" t="s">
        <v>739</v>
      </c>
      <c r="B25" t="s">
        <v>3363</v>
      </c>
      <c r="C25" t="s">
        <v>3364</v>
      </c>
      <c r="D25" t="s">
        <v>273</v>
      </c>
      <c r="F25">
        <v>4.7980000000000002E-3</v>
      </c>
      <c r="G25">
        <v>5.7029999999999997E-3</v>
      </c>
      <c r="H25">
        <v>6.3889999999999997E-3</v>
      </c>
      <c r="I25">
        <v>6.9290000000000003E-3</v>
      </c>
      <c r="J25">
        <v>7.3730000000000002E-3</v>
      </c>
      <c r="K25">
        <v>7.6779999999999999E-3</v>
      </c>
      <c r="L25">
        <v>7.8589999999999997E-3</v>
      </c>
      <c r="M25">
        <v>7.9290000000000003E-3</v>
      </c>
      <c r="N25">
        <v>7.9059999999999998E-3</v>
      </c>
      <c r="O25">
        <v>7.8379999999999995E-3</v>
      </c>
      <c r="P25">
        <v>7.7409999999999996E-3</v>
      </c>
      <c r="Q25">
        <v>7.5880000000000001E-3</v>
      </c>
      <c r="R25">
        <v>7.3899999999999999E-3</v>
      </c>
      <c r="S25">
        <v>7.1789999999999996E-3</v>
      </c>
      <c r="T25">
        <v>6.8910000000000004E-3</v>
      </c>
      <c r="U25">
        <v>6.5830000000000003E-3</v>
      </c>
      <c r="V25">
        <v>6.3270000000000002E-3</v>
      </c>
      <c r="W25">
        <v>6.058E-3</v>
      </c>
      <c r="X25">
        <v>5.7660000000000003E-3</v>
      </c>
      <c r="Y25">
        <v>5.4850000000000003E-3</v>
      </c>
      <c r="Z25">
        <v>5.202E-3</v>
      </c>
      <c r="AA25">
        <v>4.9259999999999998E-3</v>
      </c>
      <c r="AB25">
        <v>4.6579999999999998E-3</v>
      </c>
      <c r="AC25">
        <v>4.4060000000000002E-3</v>
      </c>
      <c r="AD25">
        <v>4.1700000000000001E-3</v>
      </c>
      <c r="AE25">
        <v>3.9459999999999999E-3</v>
      </c>
      <c r="AF25">
        <v>3.7369999999999999E-3</v>
      </c>
      <c r="AG25">
        <v>3.529E-3</v>
      </c>
      <c r="AH25">
        <v>3.3370000000000001E-3</v>
      </c>
      <c r="AI25" s="33">
        <v>-1.2999999999999999E-2</v>
      </c>
    </row>
    <row r="26" spans="1:35">
      <c r="A26" t="s">
        <v>740</v>
      </c>
      <c r="B26" t="s">
        <v>3365</v>
      </c>
      <c r="C26" t="s">
        <v>3366</v>
      </c>
      <c r="D26" t="s">
        <v>273</v>
      </c>
      <c r="F26">
        <v>0</v>
      </c>
      <c r="G26">
        <v>0</v>
      </c>
      <c r="H26">
        <v>4.8019999999999998E-3</v>
      </c>
      <c r="I26">
        <v>9.273E-3</v>
      </c>
      <c r="J26">
        <v>1.362E-2</v>
      </c>
      <c r="K26">
        <v>1.7857999999999999E-2</v>
      </c>
      <c r="L26">
        <v>2.1954000000000001E-2</v>
      </c>
      <c r="M26">
        <v>2.5801000000000001E-2</v>
      </c>
      <c r="N26">
        <v>2.9377E-2</v>
      </c>
      <c r="O26">
        <v>3.2895000000000001E-2</v>
      </c>
      <c r="P26">
        <v>3.6549999999999999E-2</v>
      </c>
      <c r="Q26">
        <v>4.0271000000000001E-2</v>
      </c>
      <c r="R26">
        <v>4.4130999999999997E-2</v>
      </c>
      <c r="S26">
        <v>4.8115999999999999E-2</v>
      </c>
      <c r="T26">
        <v>5.2090999999999998E-2</v>
      </c>
      <c r="U26">
        <v>5.6283E-2</v>
      </c>
      <c r="V26">
        <v>6.0682E-2</v>
      </c>
      <c r="W26">
        <v>6.5259999999999999E-2</v>
      </c>
      <c r="X26">
        <v>7.0387000000000005E-2</v>
      </c>
      <c r="Y26">
        <v>7.6138999999999998E-2</v>
      </c>
      <c r="Z26">
        <v>8.2224000000000005E-2</v>
      </c>
      <c r="AA26">
        <v>8.8414000000000006E-2</v>
      </c>
      <c r="AB26">
        <v>9.4789999999999999E-2</v>
      </c>
      <c r="AC26">
        <v>0.10142900000000001</v>
      </c>
      <c r="AD26">
        <v>0.108489</v>
      </c>
      <c r="AE26">
        <v>0.11597300000000001</v>
      </c>
      <c r="AF26">
        <v>0.123997</v>
      </c>
      <c r="AG26">
        <v>0.13239100000000001</v>
      </c>
      <c r="AH26">
        <v>0.14105799999999999</v>
      </c>
      <c r="AI26" t="s">
        <v>112</v>
      </c>
    </row>
    <row r="27" spans="1:35">
      <c r="A27" t="s">
        <v>741</v>
      </c>
      <c r="B27" t="s">
        <v>3367</v>
      </c>
      <c r="C27" t="s">
        <v>3368</v>
      </c>
      <c r="D27" t="s">
        <v>273</v>
      </c>
      <c r="F27">
        <v>0</v>
      </c>
      <c r="G27">
        <v>0</v>
      </c>
      <c r="H27">
        <v>4.7920000000000003E-3</v>
      </c>
      <c r="I27">
        <v>9.1020000000000007E-3</v>
      </c>
      <c r="J27">
        <v>1.3188999999999999E-2</v>
      </c>
      <c r="K27">
        <v>1.7124E-2</v>
      </c>
      <c r="L27">
        <v>2.0841999999999999E-2</v>
      </c>
      <c r="M27">
        <v>2.4292000000000001E-2</v>
      </c>
      <c r="N27">
        <v>2.7504000000000001E-2</v>
      </c>
      <c r="O27">
        <v>3.0744E-2</v>
      </c>
      <c r="P27">
        <v>3.4217999999999998E-2</v>
      </c>
      <c r="Q27">
        <v>3.7911E-2</v>
      </c>
      <c r="R27">
        <v>4.1903999999999997E-2</v>
      </c>
      <c r="S27">
        <v>4.6192999999999998E-2</v>
      </c>
      <c r="T27">
        <v>5.0677E-2</v>
      </c>
      <c r="U27">
        <v>5.5608999999999999E-2</v>
      </c>
      <c r="V27">
        <v>6.0970000000000003E-2</v>
      </c>
      <c r="W27">
        <v>6.6772999999999999E-2</v>
      </c>
      <c r="X27">
        <v>7.3441999999999993E-2</v>
      </c>
      <c r="Y27">
        <v>8.1113000000000005E-2</v>
      </c>
      <c r="Z27">
        <v>8.9478000000000002E-2</v>
      </c>
      <c r="AA27">
        <v>9.8288E-2</v>
      </c>
      <c r="AB27">
        <v>0.107596</v>
      </c>
      <c r="AC27">
        <v>0.11747199999999999</v>
      </c>
      <c r="AD27">
        <v>0.12809999999999999</v>
      </c>
      <c r="AE27">
        <v>0.13945099999999999</v>
      </c>
      <c r="AF27">
        <v>0.15163699999999999</v>
      </c>
      <c r="AG27">
        <v>0.16437399999999999</v>
      </c>
      <c r="AH27">
        <v>0.17741299999999999</v>
      </c>
      <c r="AI27" t="s">
        <v>112</v>
      </c>
    </row>
    <row r="28" spans="1:35">
      <c r="A28" t="s">
        <v>742</v>
      </c>
      <c r="B28" t="s">
        <v>3369</v>
      </c>
      <c r="C28" t="s">
        <v>3370</v>
      </c>
      <c r="D28" t="s">
        <v>273</v>
      </c>
      <c r="F28">
        <v>0</v>
      </c>
      <c r="G28">
        <v>0</v>
      </c>
      <c r="H28">
        <v>8.0309999999999999E-3</v>
      </c>
      <c r="I28">
        <v>1.5547999999999999E-2</v>
      </c>
      <c r="J28">
        <v>2.2983E-2</v>
      </c>
      <c r="K28">
        <v>3.0315999999999999E-2</v>
      </c>
      <c r="L28">
        <v>3.7409999999999999E-2</v>
      </c>
      <c r="M28">
        <v>4.4117000000000003E-2</v>
      </c>
      <c r="N28">
        <v>5.0389000000000003E-2</v>
      </c>
      <c r="O28">
        <v>5.6564999999999997E-2</v>
      </c>
      <c r="P28">
        <v>6.2924999999999995E-2</v>
      </c>
      <c r="Q28">
        <v>6.9292999999999993E-2</v>
      </c>
      <c r="R28">
        <v>7.5836000000000001E-2</v>
      </c>
      <c r="S28">
        <v>8.2627000000000006E-2</v>
      </c>
      <c r="T28">
        <v>8.9402999999999996E-2</v>
      </c>
      <c r="U28">
        <v>9.6571000000000004E-2</v>
      </c>
      <c r="V28">
        <v>0.104212</v>
      </c>
      <c r="W28">
        <v>0.112293</v>
      </c>
      <c r="X28">
        <v>0.121466</v>
      </c>
      <c r="Y28">
        <v>0.131887</v>
      </c>
      <c r="Z28">
        <v>0.14305100000000001</v>
      </c>
      <c r="AA28">
        <v>0.15457899999999999</v>
      </c>
      <c r="AB28">
        <v>0.16658000000000001</v>
      </c>
      <c r="AC28">
        <v>0.17917</v>
      </c>
      <c r="AD28">
        <v>0.19262099999999999</v>
      </c>
      <c r="AE28">
        <v>0.20694299999999999</v>
      </c>
      <c r="AF28">
        <v>0.222335</v>
      </c>
      <c r="AG28">
        <v>0.23847599999999999</v>
      </c>
      <c r="AH28">
        <v>0.255162</v>
      </c>
      <c r="AI28" t="s">
        <v>112</v>
      </c>
    </row>
    <row r="29" spans="1:35">
      <c r="A29" t="s">
        <v>744</v>
      </c>
      <c r="B29" t="s">
        <v>3371</v>
      </c>
      <c r="C29" t="s">
        <v>3372</v>
      </c>
      <c r="D29" t="s">
        <v>273</v>
      </c>
      <c r="F29">
        <v>59.693741000000003</v>
      </c>
      <c r="G29">
        <v>59.219906000000002</v>
      </c>
      <c r="H29">
        <v>59.089672</v>
      </c>
      <c r="I29">
        <v>59.441608000000002</v>
      </c>
      <c r="J29">
        <v>60.343643</v>
      </c>
      <c r="K29">
        <v>61.236187000000001</v>
      </c>
      <c r="L29">
        <v>62.154181999999999</v>
      </c>
      <c r="M29">
        <v>62.950744999999998</v>
      </c>
      <c r="N29">
        <v>63.604579999999999</v>
      </c>
      <c r="O29">
        <v>64.387077000000005</v>
      </c>
      <c r="P29">
        <v>65.444946000000002</v>
      </c>
      <c r="Q29">
        <v>66.408798000000004</v>
      </c>
      <c r="R29">
        <v>67.426163000000003</v>
      </c>
      <c r="S29">
        <v>68.519752999999994</v>
      </c>
      <c r="T29">
        <v>69.425606000000002</v>
      </c>
      <c r="U29">
        <v>70.452704999999995</v>
      </c>
      <c r="V29">
        <v>71.457924000000006</v>
      </c>
      <c r="W29">
        <v>72.446793</v>
      </c>
      <c r="X29">
        <v>73.633788999999993</v>
      </c>
      <c r="Y29">
        <v>74.981209000000007</v>
      </c>
      <c r="Z29">
        <v>76.183959999999999</v>
      </c>
      <c r="AA29">
        <v>77.338393999999994</v>
      </c>
      <c r="AB29">
        <v>78.359520000000003</v>
      </c>
      <c r="AC29">
        <v>79.312652999999997</v>
      </c>
      <c r="AD29">
        <v>80.298964999999995</v>
      </c>
      <c r="AE29">
        <v>81.340034000000003</v>
      </c>
      <c r="AF29">
        <v>82.505859000000001</v>
      </c>
      <c r="AG29">
        <v>83.699607999999998</v>
      </c>
      <c r="AH29">
        <v>84.902884999999998</v>
      </c>
      <c r="AI29" s="33">
        <v>1.2999999999999999E-2</v>
      </c>
    </row>
    <row r="30" spans="1:35">
      <c r="A30" t="s">
        <v>745</v>
      </c>
    </row>
    <row r="31" spans="1:35">
      <c r="A31" t="s">
        <v>245</v>
      </c>
      <c r="B31" t="s">
        <v>3373</v>
      </c>
      <c r="C31" t="s">
        <v>3374</v>
      </c>
      <c r="D31" t="s">
        <v>273</v>
      </c>
      <c r="F31">
        <v>184.86199999999999</v>
      </c>
      <c r="G31">
        <v>184.344696</v>
      </c>
      <c r="H31">
        <v>184.476089</v>
      </c>
      <c r="I31">
        <v>185.892212</v>
      </c>
      <c r="J31">
        <v>188.61058</v>
      </c>
      <c r="K31">
        <v>190.849152</v>
      </c>
      <c r="L31">
        <v>192.67218</v>
      </c>
      <c r="M31">
        <v>193.73893699999999</v>
      </c>
      <c r="N31">
        <v>194.02500900000001</v>
      </c>
      <c r="O31">
        <v>194.458145</v>
      </c>
      <c r="P31">
        <v>195.35394299999999</v>
      </c>
      <c r="Q31">
        <v>195.959137</v>
      </c>
      <c r="R31">
        <v>196.694839</v>
      </c>
      <c r="S31">
        <v>197.61731</v>
      </c>
      <c r="T31">
        <v>197.971542</v>
      </c>
      <c r="U31">
        <v>198.53990200000001</v>
      </c>
      <c r="V31">
        <v>199.169006</v>
      </c>
      <c r="W31">
        <v>199.41644299999999</v>
      </c>
      <c r="X31">
        <v>200.135818</v>
      </c>
      <c r="Y31">
        <v>201.1875</v>
      </c>
      <c r="Z31">
        <v>201.891571</v>
      </c>
      <c r="AA31">
        <v>202.28323399999999</v>
      </c>
      <c r="AB31">
        <v>202.176941</v>
      </c>
      <c r="AC31">
        <v>201.833054</v>
      </c>
      <c r="AD31">
        <v>201.504211</v>
      </c>
      <c r="AE31">
        <v>201.22666899999999</v>
      </c>
      <c r="AF31">
        <v>201.23538199999999</v>
      </c>
      <c r="AG31">
        <v>201.305756</v>
      </c>
      <c r="AH31">
        <v>201.41529800000001</v>
      </c>
      <c r="AI31" s="33">
        <v>3.0000000000000001E-3</v>
      </c>
    </row>
    <row r="32" spans="1:35">
      <c r="A32" t="s">
        <v>737</v>
      </c>
      <c r="B32" t="s">
        <v>3375</v>
      </c>
      <c r="C32" t="s">
        <v>3376</v>
      </c>
      <c r="D32" t="s">
        <v>273</v>
      </c>
      <c r="F32">
        <v>0.177816</v>
      </c>
      <c r="G32">
        <v>0.17777100000000001</v>
      </c>
      <c r="H32">
        <v>0.180895</v>
      </c>
      <c r="I32">
        <v>0.18678600000000001</v>
      </c>
      <c r="J32">
        <v>0.19670299999999999</v>
      </c>
      <c r="K32">
        <v>0.208367</v>
      </c>
      <c r="L32">
        <v>0.220694</v>
      </c>
      <c r="M32">
        <v>0.23275299999999999</v>
      </c>
      <c r="N32">
        <v>0.245085</v>
      </c>
      <c r="O32">
        <v>0.25741999999999998</v>
      </c>
      <c r="P32">
        <v>0.26973999999999998</v>
      </c>
      <c r="Q32">
        <v>0.28104200000000001</v>
      </c>
      <c r="R32">
        <v>0.291574</v>
      </c>
      <c r="S32">
        <v>0.30125000000000002</v>
      </c>
      <c r="T32">
        <v>0.30850699999999998</v>
      </c>
      <c r="U32">
        <v>0.315085</v>
      </c>
      <c r="V32">
        <v>0.320664</v>
      </c>
      <c r="W32">
        <v>0.32526100000000002</v>
      </c>
      <c r="X32">
        <v>0.33057199999999998</v>
      </c>
      <c r="Y32">
        <v>0.33603699999999997</v>
      </c>
      <c r="Z32">
        <v>0.33924599999999999</v>
      </c>
      <c r="AA32">
        <v>0.34148200000000001</v>
      </c>
      <c r="AB32">
        <v>0.34378500000000001</v>
      </c>
      <c r="AC32">
        <v>0.346113</v>
      </c>
      <c r="AD32">
        <v>0.348717</v>
      </c>
      <c r="AE32">
        <v>0.35136800000000001</v>
      </c>
      <c r="AF32">
        <v>0.354296</v>
      </c>
      <c r="AG32">
        <v>0.357124</v>
      </c>
      <c r="AH32">
        <v>0.359989</v>
      </c>
      <c r="AI32" s="33">
        <v>2.5999999999999999E-2</v>
      </c>
    </row>
    <row r="33" spans="1:35">
      <c r="A33" t="s">
        <v>252</v>
      </c>
      <c r="B33" t="s">
        <v>3377</v>
      </c>
      <c r="C33" t="s">
        <v>3378</v>
      </c>
      <c r="D33" t="s">
        <v>273</v>
      </c>
      <c r="F33">
        <v>2.7642E-2</v>
      </c>
      <c r="G33">
        <v>3.0204999999999999E-2</v>
      </c>
      <c r="H33">
        <v>3.2635999999999998E-2</v>
      </c>
      <c r="I33">
        <v>3.4927E-2</v>
      </c>
      <c r="J33">
        <v>3.7268000000000003E-2</v>
      </c>
      <c r="K33">
        <v>3.9259000000000002E-2</v>
      </c>
      <c r="L33">
        <v>4.0816999999999999E-2</v>
      </c>
      <c r="M33">
        <v>4.1799000000000003E-2</v>
      </c>
      <c r="N33">
        <v>4.2358E-2</v>
      </c>
      <c r="O33">
        <v>4.2771000000000003E-2</v>
      </c>
      <c r="P33">
        <v>4.3182999999999999E-2</v>
      </c>
      <c r="Q33">
        <v>4.3642E-2</v>
      </c>
      <c r="R33">
        <v>4.4277999999999998E-2</v>
      </c>
      <c r="S33">
        <v>4.5026999999999998E-2</v>
      </c>
      <c r="T33">
        <v>4.5581999999999998E-2</v>
      </c>
      <c r="U33">
        <v>4.6136000000000003E-2</v>
      </c>
      <c r="V33">
        <v>4.6531000000000003E-2</v>
      </c>
      <c r="W33">
        <v>4.6794000000000002E-2</v>
      </c>
      <c r="X33">
        <v>4.7144999999999999E-2</v>
      </c>
      <c r="Y33">
        <v>4.7666E-2</v>
      </c>
      <c r="Z33">
        <v>4.8096E-2</v>
      </c>
      <c r="AA33">
        <v>4.8453000000000003E-2</v>
      </c>
      <c r="AB33">
        <v>4.8684999999999999E-2</v>
      </c>
      <c r="AC33">
        <v>4.8861000000000002E-2</v>
      </c>
      <c r="AD33">
        <v>4.9049000000000002E-2</v>
      </c>
      <c r="AE33">
        <v>4.9248E-2</v>
      </c>
      <c r="AF33">
        <v>4.9494999999999997E-2</v>
      </c>
      <c r="AG33">
        <v>4.9695000000000003E-2</v>
      </c>
      <c r="AH33">
        <v>4.9834999999999997E-2</v>
      </c>
      <c r="AI33" s="33">
        <v>2.1000000000000001E-2</v>
      </c>
    </row>
    <row r="34" spans="1:35">
      <c r="A34" t="s">
        <v>261</v>
      </c>
      <c r="B34" t="s">
        <v>3379</v>
      </c>
      <c r="C34" t="s">
        <v>3380</v>
      </c>
      <c r="D34" t="s">
        <v>273</v>
      </c>
      <c r="F34">
        <v>2.1455150000000001</v>
      </c>
      <c r="G34">
        <v>2.194642</v>
      </c>
      <c r="H34">
        <v>2.2380640000000001</v>
      </c>
      <c r="I34">
        <v>2.2797019999999999</v>
      </c>
      <c r="J34">
        <v>2.319849</v>
      </c>
      <c r="K34">
        <v>2.3348580000000001</v>
      </c>
      <c r="L34">
        <v>2.3220869999999998</v>
      </c>
      <c r="M34">
        <v>2.2799879999999999</v>
      </c>
      <c r="N34">
        <v>2.2191930000000002</v>
      </c>
      <c r="O34">
        <v>2.1581709999999998</v>
      </c>
      <c r="P34">
        <v>2.1082679999999998</v>
      </c>
      <c r="Q34">
        <v>2.0697860000000001</v>
      </c>
      <c r="R34">
        <v>2.0510329999999999</v>
      </c>
      <c r="S34">
        <v>2.0526599999999999</v>
      </c>
      <c r="T34">
        <v>2.0645099999999998</v>
      </c>
      <c r="U34">
        <v>2.093877</v>
      </c>
      <c r="V34">
        <v>2.1380020000000002</v>
      </c>
      <c r="W34">
        <v>2.1920709999999999</v>
      </c>
      <c r="X34">
        <v>2.2658179999999999</v>
      </c>
      <c r="Y34">
        <v>2.358203</v>
      </c>
      <c r="Z34">
        <v>2.4577110000000002</v>
      </c>
      <c r="AA34">
        <v>2.5637089999999998</v>
      </c>
      <c r="AB34">
        <v>2.673524</v>
      </c>
      <c r="AC34">
        <v>2.7897789999999998</v>
      </c>
      <c r="AD34">
        <v>2.9163060000000001</v>
      </c>
      <c r="AE34">
        <v>3.0541450000000001</v>
      </c>
      <c r="AF34">
        <v>3.2053590000000001</v>
      </c>
      <c r="AG34">
        <v>3.3672719999999998</v>
      </c>
      <c r="AH34">
        <v>3.5394549999999998</v>
      </c>
      <c r="AI34" s="33">
        <v>1.7999999999999999E-2</v>
      </c>
    </row>
    <row r="35" spans="1:35">
      <c r="A35" t="s">
        <v>738</v>
      </c>
      <c r="B35" t="s">
        <v>3381</v>
      </c>
      <c r="C35" t="s">
        <v>3382</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3383</v>
      </c>
      <c r="C36" t="s">
        <v>3384</v>
      </c>
      <c r="D36" t="s">
        <v>273</v>
      </c>
      <c r="F36">
        <v>4.2640000000000004E-3</v>
      </c>
      <c r="G36">
        <v>4.9620000000000003E-3</v>
      </c>
      <c r="H36">
        <v>5.5570000000000003E-3</v>
      </c>
      <c r="I36">
        <v>6.0879999999999997E-3</v>
      </c>
      <c r="J36">
        <v>6.5700000000000003E-3</v>
      </c>
      <c r="K36">
        <v>6.9430000000000004E-3</v>
      </c>
      <c r="L36">
        <v>7.2110000000000004E-3</v>
      </c>
      <c r="M36">
        <v>7.3699999999999998E-3</v>
      </c>
      <c r="N36">
        <v>7.4250000000000002E-3</v>
      </c>
      <c r="O36">
        <v>7.4089999999999998E-3</v>
      </c>
      <c r="P36">
        <v>7.326E-3</v>
      </c>
      <c r="Q36">
        <v>7.1510000000000002E-3</v>
      </c>
      <c r="R36">
        <v>6.9109999999999996E-3</v>
      </c>
      <c r="S36">
        <v>6.6239999999999997E-3</v>
      </c>
      <c r="T36">
        <v>6.2880000000000002E-3</v>
      </c>
      <c r="U36">
        <v>5.9630000000000004E-3</v>
      </c>
      <c r="V36">
        <v>5.646E-3</v>
      </c>
      <c r="W36">
        <v>5.2820000000000002E-3</v>
      </c>
      <c r="X36">
        <v>4.9189999999999998E-3</v>
      </c>
      <c r="Y36">
        <v>4.6119999999999998E-3</v>
      </c>
      <c r="Z36">
        <v>4.3499999999999997E-3</v>
      </c>
      <c r="AA36">
        <v>4.0800000000000003E-3</v>
      </c>
      <c r="AB36">
        <v>3.833E-3</v>
      </c>
      <c r="AC36">
        <v>3.607E-3</v>
      </c>
      <c r="AD36">
        <v>3.4020000000000001E-3</v>
      </c>
      <c r="AE36">
        <v>3.2109999999999999E-3</v>
      </c>
      <c r="AF36">
        <v>3.0339999999999998E-3</v>
      </c>
      <c r="AG36">
        <v>2.8679999999999999E-3</v>
      </c>
      <c r="AH36">
        <v>2.715E-3</v>
      </c>
      <c r="AI36" s="33">
        <v>-1.6E-2</v>
      </c>
    </row>
    <row r="37" spans="1:35">
      <c r="A37" t="s">
        <v>740</v>
      </c>
      <c r="B37" t="s">
        <v>3385</v>
      </c>
      <c r="C37" t="s">
        <v>3386</v>
      </c>
      <c r="D37" t="s">
        <v>273</v>
      </c>
      <c r="F37">
        <v>0</v>
      </c>
      <c r="G37">
        <v>0</v>
      </c>
      <c r="H37">
        <v>1.24E-3</v>
      </c>
      <c r="I37">
        <v>2.4169999999999999E-3</v>
      </c>
      <c r="J37">
        <v>3.601E-3</v>
      </c>
      <c r="K37">
        <v>4.8009999999999997E-3</v>
      </c>
      <c r="L37">
        <v>6.0099999999999997E-3</v>
      </c>
      <c r="M37">
        <v>7.1989999999999997E-3</v>
      </c>
      <c r="N37">
        <v>8.3590000000000001E-3</v>
      </c>
      <c r="O37">
        <v>9.5320000000000005E-3</v>
      </c>
      <c r="P37">
        <v>1.0751E-2</v>
      </c>
      <c r="Q37">
        <v>1.1972E-2</v>
      </c>
      <c r="R37">
        <v>1.3199000000000001E-2</v>
      </c>
      <c r="S37">
        <v>1.4416999999999999E-2</v>
      </c>
      <c r="T37">
        <v>1.5571E-2</v>
      </c>
      <c r="U37">
        <v>1.6719000000000001E-2</v>
      </c>
      <c r="V37">
        <v>1.7854999999999999E-2</v>
      </c>
      <c r="W37">
        <v>1.8970999999999998E-2</v>
      </c>
      <c r="X37">
        <v>2.0177E-2</v>
      </c>
      <c r="Y37">
        <v>2.1499000000000001E-2</v>
      </c>
      <c r="Z37">
        <v>2.2883000000000001E-2</v>
      </c>
      <c r="AA37">
        <v>2.4312E-2</v>
      </c>
      <c r="AB37">
        <v>2.5756999999999999E-2</v>
      </c>
      <c r="AC37">
        <v>2.7286999999999999E-2</v>
      </c>
      <c r="AD37">
        <v>2.9006000000000001E-2</v>
      </c>
      <c r="AE37">
        <v>3.0893E-2</v>
      </c>
      <c r="AF37">
        <v>3.2987000000000002E-2</v>
      </c>
      <c r="AG37">
        <v>3.5265999999999999E-2</v>
      </c>
      <c r="AH37">
        <v>3.7726999999999997E-2</v>
      </c>
      <c r="AI37" t="s">
        <v>112</v>
      </c>
    </row>
    <row r="38" spans="1:35">
      <c r="A38" t="s">
        <v>741</v>
      </c>
      <c r="B38" t="s">
        <v>3387</v>
      </c>
      <c r="C38" t="s">
        <v>3388</v>
      </c>
      <c r="D38" t="s">
        <v>273</v>
      </c>
      <c r="F38">
        <v>0</v>
      </c>
      <c r="G38">
        <v>0</v>
      </c>
      <c r="H38">
        <v>2.7929999999999999E-3</v>
      </c>
      <c r="I38">
        <v>5.3759999999999997E-3</v>
      </c>
      <c r="J38">
        <v>7.9340000000000001E-3</v>
      </c>
      <c r="K38">
        <v>1.0499E-2</v>
      </c>
      <c r="L38">
        <v>1.3030999999999999E-2</v>
      </c>
      <c r="M38">
        <v>1.5478E-2</v>
      </c>
      <c r="N38">
        <v>1.7826000000000002E-2</v>
      </c>
      <c r="O38">
        <v>2.0178999999999999E-2</v>
      </c>
      <c r="P38">
        <v>2.2592999999999999E-2</v>
      </c>
      <c r="Q38">
        <v>2.4974E-2</v>
      </c>
      <c r="R38">
        <v>2.7327000000000001E-2</v>
      </c>
      <c r="S38">
        <v>2.9623E-2</v>
      </c>
      <c r="T38">
        <v>3.1739000000000003E-2</v>
      </c>
      <c r="U38">
        <v>3.3797000000000001E-2</v>
      </c>
      <c r="V38">
        <v>3.5782000000000001E-2</v>
      </c>
      <c r="W38">
        <v>3.7679999999999998E-2</v>
      </c>
      <c r="X38">
        <v>3.9711000000000003E-2</v>
      </c>
      <c r="Y38">
        <v>4.1924000000000003E-2</v>
      </c>
      <c r="Z38">
        <v>4.4208999999999998E-2</v>
      </c>
      <c r="AA38">
        <v>4.6512999999999999E-2</v>
      </c>
      <c r="AB38">
        <v>4.8765999999999997E-2</v>
      </c>
      <c r="AC38">
        <v>5.1101000000000001E-2</v>
      </c>
      <c r="AD38">
        <v>5.3706999999999998E-2</v>
      </c>
      <c r="AE38">
        <v>5.6491E-2</v>
      </c>
      <c r="AF38">
        <v>5.9487999999999999E-2</v>
      </c>
      <c r="AG38">
        <v>6.2619999999999995E-2</v>
      </c>
      <c r="AH38">
        <v>6.5863000000000005E-2</v>
      </c>
      <c r="AI38" t="s">
        <v>112</v>
      </c>
    </row>
    <row r="39" spans="1:35">
      <c r="A39" t="s">
        <v>742</v>
      </c>
      <c r="B39" t="s">
        <v>3389</v>
      </c>
      <c r="C39" t="s">
        <v>3390</v>
      </c>
      <c r="D39" t="s">
        <v>273</v>
      </c>
      <c r="F39">
        <v>0</v>
      </c>
      <c r="G39">
        <v>0</v>
      </c>
      <c r="H39">
        <v>6.7479999999999997E-3</v>
      </c>
      <c r="I39">
        <v>1.3188999999999999E-2</v>
      </c>
      <c r="J39">
        <v>1.9757E-2</v>
      </c>
      <c r="K39">
        <v>2.6471000000000001E-2</v>
      </c>
      <c r="L39">
        <v>3.3218999999999999E-2</v>
      </c>
      <c r="M39">
        <v>3.9855000000000002E-2</v>
      </c>
      <c r="N39">
        <v>4.6288999999999997E-2</v>
      </c>
      <c r="O39">
        <v>5.2738E-2</v>
      </c>
      <c r="P39">
        <v>5.9318999999999997E-2</v>
      </c>
      <c r="Q39">
        <v>6.5734000000000001E-2</v>
      </c>
      <c r="R39">
        <v>7.2011000000000006E-2</v>
      </c>
      <c r="S39">
        <v>7.8081999999999999E-2</v>
      </c>
      <c r="T39">
        <v>8.3599000000000007E-2</v>
      </c>
      <c r="U39">
        <v>8.8863999999999999E-2</v>
      </c>
      <c r="V39">
        <v>9.3850000000000003E-2</v>
      </c>
      <c r="W39">
        <v>9.8485000000000003E-2</v>
      </c>
      <c r="X39">
        <v>0.103307</v>
      </c>
      <c r="Y39">
        <v>0.10841199999999999</v>
      </c>
      <c r="Z39">
        <v>0.11351600000000001</v>
      </c>
      <c r="AA39">
        <v>0.118522</v>
      </c>
      <c r="AB39">
        <v>0.123284</v>
      </c>
      <c r="AC39">
        <v>0.12817000000000001</v>
      </c>
      <c r="AD39">
        <v>0.133685</v>
      </c>
      <c r="AE39">
        <v>0.13969000000000001</v>
      </c>
      <c r="AF39">
        <v>0.146366</v>
      </c>
      <c r="AG39">
        <v>0.153637</v>
      </c>
      <c r="AH39">
        <v>0.16156100000000001</v>
      </c>
      <c r="AI39" t="s">
        <v>112</v>
      </c>
    </row>
    <row r="40" spans="1:35">
      <c r="A40" t="s">
        <v>746</v>
      </c>
      <c r="B40" t="s">
        <v>3391</v>
      </c>
      <c r="C40" t="s">
        <v>3392</v>
      </c>
      <c r="D40" t="s">
        <v>273</v>
      </c>
      <c r="F40">
        <v>187.21717799999999</v>
      </c>
      <c r="G40">
        <v>186.75206</v>
      </c>
      <c r="H40">
        <v>186.943893</v>
      </c>
      <c r="I40">
        <v>188.42063899999999</v>
      </c>
      <c r="J40">
        <v>191.20210299999999</v>
      </c>
      <c r="K40">
        <v>193.48014800000001</v>
      </c>
      <c r="L40">
        <v>195.31500199999999</v>
      </c>
      <c r="M40">
        <v>196.363235</v>
      </c>
      <c r="N40">
        <v>196.611053</v>
      </c>
      <c r="O40">
        <v>197.005753</v>
      </c>
      <c r="P40">
        <v>197.87446600000001</v>
      </c>
      <c r="Q40">
        <v>198.46281400000001</v>
      </c>
      <c r="R40">
        <v>199.20082099999999</v>
      </c>
      <c r="S40">
        <v>200.14454699999999</v>
      </c>
      <c r="T40">
        <v>200.526962</v>
      </c>
      <c r="U40">
        <v>201.13973999999999</v>
      </c>
      <c r="V40">
        <v>201.826584</v>
      </c>
      <c r="W40">
        <v>202.140244</v>
      </c>
      <c r="X40">
        <v>202.946808</v>
      </c>
      <c r="Y40">
        <v>204.10554500000001</v>
      </c>
      <c r="Z40">
        <v>204.92065400000001</v>
      </c>
      <c r="AA40">
        <v>205.429428</v>
      </c>
      <c r="AB40">
        <v>205.44340500000001</v>
      </c>
      <c r="AC40">
        <v>205.226654</v>
      </c>
      <c r="AD40">
        <v>205.036743</v>
      </c>
      <c r="AE40">
        <v>204.910629</v>
      </c>
      <c r="AF40">
        <v>205.08535800000001</v>
      </c>
      <c r="AG40">
        <v>205.33308400000001</v>
      </c>
      <c r="AH40">
        <v>205.63125600000001</v>
      </c>
      <c r="AI40" s="33">
        <v>3.0000000000000001E-3</v>
      </c>
    </row>
    <row r="41" spans="1:35">
      <c r="A41" t="s">
        <v>747</v>
      </c>
      <c r="B41" t="s">
        <v>3393</v>
      </c>
      <c r="C41" t="s">
        <v>3394</v>
      </c>
      <c r="D41" t="s">
        <v>273</v>
      </c>
      <c r="F41">
        <v>321.953644</v>
      </c>
      <c r="G41">
        <v>320.66207900000001</v>
      </c>
      <c r="H41">
        <v>321.05505399999998</v>
      </c>
      <c r="I41">
        <v>324.03317299999998</v>
      </c>
      <c r="J41">
        <v>329.40017699999999</v>
      </c>
      <c r="K41">
        <v>333.88085899999999</v>
      </c>
      <c r="L41">
        <v>337.81912199999999</v>
      </c>
      <c r="M41">
        <v>340.88021900000001</v>
      </c>
      <c r="N41">
        <v>343.13888500000002</v>
      </c>
      <c r="O41">
        <v>346.05444299999999</v>
      </c>
      <c r="P41">
        <v>350.01104700000002</v>
      </c>
      <c r="Q41">
        <v>353.42150900000001</v>
      </c>
      <c r="R41">
        <v>357.08483899999999</v>
      </c>
      <c r="S41">
        <v>361.064301</v>
      </c>
      <c r="T41">
        <v>364.03088400000001</v>
      </c>
      <c r="U41">
        <v>367.50329599999998</v>
      </c>
      <c r="V41">
        <v>371.08917200000002</v>
      </c>
      <c r="W41">
        <v>374.195404</v>
      </c>
      <c r="X41">
        <v>378.32614100000001</v>
      </c>
      <c r="Y41">
        <v>383.125854</v>
      </c>
      <c r="Z41">
        <v>387.17630000000003</v>
      </c>
      <c r="AA41">
        <v>390.79797400000001</v>
      </c>
      <c r="AB41">
        <v>393.733521</v>
      </c>
      <c r="AC41">
        <v>396.52639799999997</v>
      </c>
      <c r="AD41">
        <v>399.58157299999999</v>
      </c>
      <c r="AE41">
        <v>402.817474</v>
      </c>
      <c r="AF41">
        <v>406.54611199999999</v>
      </c>
      <c r="AG41">
        <v>410.34396400000003</v>
      </c>
      <c r="AH41">
        <v>414.31246900000002</v>
      </c>
      <c r="AI41" s="33">
        <v>8.9999999999999993E-3</v>
      </c>
    </row>
    <row r="42" spans="1:35">
      <c r="A42" t="s">
        <v>748</v>
      </c>
    </row>
    <row r="43" spans="1:35">
      <c r="A43" t="s">
        <v>200</v>
      </c>
    </row>
    <row r="44" spans="1:35">
      <c r="A44" t="s">
        <v>245</v>
      </c>
      <c r="B44" t="s">
        <v>3395</v>
      </c>
      <c r="C44" t="s">
        <v>3396</v>
      </c>
      <c r="D44" t="s">
        <v>271</v>
      </c>
      <c r="F44">
        <v>503.12170400000002</v>
      </c>
      <c r="G44">
        <v>484.456726</v>
      </c>
      <c r="H44">
        <v>469.75979599999999</v>
      </c>
      <c r="I44">
        <v>459.77862499999998</v>
      </c>
      <c r="J44">
        <v>452.97970600000002</v>
      </c>
      <c r="K44">
        <v>444.305634</v>
      </c>
      <c r="L44">
        <v>436.20416299999999</v>
      </c>
      <c r="M44">
        <v>429.33846999999997</v>
      </c>
      <c r="N44">
        <v>424.50143400000002</v>
      </c>
      <c r="O44">
        <v>422.82153299999999</v>
      </c>
      <c r="P44">
        <v>423.26144399999998</v>
      </c>
      <c r="Q44">
        <v>423.42404199999999</v>
      </c>
      <c r="R44">
        <v>424.78881799999999</v>
      </c>
      <c r="S44">
        <v>427.07098400000001</v>
      </c>
      <c r="T44">
        <v>428.58126800000002</v>
      </c>
      <c r="U44">
        <v>431.19662499999998</v>
      </c>
      <c r="V44">
        <v>434.60690299999999</v>
      </c>
      <c r="W44">
        <v>438.28668199999998</v>
      </c>
      <c r="X44">
        <v>443.89352400000001</v>
      </c>
      <c r="Y44">
        <v>450.33380099999999</v>
      </c>
      <c r="Z44">
        <v>456.03100599999999</v>
      </c>
      <c r="AA44">
        <v>462.12039199999998</v>
      </c>
      <c r="AB44">
        <v>468.46868899999998</v>
      </c>
      <c r="AC44">
        <v>475.94360399999999</v>
      </c>
      <c r="AD44">
        <v>484.61987299999998</v>
      </c>
      <c r="AE44">
        <v>493.872253</v>
      </c>
      <c r="AF44">
        <v>503.70660400000003</v>
      </c>
      <c r="AG44">
        <v>513.59997599999997</v>
      </c>
      <c r="AH44">
        <v>524.17138699999998</v>
      </c>
      <c r="AI44" s="33">
        <v>1E-3</v>
      </c>
    </row>
    <row r="45" spans="1:35">
      <c r="A45" t="s">
        <v>737</v>
      </c>
      <c r="B45" t="s">
        <v>3397</v>
      </c>
      <c r="C45" t="s">
        <v>3398</v>
      </c>
      <c r="D45" t="s">
        <v>271</v>
      </c>
      <c r="F45">
        <v>196.343414</v>
      </c>
      <c r="G45">
        <v>201.234116</v>
      </c>
      <c r="H45">
        <v>206.73054500000001</v>
      </c>
      <c r="I45">
        <v>213.42108200000001</v>
      </c>
      <c r="J45">
        <v>220.948837</v>
      </c>
      <c r="K45">
        <v>226.64724699999999</v>
      </c>
      <c r="L45">
        <v>231.570618</v>
      </c>
      <c r="M45">
        <v>236.24389600000001</v>
      </c>
      <c r="N45">
        <v>241.05186499999999</v>
      </c>
      <c r="O45">
        <v>246.58760100000001</v>
      </c>
      <c r="P45">
        <v>253.05844099999999</v>
      </c>
      <c r="Q45">
        <v>259.22186299999998</v>
      </c>
      <c r="R45">
        <v>266.12966899999998</v>
      </c>
      <c r="S45">
        <v>272.96395899999999</v>
      </c>
      <c r="T45">
        <v>279.07781999999997</v>
      </c>
      <c r="U45">
        <v>285.63577299999997</v>
      </c>
      <c r="V45">
        <v>292.166901</v>
      </c>
      <c r="W45">
        <v>297.97164900000001</v>
      </c>
      <c r="X45">
        <v>304.44641100000001</v>
      </c>
      <c r="Y45">
        <v>311.38372800000002</v>
      </c>
      <c r="Z45">
        <v>317.26864599999999</v>
      </c>
      <c r="AA45">
        <v>322.33828699999998</v>
      </c>
      <c r="AB45">
        <v>327.01461799999998</v>
      </c>
      <c r="AC45">
        <v>331.97778299999999</v>
      </c>
      <c r="AD45">
        <v>337.464203</v>
      </c>
      <c r="AE45">
        <v>343.12771600000002</v>
      </c>
      <c r="AF45">
        <v>348.93951399999997</v>
      </c>
      <c r="AG45">
        <v>354.69680799999998</v>
      </c>
      <c r="AH45">
        <v>360.904022</v>
      </c>
      <c r="AI45" s="33">
        <v>2.1999999999999999E-2</v>
      </c>
    </row>
    <row r="46" spans="1:35">
      <c r="A46" t="s">
        <v>252</v>
      </c>
      <c r="B46" t="s">
        <v>3399</v>
      </c>
      <c r="C46" t="s">
        <v>3400</v>
      </c>
      <c r="D46" t="s">
        <v>271</v>
      </c>
      <c r="F46">
        <v>8.8240000000000002E-3</v>
      </c>
      <c r="G46">
        <v>7.8954999999999997E-2</v>
      </c>
      <c r="H46">
        <v>0.14807100000000001</v>
      </c>
      <c r="I46">
        <v>0.21134</v>
      </c>
      <c r="J46">
        <v>0.27160000000000001</v>
      </c>
      <c r="K46">
        <v>0.32541799999999999</v>
      </c>
      <c r="L46">
        <v>0.37444</v>
      </c>
      <c r="M46">
        <v>0.41993200000000003</v>
      </c>
      <c r="N46">
        <v>0.46306999999999998</v>
      </c>
      <c r="O46">
        <v>0.50727100000000003</v>
      </c>
      <c r="P46">
        <v>0.55314300000000005</v>
      </c>
      <c r="Q46">
        <v>0.59853100000000004</v>
      </c>
      <c r="R46">
        <v>0.64527999999999996</v>
      </c>
      <c r="S46">
        <v>0.69432899999999997</v>
      </c>
      <c r="T46">
        <v>0.74456999999999995</v>
      </c>
      <c r="U46">
        <v>0.799736</v>
      </c>
      <c r="V46">
        <v>0.86012900000000003</v>
      </c>
      <c r="W46">
        <v>0.92481800000000003</v>
      </c>
      <c r="X46">
        <v>0.99917400000000001</v>
      </c>
      <c r="Y46">
        <v>1.083005</v>
      </c>
      <c r="Z46">
        <v>1.1726639999999999</v>
      </c>
      <c r="AA46">
        <v>1.27027</v>
      </c>
      <c r="AB46">
        <v>1.3737060000000001</v>
      </c>
      <c r="AC46">
        <v>1.4867950000000001</v>
      </c>
      <c r="AD46">
        <v>1.610382</v>
      </c>
      <c r="AE46">
        <v>1.7419720000000001</v>
      </c>
      <c r="AF46">
        <v>1.8812249999999999</v>
      </c>
      <c r="AG46">
        <v>2.0265629999999999</v>
      </c>
      <c r="AH46">
        <v>2.179926</v>
      </c>
      <c r="AI46" s="33">
        <v>0.217</v>
      </c>
    </row>
    <row r="47" spans="1:35">
      <c r="A47" t="s">
        <v>261</v>
      </c>
      <c r="B47" t="s">
        <v>3401</v>
      </c>
      <c r="C47" t="s">
        <v>3402</v>
      </c>
      <c r="D47" t="s">
        <v>271</v>
      </c>
      <c r="F47">
        <v>0.19212199999999999</v>
      </c>
      <c r="G47">
        <v>0.17422599999999999</v>
      </c>
      <c r="H47">
        <v>0.158828</v>
      </c>
      <c r="I47">
        <v>0.145986</v>
      </c>
      <c r="J47">
        <v>0.13495699999999999</v>
      </c>
      <c r="K47">
        <v>0.12424</v>
      </c>
      <c r="L47">
        <v>0.114262</v>
      </c>
      <c r="M47">
        <v>0.105097</v>
      </c>
      <c r="N47">
        <v>9.6768999999999994E-2</v>
      </c>
      <c r="O47">
        <v>8.9452000000000004E-2</v>
      </c>
      <c r="P47">
        <v>8.2903000000000004E-2</v>
      </c>
      <c r="Q47">
        <v>7.6204999999999995E-2</v>
      </c>
      <c r="R47">
        <v>6.9239999999999996E-2</v>
      </c>
      <c r="S47">
        <v>6.1810999999999998E-2</v>
      </c>
      <c r="T47">
        <v>5.4150999999999998E-2</v>
      </c>
      <c r="U47">
        <v>4.6170999999999997E-2</v>
      </c>
      <c r="V47">
        <v>3.8855000000000001E-2</v>
      </c>
      <c r="W47">
        <v>3.2245999999999997E-2</v>
      </c>
      <c r="X47">
        <v>2.5735999999999998E-2</v>
      </c>
      <c r="Y47">
        <v>2.0652E-2</v>
      </c>
      <c r="Z47">
        <v>1.6907999999999999E-2</v>
      </c>
      <c r="AA47">
        <v>1.4206E-2</v>
      </c>
      <c r="AB47">
        <v>1.2467000000000001E-2</v>
      </c>
      <c r="AC47">
        <v>1.1273999999999999E-2</v>
      </c>
      <c r="AD47">
        <v>1.0324E-2</v>
      </c>
      <c r="AE47">
        <v>9.6559999999999997E-3</v>
      </c>
      <c r="AF47">
        <v>8.7899999999999992E-3</v>
      </c>
      <c r="AG47">
        <v>7.783E-3</v>
      </c>
      <c r="AH47">
        <v>6.5139999999999998E-3</v>
      </c>
      <c r="AI47" s="33">
        <v>-0.114</v>
      </c>
    </row>
    <row r="48" spans="1:35">
      <c r="A48" t="s">
        <v>738</v>
      </c>
      <c r="B48" t="s">
        <v>3403</v>
      </c>
      <c r="C48" t="s">
        <v>3404</v>
      </c>
      <c r="D48" t="s">
        <v>271</v>
      </c>
      <c r="F48">
        <v>46.125179000000003</v>
      </c>
      <c r="G48">
        <v>44.935943999999999</v>
      </c>
      <c r="H48">
        <v>43.914721999999998</v>
      </c>
      <c r="I48">
        <v>43.167636999999999</v>
      </c>
      <c r="J48">
        <v>42.675548999999997</v>
      </c>
      <c r="K48">
        <v>42.064425999999997</v>
      </c>
      <c r="L48">
        <v>41.506709999999998</v>
      </c>
      <c r="M48">
        <v>41.061337000000002</v>
      </c>
      <c r="N48">
        <v>40.714610999999998</v>
      </c>
      <c r="O48">
        <v>40.601818000000002</v>
      </c>
      <c r="P48">
        <v>40.665722000000002</v>
      </c>
      <c r="Q48">
        <v>40.649028999999999</v>
      </c>
      <c r="R48">
        <v>40.410252</v>
      </c>
      <c r="S48">
        <v>40.023009999999999</v>
      </c>
      <c r="T48">
        <v>39.382511000000001</v>
      </c>
      <c r="U48">
        <v>38.769047</v>
      </c>
      <c r="V48">
        <v>38.017249999999997</v>
      </c>
      <c r="W48">
        <v>37.245564000000002</v>
      </c>
      <c r="X48">
        <v>36.695914999999999</v>
      </c>
      <c r="Y48">
        <v>36.374305999999997</v>
      </c>
      <c r="Z48">
        <v>36.120361000000003</v>
      </c>
      <c r="AA48">
        <v>36.047500999999997</v>
      </c>
      <c r="AB48">
        <v>36.155476</v>
      </c>
      <c r="AC48">
        <v>36.386913</v>
      </c>
      <c r="AD48">
        <v>36.733913000000001</v>
      </c>
      <c r="AE48">
        <v>37.142082000000002</v>
      </c>
      <c r="AF48">
        <v>37.599941000000001</v>
      </c>
      <c r="AG48">
        <v>38.014645000000002</v>
      </c>
      <c r="AH48">
        <v>38.441822000000002</v>
      </c>
      <c r="AI48" s="33">
        <v>-6.0000000000000001E-3</v>
      </c>
    </row>
    <row r="49" spans="1:35">
      <c r="A49" t="s">
        <v>739</v>
      </c>
      <c r="B49" t="s">
        <v>3405</v>
      </c>
      <c r="C49" t="s">
        <v>3406</v>
      </c>
      <c r="D49" t="s">
        <v>271</v>
      </c>
      <c r="F49">
        <v>4.6189999999999998E-3</v>
      </c>
      <c r="G49">
        <v>4.1770000000000002E-3</v>
      </c>
      <c r="H49">
        <v>3.8219999999999999E-3</v>
      </c>
      <c r="I49">
        <v>3.5590000000000001E-3</v>
      </c>
      <c r="J49">
        <v>3.3700000000000002E-3</v>
      </c>
      <c r="K49">
        <v>3.215E-3</v>
      </c>
      <c r="L49">
        <v>3.0999999999999999E-3</v>
      </c>
      <c r="M49">
        <v>2.9160000000000002E-3</v>
      </c>
      <c r="N49">
        <v>2.6779999999999998E-3</v>
      </c>
      <c r="O49">
        <v>2.4599999999999999E-3</v>
      </c>
      <c r="P49">
        <v>2.2659999999999998E-3</v>
      </c>
      <c r="Q49">
        <v>1.908E-3</v>
      </c>
      <c r="R49">
        <v>1.5039999999999999E-3</v>
      </c>
      <c r="S49">
        <v>1.1839999999999999E-3</v>
      </c>
      <c r="T49">
        <v>9.2800000000000001E-4</v>
      </c>
      <c r="U49">
        <v>7.2800000000000002E-4</v>
      </c>
      <c r="V49">
        <v>5.6999999999999998E-4</v>
      </c>
      <c r="W49">
        <v>4.46E-4</v>
      </c>
      <c r="X49">
        <v>3.97E-4</v>
      </c>
      <c r="Y49">
        <v>3.8900000000000002E-4</v>
      </c>
      <c r="Z49">
        <v>3.8000000000000002E-4</v>
      </c>
      <c r="AA49">
        <v>3.6999999999999999E-4</v>
      </c>
      <c r="AB49">
        <v>2.99E-4</v>
      </c>
      <c r="AC49">
        <v>2.1000000000000001E-4</v>
      </c>
      <c r="AD49">
        <v>1.4799999999999999E-4</v>
      </c>
      <c r="AE49">
        <v>1.0399999999999999E-4</v>
      </c>
      <c r="AF49">
        <v>7.2999999999999999E-5</v>
      </c>
      <c r="AG49">
        <v>5.1E-5</v>
      </c>
      <c r="AH49">
        <v>3.6000000000000001E-5</v>
      </c>
      <c r="AI49" s="33">
        <v>-0.159</v>
      </c>
    </row>
    <row r="50" spans="1:35">
      <c r="A50" t="s">
        <v>740</v>
      </c>
      <c r="B50" t="s">
        <v>3407</v>
      </c>
      <c r="C50" t="s">
        <v>3408</v>
      </c>
      <c r="D50" t="s">
        <v>271</v>
      </c>
      <c r="F50">
        <v>0</v>
      </c>
      <c r="G50">
        <v>3.4554000000000001E-2</v>
      </c>
      <c r="H50">
        <v>6.8493999999999999E-2</v>
      </c>
      <c r="I50">
        <v>0.103433</v>
      </c>
      <c r="J50">
        <v>0.13919899999999999</v>
      </c>
      <c r="K50">
        <v>0.17358999999999999</v>
      </c>
      <c r="L50">
        <v>0.20700199999999999</v>
      </c>
      <c r="M50">
        <v>0.23960300000000001</v>
      </c>
      <c r="N50">
        <v>0.27157399999999998</v>
      </c>
      <c r="O50">
        <v>0.304205</v>
      </c>
      <c r="P50">
        <v>0.337951</v>
      </c>
      <c r="Q50">
        <v>0.371782</v>
      </c>
      <c r="R50">
        <v>0.40733200000000003</v>
      </c>
      <c r="S50">
        <v>0.44543500000000003</v>
      </c>
      <c r="T50">
        <v>0.48551800000000001</v>
      </c>
      <c r="U50">
        <v>0.53052200000000005</v>
      </c>
      <c r="V50">
        <v>0.58116400000000001</v>
      </c>
      <c r="W50">
        <v>0.63722699999999999</v>
      </c>
      <c r="X50">
        <v>0.70235099999999995</v>
      </c>
      <c r="Y50">
        <v>0.77613200000000004</v>
      </c>
      <c r="Z50">
        <v>0.85473500000000002</v>
      </c>
      <c r="AA50">
        <v>0.93881099999999995</v>
      </c>
      <c r="AB50">
        <v>1.027906</v>
      </c>
      <c r="AC50">
        <v>1.123877</v>
      </c>
      <c r="AD50">
        <v>1.2253959999999999</v>
      </c>
      <c r="AE50">
        <v>1.3305849999999999</v>
      </c>
      <c r="AF50">
        <v>1.4390750000000001</v>
      </c>
      <c r="AG50">
        <v>1.549336</v>
      </c>
      <c r="AH50">
        <v>1.6627050000000001</v>
      </c>
      <c r="AI50" t="s">
        <v>112</v>
      </c>
    </row>
    <row r="51" spans="1:35">
      <c r="A51" t="s">
        <v>741</v>
      </c>
      <c r="B51" t="s">
        <v>3409</v>
      </c>
      <c r="C51" t="s">
        <v>3410</v>
      </c>
      <c r="D51" t="s">
        <v>271</v>
      </c>
      <c r="F51">
        <v>0</v>
      </c>
      <c r="G51">
        <v>4.1308999999999998E-2</v>
      </c>
      <c r="H51">
        <v>8.1670000000000006E-2</v>
      </c>
      <c r="I51">
        <v>0.122361</v>
      </c>
      <c r="J51">
        <v>0.16359299999999999</v>
      </c>
      <c r="K51">
        <v>0.203153</v>
      </c>
      <c r="L51">
        <v>0.24113200000000001</v>
      </c>
      <c r="M51">
        <v>0.27806599999999998</v>
      </c>
      <c r="N51">
        <v>0.31450400000000001</v>
      </c>
      <c r="O51">
        <v>0.35247299999999998</v>
      </c>
      <c r="P51">
        <v>0.392654</v>
      </c>
      <c r="Q51">
        <v>0.43394700000000003</v>
      </c>
      <c r="R51">
        <v>0.47825699999999999</v>
      </c>
      <c r="S51">
        <v>0.52679900000000002</v>
      </c>
      <c r="T51">
        <v>0.57886899999999997</v>
      </c>
      <c r="U51">
        <v>0.63817999999999997</v>
      </c>
      <c r="V51">
        <v>0.70564499999999997</v>
      </c>
      <c r="W51">
        <v>0.78125100000000003</v>
      </c>
      <c r="X51">
        <v>0.86966500000000002</v>
      </c>
      <c r="Y51">
        <v>0.97058</v>
      </c>
      <c r="Z51">
        <v>1.0791630000000001</v>
      </c>
      <c r="AA51">
        <v>1.1961040000000001</v>
      </c>
      <c r="AB51">
        <v>1.3207420000000001</v>
      </c>
      <c r="AC51">
        <v>1.455622</v>
      </c>
      <c r="AD51">
        <v>1.5990839999999999</v>
      </c>
      <c r="AE51">
        <v>1.748113</v>
      </c>
      <c r="AF51">
        <v>1.9018679999999999</v>
      </c>
      <c r="AG51">
        <v>2.0577179999999999</v>
      </c>
      <c r="AH51">
        <v>2.2170909999999999</v>
      </c>
      <c r="AI51" t="s">
        <v>112</v>
      </c>
    </row>
    <row r="52" spans="1:35">
      <c r="A52" t="s">
        <v>742</v>
      </c>
      <c r="B52" t="s">
        <v>3411</v>
      </c>
      <c r="C52" t="s">
        <v>3412</v>
      </c>
      <c r="D52" t="s">
        <v>271</v>
      </c>
      <c r="F52">
        <v>0</v>
      </c>
      <c r="G52">
        <v>0</v>
      </c>
      <c r="H52">
        <v>1.4E-5</v>
      </c>
      <c r="I52">
        <v>3.0000000000000001E-5</v>
      </c>
      <c r="J52">
        <v>4.6999999999999997E-5</v>
      </c>
      <c r="K52">
        <v>6.3999999999999997E-5</v>
      </c>
      <c r="L52">
        <v>8.0000000000000007E-5</v>
      </c>
      <c r="M52">
        <v>9.6000000000000002E-5</v>
      </c>
      <c r="N52">
        <v>1.11E-4</v>
      </c>
      <c r="O52">
        <v>1.26E-4</v>
      </c>
      <c r="P52">
        <v>1.3999999999999999E-4</v>
      </c>
      <c r="Q52">
        <v>1.54E-4</v>
      </c>
      <c r="R52">
        <v>1.66E-4</v>
      </c>
      <c r="S52">
        <v>1.7799999999999999E-4</v>
      </c>
      <c r="T52">
        <v>1.8900000000000001E-4</v>
      </c>
      <c r="U52">
        <v>1.9799999999999999E-4</v>
      </c>
      <c r="V52">
        <v>2.0799999999999999E-4</v>
      </c>
      <c r="W52">
        <v>2.1599999999999999E-4</v>
      </c>
      <c r="X52">
        <v>2.23E-4</v>
      </c>
      <c r="Y52">
        <v>2.31E-4</v>
      </c>
      <c r="Z52">
        <v>2.3599999999999999E-4</v>
      </c>
      <c r="AA52">
        <v>2.41E-4</v>
      </c>
      <c r="AB52">
        <v>2.43E-4</v>
      </c>
      <c r="AC52">
        <v>2.4399999999999999E-4</v>
      </c>
      <c r="AD52">
        <v>2.4499999999999999E-4</v>
      </c>
      <c r="AE52">
        <v>2.43E-4</v>
      </c>
      <c r="AF52">
        <v>2.3900000000000001E-4</v>
      </c>
      <c r="AG52">
        <v>2.34E-4</v>
      </c>
      <c r="AH52">
        <v>2.2800000000000001E-4</v>
      </c>
      <c r="AI52" t="s">
        <v>112</v>
      </c>
    </row>
    <row r="53" spans="1:35">
      <c r="A53" t="s">
        <v>743</v>
      </c>
      <c r="B53" t="s">
        <v>3413</v>
      </c>
      <c r="C53" t="s">
        <v>3414</v>
      </c>
      <c r="D53" t="s">
        <v>271</v>
      </c>
      <c r="F53">
        <v>745.79583700000001</v>
      </c>
      <c r="G53">
        <v>730.95977800000003</v>
      </c>
      <c r="H53">
        <v>720.86578399999996</v>
      </c>
      <c r="I53">
        <v>716.95416299999999</v>
      </c>
      <c r="J53">
        <v>717.316956</v>
      </c>
      <c r="K53">
        <v>713.84680200000003</v>
      </c>
      <c r="L53">
        <v>710.22125200000005</v>
      </c>
      <c r="M53">
        <v>707.68914800000005</v>
      </c>
      <c r="N53">
        <v>707.41613800000005</v>
      </c>
      <c r="O53">
        <v>711.26702899999998</v>
      </c>
      <c r="P53">
        <v>718.354736</v>
      </c>
      <c r="Q53">
        <v>724.77703899999995</v>
      </c>
      <c r="R53">
        <v>732.93042000000003</v>
      </c>
      <c r="S53">
        <v>741.787598</v>
      </c>
      <c r="T53">
        <v>748.90582300000005</v>
      </c>
      <c r="U53">
        <v>757.61682099999996</v>
      </c>
      <c r="V53">
        <v>766.97747800000002</v>
      </c>
      <c r="W53">
        <v>775.87976100000003</v>
      </c>
      <c r="X53">
        <v>787.63336200000003</v>
      </c>
      <c r="Y53">
        <v>800.94274900000005</v>
      </c>
      <c r="Z53">
        <v>812.54382299999997</v>
      </c>
      <c r="AA53">
        <v>823.92614700000001</v>
      </c>
      <c r="AB53">
        <v>835.37432899999999</v>
      </c>
      <c r="AC53">
        <v>848.38610800000004</v>
      </c>
      <c r="AD53">
        <v>863.26367200000004</v>
      </c>
      <c r="AE53">
        <v>878.97271699999999</v>
      </c>
      <c r="AF53">
        <v>895.47705099999996</v>
      </c>
      <c r="AG53">
        <v>911.95300299999997</v>
      </c>
      <c r="AH53">
        <v>929.58337400000005</v>
      </c>
      <c r="AI53" s="33">
        <v>8.0000000000000002E-3</v>
      </c>
    </row>
    <row r="54" spans="1:35">
      <c r="A54" t="s">
        <v>202</v>
      </c>
    </row>
    <row r="55" spans="1:35">
      <c r="A55" t="s">
        <v>245</v>
      </c>
      <c r="B55" t="s">
        <v>3415</v>
      </c>
      <c r="C55" t="s">
        <v>3416</v>
      </c>
      <c r="D55" t="s">
        <v>271</v>
      </c>
      <c r="F55">
        <v>596.72747800000002</v>
      </c>
      <c r="G55">
        <v>582.31915300000003</v>
      </c>
      <c r="H55">
        <v>570.230591</v>
      </c>
      <c r="I55">
        <v>562.52014199999996</v>
      </c>
      <c r="J55">
        <v>558.99993900000004</v>
      </c>
      <c r="K55">
        <v>554.57446300000004</v>
      </c>
      <c r="L55">
        <v>550.59075900000005</v>
      </c>
      <c r="M55">
        <v>545.27801499999998</v>
      </c>
      <c r="N55">
        <v>538.95440699999995</v>
      </c>
      <c r="O55">
        <v>533.91235400000005</v>
      </c>
      <c r="P55">
        <v>531.29907200000002</v>
      </c>
      <c r="Q55">
        <v>528.42828399999996</v>
      </c>
      <c r="R55">
        <v>526.40588400000001</v>
      </c>
      <c r="S55">
        <v>525.617615</v>
      </c>
      <c r="T55">
        <v>524.29968299999996</v>
      </c>
      <c r="U55">
        <v>524.53967299999999</v>
      </c>
      <c r="V55">
        <v>525.38397199999997</v>
      </c>
      <c r="W55">
        <v>526.10504200000003</v>
      </c>
      <c r="X55">
        <v>528.730774</v>
      </c>
      <c r="Y55">
        <v>532.60333300000002</v>
      </c>
      <c r="Z55">
        <v>535.72119099999998</v>
      </c>
      <c r="AA55">
        <v>539.06048599999997</v>
      </c>
      <c r="AB55">
        <v>541.97857699999997</v>
      </c>
      <c r="AC55">
        <v>544.79290800000001</v>
      </c>
      <c r="AD55">
        <v>548.01684599999999</v>
      </c>
      <c r="AE55">
        <v>551.91320800000005</v>
      </c>
      <c r="AF55">
        <v>556.91479500000003</v>
      </c>
      <c r="AG55">
        <v>562.20318599999996</v>
      </c>
      <c r="AH55">
        <v>567.680115</v>
      </c>
      <c r="AI55" s="33">
        <v>-2E-3</v>
      </c>
    </row>
    <row r="56" spans="1:35">
      <c r="A56" t="s">
        <v>737</v>
      </c>
      <c r="B56" t="s">
        <v>3417</v>
      </c>
      <c r="C56" t="s">
        <v>3418</v>
      </c>
      <c r="D56" t="s">
        <v>271</v>
      </c>
      <c r="F56">
        <v>361.07214399999998</v>
      </c>
      <c r="G56">
        <v>352.34747299999998</v>
      </c>
      <c r="H56">
        <v>345.769318</v>
      </c>
      <c r="I56">
        <v>341.26031499999999</v>
      </c>
      <c r="J56">
        <v>339.52789300000001</v>
      </c>
      <c r="K56">
        <v>337.01254299999999</v>
      </c>
      <c r="L56">
        <v>334.99880999999999</v>
      </c>
      <c r="M56">
        <v>332.55072000000001</v>
      </c>
      <c r="N56">
        <v>329.48165899999998</v>
      </c>
      <c r="O56">
        <v>327.02685500000001</v>
      </c>
      <c r="P56">
        <v>326.17300399999999</v>
      </c>
      <c r="Q56">
        <v>324.78826900000001</v>
      </c>
      <c r="R56">
        <v>323.90884399999999</v>
      </c>
      <c r="S56">
        <v>323.44973800000002</v>
      </c>
      <c r="T56">
        <v>322.11151100000001</v>
      </c>
      <c r="U56">
        <v>321.93392899999998</v>
      </c>
      <c r="V56">
        <v>321.37884500000001</v>
      </c>
      <c r="W56">
        <v>321.72177099999999</v>
      </c>
      <c r="X56">
        <v>322.75414999999998</v>
      </c>
      <c r="Y56">
        <v>324.83804300000003</v>
      </c>
      <c r="Z56">
        <v>326.54357900000002</v>
      </c>
      <c r="AA56">
        <v>328.41507000000001</v>
      </c>
      <c r="AB56">
        <v>330.084991</v>
      </c>
      <c r="AC56">
        <v>331.60650600000002</v>
      </c>
      <c r="AD56">
        <v>333.341522</v>
      </c>
      <c r="AE56">
        <v>335.27856400000002</v>
      </c>
      <c r="AF56">
        <v>337.75418100000002</v>
      </c>
      <c r="AG56">
        <v>340.44372600000003</v>
      </c>
      <c r="AH56">
        <v>343.14224200000001</v>
      </c>
      <c r="AI56" s="33">
        <v>-2E-3</v>
      </c>
    </row>
    <row r="57" spans="1:35">
      <c r="A57" t="s">
        <v>252</v>
      </c>
      <c r="B57" t="s">
        <v>3419</v>
      </c>
      <c r="C57" t="s">
        <v>3420</v>
      </c>
      <c r="D57" t="s">
        <v>271</v>
      </c>
      <c r="F57">
        <v>0.66546000000000005</v>
      </c>
      <c r="G57">
        <v>0.68259000000000003</v>
      </c>
      <c r="H57">
        <v>0.70063399999999998</v>
      </c>
      <c r="I57">
        <v>0.72050599999999998</v>
      </c>
      <c r="J57">
        <v>0.74548999999999999</v>
      </c>
      <c r="K57">
        <v>0.76835100000000001</v>
      </c>
      <c r="L57">
        <v>0.79061899999999996</v>
      </c>
      <c r="M57">
        <v>0.80908899999999995</v>
      </c>
      <c r="N57">
        <v>0.82685399999999998</v>
      </c>
      <c r="O57">
        <v>0.84897100000000003</v>
      </c>
      <c r="P57">
        <v>0.87962499999999999</v>
      </c>
      <c r="Q57">
        <v>0.91827899999999996</v>
      </c>
      <c r="R57">
        <v>0.96442499999999998</v>
      </c>
      <c r="S57">
        <v>1.010508</v>
      </c>
      <c r="T57">
        <v>1.0595509999999999</v>
      </c>
      <c r="U57">
        <v>1.117245</v>
      </c>
      <c r="V57">
        <v>1.182841</v>
      </c>
      <c r="W57">
        <v>1.2552449999999999</v>
      </c>
      <c r="X57">
        <v>1.341375</v>
      </c>
      <c r="Y57">
        <v>1.442464</v>
      </c>
      <c r="Z57">
        <v>1.550646</v>
      </c>
      <c r="AA57">
        <v>1.6650469999999999</v>
      </c>
      <c r="AB57">
        <v>1.7811779999999999</v>
      </c>
      <c r="AC57">
        <v>1.899186</v>
      </c>
      <c r="AD57">
        <v>2.0205220000000002</v>
      </c>
      <c r="AE57">
        <v>2.1443270000000001</v>
      </c>
      <c r="AF57">
        <v>2.2719239999999998</v>
      </c>
      <c r="AG57">
        <v>2.3907120000000002</v>
      </c>
      <c r="AH57">
        <v>2.5101819999999999</v>
      </c>
      <c r="AI57" s="33">
        <v>4.9000000000000002E-2</v>
      </c>
    </row>
    <row r="58" spans="1:35">
      <c r="A58" t="s">
        <v>261</v>
      </c>
      <c r="B58" t="s">
        <v>3421</v>
      </c>
      <c r="C58" t="s">
        <v>3422</v>
      </c>
      <c r="D58" t="s">
        <v>271</v>
      </c>
      <c r="F58">
        <v>0.76189300000000004</v>
      </c>
      <c r="G58">
        <v>0.718387</v>
      </c>
      <c r="H58">
        <v>0.67596699999999998</v>
      </c>
      <c r="I58">
        <v>0.63797099999999995</v>
      </c>
      <c r="J58">
        <v>0.60433999999999999</v>
      </c>
      <c r="K58">
        <v>0.56850299999999998</v>
      </c>
      <c r="L58">
        <v>0.53449400000000002</v>
      </c>
      <c r="M58">
        <v>0.49973899999999999</v>
      </c>
      <c r="N58">
        <v>0.46444400000000002</v>
      </c>
      <c r="O58">
        <v>0.43231799999999998</v>
      </c>
      <c r="P58">
        <v>0.40368799999999999</v>
      </c>
      <c r="Q58">
        <v>0.37557099999999999</v>
      </c>
      <c r="R58">
        <v>0.34811799999999998</v>
      </c>
      <c r="S58">
        <v>0.32175100000000001</v>
      </c>
      <c r="T58">
        <v>0.29594900000000002</v>
      </c>
      <c r="U58">
        <v>0.27352399999999999</v>
      </c>
      <c r="V58">
        <v>0.253525</v>
      </c>
      <c r="W58">
        <v>0.23627799999999999</v>
      </c>
      <c r="X58">
        <v>0.22073599999999999</v>
      </c>
      <c r="Y58">
        <v>0.20511199999999999</v>
      </c>
      <c r="Z58">
        <v>0.19090399999999999</v>
      </c>
      <c r="AA58">
        <v>0.174237</v>
      </c>
      <c r="AB58">
        <v>0.15700800000000001</v>
      </c>
      <c r="AC58">
        <v>0.14294100000000001</v>
      </c>
      <c r="AD58">
        <v>0.13122300000000001</v>
      </c>
      <c r="AE58">
        <v>0.1192</v>
      </c>
      <c r="AF58">
        <v>0.107167</v>
      </c>
      <c r="AG58">
        <v>9.6221000000000001E-2</v>
      </c>
      <c r="AH58">
        <v>8.6994000000000002E-2</v>
      </c>
      <c r="AI58" s="33">
        <v>-7.4999999999999997E-2</v>
      </c>
    </row>
    <row r="59" spans="1:35">
      <c r="A59" t="s">
        <v>738</v>
      </c>
      <c r="B59" t="s">
        <v>3423</v>
      </c>
      <c r="C59" t="s">
        <v>3424</v>
      </c>
      <c r="D59" t="s">
        <v>271</v>
      </c>
      <c r="F59">
        <v>10.446834000000001</v>
      </c>
      <c r="G59">
        <v>11.000278</v>
      </c>
      <c r="H59">
        <v>11.61135</v>
      </c>
      <c r="I59">
        <v>12.287013999999999</v>
      </c>
      <c r="J59">
        <v>13.094037999999999</v>
      </c>
      <c r="K59">
        <v>13.981650999999999</v>
      </c>
      <c r="L59">
        <v>14.938592</v>
      </c>
      <c r="M59">
        <v>15.907674999999999</v>
      </c>
      <c r="N59">
        <v>16.905754000000002</v>
      </c>
      <c r="O59">
        <v>18.031191</v>
      </c>
      <c r="P59">
        <v>19.360571</v>
      </c>
      <c r="Q59">
        <v>20.819248000000002</v>
      </c>
      <c r="R59">
        <v>22.484256999999999</v>
      </c>
      <c r="S59">
        <v>24.306044</v>
      </c>
      <c r="T59">
        <v>26.089575</v>
      </c>
      <c r="U59">
        <v>28.012824999999999</v>
      </c>
      <c r="V59">
        <v>29.951967</v>
      </c>
      <c r="W59">
        <v>31.858944000000001</v>
      </c>
      <c r="X59">
        <v>33.950600000000001</v>
      </c>
      <c r="Y59">
        <v>36.088287000000001</v>
      </c>
      <c r="Z59">
        <v>38.139721000000002</v>
      </c>
      <c r="AA59">
        <v>40.096848000000001</v>
      </c>
      <c r="AB59">
        <v>41.906638999999998</v>
      </c>
      <c r="AC59">
        <v>43.630833000000003</v>
      </c>
      <c r="AD59">
        <v>45.329673999999997</v>
      </c>
      <c r="AE59">
        <v>46.988388</v>
      </c>
      <c r="AF59">
        <v>48.633823</v>
      </c>
      <c r="AG59">
        <v>50.227093000000004</v>
      </c>
      <c r="AH59">
        <v>51.757759</v>
      </c>
      <c r="AI59" s="33">
        <v>5.8999999999999997E-2</v>
      </c>
    </row>
    <row r="60" spans="1:35">
      <c r="A60" t="s">
        <v>739</v>
      </c>
      <c r="B60" t="s">
        <v>3425</v>
      </c>
      <c r="C60" t="s">
        <v>3426</v>
      </c>
      <c r="D60" t="s">
        <v>271</v>
      </c>
      <c r="F60">
        <v>3.8228999999999999E-2</v>
      </c>
      <c r="G60">
        <v>4.5393999999999997E-2</v>
      </c>
      <c r="H60">
        <v>5.0657000000000001E-2</v>
      </c>
      <c r="I60">
        <v>5.4628000000000003E-2</v>
      </c>
      <c r="J60">
        <v>5.7708000000000002E-2</v>
      </c>
      <c r="K60">
        <v>5.9588000000000002E-2</v>
      </c>
      <c r="L60">
        <v>6.053E-2</v>
      </c>
      <c r="M60">
        <v>6.0580000000000002E-2</v>
      </c>
      <c r="N60">
        <v>5.9926E-2</v>
      </c>
      <c r="O60">
        <v>5.8950000000000002E-2</v>
      </c>
      <c r="P60">
        <v>5.7777000000000002E-2</v>
      </c>
      <c r="Q60">
        <v>5.6233999999999999E-2</v>
      </c>
      <c r="R60">
        <v>5.4521E-2</v>
      </c>
      <c r="S60">
        <v>5.2706999999999997E-2</v>
      </c>
      <c r="T60">
        <v>5.0301999999999999E-2</v>
      </c>
      <c r="U60">
        <v>4.7821000000000002E-2</v>
      </c>
      <c r="V60">
        <v>4.5815000000000002E-2</v>
      </c>
      <c r="W60">
        <v>4.376E-2</v>
      </c>
      <c r="X60">
        <v>4.1516999999999998E-2</v>
      </c>
      <c r="Y60">
        <v>3.9386999999999998E-2</v>
      </c>
      <c r="Z60">
        <v>3.7275999999999997E-2</v>
      </c>
      <c r="AA60">
        <v>3.5242999999999997E-2</v>
      </c>
      <c r="AB60">
        <v>3.3286000000000003E-2</v>
      </c>
      <c r="AC60">
        <v>3.1452000000000001E-2</v>
      </c>
      <c r="AD60">
        <v>2.9749000000000001E-2</v>
      </c>
      <c r="AE60">
        <v>2.8143000000000001E-2</v>
      </c>
      <c r="AF60">
        <v>2.6637999999999998E-2</v>
      </c>
      <c r="AG60">
        <v>2.5211999999999998E-2</v>
      </c>
      <c r="AH60">
        <v>2.3833E-2</v>
      </c>
      <c r="AI60" s="33">
        <v>-1.7000000000000001E-2</v>
      </c>
    </row>
    <row r="61" spans="1:35">
      <c r="A61" t="s">
        <v>740</v>
      </c>
      <c r="B61" t="s">
        <v>3427</v>
      </c>
      <c r="C61" t="s">
        <v>3428</v>
      </c>
      <c r="D61" t="s">
        <v>271</v>
      </c>
      <c r="F61">
        <v>0</v>
      </c>
      <c r="G61">
        <v>0</v>
      </c>
      <c r="H61">
        <v>4.5766000000000001E-2</v>
      </c>
      <c r="I61">
        <v>8.6822999999999997E-2</v>
      </c>
      <c r="J61">
        <v>0.125948</v>
      </c>
      <c r="K61">
        <v>0.163017</v>
      </c>
      <c r="L61">
        <v>0.19811200000000001</v>
      </c>
      <c r="M61">
        <v>0.23005100000000001</v>
      </c>
      <c r="N61">
        <v>0.258826</v>
      </c>
      <c r="O61">
        <v>0.28622900000000001</v>
      </c>
      <c r="P61">
        <v>0.31378800000000001</v>
      </c>
      <c r="Q61">
        <v>0.34082600000000002</v>
      </c>
      <c r="R61">
        <v>0.36813000000000001</v>
      </c>
      <c r="S61">
        <v>0.39616099999999999</v>
      </c>
      <c r="T61">
        <v>0.42347499999999999</v>
      </c>
      <c r="U61">
        <v>0.45219300000000001</v>
      </c>
      <c r="V61">
        <v>0.48253499999999999</v>
      </c>
      <c r="W61">
        <v>0.51429599999999998</v>
      </c>
      <c r="X61">
        <v>0.55039800000000005</v>
      </c>
      <c r="Y61">
        <v>0.59140499999999996</v>
      </c>
      <c r="Z61">
        <v>0.63508200000000004</v>
      </c>
      <c r="AA61">
        <v>0.67925999999999997</v>
      </c>
      <c r="AB61">
        <v>0.72505699999999995</v>
      </c>
      <c r="AC61">
        <v>0.77302499999999996</v>
      </c>
      <c r="AD61">
        <v>0.82430999999999999</v>
      </c>
      <c r="AE61">
        <v>0.87889399999999995</v>
      </c>
      <c r="AF61">
        <v>0.93762999999999996</v>
      </c>
      <c r="AG61">
        <v>0.99922800000000001</v>
      </c>
      <c r="AH61">
        <v>1.0629519999999999</v>
      </c>
      <c r="AI61" t="s">
        <v>112</v>
      </c>
    </row>
    <row r="62" spans="1:35">
      <c r="A62" t="s">
        <v>741</v>
      </c>
      <c r="B62" t="s">
        <v>3429</v>
      </c>
      <c r="C62" t="s">
        <v>3430</v>
      </c>
      <c r="D62" t="s">
        <v>271</v>
      </c>
      <c r="F62">
        <v>0</v>
      </c>
      <c r="G62">
        <v>0</v>
      </c>
      <c r="H62">
        <v>5.7077999999999997E-2</v>
      </c>
      <c r="I62">
        <v>0.106812</v>
      </c>
      <c r="J62">
        <v>0.15328</v>
      </c>
      <c r="K62">
        <v>0.19706599999999999</v>
      </c>
      <c r="L62">
        <v>0.237764</v>
      </c>
      <c r="M62">
        <v>0.27435399999999999</v>
      </c>
      <c r="N62">
        <v>0.307315</v>
      </c>
      <c r="O62">
        <v>0.33948299999999998</v>
      </c>
      <c r="P62">
        <v>0.37288500000000002</v>
      </c>
      <c r="Q62">
        <v>0.40715699999999999</v>
      </c>
      <c r="R62">
        <v>0.44323800000000002</v>
      </c>
      <c r="S62">
        <v>0.48193900000000001</v>
      </c>
      <c r="T62">
        <v>0.52161800000000003</v>
      </c>
      <c r="U62">
        <v>0.56520099999999995</v>
      </c>
      <c r="V62">
        <v>0.61295299999999997</v>
      </c>
      <c r="W62">
        <v>0.66503500000000004</v>
      </c>
      <c r="X62">
        <v>0.72563100000000003</v>
      </c>
      <c r="Y62">
        <v>0.79603299999999999</v>
      </c>
      <c r="Z62">
        <v>0.87326599999999999</v>
      </c>
      <c r="AA62">
        <v>0.95440000000000003</v>
      </c>
      <c r="AB62">
        <v>1.0405439999999999</v>
      </c>
      <c r="AC62">
        <v>1.132317</v>
      </c>
      <c r="AD62">
        <v>1.2314499999999999</v>
      </c>
      <c r="AE62">
        <v>1.3375840000000001</v>
      </c>
      <c r="AF62">
        <v>1.451794</v>
      </c>
      <c r="AG62">
        <v>1.5713269999999999</v>
      </c>
      <c r="AH62">
        <v>1.694326</v>
      </c>
      <c r="AI62" t="s">
        <v>112</v>
      </c>
    </row>
    <row r="63" spans="1:35">
      <c r="A63" t="s">
        <v>742</v>
      </c>
      <c r="B63" t="s">
        <v>3431</v>
      </c>
      <c r="C63" t="s">
        <v>3432</v>
      </c>
      <c r="D63" t="s">
        <v>271</v>
      </c>
      <c r="F63">
        <v>0</v>
      </c>
      <c r="G63">
        <v>0</v>
      </c>
      <c r="H63">
        <v>9.6721000000000001E-2</v>
      </c>
      <c r="I63">
        <v>0.187253</v>
      </c>
      <c r="J63">
        <v>0.27679399999999998</v>
      </c>
      <c r="K63">
        <v>0.36509900000000001</v>
      </c>
      <c r="L63">
        <v>0.45053799999999999</v>
      </c>
      <c r="M63">
        <v>0.53131499999999998</v>
      </c>
      <c r="N63">
        <v>0.60684400000000005</v>
      </c>
      <c r="O63">
        <v>0.68122899999999997</v>
      </c>
      <c r="P63">
        <v>0.75781799999999999</v>
      </c>
      <c r="Q63">
        <v>0.834507</v>
      </c>
      <c r="R63">
        <v>0.913304</v>
      </c>
      <c r="S63">
        <v>0.99509199999999998</v>
      </c>
      <c r="T63">
        <v>1.076694</v>
      </c>
      <c r="U63">
        <v>1.163022</v>
      </c>
      <c r="V63">
        <v>1.255045</v>
      </c>
      <c r="W63">
        <v>1.35236</v>
      </c>
      <c r="X63">
        <v>1.4628429999999999</v>
      </c>
      <c r="Y63">
        <v>1.588341</v>
      </c>
      <c r="Z63">
        <v>1.7227870000000001</v>
      </c>
      <c r="AA63">
        <v>1.861623</v>
      </c>
      <c r="AB63">
        <v>2.0061490000000002</v>
      </c>
      <c r="AC63">
        <v>2.1577700000000002</v>
      </c>
      <c r="AD63">
        <v>2.319766</v>
      </c>
      <c r="AE63">
        <v>2.492245</v>
      </c>
      <c r="AF63">
        <v>2.67761</v>
      </c>
      <c r="AG63">
        <v>2.8719990000000002</v>
      </c>
      <c r="AH63">
        <v>3.072946</v>
      </c>
      <c r="AI63" t="s">
        <v>112</v>
      </c>
    </row>
    <row r="64" spans="1:35">
      <c r="A64" t="s">
        <v>744</v>
      </c>
      <c r="B64" t="s">
        <v>3433</v>
      </c>
      <c r="C64" t="s">
        <v>3434</v>
      </c>
      <c r="D64" t="s">
        <v>271</v>
      </c>
      <c r="F64">
        <v>969.71234100000004</v>
      </c>
      <c r="G64">
        <v>947.11334199999999</v>
      </c>
      <c r="H64">
        <v>929.23846400000002</v>
      </c>
      <c r="I64">
        <v>917.86181599999998</v>
      </c>
      <c r="J64">
        <v>913.58532700000001</v>
      </c>
      <c r="K64">
        <v>907.69049099999995</v>
      </c>
      <c r="L64">
        <v>902.80035399999997</v>
      </c>
      <c r="M64">
        <v>896.14135699999997</v>
      </c>
      <c r="N64">
        <v>887.86566200000004</v>
      </c>
      <c r="O64">
        <v>881.61773700000003</v>
      </c>
      <c r="P64">
        <v>879.61804199999995</v>
      </c>
      <c r="Q64">
        <v>876.96832300000005</v>
      </c>
      <c r="R64">
        <v>875.89086899999995</v>
      </c>
      <c r="S64">
        <v>876.631531</v>
      </c>
      <c r="T64">
        <v>875.92767300000003</v>
      </c>
      <c r="U64">
        <v>878.10540800000001</v>
      </c>
      <c r="V64">
        <v>880.54754600000001</v>
      </c>
      <c r="W64">
        <v>883.75238000000002</v>
      </c>
      <c r="X64">
        <v>889.77825900000005</v>
      </c>
      <c r="Y64">
        <v>898.19226100000003</v>
      </c>
      <c r="Z64">
        <v>905.41430700000001</v>
      </c>
      <c r="AA64">
        <v>912.942139</v>
      </c>
      <c r="AB64">
        <v>919.71362299999998</v>
      </c>
      <c r="AC64">
        <v>926.16668700000002</v>
      </c>
      <c r="AD64">
        <v>933.24517800000001</v>
      </c>
      <c r="AE64">
        <v>941.18066399999998</v>
      </c>
      <c r="AF64">
        <v>950.77557400000001</v>
      </c>
      <c r="AG64">
        <v>960.82843000000003</v>
      </c>
      <c r="AH64">
        <v>971.03118900000004</v>
      </c>
      <c r="AI64" s="33">
        <v>0</v>
      </c>
    </row>
    <row r="65" spans="1:35">
      <c r="A65" t="s">
        <v>745</v>
      </c>
    </row>
    <row r="66" spans="1:35">
      <c r="A66" t="s">
        <v>245</v>
      </c>
      <c r="B66" t="s">
        <v>3435</v>
      </c>
      <c r="C66" t="s">
        <v>3436</v>
      </c>
      <c r="D66" t="s">
        <v>271</v>
      </c>
      <c r="F66">
        <v>4152.4179690000001</v>
      </c>
      <c r="G66">
        <v>4082.3945309999999</v>
      </c>
      <c r="H66">
        <v>4020.438232</v>
      </c>
      <c r="I66">
        <v>3982.2084960000002</v>
      </c>
      <c r="J66">
        <v>3967.1760250000002</v>
      </c>
      <c r="K66">
        <v>3938.5205080000001</v>
      </c>
      <c r="L66">
        <v>3904.9802249999998</v>
      </c>
      <c r="M66">
        <v>3859.6359859999998</v>
      </c>
      <c r="N66">
        <v>3803.2717290000001</v>
      </c>
      <c r="O66">
        <v>3753.7934570000002</v>
      </c>
      <c r="P66">
        <v>3717.0419919999999</v>
      </c>
      <c r="Q66">
        <v>3680.3071289999998</v>
      </c>
      <c r="R66">
        <v>3651.6464839999999</v>
      </c>
      <c r="S66">
        <v>3631.7377929999998</v>
      </c>
      <c r="T66">
        <v>3606.3046880000002</v>
      </c>
      <c r="U66">
        <v>3589.3435060000002</v>
      </c>
      <c r="V66">
        <v>3577.6679690000001</v>
      </c>
      <c r="W66">
        <v>3562.088135</v>
      </c>
      <c r="X66">
        <v>3557.400635</v>
      </c>
      <c r="Y66">
        <v>3560.1972660000001</v>
      </c>
      <c r="Z66">
        <v>3559.439453</v>
      </c>
      <c r="AA66">
        <v>3555.1906739999999</v>
      </c>
      <c r="AB66">
        <v>3544.2016600000002</v>
      </c>
      <c r="AC66">
        <v>3530.4509280000002</v>
      </c>
      <c r="AD66">
        <v>3517.4858399999998</v>
      </c>
      <c r="AE66">
        <v>3505.7382809999999</v>
      </c>
      <c r="AF66">
        <v>3499.088135</v>
      </c>
      <c r="AG66">
        <v>3493.2382809999999</v>
      </c>
      <c r="AH66">
        <v>3487.733643</v>
      </c>
      <c r="AI66" s="33">
        <v>-6.0000000000000001E-3</v>
      </c>
    </row>
    <row r="67" spans="1:35">
      <c r="A67" t="s">
        <v>737</v>
      </c>
      <c r="B67" t="s">
        <v>3437</v>
      </c>
      <c r="C67" t="s">
        <v>3438</v>
      </c>
      <c r="D67" t="s">
        <v>271</v>
      </c>
      <c r="F67">
        <v>3.9676469999999999</v>
      </c>
      <c r="G67">
        <v>3.9111539999999998</v>
      </c>
      <c r="H67">
        <v>3.927038</v>
      </c>
      <c r="I67">
        <v>4.0030429999999999</v>
      </c>
      <c r="J67">
        <v>4.1671740000000002</v>
      </c>
      <c r="K67">
        <v>4.3684799999999999</v>
      </c>
      <c r="L67">
        <v>4.5846499999999999</v>
      </c>
      <c r="M67">
        <v>4.7931819999999998</v>
      </c>
      <c r="N67">
        <v>5.0087029999999997</v>
      </c>
      <c r="O67">
        <v>5.2218369999999998</v>
      </c>
      <c r="P67">
        <v>5.4312779999999998</v>
      </c>
      <c r="Q67">
        <v>5.6176399999999997</v>
      </c>
      <c r="R67">
        <v>5.7892289999999997</v>
      </c>
      <c r="S67">
        <v>5.9446009999999996</v>
      </c>
      <c r="T67">
        <v>6.0524230000000001</v>
      </c>
      <c r="U67">
        <v>6.1481649999999997</v>
      </c>
      <c r="V67">
        <v>6.2249080000000001</v>
      </c>
      <c r="W67">
        <v>6.2828160000000004</v>
      </c>
      <c r="X67">
        <v>6.3553899999999999</v>
      </c>
      <c r="Y67">
        <v>6.4345569999999999</v>
      </c>
      <c r="Z67">
        <v>6.4712540000000001</v>
      </c>
      <c r="AA67">
        <v>6.489719</v>
      </c>
      <c r="AB67">
        <v>6.5115769999999999</v>
      </c>
      <c r="AC67">
        <v>6.5393359999999996</v>
      </c>
      <c r="AD67">
        <v>6.5748519999999999</v>
      </c>
      <c r="AE67">
        <v>6.6127890000000003</v>
      </c>
      <c r="AF67">
        <v>6.6570309999999999</v>
      </c>
      <c r="AG67">
        <v>6.699649</v>
      </c>
      <c r="AH67">
        <v>6.7432530000000002</v>
      </c>
      <c r="AI67" s="33">
        <v>1.9E-2</v>
      </c>
    </row>
    <row r="68" spans="1:35">
      <c r="A68" t="s">
        <v>252</v>
      </c>
      <c r="B68" t="s">
        <v>3439</v>
      </c>
      <c r="C68" t="s">
        <v>3440</v>
      </c>
      <c r="D68" t="s">
        <v>271</v>
      </c>
      <c r="F68">
        <v>0.57086300000000001</v>
      </c>
      <c r="G68">
        <v>0.62453999999999998</v>
      </c>
      <c r="H68">
        <v>0.67565600000000003</v>
      </c>
      <c r="I68">
        <v>0.72326000000000001</v>
      </c>
      <c r="J68">
        <v>0.77085899999999996</v>
      </c>
      <c r="K68">
        <v>0.809423</v>
      </c>
      <c r="L68">
        <v>0.83775500000000003</v>
      </c>
      <c r="M68">
        <v>0.85240199999999999</v>
      </c>
      <c r="N68">
        <v>0.85700900000000002</v>
      </c>
      <c r="O68">
        <v>0.85722600000000004</v>
      </c>
      <c r="P68">
        <v>0.856298</v>
      </c>
      <c r="Q68">
        <v>0.85593699999999995</v>
      </c>
      <c r="R68">
        <v>0.85990699999999998</v>
      </c>
      <c r="S68">
        <v>0.86704099999999995</v>
      </c>
      <c r="T68">
        <v>0.871035</v>
      </c>
      <c r="U68">
        <v>0.87545399999999995</v>
      </c>
      <c r="V68">
        <v>0.87738300000000002</v>
      </c>
      <c r="W68">
        <v>0.87722199999999995</v>
      </c>
      <c r="X68">
        <v>0.87896700000000005</v>
      </c>
      <c r="Y68">
        <v>0.88425900000000002</v>
      </c>
      <c r="Z68">
        <v>0.888652</v>
      </c>
      <c r="AA68">
        <v>0.89226899999999998</v>
      </c>
      <c r="AB68">
        <v>0.89408799999999999</v>
      </c>
      <c r="AC68">
        <v>0.89533700000000005</v>
      </c>
      <c r="AD68">
        <v>0.89720200000000006</v>
      </c>
      <c r="AE68">
        <v>0.89953099999999997</v>
      </c>
      <c r="AF68">
        <v>0.90290800000000004</v>
      </c>
      <c r="AG68">
        <v>0.90525299999999997</v>
      </c>
      <c r="AH68">
        <v>0.90621099999999999</v>
      </c>
      <c r="AI68" s="33">
        <v>1.7000000000000001E-2</v>
      </c>
    </row>
    <row r="69" spans="1:35">
      <c r="A69" t="s">
        <v>261</v>
      </c>
      <c r="B69" t="s">
        <v>3441</v>
      </c>
      <c r="C69" t="s">
        <v>3442</v>
      </c>
      <c r="D69" t="s">
        <v>271</v>
      </c>
      <c r="F69">
        <v>50.392262000000002</v>
      </c>
      <c r="G69">
        <v>50.875884999999997</v>
      </c>
      <c r="H69">
        <v>51.117263999999999</v>
      </c>
      <c r="I69">
        <v>51.257846999999998</v>
      </c>
      <c r="J69">
        <v>51.330115999999997</v>
      </c>
      <c r="K69">
        <v>50.819996000000003</v>
      </c>
      <c r="L69">
        <v>49.798496</v>
      </c>
      <c r="M69">
        <v>48.232235000000003</v>
      </c>
      <c r="N69">
        <v>46.348602</v>
      </c>
      <c r="O69">
        <v>44.523128999999997</v>
      </c>
      <c r="P69">
        <v>42.984966</v>
      </c>
      <c r="Q69">
        <v>41.739463999999998</v>
      </c>
      <c r="R69">
        <v>40.943291000000002</v>
      </c>
      <c r="S69">
        <v>40.58334</v>
      </c>
      <c r="T69">
        <v>40.449398000000002</v>
      </c>
      <c r="U69">
        <v>40.683697000000002</v>
      </c>
      <c r="V69">
        <v>41.229443000000003</v>
      </c>
      <c r="W69">
        <v>41.989066999999999</v>
      </c>
      <c r="X69">
        <v>43.151752000000002</v>
      </c>
      <c r="Y69">
        <v>44.686478000000001</v>
      </c>
      <c r="Z69">
        <v>46.370578999999999</v>
      </c>
      <c r="AA69">
        <v>48.186332999999998</v>
      </c>
      <c r="AB69">
        <v>50.085563999999998</v>
      </c>
      <c r="AC69">
        <v>52.110942999999999</v>
      </c>
      <c r="AD69">
        <v>54.325572999999999</v>
      </c>
      <c r="AE69">
        <v>56.745463999999998</v>
      </c>
      <c r="AF69">
        <v>59.391776999999998</v>
      </c>
      <c r="AG69">
        <v>62.215282000000002</v>
      </c>
      <c r="AH69">
        <v>65.215736000000007</v>
      </c>
      <c r="AI69" s="33">
        <v>8.9999999999999993E-3</v>
      </c>
    </row>
    <row r="70" spans="1:35">
      <c r="A70" t="s">
        <v>738</v>
      </c>
      <c r="B70" t="s">
        <v>3443</v>
      </c>
      <c r="C70" t="s">
        <v>3444</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3445</v>
      </c>
      <c r="C71" t="s">
        <v>3446</v>
      </c>
      <c r="D71" t="s">
        <v>271</v>
      </c>
      <c r="F71">
        <v>4.7273999999999997E-2</v>
      </c>
      <c r="G71">
        <v>5.6363000000000003E-2</v>
      </c>
      <c r="H71">
        <v>6.4036999999999997E-2</v>
      </c>
      <c r="I71">
        <v>7.0808999999999997E-2</v>
      </c>
      <c r="J71">
        <v>7.6938999999999994E-2</v>
      </c>
      <c r="K71">
        <v>8.1745999999999999E-2</v>
      </c>
      <c r="L71">
        <v>8.5283999999999999E-2</v>
      </c>
      <c r="M71">
        <v>8.7493000000000001E-2</v>
      </c>
      <c r="N71">
        <v>8.8437000000000002E-2</v>
      </c>
      <c r="O71">
        <v>8.8507000000000002E-2</v>
      </c>
      <c r="P71">
        <v>8.7746000000000005E-2</v>
      </c>
      <c r="Q71">
        <v>8.5832000000000006E-2</v>
      </c>
      <c r="R71">
        <v>8.3085999999999993E-2</v>
      </c>
      <c r="S71">
        <v>7.9699999999999993E-2</v>
      </c>
      <c r="T71">
        <v>7.5717000000000007E-2</v>
      </c>
      <c r="U71">
        <v>7.1830000000000005E-2</v>
      </c>
      <c r="V71">
        <v>6.7958000000000005E-2</v>
      </c>
      <c r="W71">
        <v>6.3496999999999998E-2</v>
      </c>
      <c r="X71">
        <v>5.9144000000000002E-2</v>
      </c>
      <c r="Y71">
        <v>5.5403000000000001E-2</v>
      </c>
      <c r="Z71">
        <v>5.2134E-2</v>
      </c>
      <c r="AA71">
        <v>4.8792000000000002E-2</v>
      </c>
      <c r="AB71">
        <v>4.5781000000000002E-2</v>
      </c>
      <c r="AC71">
        <v>4.3052E-2</v>
      </c>
      <c r="AD71">
        <v>4.0577000000000002E-2</v>
      </c>
      <c r="AE71">
        <v>3.8286000000000001E-2</v>
      </c>
      <c r="AF71">
        <v>3.6169E-2</v>
      </c>
      <c r="AG71">
        <v>3.4189999999999998E-2</v>
      </c>
      <c r="AH71">
        <v>3.2364999999999998E-2</v>
      </c>
      <c r="AI71" s="33">
        <v>-1.2999999999999999E-2</v>
      </c>
    </row>
    <row r="72" spans="1:35">
      <c r="A72" t="s">
        <v>740</v>
      </c>
      <c r="B72" t="s">
        <v>3447</v>
      </c>
      <c r="C72" t="s">
        <v>3448</v>
      </c>
      <c r="D72" t="s">
        <v>271</v>
      </c>
      <c r="F72">
        <v>0</v>
      </c>
      <c r="G72">
        <v>0</v>
      </c>
      <c r="H72">
        <v>0.111221</v>
      </c>
      <c r="I72">
        <v>0.12599099999999999</v>
      </c>
      <c r="J72">
        <v>0.14261299999999999</v>
      </c>
      <c r="K72">
        <v>0.15964800000000001</v>
      </c>
      <c r="L72">
        <v>0.176813</v>
      </c>
      <c r="M72">
        <v>0.193082</v>
      </c>
      <c r="N72">
        <v>0.20801700000000001</v>
      </c>
      <c r="O72">
        <v>0.22220699999999999</v>
      </c>
      <c r="P72">
        <v>0.23577200000000001</v>
      </c>
      <c r="Q72">
        <v>0.247588</v>
      </c>
      <c r="R72">
        <v>0.25797199999999998</v>
      </c>
      <c r="S72">
        <v>0.26699699999999998</v>
      </c>
      <c r="T72">
        <v>0.27386700000000003</v>
      </c>
      <c r="U72">
        <v>0.28010099999999999</v>
      </c>
      <c r="V72">
        <v>0.28610799999999997</v>
      </c>
      <c r="W72">
        <v>0.29221900000000001</v>
      </c>
      <c r="X72">
        <v>0.30059200000000003</v>
      </c>
      <c r="Y72">
        <v>0.31206</v>
      </c>
      <c r="Z72">
        <v>0.32642100000000002</v>
      </c>
      <c r="AA72">
        <v>0.33891399999999999</v>
      </c>
      <c r="AB72">
        <v>0.350686</v>
      </c>
      <c r="AC72">
        <v>0.36601299999999998</v>
      </c>
      <c r="AD72">
        <v>0.38811699999999999</v>
      </c>
      <c r="AE72">
        <v>0.41037200000000001</v>
      </c>
      <c r="AF72">
        <v>0.435363</v>
      </c>
      <c r="AG72">
        <v>0.46276699999999998</v>
      </c>
      <c r="AH72">
        <v>0.49256800000000001</v>
      </c>
      <c r="AI72" t="s">
        <v>112</v>
      </c>
    </row>
    <row r="73" spans="1:35">
      <c r="A73" t="s">
        <v>741</v>
      </c>
      <c r="B73" t="s">
        <v>3449</v>
      </c>
      <c r="C73" t="s">
        <v>3450</v>
      </c>
      <c r="D73" t="s">
        <v>271</v>
      </c>
      <c r="F73">
        <v>0</v>
      </c>
      <c r="G73">
        <v>0</v>
      </c>
      <c r="H73">
        <v>0.23671800000000001</v>
      </c>
      <c r="I73">
        <v>0.26552500000000001</v>
      </c>
      <c r="J73">
        <v>0.29796800000000001</v>
      </c>
      <c r="K73">
        <v>0.33108900000000002</v>
      </c>
      <c r="L73">
        <v>0.36386099999999999</v>
      </c>
      <c r="M73">
        <v>0.39436900000000003</v>
      </c>
      <c r="N73">
        <v>0.421823</v>
      </c>
      <c r="O73">
        <v>0.44752599999999998</v>
      </c>
      <c r="P73">
        <v>0.47151599999999999</v>
      </c>
      <c r="Q73">
        <v>0.49143700000000001</v>
      </c>
      <c r="R73">
        <v>0.50787899999999997</v>
      </c>
      <c r="S73">
        <v>0.52102700000000002</v>
      </c>
      <c r="T73">
        <v>0.52934300000000001</v>
      </c>
      <c r="U73">
        <v>0.53588999999999998</v>
      </c>
      <c r="V73">
        <v>0.54149599999999998</v>
      </c>
      <c r="W73">
        <v>0.54694500000000001</v>
      </c>
      <c r="X73">
        <v>0.55639700000000003</v>
      </c>
      <c r="Y73">
        <v>0.57145599999999996</v>
      </c>
      <c r="Z73">
        <v>0.59189800000000004</v>
      </c>
      <c r="AA73">
        <v>0.60730600000000001</v>
      </c>
      <c r="AB73">
        <v>0.62016700000000002</v>
      </c>
      <c r="AC73">
        <v>0.63927900000000004</v>
      </c>
      <c r="AD73">
        <v>0.67089699999999997</v>
      </c>
      <c r="AE73">
        <v>0.70033000000000001</v>
      </c>
      <c r="AF73">
        <v>0.732483</v>
      </c>
      <c r="AG73">
        <v>0.76639100000000004</v>
      </c>
      <c r="AH73">
        <v>0.80174900000000004</v>
      </c>
      <c r="AI73" t="s">
        <v>112</v>
      </c>
    </row>
    <row r="74" spans="1:35">
      <c r="A74" t="s">
        <v>742</v>
      </c>
      <c r="B74" t="s">
        <v>3451</v>
      </c>
      <c r="C74" t="s">
        <v>3452</v>
      </c>
      <c r="D74" t="s">
        <v>271</v>
      </c>
      <c r="F74">
        <v>0</v>
      </c>
      <c r="G74">
        <v>0</v>
      </c>
      <c r="H74">
        <v>0.13180900000000001</v>
      </c>
      <c r="I74">
        <v>0.257434</v>
      </c>
      <c r="J74">
        <v>0.38553900000000002</v>
      </c>
      <c r="K74">
        <v>0.51647299999999996</v>
      </c>
      <c r="L74">
        <v>0.64809600000000001</v>
      </c>
      <c r="M74">
        <v>0.777536</v>
      </c>
      <c r="N74">
        <v>0.90305000000000002</v>
      </c>
      <c r="O74">
        <v>1.028853</v>
      </c>
      <c r="P74">
        <v>1.1572020000000001</v>
      </c>
      <c r="Q74">
        <v>1.282324</v>
      </c>
      <c r="R74">
        <v>1.4047069999999999</v>
      </c>
      <c r="S74">
        <v>1.523039</v>
      </c>
      <c r="T74">
        <v>1.6304749999999999</v>
      </c>
      <c r="U74">
        <v>1.7328920000000001</v>
      </c>
      <c r="V74">
        <v>1.8297289999999999</v>
      </c>
      <c r="W74">
        <v>1.9195789999999999</v>
      </c>
      <c r="X74">
        <v>2.0129630000000001</v>
      </c>
      <c r="Y74">
        <v>2.1117759999999999</v>
      </c>
      <c r="Z74">
        <v>2.210585</v>
      </c>
      <c r="AA74">
        <v>2.3075369999999999</v>
      </c>
      <c r="AB74">
        <v>2.3998189999999999</v>
      </c>
      <c r="AC74">
        <v>2.4946000000000002</v>
      </c>
      <c r="AD74">
        <v>2.601699</v>
      </c>
      <c r="AE74">
        <v>2.7183820000000001</v>
      </c>
      <c r="AF74">
        <v>2.8481209999999999</v>
      </c>
      <c r="AG74">
        <v>2.9894669999999999</v>
      </c>
      <c r="AH74">
        <v>3.1434639999999998</v>
      </c>
      <c r="AI74" t="s">
        <v>112</v>
      </c>
    </row>
    <row r="75" spans="1:35">
      <c r="A75" t="s">
        <v>746</v>
      </c>
      <c r="B75" t="s">
        <v>3453</v>
      </c>
      <c r="C75" t="s">
        <v>3454</v>
      </c>
      <c r="D75" t="s">
        <v>271</v>
      </c>
      <c r="F75">
        <v>4207.3974609999996</v>
      </c>
      <c r="G75">
        <v>4137.8627930000002</v>
      </c>
      <c r="H75">
        <v>4076.7014159999999</v>
      </c>
      <c r="I75">
        <v>4038.9121089999999</v>
      </c>
      <c r="J75">
        <v>4024.3466800000001</v>
      </c>
      <c r="K75">
        <v>3995.6066890000002</v>
      </c>
      <c r="L75">
        <v>3961.4748540000001</v>
      </c>
      <c r="M75">
        <v>3914.9663089999999</v>
      </c>
      <c r="N75">
        <v>3857.1071780000002</v>
      </c>
      <c r="O75">
        <v>3806.1821289999998</v>
      </c>
      <c r="P75">
        <v>3768.2678219999998</v>
      </c>
      <c r="Q75">
        <v>3730.6279300000001</v>
      </c>
      <c r="R75">
        <v>3701.4926759999998</v>
      </c>
      <c r="S75">
        <v>3681.5239259999998</v>
      </c>
      <c r="T75">
        <v>3656.1870119999999</v>
      </c>
      <c r="U75">
        <v>3639.673096</v>
      </c>
      <c r="V75">
        <v>3628.7253420000002</v>
      </c>
      <c r="W75">
        <v>3614.0593260000001</v>
      </c>
      <c r="X75">
        <v>3610.7163089999999</v>
      </c>
      <c r="Y75">
        <v>3615.2529300000001</v>
      </c>
      <c r="Z75">
        <v>3616.3498540000001</v>
      </c>
      <c r="AA75">
        <v>3614.060547</v>
      </c>
      <c r="AB75">
        <v>3605.1083979999999</v>
      </c>
      <c r="AC75">
        <v>3593.538086</v>
      </c>
      <c r="AD75">
        <v>3582.984375</v>
      </c>
      <c r="AE75">
        <v>3573.8640140000002</v>
      </c>
      <c r="AF75">
        <v>3570.0932619999999</v>
      </c>
      <c r="AG75">
        <v>3567.3107909999999</v>
      </c>
      <c r="AH75">
        <v>3565.0688479999999</v>
      </c>
      <c r="AI75" s="33">
        <v>-6.0000000000000001E-3</v>
      </c>
    </row>
    <row r="76" spans="1:35">
      <c r="A76" t="s">
        <v>200</v>
      </c>
      <c r="B76" t="s">
        <v>749</v>
      </c>
      <c r="C76" t="s">
        <v>768</v>
      </c>
    </row>
    <row r="77" spans="1:35">
      <c r="A77" t="s">
        <v>245</v>
      </c>
      <c r="B77" t="s">
        <v>3455</v>
      </c>
      <c r="C77" t="s">
        <v>3456</v>
      </c>
      <c r="D77" t="s">
        <v>271</v>
      </c>
      <c r="F77">
        <v>5252.2670900000003</v>
      </c>
      <c r="G77">
        <v>5149.1704099999997</v>
      </c>
      <c r="H77">
        <v>5060.4287109999996</v>
      </c>
      <c r="I77">
        <v>5004.5073240000002</v>
      </c>
      <c r="J77">
        <v>4979.1557620000003</v>
      </c>
      <c r="K77">
        <v>4937.4003910000001</v>
      </c>
      <c r="L77">
        <v>4891.7753910000001</v>
      </c>
      <c r="M77">
        <v>4834.2524409999996</v>
      </c>
      <c r="N77">
        <v>4766.7275390000004</v>
      </c>
      <c r="O77">
        <v>4710.5273440000001</v>
      </c>
      <c r="P77">
        <v>4671.6025390000004</v>
      </c>
      <c r="Q77">
        <v>4632.1591799999997</v>
      </c>
      <c r="R77">
        <v>4602.8413090000004</v>
      </c>
      <c r="S77">
        <v>4584.4262699999999</v>
      </c>
      <c r="T77">
        <v>4559.185547</v>
      </c>
      <c r="U77">
        <v>4545.080078</v>
      </c>
      <c r="V77">
        <v>4537.6586909999996</v>
      </c>
      <c r="W77">
        <v>4526.4799800000001</v>
      </c>
      <c r="X77">
        <v>4530.0249020000001</v>
      </c>
      <c r="Y77">
        <v>4543.1342770000001</v>
      </c>
      <c r="Z77">
        <v>4551.1914059999999</v>
      </c>
      <c r="AA77">
        <v>4556.3715819999998</v>
      </c>
      <c r="AB77">
        <v>4554.6489259999998</v>
      </c>
      <c r="AC77">
        <v>4551.1875</v>
      </c>
      <c r="AD77">
        <v>4550.1225590000004</v>
      </c>
      <c r="AE77">
        <v>4551.5234380000002</v>
      </c>
      <c r="AF77">
        <v>4559.7094729999999</v>
      </c>
      <c r="AG77">
        <v>4569.0415039999998</v>
      </c>
      <c r="AH77">
        <v>4579.5849609999996</v>
      </c>
      <c r="AI77" s="33">
        <v>-5.0000000000000001E-3</v>
      </c>
    </row>
    <row r="78" spans="1:35">
      <c r="A78" t="s">
        <v>737</v>
      </c>
      <c r="B78" t="s">
        <v>3457</v>
      </c>
      <c r="C78" t="s">
        <v>3458</v>
      </c>
      <c r="D78" t="s">
        <v>271</v>
      </c>
      <c r="F78">
        <v>561.38317900000004</v>
      </c>
      <c r="G78">
        <v>557.49273700000003</v>
      </c>
      <c r="H78">
        <v>556.42694100000006</v>
      </c>
      <c r="I78">
        <v>558.68444799999997</v>
      </c>
      <c r="J78">
        <v>564.64392099999998</v>
      </c>
      <c r="K78">
        <v>568.02825900000005</v>
      </c>
      <c r="L78">
        <v>571.15411400000005</v>
      </c>
      <c r="M78">
        <v>573.58776899999998</v>
      </c>
      <c r="N78">
        <v>575.542236</v>
      </c>
      <c r="O78">
        <v>578.83630400000004</v>
      </c>
      <c r="P78">
        <v>584.66272000000004</v>
      </c>
      <c r="Q78">
        <v>589.627747</v>
      </c>
      <c r="R78">
        <v>595.82775900000001</v>
      </c>
      <c r="S78">
        <v>602.35827600000005</v>
      </c>
      <c r="T78">
        <v>607.24176</v>
      </c>
      <c r="U78">
        <v>613.717896</v>
      </c>
      <c r="V78">
        <v>619.77069100000006</v>
      </c>
      <c r="W78">
        <v>625.97625700000003</v>
      </c>
      <c r="X78">
        <v>633.555969</v>
      </c>
      <c r="Y78">
        <v>642.65637200000003</v>
      </c>
      <c r="Z78">
        <v>650.28350799999998</v>
      </c>
      <c r="AA78">
        <v>657.24310300000002</v>
      </c>
      <c r="AB78">
        <v>663.61120600000004</v>
      </c>
      <c r="AC78">
        <v>670.12359600000002</v>
      </c>
      <c r="AD78">
        <v>677.38055399999996</v>
      </c>
      <c r="AE78">
        <v>685.01904300000001</v>
      </c>
      <c r="AF78">
        <v>693.35076900000001</v>
      </c>
      <c r="AG78">
        <v>701.840149</v>
      </c>
      <c r="AH78">
        <v>710.78949</v>
      </c>
      <c r="AI78" s="33">
        <v>8.0000000000000002E-3</v>
      </c>
    </row>
    <row r="79" spans="1:35">
      <c r="A79" t="s">
        <v>252</v>
      </c>
      <c r="B79" t="s">
        <v>3459</v>
      </c>
      <c r="C79" t="s">
        <v>3460</v>
      </c>
      <c r="D79" t="s">
        <v>271</v>
      </c>
      <c r="F79">
        <v>1.245147</v>
      </c>
      <c r="G79">
        <v>1.3860859999999999</v>
      </c>
      <c r="H79">
        <v>1.5243610000000001</v>
      </c>
      <c r="I79">
        <v>1.655106</v>
      </c>
      <c r="J79">
        <v>1.787949</v>
      </c>
      <c r="K79">
        <v>1.9031910000000001</v>
      </c>
      <c r="L79">
        <v>2.0028139999999999</v>
      </c>
      <c r="M79">
        <v>2.0814240000000002</v>
      </c>
      <c r="N79">
        <v>2.1469330000000002</v>
      </c>
      <c r="O79">
        <v>2.2134680000000002</v>
      </c>
      <c r="P79">
        <v>2.289066</v>
      </c>
      <c r="Q79">
        <v>2.3727469999999999</v>
      </c>
      <c r="R79">
        <v>2.469611</v>
      </c>
      <c r="S79">
        <v>2.5718770000000002</v>
      </c>
      <c r="T79">
        <v>2.6751559999999999</v>
      </c>
      <c r="U79">
        <v>2.7924359999999999</v>
      </c>
      <c r="V79">
        <v>2.9203519999999998</v>
      </c>
      <c r="W79">
        <v>3.0572849999999998</v>
      </c>
      <c r="X79">
        <v>3.2195170000000002</v>
      </c>
      <c r="Y79">
        <v>3.4097279999999999</v>
      </c>
      <c r="Z79">
        <v>3.6119620000000001</v>
      </c>
      <c r="AA79">
        <v>3.8275860000000002</v>
      </c>
      <c r="AB79">
        <v>4.048972</v>
      </c>
      <c r="AC79">
        <v>4.2813169999999996</v>
      </c>
      <c r="AD79">
        <v>4.528105</v>
      </c>
      <c r="AE79">
        <v>4.7858299999999998</v>
      </c>
      <c r="AF79">
        <v>5.0560559999999999</v>
      </c>
      <c r="AG79">
        <v>5.3225280000000001</v>
      </c>
      <c r="AH79">
        <v>5.5963200000000004</v>
      </c>
      <c r="AI79" s="33">
        <v>5.5E-2</v>
      </c>
    </row>
    <row r="80" spans="1:35">
      <c r="A80" t="s">
        <v>261</v>
      </c>
      <c r="B80" t="s">
        <v>3461</v>
      </c>
      <c r="C80" t="s">
        <v>3462</v>
      </c>
      <c r="D80" t="s">
        <v>271</v>
      </c>
      <c r="F80">
        <v>51.346274999999999</v>
      </c>
      <c r="G80">
        <v>51.768497000000004</v>
      </c>
      <c r="H80">
        <v>51.952057000000003</v>
      </c>
      <c r="I80">
        <v>52.041804999999997</v>
      </c>
      <c r="J80">
        <v>52.069412</v>
      </c>
      <c r="K80">
        <v>51.512740999999998</v>
      </c>
      <c r="L80">
        <v>50.447249999999997</v>
      </c>
      <c r="M80">
        <v>48.837069999999997</v>
      </c>
      <c r="N80">
        <v>46.909816999999997</v>
      </c>
      <c r="O80">
        <v>45.044899000000001</v>
      </c>
      <c r="P80">
        <v>43.471558000000002</v>
      </c>
      <c r="Q80">
        <v>42.191237999999998</v>
      </c>
      <c r="R80">
        <v>41.360649000000002</v>
      </c>
      <c r="S80">
        <v>40.966904</v>
      </c>
      <c r="T80">
        <v>40.799500000000002</v>
      </c>
      <c r="U80">
        <v>41.003391000000001</v>
      </c>
      <c r="V80">
        <v>41.521824000000002</v>
      </c>
      <c r="W80">
        <v>42.257590999999998</v>
      </c>
      <c r="X80">
        <v>43.398223999999999</v>
      </c>
      <c r="Y80">
        <v>44.912242999999997</v>
      </c>
      <c r="Z80">
        <v>46.578392000000001</v>
      </c>
      <c r="AA80">
        <v>48.374775</v>
      </c>
      <c r="AB80">
        <v>50.255038999999996</v>
      </c>
      <c r="AC80">
        <v>52.265160000000002</v>
      </c>
      <c r="AD80">
        <v>54.467120999999999</v>
      </c>
      <c r="AE80">
        <v>56.874321000000002</v>
      </c>
      <c r="AF80">
        <v>59.507731999999997</v>
      </c>
      <c r="AG80">
        <v>62.319285999999998</v>
      </c>
      <c r="AH80">
        <v>65.309241999999998</v>
      </c>
      <c r="AI80" s="33">
        <v>8.9999999999999993E-3</v>
      </c>
    </row>
    <row r="81" spans="1:35">
      <c r="A81" t="s">
        <v>738</v>
      </c>
      <c r="B81" t="s">
        <v>3463</v>
      </c>
      <c r="C81" t="s">
        <v>3464</v>
      </c>
      <c r="D81" t="s">
        <v>271</v>
      </c>
      <c r="F81">
        <v>56.572014000000003</v>
      </c>
      <c r="G81">
        <v>55.936222000000001</v>
      </c>
      <c r="H81">
        <v>55.526072999999997</v>
      </c>
      <c r="I81">
        <v>55.454650999999998</v>
      </c>
      <c r="J81">
        <v>55.769584999999999</v>
      </c>
      <c r="K81">
        <v>56.046078000000001</v>
      </c>
      <c r="L81">
        <v>56.445301000000001</v>
      </c>
      <c r="M81">
        <v>56.969009</v>
      </c>
      <c r="N81">
        <v>57.620365</v>
      </c>
      <c r="O81">
        <v>58.633011000000003</v>
      </c>
      <c r="P81">
        <v>60.026291000000001</v>
      </c>
      <c r="Q81">
        <v>61.468277</v>
      </c>
      <c r="R81">
        <v>62.894508000000002</v>
      </c>
      <c r="S81">
        <v>64.329055999999994</v>
      </c>
      <c r="T81">
        <v>65.472083999999995</v>
      </c>
      <c r="U81">
        <v>66.781875999999997</v>
      </c>
      <c r="V81">
        <v>67.969215000000005</v>
      </c>
      <c r="W81">
        <v>69.104506999999998</v>
      </c>
      <c r="X81">
        <v>70.646514999999994</v>
      </c>
      <c r="Y81">
        <v>72.462592999999998</v>
      </c>
      <c r="Z81">
        <v>74.260086000000001</v>
      </c>
      <c r="AA81">
        <v>76.144347999999994</v>
      </c>
      <c r="AB81">
        <v>78.062118999999996</v>
      </c>
      <c r="AC81">
        <v>80.017746000000002</v>
      </c>
      <c r="AD81">
        <v>82.063582999999994</v>
      </c>
      <c r="AE81">
        <v>84.130470000000003</v>
      </c>
      <c r="AF81">
        <v>86.233765000000005</v>
      </c>
      <c r="AG81">
        <v>88.241737000000001</v>
      </c>
      <c r="AH81">
        <v>90.199584999999999</v>
      </c>
      <c r="AI81" s="33">
        <v>1.7000000000000001E-2</v>
      </c>
    </row>
    <row r="82" spans="1:35">
      <c r="A82" t="s">
        <v>739</v>
      </c>
      <c r="B82" t="s">
        <v>3465</v>
      </c>
      <c r="C82" t="s">
        <v>3466</v>
      </c>
      <c r="D82" t="s">
        <v>271</v>
      </c>
      <c r="F82">
        <v>9.0121999999999994E-2</v>
      </c>
      <c r="G82">
        <v>0.105933</v>
      </c>
      <c r="H82">
        <v>0.118516</v>
      </c>
      <c r="I82">
        <v>0.128996</v>
      </c>
      <c r="J82">
        <v>0.138016</v>
      </c>
      <c r="K82">
        <v>0.14454900000000001</v>
      </c>
      <c r="L82">
        <v>0.14891399999999999</v>
      </c>
      <c r="M82">
        <v>0.15098800000000001</v>
      </c>
      <c r="N82">
        <v>0.15104100000000001</v>
      </c>
      <c r="O82">
        <v>0.14991699999999999</v>
      </c>
      <c r="P82">
        <v>0.147789</v>
      </c>
      <c r="Q82">
        <v>0.14397399999999999</v>
      </c>
      <c r="R82">
        <v>0.13911100000000001</v>
      </c>
      <c r="S82">
        <v>0.13359099999999999</v>
      </c>
      <c r="T82">
        <v>0.126946</v>
      </c>
      <c r="U82">
        <v>0.120378</v>
      </c>
      <c r="V82">
        <v>0.114344</v>
      </c>
      <c r="W82">
        <v>0.10770200000000001</v>
      </c>
      <c r="X82">
        <v>0.101058</v>
      </c>
      <c r="Y82">
        <v>9.5179E-2</v>
      </c>
      <c r="Z82">
        <v>8.9789999999999995E-2</v>
      </c>
      <c r="AA82">
        <v>8.4405999999999995E-2</v>
      </c>
      <c r="AB82">
        <v>7.9366000000000006E-2</v>
      </c>
      <c r="AC82">
        <v>7.4714000000000003E-2</v>
      </c>
      <c r="AD82">
        <v>7.0473999999999995E-2</v>
      </c>
      <c r="AE82">
        <v>6.6532999999999995E-2</v>
      </c>
      <c r="AF82">
        <v>6.2880000000000005E-2</v>
      </c>
      <c r="AG82">
        <v>5.9452999999999999E-2</v>
      </c>
      <c r="AH82">
        <v>5.6235E-2</v>
      </c>
      <c r="AI82" s="33">
        <v>-1.7000000000000001E-2</v>
      </c>
    </row>
    <row r="83" spans="1:35">
      <c r="A83" t="s">
        <v>740</v>
      </c>
      <c r="B83" t="s">
        <v>3467</v>
      </c>
      <c r="C83" t="s">
        <v>3468</v>
      </c>
      <c r="D83" t="s">
        <v>271</v>
      </c>
      <c r="F83">
        <v>0</v>
      </c>
      <c r="G83">
        <v>3.4554000000000001E-2</v>
      </c>
      <c r="H83">
        <v>0.22548099999999999</v>
      </c>
      <c r="I83">
        <v>0.31624799999999997</v>
      </c>
      <c r="J83">
        <v>0.40776000000000001</v>
      </c>
      <c r="K83">
        <v>0.496255</v>
      </c>
      <c r="L83">
        <v>0.58192699999999997</v>
      </c>
      <c r="M83">
        <v>0.66273700000000002</v>
      </c>
      <c r="N83">
        <v>0.73841800000000002</v>
      </c>
      <c r="O83">
        <v>0.81264099999999995</v>
      </c>
      <c r="P83">
        <v>0.88751000000000002</v>
      </c>
      <c r="Q83">
        <v>0.96019600000000005</v>
      </c>
      <c r="R83">
        <v>1.033434</v>
      </c>
      <c r="S83">
        <v>1.1085929999999999</v>
      </c>
      <c r="T83">
        <v>1.18286</v>
      </c>
      <c r="U83">
        <v>1.2628159999999999</v>
      </c>
      <c r="V83">
        <v>1.349807</v>
      </c>
      <c r="W83">
        <v>1.4437420000000001</v>
      </c>
      <c r="X83">
        <v>1.5533410000000001</v>
      </c>
      <c r="Y83">
        <v>1.6795979999999999</v>
      </c>
      <c r="Z83">
        <v>1.8162389999999999</v>
      </c>
      <c r="AA83">
        <v>1.956985</v>
      </c>
      <c r="AB83">
        <v>2.1036489999999999</v>
      </c>
      <c r="AC83">
        <v>2.262915</v>
      </c>
      <c r="AD83">
        <v>2.437824</v>
      </c>
      <c r="AE83">
        <v>2.6198510000000002</v>
      </c>
      <c r="AF83">
        <v>2.812068</v>
      </c>
      <c r="AG83">
        <v>3.0113310000000002</v>
      </c>
      <c r="AH83">
        <v>3.2182249999999999</v>
      </c>
      <c r="AI83" t="s">
        <v>112</v>
      </c>
    </row>
    <row r="84" spans="1:35">
      <c r="A84" t="s">
        <v>741</v>
      </c>
      <c r="B84" t="s">
        <v>3469</v>
      </c>
      <c r="C84" t="s">
        <v>3470</v>
      </c>
      <c r="D84" t="s">
        <v>271</v>
      </c>
      <c r="F84">
        <v>0</v>
      </c>
      <c r="G84">
        <v>4.1308999999999998E-2</v>
      </c>
      <c r="H84">
        <v>0.37546600000000002</v>
      </c>
      <c r="I84">
        <v>0.49469800000000003</v>
      </c>
      <c r="J84">
        <v>0.61484099999999997</v>
      </c>
      <c r="K84">
        <v>0.73130799999999996</v>
      </c>
      <c r="L84">
        <v>0.84275699999999998</v>
      </c>
      <c r="M84">
        <v>0.94678899999999999</v>
      </c>
      <c r="N84">
        <v>1.043642</v>
      </c>
      <c r="O84">
        <v>1.1394820000000001</v>
      </c>
      <c r="P84">
        <v>1.2370540000000001</v>
      </c>
      <c r="Q84">
        <v>1.332541</v>
      </c>
      <c r="R84">
        <v>1.4293739999999999</v>
      </c>
      <c r="S84">
        <v>1.5297639999999999</v>
      </c>
      <c r="T84">
        <v>1.629829</v>
      </c>
      <c r="U84">
        <v>1.7392719999999999</v>
      </c>
      <c r="V84">
        <v>1.8600939999999999</v>
      </c>
      <c r="W84">
        <v>1.993231</v>
      </c>
      <c r="X84">
        <v>2.151694</v>
      </c>
      <c r="Y84">
        <v>2.338069</v>
      </c>
      <c r="Z84">
        <v>2.544327</v>
      </c>
      <c r="AA84">
        <v>2.7578100000000001</v>
      </c>
      <c r="AB84">
        <v>2.9814530000000001</v>
      </c>
      <c r="AC84">
        <v>3.2272180000000001</v>
      </c>
      <c r="AD84">
        <v>3.5014310000000002</v>
      </c>
      <c r="AE84">
        <v>3.7860269999999998</v>
      </c>
      <c r="AF84">
        <v>4.086144</v>
      </c>
      <c r="AG84">
        <v>4.3954370000000003</v>
      </c>
      <c r="AH84">
        <v>4.7131660000000002</v>
      </c>
      <c r="AI84" t="s">
        <v>112</v>
      </c>
    </row>
    <row r="85" spans="1:35">
      <c r="A85" t="s">
        <v>742</v>
      </c>
      <c r="B85" t="s">
        <v>3471</v>
      </c>
      <c r="C85" t="s">
        <v>3472</v>
      </c>
      <c r="D85" t="s">
        <v>271</v>
      </c>
      <c r="F85">
        <v>0</v>
      </c>
      <c r="G85">
        <v>0</v>
      </c>
      <c r="H85">
        <v>0.228545</v>
      </c>
      <c r="I85">
        <v>0.44471699999999997</v>
      </c>
      <c r="J85">
        <v>0.66237999999999997</v>
      </c>
      <c r="K85">
        <v>0.88163599999999998</v>
      </c>
      <c r="L85">
        <v>1.0987150000000001</v>
      </c>
      <c r="M85">
        <v>1.3089459999999999</v>
      </c>
      <c r="N85">
        <v>1.510005</v>
      </c>
      <c r="O85">
        <v>1.710208</v>
      </c>
      <c r="P85">
        <v>1.91516</v>
      </c>
      <c r="Q85">
        <v>2.1169850000000001</v>
      </c>
      <c r="R85">
        <v>2.3181769999999999</v>
      </c>
      <c r="S85">
        <v>2.5183089999999999</v>
      </c>
      <c r="T85">
        <v>2.707357</v>
      </c>
      <c r="U85">
        <v>2.896112</v>
      </c>
      <c r="V85">
        <v>3.084981</v>
      </c>
      <c r="W85">
        <v>3.272154</v>
      </c>
      <c r="X85">
        <v>3.476029</v>
      </c>
      <c r="Y85">
        <v>3.700348</v>
      </c>
      <c r="Z85">
        <v>3.9336090000000001</v>
      </c>
      <c r="AA85">
        <v>4.1694000000000004</v>
      </c>
      <c r="AB85">
        <v>4.4062109999999999</v>
      </c>
      <c r="AC85">
        <v>4.6526139999999998</v>
      </c>
      <c r="AD85">
        <v>4.92171</v>
      </c>
      <c r="AE85">
        <v>5.2108699999999999</v>
      </c>
      <c r="AF85">
        <v>5.52597</v>
      </c>
      <c r="AG85">
        <v>5.8616999999999999</v>
      </c>
      <c r="AH85">
        <v>6.2166379999999997</v>
      </c>
      <c r="AI85" t="s">
        <v>112</v>
      </c>
    </row>
    <row r="86" spans="1:35">
      <c r="A86" t="s">
        <v>146</v>
      </c>
      <c r="B86" t="s">
        <v>3473</v>
      </c>
      <c r="C86" t="s">
        <v>3474</v>
      </c>
      <c r="D86" t="s">
        <v>271</v>
      </c>
      <c r="F86">
        <v>5922.9052730000003</v>
      </c>
      <c r="G86">
        <v>5815.9350590000004</v>
      </c>
      <c r="H86">
        <v>5726.8056640000004</v>
      </c>
      <c r="I86">
        <v>5673.7265619999998</v>
      </c>
      <c r="J86">
        <v>5655.2539059999999</v>
      </c>
      <c r="K86">
        <v>5617.1479490000002</v>
      </c>
      <c r="L86">
        <v>5574.4960940000001</v>
      </c>
      <c r="M86">
        <v>5518.7978519999997</v>
      </c>
      <c r="N86">
        <v>5452.3916019999997</v>
      </c>
      <c r="O86">
        <v>5399.0673829999996</v>
      </c>
      <c r="P86">
        <v>5366.2368159999996</v>
      </c>
      <c r="Q86">
        <v>5332.373047</v>
      </c>
      <c r="R86">
        <v>5310.3120120000003</v>
      </c>
      <c r="S86">
        <v>5299.9409180000002</v>
      </c>
      <c r="T86">
        <v>5281.0224609999996</v>
      </c>
      <c r="U86">
        <v>5275.3955079999996</v>
      </c>
      <c r="V86">
        <v>5276.251953</v>
      </c>
      <c r="W86">
        <v>5273.6938479999999</v>
      </c>
      <c r="X86">
        <v>5288.126953</v>
      </c>
      <c r="Y86">
        <v>5314.3896480000003</v>
      </c>
      <c r="Z86">
        <v>5334.3100590000004</v>
      </c>
      <c r="AA86">
        <v>5350.9340819999998</v>
      </c>
      <c r="AB86">
        <v>5360.1982420000004</v>
      </c>
      <c r="AC86">
        <v>5368.0947269999997</v>
      </c>
      <c r="AD86">
        <v>5379.4926759999998</v>
      </c>
      <c r="AE86">
        <v>5394.0170900000003</v>
      </c>
      <c r="AF86">
        <v>5416.3403319999998</v>
      </c>
      <c r="AG86">
        <v>5440.0922849999997</v>
      </c>
      <c r="AH86">
        <v>5465.6811520000001</v>
      </c>
      <c r="AI86" s="33">
        <v>-3.0000000000000001E-3</v>
      </c>
    </row>
    <row r="87" spans="1:35">
      <c r="A87" t="s">
        <v>750</v>
      </c>
    </row>
    <row r="88" spans="1:35">
      <c r="A88" t="s">
        <v>200</v>
      </c>
    </row>
    <row r="89" spans="1:35">
      <c r="A89" t="s">
        <v>245</v>
      </c>
      <c r="B89" t="s">
        <v>3475</v>
      </c>
      <c r="C89" t="s">
        <v>3476</v>
      </c>
      <c r="D89" t="s">
        <v>769</v>
      </c>
      <c r="F89">
        <v>14.990833</v>
      </c>
      <c r="G89">
        <v>15.215268</v>
      </c>
      <c r="H89">
        <v>15.496305</v>
      </c>
      <c r="I89">
        <v>15.827888</v>
      </c>
      <c r="J89">
        <v>16.186389999999999</v>
      </c>
      <c r="K89">
        <v>16.560836999999999</v>
      </c>
      <c r="L89">
        <v>16.918693999999999</v>
      </c>
      <c r="M89">
        <v>17.261042</v>
      </c>
      <c r="N89">
        <v>17.577594999999999</v>
      </c>
      <c r="O89">
        <v>17.867258</v>
      </c>
      <c r="P89">
        <v>18.134691</v>
      </c>
      <c r="Q89">
        <v>18.379967000000001</v>
      </c>
      <c r="R89">
        <v>18.599955000000001</v>
      </c>
      <c r="S89">
        <v>18.797678000000001</v>
      </c>
      <c r="T89">
        <v>18.977694</v>
      </c>
      <c r="U89">
        <v>19.140574000000001</v>
      </c>
      <c r="V89">
        <v>19.286472</v>
      </c>
      <c r="W89">
        <v>19.410957</v>
      </c>
      <c r="X89">
        <v>19.517668</v>
      </c>
      <c r="Y89">
        <v>19.610609</v>
      </c>
      <c r="Z89">
        <v>19.687994</v>
      </c>
      <c r="AA89">
        <v>19.746914</v>
      </c>
      <c r="AB89">
        <v>19.790792</v>
      </c>
      <c r="AC89">
        <v>19.822901000000002</v>
      </c>
      <c r="AD89">
        <v>19.845963999999999</v>
      </c>
      <c r="AE89">
        <v>19.860363</v>
      </c>
      <c r="AF89">
        <v>19.867457999999999</v>
      </c>
      <c r="AG89">
        <v>19.870882000000002</v>
      </c>
      <c r="AH89">
        <v>19.867260000000002</v>
      </c>
      <c r="AI89" s="33">
        <v>0.01</v>
      </c>
    </row>
    <row r="90" spans="1:35">
      <c r="A90" t="s">
        <v>737</v>
      </c>
      <c r="B90" t="s">
        <v>3477</v>
      </c>
      <c r="C90" t="s">
        <v>3478</v>
      </c>
      <c r="D90" t="s">
        <v>770</v>
      </c>
      <c r="F90">
        <v>10.726819000000001</v>
      </c>
      <c r="G90">
        <v>11.028335999999999</v>
      </c>
      <c r="H90">
        <v>11.338984</v>
      </c>
      <c r="I90">
        <v>11.655422</v>
      </c>
      <c r="J90">
        <v>11.963618</v>
      </c>
      <c r="K90">
        <v>12.26585</v>
      </c>
      <c r="L90">
        <v>12.544217</v>
      </c>
      <c r="M90">
        <v>12.803827</v>
      </c>
      <c r="N90">
        <v>13.040639000000001</v>
      </c>
      <c r="O90">
        <v>13.258656</v>
      </c>
      <c r="P90">
        <v>13.453094</v>
      </c>
      <c r="Q90">
        <v>13.625107</v>
      </c>
      <c r="R90">
        <v>13.746843</v>
      </c>
      <c r="S90">
        <v>13.859073</v>
      </c>
      <c r="T90">
        <v>13.961306</v>
      </c>
      <c r="U90">
        <v>14.057569000000001</v>
      </c>
      <c r="V90">
        <v>14.152822</v>
      </c>
      <c r="W90">
        <v>14.250258000000001</v>
      </c>
      <c r="X90">
        <v>14.346830000000001</v>
      </c>
      <c r="Y90">
        <v>14.438148</v>
      </c>
      <c r="Z90">
        <v>14.526968999999999</v>
      </c>
      <c r="AA90">
        <v>14.614217</v>
      </c>
      <c r="AB90">
        <v>14.690547</v>
      </c>
      <c r="AC90">
        <v>14.759867</v>
      </c>
      <c r="AD90">
        <v>14.820712</v>
      </c>
      <c r="AE90">
        <v>14.872686</v>
      </c>
      <c r="AF90">
        <v>14.917092</v>
      </c>
      <c r="AG90">
        <v>14.954668</v>
      </c>
      <c r="AH90">
        <v>14.984908000000001</v>
      </c>
      <c r="AI90" s="33">
        <v>1.2E-2</v>
      </c>
    </row>
    <row r="91" spans="1:35">
      <c r="A91" t="s">
        <v>252</v>
      </c>
      <c r="B91" t="s">
        <v>3479</v>
      </c>
      <c r="C91" t="s">
        <v>3480</v>
      </c>
      <c r="D91" t="s">
        <v>770</v>
      </c>
      <c r="F91">
        <v>8.2871170000000003</v>
      </c>
      <c r="G91">
        <v>12.069525000000001</v>
      </c>
      <c r="H91">
        <v>12.378392</v>
      </c>
      <c r="I91">
        <v>12.532349999999999</v>
      </c>
      <c r="J91">
        <v>12.640250999999999</v>
      </c>
      <c r="K91">
        <v>12.743783000000001</v>
      </c>
      <c r="L91">
        <v>12.834047999999999</v>
      </c>
      <c r="M91">
        <v>12.933109</v>
      </c>
      <c r="N91">
        <v>13.048806000000001</v>
      </c>
      <c r="O91">
        <v>13.176847</v>
      </c>
      <c r="P91">
        <v>13.312352000000001</v>
      </c>
      <c r="Q91">
        <v>13.446859999999999</v>
      </c>
      <c r="R91">
        <v>13.57544</v>
      </c>
      <c r="S91">
        <v>13.690462999999999</v>
      </c>
      <c r="T91">
        <v>13.791012</v>
      </c>
      <c r="U91">
        <v>13.877439000000001</v>
      </c>
      <c r="V91">
        <v>13.951962</v>
      </c>
      <c r="W91">
        <v>14.016081</v>
      </c>
      <c r="X91">
        <v>14.071647</v>
      </c>
      <c r="Y91">
        <v>14.119624</v>
      </c>
      <c r="Z91">
        <v>14.160698</v>
      </c>
      <c r="AA91">
        <v>14.195815</v>
      </c>
      <c r="AB91">
        <v>14.228441</v>
      </c>
      <c r="AC91">
        <v>14.255566999999999</v>
      </c>
      <c r="AD91">
        <v>14.279142</v>
      </c>
      <c r="AE91">
        <v>14.299408</v>
      </c>
      <c r="AF91">
        <v>14.316541000000001</v>
      </c>
      <c r="AG91">
        <v>14.330970000000001</v>
      </c>
      <c r="AH91">
        <v>14.343085</v>
      </c>
      <c r="AI91" s="33">
        <v>0.02</v>
      </c>
    </row>
    <row r="92" spans="1:35">
      <c r="A92" t="s">
        <v>261</v>
      </c>
      <c r="B92" t="s">
        <v>3481</v>
      </c>
      <c r="C92" t="s">
        <v>3482</v>
      </c>
      <c r="D92" t="s">
        <v>770</v>
      </c>
      <c r="F92">
        <v>10.037065</v>
      </c>
      <c r="G92">
        <v>10.03825</v>
      </c>
      <c r="H92">
        <v>10.039481</v>
      </c>
      <c r="I92">
        <v>10.040760000000001</v>
      </c>
      <c r="J92">
        <v>10.042081</v>
      </c>
      <c r="K92">
        <v>10.043436</v>
      </c>
      <c r="L92">
        <v>10.044829</v>
      </c>
      <c r="M92">
        <v>10.046251</v>
      </c>
      <c r="N92">
        <v>10.047701999999999</v>
      </c>
      <c r="O92">
        <v>10.049175</v>
      </c>
      <c r="P92">
        <v>10.050672</v>
      </c>
      <c r="Q92">
        <v>10.057157</v>
      </c>
      <c r="R92">
        <v>10.073521</v>
      </c>
      <c r="S92">
        <v>10.105247</v>
      </c>
      <c r="T92">
        <v>10.140972</v>
      </c>
      <c r="U92">
        <v>10.185601999999999</v>
      </c>
      <c r="V92">
        <v>10.231821</v>
      </c>
      <c r="W92">
        <v>10.265867999999999</v>
      </c>
      <c r="X92">
        <v>10.275095</v>
      </c>
      <c r="Y92">
        <v>10.25789</v>
      </c>
      <c r="Z92">
        <v>10.216537000000001</v>
      </c>
      <c r="AA92">
        <v>10.161300000000001</v>
      </c>
      <c r="AB92">
        <v>10.092755</v>
      </c>
      <c r="AC92">
        <v>10.027177</v>
      </c>
      <c r="AD92">
        <v>9.9940429999999996</v>
      </c>
      <c r="AE92">
        <v>10.014455</v>
      </c>
      <c r="AF92">
        <v>10.061934000000001</v>
      </c>
      <c r="AG92">
        <v>10.114001999999999</v>
      </c>
      <c r="AH92">
        <v>10.188727999999999</v>
      </c>
      <c r="AI92" s="33">
        <v>1E-3</v>
      </c>
    </row>
    <row r="93" spans="1:35">
      <c r="A93" t="s">
        <v>738</v>
      </c>
      <c r="B93" t="s">
        <v>3483</v>
      </c>
      <c r="C93" t="s">
        <v>3484</v>
      </c>
      <c r="D93" t="s">
        <v>770</v>
      </c>
      <c r="F93">
        <v>10.330446999999999</v>
      </c>
      <c r="G93">
        <v>10.487074</v>
      </c>
      <c r="H93">
        <v>10.663636</v>
      </c>
      <c r="I93">
        <v>10.852606</v>
      </c>
      <c r="J93">
        <v>11.047193</v>
      </c>
      <c r="K93">
        <v>11.247064999999999</v>
      </c>
      <c r="L93">
        <v>11.435803</v>
      </c>
      <c r="M93">
        <v>11.616607</v>
      </c>
      <c r="N93">
        <v>11.790469</v>
      </c>
      <c r="O93">
        <v>11.959058000000001</v>
      </c>
      <c r="P93">
        <v>12.120742999999999</v>
      </c>
      <c r="Q93">
        <v>12.278444</v>
      </c>
      <c r="R93">
        <v>12.419065</v>
      </c>
      <c r="S93">
        <v>12.570263000000001</v>
      </c>
      <c r="T93">
        <v>12.733066000000001</v>
      </c>
      <c r="U93">
        <v>12.904067</v>
      </c>
      <c r="V93">
        <v>13.093679</v>
      </c>
      <c r="W93">
        <v>13.292135999999999</v>
      </c>
      <c r="X93">
        <v>13.494228</v>
      </c>
      <c r="Y93">
        <v>13.684958999999999</v>
      </c>
      <c r="Z93">
        <v>13.86018</v>
      </c>
      <c r="AA93">
        <v>14.011677000000001</v>
      </c>
      <c r="AB93">
        <v>14.1381</v>
      </c>
      <c r="AC93">
        <v>14.246390999999999</v>
      </c>
      <c r="AD93">
        <v>14.339938999999999</v>
      </c>
      <c r="AE93">
        <v>14.419052000000001</v>
      </c>
      <c r="AF93">
        <v>14.485764</v>
      </c>
      <c r="AG93">
        <v>14.548431000000001</v>
      </c>
      <c r="AH93">
        <v>14.605836</v>
      </c>
      <c r="AI93" s="33">
        <v>1.2E-2</v>
      </c>
    </row>
    <row r="94" spans="1:35">
      <c r="A94" t="s">
        <v>739</v>
      </c>
      <c r="B94" t="s">
        <v>3485</v>
      </c>
      <c r="C94" t="s">
        <v>3486</v>
      </c>
      <c r="D94" t="s">
        <v>769</v>
      </c>
      <c r="F94">
        <v>24.120540999999999</v>
      </c>
      <c r="G94">
        <v>24.120650999999999</v>
      </c>
      <c r="H94">
        <v>24.120830999999999</v>
      </c>
      <c r="I94">
        <v>24.121077</v>
      </c>
      <c r="J94">
        <v>24.121357</v>
      </c>
      <c r="K94">
        <v>24.121646999999999</v>
      </c>
      <c r="L94">
        <v>24.121905999999999</v>
      </c>
      <c r="M94">
        <v>24.1206</v>
      </c>
      <c r="N94">
        <v>24.120339999999999</v>
      </c>
      <c r="O94">
        <v>24.120311999999998</v>
      </c>
      <c r="P94">
        <v>24.120283000000001</v>
      </c>
      <c r="Q94">
        <v>24.116168999999999</v>
      </c>
      <c r="R94">
        <v>24.116142</v>
      </c>
      <c r="S94">
        <v>24.116112000000001</v>
      </c>
      <c r="T94">
        <v>24.116087</v>
      </c>
      <c r="U94">
        <v>24.116057999999999</v>
      </c>
      <c r="V94">
        <v>24.116029999999999</v>
      </c>
      <c r="W94">
        <v>24.116002999999999</v>
      </c>
      <c r="X94">
        <v>24.121919999999999</v>
      </c>
      <c r="Y94">
        <v>24.121891000000002</v>
      </c>
      <c r="Z94">
        <v>24.121867999999999</v>
      </c>
      <c r="AA94">
        <v>24.121846999999999</v>
      </c>
      <c r="AB94">
        <v>24.121846999999999</v>
      </c>
      <c r="AC94">
        <v>24.121846999999999</v>
      </c>
      <c r="AD94">
        <v>24.121846999999999</v>
      </c>
      <c r="AE94">
        <v>24.121846999999999</v>
      </c>
      <c r="AF94">
        <v>24.121846999999999</v>
      </c>
      <c r="AG94">
        <v>24.121846999999999</v>
      </c>
      <c r="AH94">
        <v>24.121846999999999</v>
      </c>
      <c r="AI94" s="33">
        <v>0</v>
      </c>
    </row>
    <row r="95" spans="1:35">
      <c r="A95" t="s">
        <v>740</v>
      </c>
      <c r="B95" t="s">
        <v>3487</v>
      </c>
      <c r="C95" t="s">
        <v>3488</v>
      </c>
      <c r="D95" t="s">
        <v>769</v>
      </c>
      <c r="F95">
        <v>0</v>
      </c>
      <c r="G95">
        <v>23.1495</v>
      </c>
      <c r="H95">
        <v>23.472116</v>
      </c>
      <c r="I95">
        <v>23.713149999999999</v>
      </c>
      <c r="J95">
        <v>23.937533999999999</v>
      </c>
      <c r="K95">
        <v>24.188583000000001</v>
      </c>
      <c r="L95">
        <v>24.443301999999999</v>
      </c>
      <c r="M95">
        <v>24.743283999999999</v>
      </c>
      <c r="N95">
        <v>25.086281</v>
      </c>
      <c r="O95">
        <v>25.467397999999999</v>
      </c>
      <c r="P95">
        <v>25.875557000000001</v>
      </c>
      <c r="Q95">
        <v>26.273153000000001</v>
      </c>
      <c r="R95">
        <v>26.646158</v>
      </c>
      <c r="S95">
        <v>26.983366</v>
      </c>
      <c r="T95">
        <v>27.285513000000002</v>
      </c>
      <c r="U95">
        <v>27.551756000000001</v>
      </c>
      <c r="V95">
        <v>27.78248</v>
      </c>
      <c r="W95">
        <v>27.978680000000001</v>
      </c>
      <c r="X95">
        <v>28.143564000000001</v>
      </c>
      <c r="Y95">
        <v>28.279796999999999</v>
      </c>
      <c r="Z95">
        <v>28.395814999999999</v>
      </c>
      <c r="AA95">
        <v>28.495180000000001</v>
      </c>
      <c r="AB95">
        <v>28.580203999999998</v>
      </c>
      <c r="AC95">
        <v>28.653244000000001</v>
      </c>
      <c r="AD95">
        <v>28.722297999999999</v>
      </c>
      <c r="AE95">
        <v>28.785119999999999</v>
      </c>
      <c r="AF95">
        <v>28.840979000000001</v>
      </c>
      <c r="AG95">
        <v>28.88973</v>
      </c>
      <c r="AH95">
        <v>28.931038000000001</v>
      </c>
      <c r="AI95" t="s">
        <v>112</v>
      </c>
    </row>
    <row r="96" spans="1:35">
      <c r="A96" t="s">
        <v>741</v>
      </c>
      <c r="B96" t="s">
        <v>3489</v>
      </c>
      <c r="C96" t="s">
        <v>3490</v>
      </c>
      <c r="D96" t="s">
        <v>770</v>
      </c>
      <c r="F96">
        <v>0</v>
      </c>
      <c r="G96">
        <v>18.966090999999999</v>
      </c>
      <c r="H96">
        <v>19.092383999999999</v>
      </c>
      <c r="I96">
        <v>19.214386000000001</v>
      </c>
      <c r="J96">
        <v>19.305568999999998</v>
      </c>
      <c r="K96">
        <v>19.398249</v>
      </c>
      <c r="L96">
        <v>19.482839999999999</v>
      </c>
      <c r="M96">
        <v>19.577432999999999</v>
      </c>
      <c r="N96">
        <v>19.684034</v>
      </c>
      <c r="O96">
        <v>19.802091999999998</v>
      </c>
      <c r="P96">
        <v>19.927557</v>
      </c>
      <c r="Q96">
        <v>20.054780999999998</v>
      </c>
      <c r="R96">
        <v>20.180368000000001</v>
      </c>
      <c r="S96">
        <v>20.297411</v>
      </c>
      <c r="T96">
        <v>20.406798999999999</v>
      </c>
      <c r="U96">
        <v>20.506132000000001</v>
      </c>
      <c r="V96">
        <v>20.592244999999998</v>
      </c>
      <c r="W96">
        <v>20.665656999999999</v>
      </c>
      <c r="X96">
        <v>20.727426999999999</v>
      </c>
      <c r="Y96">
        <v>20.777494000000001</v>
      </c>
      <c r="Z96">
        <v>20.820269</v>
      </c>
      <c r="AA96">
        <v>20.852754999999998</v>
      </c>
      <c r="AB96">
        <v>20.882750000000001</v>
      </c>
      <c r="AC96">
        <v>20.909061000000001</v>
      </c>
      <c r="AD96">
        <v>20.936934999999998</v>
      </c>
      <c r="AE96">
        <v>20.966374999999999</v>
      </c>
      <c r="AF96">
        <v>20.997845000000002</v>
      </c>
      <c r="AG96">
        <v>21.031870000000001</v>
      </c>
      <c r="AH96">
        <v>21.068871000000001</v>
      </c>
      <c r="AI96" t="s">
        <v>112</v>
      </c>
    </row>
    <row r="97" spans="1:35">
      <c r="A97" t="s">
        <v>742</v>
      </c>
      <c r="B97" t="s">
        <v>3491</v>
      </c>
      <c r="C97" t="s">
        <v>3492</v>
      </c>
      <c r="D97" t="s">
        <v>769</v>
      </c>
      <c r="F97">
        <v>0</v>
      </c>
      <c r="G97">
        <v>0</v>
      </c>
      <c r="H97">
        <v>18.589186000000002</v>
      </c>
      <c r="I97">
        <v>17.317871</v>
      </c>
      <c r="J97">
        <v>16.948839</v>
      </c>
      <c r="K97">
        <v>16.761952999999998</v>
      </c>
      <c r="L97">
        <v>16.647000999999999</v>
      </c>
      <c r="M97">
        <v>16.567855999999999</v>
      </c>
      <c r="N97">
        <v>16.510000000000002</v>
      </c>
      <c r="O97">
        <v>16.465800999999999</v>
      </c>
      <c r="P97">
        <v>16.431047</v>
      </c>
      <c r="Q97">
        <v>16.403317999999999</v>
      </c>
      <c r="R97">
        <v>16.380897999999998</v>
      </c>
      <c r="S97">
        <v>16.362660999999999</v>
      </c>
      <c r="T97">
        <v>16.347885000000002</v>
      </c>
      <c r="U97">
        <v>16.336006000000001</v>
      </c>
      <c r="V97">
        <v>16.326554999999999</v>
      </c>
      <c r="W97">
        <v>16.319208</v>
      </c>
      <c r="X97">
        <v>16.313586999999998</v>
      </c>
      <c r="Y97">
        <v>16.309418000000001</v>
      </c>
      <c r="Z97">
        <v>16.306415999999999</v>
      </c>
      <c r="AA97">
        <v>16.301041000000001</v>
      </c>
      <c r="AB97">
        <v>16.295953999999998</v>
      </c>
      <c r="AC97">
        <v>16.291558999999999</v>
      </c>
      <c r="AD97">
        <v>16.287749999999999</v>
      </c>
      <c r="AE97">
        <v>16.278925000000001</v>
      </c>
      <c r="AF97">
        <v>16.272102</v>
      </c>
      <c r="AG97">
        <v>16.266779</v>
      </c>
      <c r="AH97">
        <v>16.262594</v>
      </c>
      <c r="AI97" t="s">
        <v>112</v>
      </c>
    </row>
    <row r="98" spans="1:35">
      <c r="A98" t="s">
        <v>751</v>
      </c>
      <c r="B98" t="s">
        <v>3493</v>
      </c>
      <c r="C98" t="s">
        <v>3494</v>
      </c>
      <c r="F98">
        <v>13.701715999999999</v>
      </c>
      <c r="G98">
        <v>13.893554999999999</v>
      </c>
      <c r="H98">
        <v>14.131378</v>
      </c>
      <c r="I98">
        <v>14.408307000000001</v>
      </c>
      <c r="J98">
        <v>14.70215</v>
      </c>
      <c r="K98">
        <v>15.006862</v>
      </c>
      <c r="L98">
        <v>15.295230999999999</v>
      </c>
      <c r="M98">
        <v>15.569210999999999</v>
      </c>
      <c r="N98">
        <v>15.821562</v>
      </c>
      <c r="O98">
        <v>16.054086999999999</v>
      </c>
      <c r="P98">
        <v>16.264811999999999</v>
      </c>
      <c r="Q98">
        <v>16.45364</v>
      </c>
      <c r="R98">
        <v>16.606714</v>
      </c>
      <c r="S98">
        <v>16.745325000000001</v>
      </c>
      <c r="T98">
        <v>16.870215999999999</v>
      </c>
      <c r="U98">
        <v>16.983764999999998</v>
      </c>
      <c r="V98">
        <v>17.089545999999999</v>
      </c>
      <c r="W98">
        <v>17.188051000000002</v>
      </c>
      <c r="X98">
        <v>17.279012999999999</v>
      </c>
      <c r="Y98">
        <v>17.36064</v>
      </c>
      <c r="Z98">
        <v>17.434844999999999</v>
      </c>
      <c r="AA98">
        <v>17.502448999999999</v>
      </c>
      <c r="AB98">
        <v>17.559128000000001</v>
      </c>
      <c r="AC98">
        <v>17.607994000000001</v>
      </c>
      <c r="AD98">
        <v>17.649158</v>
      </c>
      <c r="AE98">
        <v>17.682252999999999</v>
      </c>
      <c r="AF98">
        <v>17.708677000000002</v>
      </c>
      <c r="AG98">
        <v>17.730195999999999</v>
      </c>
      <c r="AH98">
        <v>17.744433999999998</v>
      </c>
      <c r="AI98" s="33">
        <v>8.9999999999999993E-3</v>
      </c>
    </row>
    <row r="99" spans="1:35">
      <c r="A99" t="s">
        <v>202</v>
      </c>
    </row>
    <row r="100" spans="1:35">
      <c r="A100" t="s">
        <v>245</v>
      </c>
      <c r="B100" t="s">
        <v>3495</v>
      </c>
      <c r="C100" t="s">
        <v>3496</v>
      </c>
      <c r="D100" t="s">
        <v>769</v>
      </c>
      <c r="F100">
        <v>9.1934930000000001</v>
      </c>
      <c r="G100">
        <v>9.3652320000000007</v>
      </c>
      <c r="H100">
        <v>9.5524740000000001</v>
      </c>
      <c r="I100">
        <v>9.7553370000000008</v>
      </c>
      <c r="J100">
        <v>9.9775200000000002</v>
      </c>
      <c r="K100">
        <v>10.21791</v>
      </c>
      <c r="L100">
        <v>10.453772000000001</v>
      </c>
      <c r="M100">
        <v>10.692489999999999</v>
      </c>
      <c r="N100">
        <v>10.928440999999999</v>
      </c>
      <c r="O100">
        <v>11.163418999999999</v>
      </c>
      <c r="P100">
        <v>11.393236999999999</v>
      </c>
      <c r="Q100">
        <v>11.612363999999999</v>
      </c>
      <c r="R100">
        <v>11.819832</v>
      </c>
      <c r="S100">
        <v>12.013006000000001</v>
      </c>
      <c r="T100">
        <v>12.188948</v>
      </c>
      <c r="U100">
        <v>12.343935999999999</v>
      </c>
      <c r="V100">
        <v>12.486737</v>
      </c>
      <c r="W100">
        <v>12.618592</v>
      </c>
      <c r="X100">
        <v>12.741313999999999</v>
      </c>
      <c r="Y100">
        <v>12.857139999999999</v>
      </c>
      <c r="Z100">
        <v>12.963443</v>
      </c>
      <c r="AA100">
        <v>13.05461</v>
      </c>
      <c r="AB100">
        <v>13.131830000000001</v>
      </c>
      <c r="AC100">
        <v>13.199884000000001</v>
      </c>
      <c r="AD100">
        <v>13.263370999999999</v>
      </c>
      <c r="AE100">
        <v>13.321268</v>
      </c>
      <c r="AF100">
        <v>13.374677999999999</v>
      </c>
      <c r="AG100">
        <v>13.425803999999999</v>
      </c>
      <c r="AH100">
        <v>13.475213</v>
      </c>
      <c r="AI100" s="33">
        <v>1.4E-2</v>
      </c>
    </row>
    <row r="101" spans="1:35">
      <c r="A101" t="s">
        <v>737</v>
      </c>
      <c r="B101" t="s">
        <v>3497</v>
      </c>
      <c r="C101" t="s">
        <v>3498</v>
      </c>
      <c r="D101" t="s">
        <v>770</v>
      </c>
      <c r="F101">
        <v>6.7494009999999998</v>
      </c>
      <c r="G101">
        <v>6.8180079999999998</v>
      </c>
      <c r="H101">
        <v>6.8954649999999997</v>
      </c>
      <c r="I101">
        <v>6.9845829999999998</v>
      </c>
      <c r="J101">
        <v>7.0856370000000002</v>
      </c>
      <c r="K101">
        <v>7.1996779999999996</v>
      </c>
      <c r="L101">
        <v>7.3122870000000004</v>
      </c>
      <c r="M101">
        <v>7.4288230000000004</v>
      </c>
      <c r="N101">
        <v>7.5473569999999999</v>
      </c>
      <c r="O101">
        <v>7.6688140000000002</v>
      </c>
      <c r="P101">
        <v>7.7905740000000003</v>
      </c>
      <c r="Q101">
        <v>7.9125480000000001</v>
      </c>
      <c r="R101">
        <v>8.0303690000000003</v>
      </c>
      <c r="S101">
        <v>8.1447109999999991</v>
      </c>
      <c r="T101">
        <v>8.2542380000000009</v>
      </c>
      <c r="U101">
        <v>8.3553920000000002</v>
      </c>
      <c r="V101">
        <v>8.453716</v>
      </c>
      <c r="W101">
        <v>8.5422940000000001</v>
      </c>
      <c r="X101">
        <v>8.6283569999999994</v>
      </c>
      <c r="Y101">
        <v>8.7083139999999997</v>
      </c>
      <c r="Z101">
        <v>8.7824120000000008</v>
      </c>
      <c r="AA101">
        <v>8.8477949999999996</v>
      </c>
      <c r="AB101">
        <v>8.9052720000000001</v>
      </c>
      <c r="AC101">
        <v>8.9584709999999994</v>
      </c>
      <c r="AD101">
        <v>9.0087639999999993</v>
      </c>
      <c r="AE101">
        <v>9.0568310000000007</v>
      </c>
      <c r="AF101">
        <v>9.1012599999999999</v>
      </c>
      <c r="AG101">
        <v>9.1424400000000006</v>
      </c>
      <c r="AH101">
        <v>9.1822199999999992</v>
      </c>
      <c r="AI101" s="33">
        <v>1.0999999999999999E-2</v>
      </c>
    </row>
    <row r="102" spans="1:35">
      <c r="A102" t="s">
        <v>252</v>
      </c>
      <c r="B102" t="s">
        <v>3499</v>
      </c>
      <c r="C102" t="s">
        <v>3500</v>
      </c>
      <c r="D102" t="s">
        <v>770</v>
      </c>
      <c r="F102">
        <v>6.6742569999999999</v>
      </c>
      <c r="G102">
        <v>6.7502360000000001</v>
      </c>
      <c r="H102">
        <v>6.8340909999999999</v>
      </c>
      <c r="I102">
        <v>6.9270420000000001</v>
      </c>
      <c r="J102">
        <v>7.0353000000000003</v>
      </c>
      <c r="K102">
        <v>7.1614709999999997</v>
      </c>
      <c r="L102">
        <v>7.2920660000000002</v>
      </c>
      <c r="M102">
        <v>7.4338920000000002</v>
      </c>
      <c r="N102">
        <v>7.5826339999999997</v>
      </c>
      <c r="O102">
        <v>7.7406329999999999</v>
      </c>
      <c r="P102">
        <v>7.9053680000000002</v>
      </c>
      <c r="Q102">
        <v>8.0702040000000004</v>
      </c>
      <c r="R102">
        <v>8.2291989999999995</v>
      </c>
      <c r="S102">
        <v>8.3903549999999996</v>
      </c>
      <c r="T102">
        <v>8.5396909999999995</v>
      </c>
      <c r="U102">
        <v>8.6743699999999997</v>
      </c>
      <c r="V102">
        <v>8.7934529999999995</v>
      </c>
      <c r="W102">
        <v>8.8961089999999992</v>
      </c>
      <c r="X102">
        <v>8.9826840000000008</v>
      </c>
      <c r="Y102">
        <v>9.0538650000000001</v>
      </c>
      <c r="Z102">
        <v>9.1118970000000008</v>
      </c>
      <c r="AA102">
        <v>9.1586599999999994</v>
      </c>
      <c r="AB102">
        <v>9.1958420000000007</v>
      </c>
      <c r="AC102">
        <v>9.2252840000000003</v>
      </c>
      <c r="AD102">
        <v>9.2488969999999995</v>
      </c>
      <c r="AE102">
        <v>9.2681740000000001</v>
      </c>
      <c r="AF102">
        <v>9.2843180000000007</v>
      </c>
      <c r="AG102">
        <v>9.3088909999999991</v>
      </c>
      <c r="AH102">
        <v>9.3286909999999992</v>
      </c>
      <c r="AI102" s="33">
        <v>1.2E-2</v>
      </c>
    </row>
    <row r="103" spans="1:35">
      <c r="A103" t="s">
        <v>261</v>
      </c>
      <c r="B103" t="s">
        <v>3501</v>
      </c>
      <c r="C103" t="s">
        <v>3502</v>
      </c>
      <c r="D103" t="s">
        <v>770</v>
      </c>
      <c r="F103">
        <v>6.682525</v>
      </c>
      <c r="G103">
        <v>6.742184</v>
      </c>
      <c r="H103">
        <v>6.8050129999999998</v>
      </c>
      <c r="I103">
        <v>6.869828</v>
      </c>
      <c r="J103">
        <v>6.9357240000000004</v>
      </c>
      <c r="K103">
        <v>7.0026320000000002</v>
      </c>
      <c r="L103">
        <v>7.0620139999999996</v>
      </c>
      <c r="M103">
        <v>7.1196809999999999</v>
      </c>
      <c r="N103">
        <v>7.1755659999999999</v>
      </c>
      <c r="O103">
        <v>7.2264179999999998</v>
      </c>
      <c r="P103">
        <v>7.2705489999999999</v>
      </c>
      <c r="Q103">
        <v>7.3095549999999996</v>
      </c>
      <c r="R103">
        <v>7.3472239999999998</v>
      </c>
      <c r="S103">
        <v>7.3818339999999996</v>
      </c>
      <c r="T103">
        <v>7.4139150000000003</v>
      </c>
      <c r="U103">
        <v>7.439146</v>
      </c>
      <c r="V103">
        <v>7.4591969999999996</v>
      </c>
      <c r="W103">
        <v>7.468807</v>
      </c>
      <c r="X103">
        <v>7.4727690000000004</v>
      </c>
      <c r="Y103">
        <v>7.4818030000000002</v>
      </c>
      <c r="Z103">
        <v>7.4849439999999996</v>
      </c>
      <c r="AA103">
        <v>7.5111949999999998</v>
      </c>
      <c r="AB103">
        <v>7.5534230000000004</v>
      </c>
      <c r="AC103">
        <v>7.5835270000000001</v>
      </c>
      <c r="AD103">
        <v>7.604724</v>
      </c>
      <c r="AE103">
        <v>7.643014</v>
      </c>
      <c r="AF103">
        <v>7.6935770000000003</v>
      </c>
      <c r="AG103">
        <v>7.7463850000000001</v>
      </c>
      <c r="AH103">
        <v>7.792611</v>
      </c>
      <c r="AI103" s="33">
        <v>6.0000000000000001E-3</v>
      </c>
    </row>
    <row r="104" spans="1:35">
      <c r="A104" t="s">
        <v>738</v>
      </c>
      <c r="B104" t="s">
        <v>3503</v>
      </c>
      <c r="C104" t="s">
        <v>3504</v>
      </c>
      <c r="D104" t="s">
        <v>771</v>
      </c>
      <c r="F104">
        <v>6.8797300000000003</v>
      </c>
      <c r="G104">
        <v>6.9585559999999997</v>
      </c>
      <c r="H104">
        <v>7.0539259999999997</v>
      </c>
      <c r="I104">
        <v>7.1643509999999999</v>
      </c>
      <c r="J104">
        <v>7.2945729999999998</v>
      </c>
      <c r="K104">
        <v>7.4456369999999996</v>
      </c>
      <c r="L104">
        <v>7.5878620000000003</v>
      </c>
      <c r="M104">
        <v>7.7344910000000002</v>
      </c>
      <c r="N104">
        <v>7.8792689999999999</v>
      </c>
      <c r="O104">
        <v>8.0266629999999992</v>
      </c>
      <c r="P104">
        <v>8.1720649999999999</v>
      </c>
      <c r="Q104">
        <v>8.3128790000000006</v>
      </c>
      <c r="R104">
        <v>8.4358620000000002</v>
      </c>
      <c r="S104">
        <v>8.5469030000000004</v>
      </c>
      <c r="T104">
        <v>8.6447420000000008</v>
      </c>
      <c r="U104">
        <v>8.7266689999999993</v>
      </c>
      <c r="V104">
        <v>8.796284</v>
      </c>
      <c r="W104">
        <v>8.8562709999999996</v>
      </c>
      <c r="X104">
        <v>8.9036550000000005</v>
      </c>
      <c r="Y104">
        <v>8.9469100000000008</v>
      </c>
      <c r="Z104">
        <v>8.9838509999999996</v>
      </c>
      <c r="AA104">
        <v>9.0151039999999991</v>
      </c>
      <c r="AB104">
        <v>9.0420529999999992</v>
      </c>
      <c r="AC104">
        <v>9.0653799999999993</v>
      </c>
      <c r="AD104">
        <v>9.0867579999999997</v>
      </c>
      <c r="AE104">
        <v>9.1067900000000002</v>
      </c>
      <c r="AF104">
        <v>9.1259890000000006</v>
      </c>
      <c r="AG104">
        <v>9.142906</v>
      </c>
      <c r="AH104">
        <v>9.1575290000000003</v>
      </c>
      <c r="AI104" s="33">
        <v>0.01</v>
      </c>
    </row>
    <row r="105" spans="1:35">
      <c r="A105" t="s">
        <v>739</v>
      </c>
      <c r="B105" t="s">
        <v>3505</v>
      </c>
      <c r="C105" t="s">
        <v>3506</v>
      </c>
      <c r="D105" t="s">
        <v>770</v>
      </c>
      <c r="F105">
        <v>17.406905999999999</v>
      </c>
      <c r="G105">
        <v>17.424475000000001</v>
      </c>
      <c r="H105">
        <v>17.492425999999998</v>
      </c>
      <c r="I105">
        <v>17.592855</v>
      </c>
      <c r="J105">
        <v>17.722049999999999</v>
      </c>
      <c r="K105">
        <v>17.871120000000001</v>
      </c>
      <c r="L105">
        <v>18.008963000000001</v>
      </c>
      <c r="M105">
        <v>18.153369999999999</v>
      </c>
      <c r="N105">
        <v>18.298325999999999</v>
      </c>
      <c r="O105">
        <v>18.44256</v>
      </c>
      <c r="P105">
        <v>18.583237</v>
      </c>
      <c r="Q105">
        <v>18.715268999999999</v>
      </c>
      <c r="R105">
        <v>18.800598000000001</v>
      </c>
      <c r="S105">
        <v>18.892838999999999</v>
      </c>
      <c r="T105">
        <v>19.002372999999999</v>
      </c>
      <c r="U105">
        <v>19.094362</v>
      </c>
      <c r="V105">
        <v>19.152878000000001</v>
      </c>
      <c r="W105">
        <v>19.201273</v>
      </c>
      <c r="X105">
        <v>19.264382999999999</v>
      </c>
      <c r="Y105">
        <v>19.314791</v>
      </c>
      <c r="Z105">
        <v>19.355913000000001</v>
      </c>
      <c r="AA105">
        <v>19.387871000000001</v>
      </c>
      <c r="AB105">
        <v>19.411762</v>
      </c>
      <c r="AC105">
        <v>19.428677</v>
      </c>
      <c r="AD105">
        <v>19.440024999999999</v>
      </c>
      <c r="AE105">
        <v>19.449598000000002</v>
      </c>
      <c r="AF105">
        <v>19.456088999999999</v>
      </c>
      <c r="AG105">
        <v>19.417252000000001</v>
      </c>
      <c r="AH105">
        <v>19.417746999999999</v>
      </c>
      <c r="AI105" s="33">
        <v>4.0000000000000001E-3</v>
      </c>
    </row>
    <row r="106" spans="1:35">
      <c r="A106" t="s">
        <v>740</v>
      </c>
      <c r="B106" t="s">
        <v>3507</v>
      </c>
      <c r="C106" t="s">
        <v>3508</v>
      </c>
      <c r="D106" t="s">
        <v>770</v>
      </c>
      <c r="F106">
        <v>0</v>
      </c>
      <c r="G106">
        <v>0</v>
      </c>
      <c r="H106">
        <v>14.553922999999999</v>
      </c>
      <c r="I106">
        <v>14.81443</v>
      </c>
      <c r="J106">
        <v>14.999262</v>
      </c>
      <c r="K106">
        <v>15.194221000000001</v>
      </c>
      <c r="L106">
        <v>15.370452999999999</v>
      </c>
      <c r="M106">
        <v>15.555801000000001</v>
      </c>
      <c r="N106">
        <v>15.742837</v>
      </c>
      <c r="O106">
        <v>15.940346</v>
      </c>
      <c r="P106">
        <v>16.155581999999999</v>
      </c>
      <c r="Q106">
        <v>16.388338000000001</v>
      </c>
      <c r="R106">
        <v>16.627168999999999</v>
      </c>
      <c r="S106">
        <v>16.845728000000001</v>
      </c>
      <c r="T106">
        <v>17.061309999999999</v>
      </c>
      <c r="U106">
        <v>17.263641</v>
      </c>
      <c r="V106">
        <v>17.442574</v>
      </c>
      <c r="W106">
        <v>17.599931999999999</v>
      </c>
      <c r="X106">
        <v>17.737359999999999</v>
      </c>
      <c r="Y106">
        <v>17.856698999999999</v>
      </c>
      <c r="Z106">
        <v>17.957497</v>
      </c>
      <c r="AA106">
        <v>18.053599999999999</v>
      </c>
      <c r="AB106">
        <v>18.132908</v>
      </c>
      <c r="AC106">
        <v>18.198986000000001</v>
      </c>
      <c r="AD106">
        <v>18.254505000000002</v>
      </c>
      <c r="AE106">
        <v>18.301893</v>
      </c>
      <c r="AF106">
        <v>18.342362999999999</v>
      </c>
      <c r="AG106">
        <v>18.376874999999998</v>
      </c>
      <c r="AH106">
        <v>18.40605</v>
      </c>
      <c r="AI106" t="s">
        <v>112</v>
      </c>
    </row>
    <row r="107" spans="1:35">
      <c r="A107" t="s">
        <v>741</v>
      </c>
      <c r="B107" t="s">
        <v>3509</v>
      </c>
      <c r="C107" t="s">
        <v>3510</v>
      </c>
      <c r="D107" t="s">
        <v>770</v>
      </c>
      <c r="F107">
        <v>0</v>
      </c>
      <c r="G107">
        <v>0</v>
      </c>
      <c r="H107">
        <v>10.500055</v>
      </c>
      <c r="I107">
        <v>10.657635000000001</v>
      </c>
      <c r="J107">
        <v>10.761960999999999</v>
      </c>
      <c r="K107">
        <v>10.867803</v>
      </c>
      <c r="L107">
        <v>10.963429</v>
      </c>
      <c r="M107">
        <v>11.074039000000001</v>
      </c>
      <c r="N107">
        <v>11.193396999999999</v>
      </c>
      <c r="O107">
        <v>11.326418</v>
      </c>
      <c r="P107">
        <v>11.477342</v>
      </c>
      <c r="Q107">
        <v>11.645424</v>
      </c>
      <c r="R107">
        <v>11.824282999999999</v>
      </c>
      <c r="S107">
        <v>11.987831</v>
      </c>
      <c r="T107">
        <v>12.151196000000001</v>
      </c>
      <c r="U107">
        <v>12.305491999999999</v>
      </c>
      <c r="V107">
        <v>12.440662</v>
      </c>
      <c r="W107">
        <v>12.557858</v>
      </c>
      <c r="X107">
        <v>12.658509</v>
      </c>
      <c r="Y107">
        <v>12.744272</v>
      </c>
      <c r="Z107">
        <v>12.815201</v>
      </c>
      <c r="AA107">
        <v>12.880362999999999</v>
      </c>
      <c r="AB107">
        <v>12.932831</v>
      </c>
      <c r="AC107">
        <v>12.975436</v>
      </c>
      <c r="AD107">
        <v>13.010389999999999</v>
      </c>
      <c r="AE107">
        <v>13.039383000000001</v>
      </c>
      <c r="AF107">
        <v>13.063438</v>
      </c>
      <c r="AG107">
        <v>13.083444</v>
      </c>
      <c r="AH107">
        <v>13.096159999999999</v>
      </c>
      <c r="AI107" t="s">
        <v>112</v>
      </c>
    </row>
    <row r="108" spans="1:35">
      <c r="A108" t="s">
        <v>742</v>
      </c>
      <c r="B108" t="s">
        <v>3511</v>
      </c>
      <c r="C108" t="s">
        <v>3512</v>
      </c>
      <c r="D108" t="s">
        <v>770</v>
      </c>
      <c r="F108">
        <v>0</v>
      </c>
      <c r="G108">
        <v>0</v>
      </c>
      <c r="H108">
        <v>11.516572999999999</v>
      </c>
      <c r="I108">
        <v>11.51674</v>
      </c>
      <c r="J108">
        <v>11.516776999999999</v>
      </c>
      <c r="K108">
        <v>11.516795</v>
      </c>
      <c r="L108">
        <v>11.516812</v>
      </c>
      <c r="M108">
        <v>11.516825000000001</v>
      </c>
      <c r="N108">
        <v>11.516837000000001</v>
      </c>
      <c r="O108">
        <v>11.516852999999999</v>
      </c>
      <c r="P108">
        <v>11.516868000000001</v>
      </c>
      <c r="Q108">
        <v>11.516883999999999</v>
      </c>
      <c r="R108">
        <v>11.516895</v>
      </c>
      <c r="S108">
        <v>11.516906000000001</v>
      </c>
      <c r="T108">
        <v>11.516906000000001</v>
      </c>
      <c r="U108">
        <v>11.516907</v>
      </c>
      <c r="V108">
        <v>11.516893</v>
      </c>
      <c r="W108">
        <v>11.516888</v>
      </c>
      <c r="X108">
        <v>11.516883</v>
      </c>
      <c r="Y108">
        <v>11.516888</v>
      </c>
      <c r="Z108">
        <v>11.516892</v>
      </c>
      <c r="AA108">
        <v>11.516897999999999</v>
      </c>
      <c r="AB108">
        <v>11.516908000000001</v>
      </c>
      <c r="AC108">
        <v>11.516914</v>
      </c>
      <c r="AD108">
        <v>11.516919</v>
      </c>
      <c r="AE108">
        <v>11.516926</v>
      </c>
      <c r="AF108">
        <v>11.516935999999999</v>
      </c>
      <c r="AG108">
        <v>11.516937</v>
      </c>
      <c r="AH108">
        <v>11.516947</v>
      </c>
      <c r="AI108" t="s">
        <v>112</v>
      </c>
    </row>
    <row r="109" spans="1:35">
      <c r="A109" t="s">
        <v>752</v>
      </c>
      <c r="B109" t="s">
        <v>3513</v>
      </c>
      <c r="C109" t="s">
        <v>3514</v>
      </c>
      <c r="F109">
        <v>8.2096020000000003</v>
      </c>
      <c r="G109">
        <v>8.3398249999999994</v>
      </c>
      <c r="H109">
        <v>8.4815039999999993</v>
      </c>
      <c r="I109">
        <v>8.6381859999999993</v>
      </c>
      <c r="J109">
        <v>8.8106980000000004</v>
      </c>
      <c r="K109">
        <v>8.9997310000000006</v>
      </c>
      <c r="L109">
        <v>9.1849310000000006</v>
      </c>
      <c r="M109">
        <v>9.3724620000000005</v>
      </c>
      <c r="N109">
        <v>9.5590010000000003</v>
      </c>
      <c r="O109">
        <v>9.7464049999999993</v>
      </c>
      <c r="P109">
        <v>9.9304330000000007</v>
      </c>
      <c r="Q109">
        <v>10.109066</v>
      </c>
      <c r="R109">
        <v>10.279066</v>
      </c>
      <c r="S109">
        <v>10.440113999999999</v>
      </c>
      <c r="T109">
        <v>10.590581999999999</v>
      </c>
      <c r="U109">
        <v>10.724627999999999</v>
      </c>
      <c r="V109">
        <v>10.852525</v>
      </c>
      <c r="W109">
        <v>10.967029</v>
      </c>
      <c r="X109">
        <v>11.076487999999999</v>
      </c>
      <c r="Y109">
        <v>11.178454</v>
      </c>
      <c r="Z109">
        <v>11.272087000000001</v>
      </c>
      <c r="AA109">
        <v>11.353084000000001</v>
      </c>
      <c r="AB109">
        <v>11.422397</v>
      </c>
      <c r="AC109">
        <v>11.484747</v>
      </c>
      <c r="AD109">
        <v>11.543283000000001</v>
      </c>
      <c r="AE109">
        <v>11.598205999999999</v>
      </c>
      <c r="AF109">
        <v>11.649372</v>
      </c>
      <c r="AG109">
        <v>11.697779000000001</v>
      </c>
      <c r="AH109">
        <v>11.744865000000001</v>
      </c>
      <c r="AI109" s="33">
        <v>1.2999999999999999E-2</v>
      </c>
    </row>
    <row r="110" spans="1:35">
      <c r="A110" t="s">
        <v>745</v>
      </c>
    </row>
    <row r="111" spans="1:35">
      <c r="A111" t="s">
        <v>245</v>
      </c>
      <c r="B111" t="s">
        <v>3515</v>
      </c>
      <c r="C111" t="s">
        <v>3516</v>
      </c>
      <c r="D111" t="s">
        <v>769</v>
      </c>
      <c r="F111">
        <v>6.1747969999999999</v>
      </c>
      <c r="G111">
        <v>6.2631379999999996</v>
      </c>
      <c r="H111">
        <v>6.3641899999999998</v>
      </c>
      <c r="I111">
        <v>6.4745460000000001</v>
      </c>
      <c r="J111">
        <v>6.5940469999999998</v>
      </c>
      <c r="K111">
        <v>6.7207889999999999</v>
      </c>
      <c r="L111">
        <v>6.843197</v>
      </c>
      <c r="M111">
        <v>6.961862</v>
      </c>
      <c r="N111">
        <v>7.0754049999999999</v>
      </c>
      <c r="O111">
        <v>7.1845970000000001</v>
      </c>
      <c r="P111">
        <v>7.2889530000000002</v>
      </c>
      <c r="Q111">
        <v>7.3843529999999999</v>
      </c>
      <c r="R111">
        <v>7.4700069999999998</v>
      </c>
      <c r="S111">
        <v>7.5458119999999997</v>
      </c>
      <c r="T111">
        <v>7.6120619999999999</v>
      </c>
      <c r="U111">
        <v>7.6691320000000003</v>
      </c>
      <c r="V111">
        <v>7.7173400000000001</v>
      </c>
      <c r="W111">
        <v>7.7591830000000002</v>
      </c>
      <c r="X111">
        <v>7.7956770000000004</v>
      </c>
      <c r="Y111">
        <v>7.8286949999999997</v>
      </c>
      <c r="Z111">
        <v>7.8561550000000002</v>
      </c>
      <c r="AA111">
        <v>7.8795140000000004</v>
      </c>
      <c r="AB111">
        <v>7.8988430000000003</v>
      </c>
      <c r="AC111">
        <v>7.9154609999999996</v>
      </c>
      <c r="AD111">
        <v>7.9312490000000002</v>
      </c>
      <c r="AE111">
        <v>7.9465659999999998</v>
      </c>
      <c r="AF111">
        <v>7.9618060000000002</v>
      </c>
      <c r="AG111">
        <v>7.9777769999999997</v>
      </c>
      <c r="AH111">
        <v>7.9944930000000003</v>
      </c>
      <c r="AI111" s="33">
        <v>8.9999999999999993E-3</v>
      </c>
    </row>
    <row r="112" spans="1:35">
      <c r="A112" t="s">
        <v>737</v>
      </c>
      <c r="B112" t="s">
        <v>3517</v>
      </c>
      <c r="C112" t="s">
        <v>3518</v>
      </c>
      <c r="D112" t="s">
        <v>770</v>
      </c>
      <c r="F112">
        <v>5.6052359999999997</v>
      </c>
      <c r="G112">
        <v>5.6847539999999999</v>
      </c>
      <c r="H112">
        <v>5.7612589999999999</v>
      </c>
      <c r="I112">
        <v>5.8358800000000004</v>
      </c>
      <c r="J112">
        <v>5.9035820000000001</v>
      </c>
      <c r="K112">
        <v>5.9654299999999996</v>
      </c>
      <c r="L112">
        <v>6.0203810000000004</v>
      </c>
      <c r="M112">
        <v>6.073061</v>
      </c>
      <c r="N112">
        <v>6.1196070000000002</v>
      </c>
      <c r="O112">
        <v>6.1651819999999997</v>
      </c>
      <c r="P112">
        <v>6.2110370000000001</v>
      </c>
      <c r="Q112">
        <v>6.2564869999999999</v>
      </c>
      <c r="R112">
        <v>6.2983520000000004</v>
      </c>
      <c r="S112">
        <v>6.3369929999999997</v>
      </c>
      <c r="T112">
        <v>6.3735580000000001</v>
      </c>
      <c r="U112">
        <v>6.4073900000000004</v>
      </c>
      <c r="V112">
        <v>6.4394929999999997</v>
      </c>
      <c r="W112">
        <v>6.4703780000000002</v>
      </c>
      <c r="X112">
        <v>6.4995399999999997</v>
      </c>
      <c r="Y112">
        <v>6.5243080000000004</v>
      </c>
      <c r="Z112">
        <v>6.5479719999999997</v>
      </c>
      <c r="AA112">
        <v>6.5713140000000001</v>
      </c>
      <c r="AB112">
        <v>6.5926679999999998</v>
      </c>
      <c r="AC112">
        <v>6.6086530000000003</v>
      </c>
      <c r="AD112">
        <v>6.6221139999999998</v>
      </c>
      <c r="AE112">
        <v>6.6339899999999998</v>
      </c>
      <c r="AF112">
        <v>6.6447120000000002</v>
      </c>
      <c r="AG112">
        <v>6.6551020000000003</v>
      </c>
      <c r="AH112">
        <v>6.6650169999999997</v>
      </c>
      <c r="AI112" s="33">
        <v>6.0000000000000001E-3</v>
      </c>
    </row>
    <row r="113" spans="1:35">
      <c r="A113" t="s">
        <v>252</v>
      </c>
      <c r="B113" t="s">
        <v>3519</v>
      </c>
      <c r="C113" t="s">
        <v>3520</v>
      </c>
      <c r="D113" t="s">
        <v>770</v>
      </c>
      <c r="F113">
        <v>6.0561600000000002</v>
      </c>
      <c r="G113">
        <v>6.0489430000000004</v>
      </c>
      <c r="H113">
        <v>6.0412739999999996</v>
      </c>
      <c r="I113">
        <v>6.039669</v>
      </c>
      <c r="J113">
        <v>6.0465280000000003</v>
      </c>
      <c r="K113">
        <v>6.0660280000000002</v>
      </c>
      <c r="L113">
        <v>6.0933210000000004</v>
      </c>
      <c r="M113">
        <v>6.1326470000000004</v>
      </c>
      <c r="N113">
        <v>6.1812399999999998</v>
      </c>
      <c r="O113">
        <v>6.2398040000000004</v>
      </c>
      <c r="P113">
        <v>6.3066719999999998</v>
      </c>
      <c r="Q113">
        <v>6.3761840000000003</v>
      </c>
      <c r="R113">
        <v>6.4389529999999997</v>
      </c>
      <c r="S113">
        <v>6.4935749999999999</v>
      </c>
      <c r="T113">
        <v>6.5429089999999999</v>
      </c>
      <c r="U113">
        <v>6.5880179999999999</v>
      </c>
      <c r="V113">
        <v>6.6285590000000001</v>
      </c>
      <c r="W113">
        <v>6.6656829999999996</v>
      </c>
      <c r="X113">
        <v>6.7004239999999999</v>
      </c>
      <c r="Y113">
        <v>6.7319459999999998</v>
      </c>
      <c r="Z113">
        <v>6.7575539999999998</v>
      </c>
      <c r="AA113">
        <v>6.7787800000000002</v>
      </c>
      <c r="AB113">
        <v>6.7963300000000002</v>
      </c>
      <c r="AC113">
        <v>6.810613</v>
      </c>
      <c r="AD113">
        <v>6.822203</v>
      </c>
      <c r="AE113">
        <v>6.831779</v>
      </c>
      <c r="AF113">
        <v>6.8401379999999996</v>
      </c>
      <c r="AG113">
        <v>6.8498039999999998</v>
      </c>
      <c r="AH113">
        <v>6.8615259999999996</v>
      </c>
      <c r="AI113" s="33">
        <v>4.0000000000000001E-3</v>
      </c>
    </row>
    <row r="114" spans="1:35">
      <c r="A114" t="s">
        <v>261</v>
      </c>
      <c r="B114" t="s">
        <v>3521</v>
      </c>
      <c r="C114" t="s">
        <v>3522</v>
      </c>
      <c r="D114" t="s">
        <v>769</v>
      </c>
      <c r="F114">
        <v>5.9053310000000003</v>
      </c>
      <c r="G114">
        <v>5.983123</v>
      </c>
      <c r="H114">
        <v>6.0726930000000001</v>
      </c>
      <c r="I114">
        <v>6.168634</v>
      </c>
      <c r="J114">
        <v>6.2683559999999998</v>
      </c>
      <c r="K114">
        <v>6.3721629999999996</v>
      </c>
      <c r="L114">
        <v>6.4672330000000002</v>
      </c>
      <c r="M114">
        <v>6.556108</v>
      </c>
      <c r="N114">
        <v>6.6405469999999998</v>
      </c>
      <c r="O114">
        <v>6.7226379999999999</v>
      </c>
      <c r="P114">
        <v>6.8020509999999996</v>
      </c>
      <c r="Q114">
        <v>6.8769489999999998</v>
      </c>
      <c r="R114">
        <v>6.9468329999999998</v>
      </c>
      <c r="S114">
        <v>7.0134730000000003</v>
      </c>
      <c r="T114">
        <v>7.0764860000000001</v>
      </c>
      <c r="U114">
        <v>7.1345520000000002</v>
      </c>
      <c r="V114">
        <v>7.1866700000000003</v>
      </c>
      <c r="W114">
        <v>7.2327680000000001</v>
      </c>
      <c r="X114">
        <v>7.2719079999999998</v>
      </c>
      <c r="Y114">
        <v>7.3056330000000003</v>
      </c>
      <c r="Z114">
        <v>7.3347680000000004</v>
      </c>
      <c r="AA114">
        <v>7.360627</v>
      </c>
      <c r="AB114">
        <v>7.3831530000000001</v>
      </c>
      <c r="AC114">
        <v>7.4035219999999997</v>
      </c>
      <c r="AD114">
        <v>7.4229089999999998</v>
      </c>
      <c r="AE114">
        <v>7.441611</v>
      </c>
      <c r="AF114">
        <v>7.4615900000000002</v>
      </c>
      <c r="AG114">
        <v>7.4824029999999997</v>
      </c>
      <c r="AH114">
        <v>7.5027249999999999</v>
      </c>
      <c r="AI114" s="33">
        <v>8.9999999999999993E-3</v>
      </c>
    </row>
    <row r="115" spans="1:35">
      <c r="A115" t="s">
        <v>738</v>
      </c>
      <c r="B115" t="s">
        <v>3523</v>
      </c>
      <c r="C115" t="s">
        <v>3524</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3525</v>
      </c>
      <c r="C116" t="s">
        <v>3526</v>
      </c>
      <c r="D116" t="s">
        <v>769</v>
      </c>
      <c r="F116">
        <v>12.511473000000001</v>
      </c>
      <c r="G116">
        <v>12.210653000000001</v>
      </c>
      <c r="H116">
        <v>12.036019</v>
      </c>
      <c r="I116">
        <v>11.924056</v>
      </c>
      <c r="J116">
        <v>11.843102999999999</v>
      </c>
      <c r="K116">
        <v>11.780753000000001</v>
      </c>
      <c r="L116">
        <v>11.727449</v>
      </c>
      <c r="M116">
        <v>11.683047999999999</v>
      </c>
      <c r="N116">
        <v>11.644795</v>
      </c>
      <c r="O116">
        <v>11.610479</v>
      </c>
      <c r="P116">
        <v>11.5802</v>
      </c>
      <c r="Q116">
        <v>11.554527999999999</v>
      </c>
      <c r="R116">
        <v>11.535361</v>
      </c>
      <c r="S116">
        <v>11.525733000000001</v>
      </c>
      <c r="T116">
        <v>11.515779</v>
      </c>
      <c r="U116">
        <v>11.511056999999999</v>
      </c>
      <c r="V116">
        <v>11.517839</v>
      </c>
      <c r="W116">
        <v>11.529489999999999</v>
      </c>
      <c r="X116">
        <v>11.525361</v>
      </c>
      <c r="Y116">
        <v>11.531764000000001</v>
      </c>
      <c r="Z116">
        <v>11.557098</v>
      </c>
      <c r="AA116">
        <v>11.581346999999999</v>
      </c>
      <c r="AB116">
        <v>11.593443000000001</v>
      </c>
      <c r="AC116">
        <v>11.601804</v>
      </c>
      <c r="AD116">
        <v>11.607435000000001</v>
      </c>
      <c r="AE116">
        <v>11.611329</v>
      </c>
      <c r="AF116">
        <v>11.614020999999999</v>
      </c>
      <c r="AG116">
        <v>11.615816000000001</v>
      </c>
      <c r="AH116">
        <v>11.616849</v>
      </c>
      <c r="AI116" s="33">
        <v>-3.0000000000000001E-3</v>
      </c>
    </row>
    <row r="117" spans="1:35">
      <c r="A117" t="s">
        <v>740</v>
      </c>
      <c r="B117" t="s">
        <v>3527</v>
      </c>
      <c r="C117" t="s">
        <v>3528</v>
      </c>
      <c r="D117" t="s">
        <v>769</v>
      </c>
      <c r="F117">
        <v>0</v>
      </c>
      <c r="G117">
        <v>0</v>
      </c>
      <c r="H117">
        <v>1.5461009999999999</v>
      </c>
      <c r="I117">
        <v>2.6609569999999998</v>
      </c>
      <c r="J117">
        <v>3.5018669999999998</v>
      </c>
      <c r="K117">
        <v>4.1707020000000004</v>
      </c>
      <c r="L117">
        <v>4.7141149999999996</v>
      </c>
      <c r="M117">
        <v>5.1710019999999997</v>
      </c>
      <c r="N117">
        <v>5.5729930000000003</v>
      </c>
      <c r="O117">
        <v>5.949503</v>
      </c>
      <c r="P117">
        <v>6.3241040000000002</v>
      </c>
      <c r="Q117">
        <v>6.7058600000000004</v>
      </c>
      <c r="R117">
        <v>7.0957330000000001</v>
      </c>
      <c r="S117">
        <v>7.4876860000000001</v>
      </c>
      <c r="T117">
        <v>7.8834790000000003</v>
      </c>
      <c r="U117">
        <v>8.2753180000000004</v>
      </c>
      <c r="V117">
        <v>8.65062</v>
      </c>
      <c r="W117">
        <v>8.9969479999999997</v>
      </c>
      <c r="X117">
        <v>9.2994760000000003</v>
      </c>
      <c r="Y117">
        <v>9.5419169999999998</v>
      </c>
      <c r="Z117">
        <v>9.7067639999999997</v>
      </c>
      <c r="AA117">
        <v>9.9307259999999999</v>
      </c>
      <c r="AB117">
        <v>10.165642</v>
      </c>
      <c r="AC117">
        <v>10.317242</v>
      </c>
      <c r="AD117">
        <v>10.342036</v>
      </c>
      <c r="AE117">
        <v>10.416891</v>
      </c>
      <c r="AF117">
        <v>10.484289</v>
      </c>
      <c r="AG117">
        <v>10.544497</v>
      </c>
      <c r="AH117">
        <v>10.597572</v>
      </c>
      <c r="AI117" t="s">
        <v>112</v>
      </c>
    </row>
    <row r="118" spans="1:35">
      <c r="A118" t="s">
        <v>741</v>
      </c>
      <c r="B118" t="s">
        <v>3529</v>
      </c>
      <c r="C118" t="s">
        <v>3530</v>
      </c>
      <c r="D118" t="s">
        <v>770</v>
      </c>
      <c r="F118">
        <v>0</v>
      </c>
      <c r="G118">
        <v>0</v>
      </c>
      <c r="H118">
        <v>1.4758230000000001</v>
      </c>
      <c r="I118">
        <v>2.532251</v>
      </c>
      <c r="J118">
        <v>3.3301569999999998</v>
      </c>
      <c r="K118">
        <v>3.9660000000000002</v>
      </c>
      <c r="L118">
        <v>4.4790369999999999</v>
      </c>
      <c r="M118">
        <v>4.9083370000000004</v>
      </c>
      <c r="N118">
        <v>5.2851129999999999</v>
      </c>
      <c r="O118">
        <v>5.6391960000000001</v>
      </c>
      <c r="P118">
        <v>5.9924439999999999</v>
      </c>
      <c r="Q118">
        <v>6.3551549999999999</v>
      </c>
      <c r="R118">
        <v>6.7287650000000001</v>
      </c>
      <c r="S118">
        <v>7.1095030000000001</v>
      </c>
      <c r="T118">
        <v>7.4971319999999997</v>
      </c>
      <c r="U118">
        <v>7.8846910000000001</v>
      </c>
      <c r="V118">
        <v>8.2597059999999995</v>
      </c>
      <c r="W118">
        <v>8.6092370000000003</v>
      </c>
      <c r="X118">
        <v>8.9166629999999998</v>
      </c>
      <c r="Y118">
        <v>9.1627430000000007</v>
      </c>
      <c r="Z118">
        <v>9.3262119999999999</v>
      </c>
      <c r="AA118">
        <v>9.5611700000000006</v>
      </c>
      <c r="AB118">
        <v>9.8144650000000002</v>
      </c>
      <c r="AC118">
        <v>9.9757239999999996</v>
      </c>
      <c r="AD118">
        <v>9.9897519999999993</v>
      </c>
      <c r="AE118">
        <v>10.065386</v>
      </c>
      <c r="AF118">
        <v>10.133794999999999</v>
      </c>
      <c r="AG118">
        <v>10.195079</v>
      </c>
      <c r="AH118">
        <v>10.249694</v>
      </c>
      <c r="AI118" t="s">
        <v>112</v>
      </c>
    </row>
    <row r="119" spans="1:35">
      <c r="A119" t="s">
        <v>742</v>
      </c>
      <c r="B119" t="s">
        <v>3531</v>
      </c>
      <c r="C119" t="s">
        <v>3532</v>
      </c>
      <c r="D119" t="s">
        <v>769</v>
      </c>
      <c r="F119">
        <v>0</v>
      </c>
      <c r="G119">
        <v>0</v>
      </c>
      <c r="H119">
        <v>7.1006340000000003</v>
      </c>
      <c r="I119">
        <v>7.105721</v>
      </c>
      <c r="J119">
        <v>7.1073690000000003</v>
      </c>
      <c r="K119">
        <v>7.1081440000000002</v>
      </c>
      <c r="L119">
        <v>7.108555</v>
      </c>
      <c r="M119">
        <v>7.108765</v>
      </c>
      <c r="N119">
        <v>7.1088480000000001</v>
      </c>
      <c r="O119">
        <v>7.1088690000000003</v>
      </c>
      <c r="P119">
        <v>7.1088750000000003</v>
      </c>
      <c r="Q119">
        <v>7.1088620000000002</v>
      </c>
      <c r="R119">
        <v>7.1088519999999997</v>
      </c>
      <c r="S119">
        <v>7.1088519999999997</v>
      </c>
      <c r="T119">
        <v>7.1088680000000002</v>
      </c>
      <c r="U119">
        <v>7.1088959999999997</v>
      </c>
      <c r="V119">
        <v>7.1089380000000002</v>
      </c>
      <c r="W119">
        <v>7.1089919999999998</v>
      </c>
      <c r="X119">
        <v>7.1090549999999997</v>
      </c>
      <c r="Y119">
        <v>7.1091300000000004</v>
      </c>
      <c r="Z119">
        <v>7.1092170000000001</v>
      </c>
      <c r="AA119">
        <v>7.1093450000000002</v>
      </c>
      <c r="AB119">
        <v>7.1094970000000002</v>
      </c>
      <c r="AC119">
        <v>7.1096550000000001</v>
      </c>
      <c r="AD119">
        <v>7.1098109999999997</v>
      </c>
      <c r="AE119">
        <v>7.11</v>
      </c>
      <c r="AF119">
        <v>7.1102040000000004</v>
      </c>
      <c r="AG119">
        <v>7.1104269999999996</v>
      </c>
      <c r="AH119">
        <v>7.1106559999999996</v>
      </c>
      <c r="AI119" t="s">
        <v>112</v>
      </c>
    </row>
    <row r="120" spans="1:35">
      <c r="A120" t="s">
        <v>753</v>
      </c>
      <c r="B120" t="s">
        <v>3533</v>
      </c>
      <c r="C120" t="s">
        <v>3534</v>
      </c>
      <c r="F120">
        <v>6.1709569999999996</v>
      </c>
      <c r="G120">
        <v>6.2590529999999998</v>
      </c>
      <c r="H120">
        <v>6.3598309999999998</v>
      </c>
      <c r="I120">
        <v>6.4698760000000002</v>
      </c>
      <c r="J120">
        <v>6.5889829999999998</v>
      </c>
      <c r="K120">
        <v>6.7152919999999998</v>
      </c>
      <c r="L120">
        <v>6.8372390000000003</v>
      </c>
      <c r="M120">
        <v>6.9554549999999997</v>
      </c>
      <c r="N120">
        <v>7.068581</v>
      </c>
      <c r="O120">
        <v>7.1774040000000001</v>
      </c>
      <c r="P120">
        <v>7.2814249999999996</v>
      </c>
      <c r="Q120">
        <v>7.3765330000000002</v>
      </c>
      <c r="R120">
        <v>7.461919</v>
      </c>
      <c r="S120">
        <v>7.5374999999999996</v>
      </c>
      <c r="T120">
        <v>7.6035760000000003</v>
      </c>
      <c r="U120">
        <v>7.6604989999999997</v>
      </c>
      <c r="V120">
        <v>7.7085800000000004</v>
      </c>
      <c r="W120">
        <v>7.7502800000000001</v>
      </c>
      <c r="X120">
        <v>7.7865820000000001</v>
      </c>
      <c r="Y120">
        <v>7.8193479999999997</v>
      </c>
      <c r="Z120">
        <v>7.8465619999999996</v>
      </c>
      <c r="AA120">
        <v>7.8696739999999998</v>
      </c>
      <c r="AB120">
        <v>7.888744</v>
      </c>
      <c r="AC120">
        <v>7.9050779999999996</v>
      </c>
      <c r="AD120">
        <v>7.9205509999999997</v>
      </c>
      <c r="AE120">
        <v>7.935524</v>
      </c>
      <c r="AF120">
        <v>7.9504250000000001</v>
      </c>
      <c r="AG120">
        <v>7.966043</v>
      </c>
      <c r="AH120">
        <v>7.9823639999999996</v>
      </c>
      <c r="AI120" s="33">
        <v>8.9999999999999993E-3</v>
      </c>
    </row>
    <row r="121" spans="1:35">
      <c r="A121" t="s">
        <v>754</v>
      </c>
      <c r="B121" t="s">
        <v>3535</v>
      </c>
      <c r="C121" t="s">
        <v>3536</v>
      </c>
      <c r="F121">
        <v>7.4722710000000001</v>
      </c>
      <c r="G121">
        <v>7.5781910000000003</v>
      </c>
      <c r="H121">
        <v>7.7046760000000001</v>
      </c>
      <c r="I121">
        <v>7.8476410000000003</v>
      </c>
      <c r="J121">
        <v>8.0023850000000003</v>
      </c>
      <c r="K121">
        <v>8.1650950000000009</v>
      </c>
      <c r="L121">
        <v>8.3234320000000004</v>
      </c>
      <c r="M121">
        <v>8.4823579999999996</v>
      </c>
      <c r="N121">
        <v>8.6411680000000004</v>
      </c>
      <c r="O121">
        <v>8.7992460000000001</v>
      </c>
      <c r="P121">
        <v>8.9527129999999993</v>
      </c>
      <c r="Q121">
        <v>9.0957740000000005</v>
      </c>
      <c r="R121">
        <v>9.2264759999999999</v>
      </c>
      <c r="S121">
        <v>9.3457360000000005</v>
      </c>
      <c r="T121">
        <v>9.4542029999999997</v>
      </c>
      <c r="U121">
        <v>9.5522039999999997</v>
      </c>
      <c r="V121">
        <v>9.6412949999999995</v>
      </c>
      <c r="W121">
        <v>9.7237410000000004</v>
      </c>
      <c r="X121">
        <v>9.8012669999999993</v>
      </c>
      <c r="Y121">
        <v>9.8736149999999991</v>
      </c>
      <c r="Z121">
        <v>9.9381979999999999</v>
      </c>
      <c r="AA121">
        <v>9.9978499999999997</v>
      </c>
      <c r="AB121">
        <v>10.053634000000001</v>
      </c>
      <c r="AC121">
        <v>10.108453000000001</v>
      </c>
      <c r="AD121">
        <v>10.163320000000001</v>
      </c>
      <c r="AE121">
        <v>10.216730999999999</v>
      </c>
      <c r="AF121">
        <v>10.267576</v>
      </c>
      <c r="AG121">
        <v>10.317114999999999</v>
      </c>
      <c r="AH121">
        <v>10.366857</v>
      </c>
      <c r="AI121" s="33">
        <v>1.2E-2</v>
      </c>
    </row>
    <row r="122" spans="1:35">
      <c r="A122" t="s">
        <v>755</v>
      </c>
    </row>
    <row r="123" spans="1:35">
      <c r="A123" t="s">
        <v>200</v>
      </c>
    </row>
    <row r="124" spans="1:35">
      <c r="A124" t="s">
        <v>245</v>
      </c>
      <c r="B124" t="s">
        <v>3537</v>
      </c>
      <c r="C124" t="s">
        <v>3538</v>
      </c>
      <c r="D124" t="s">
        <v>562</v>
      </c>
      <c r="F124">
        <v>3.0150450000000002</v>
      </c>
      <c r="G124">
        <v>3.0964860000000001</v>
      </c>
      <c r="H124">
        <v>3.1816469999999999</v>
      </c>
      <c r="I124">
        <v>3.268999</v>
      </c>
      <c r="J124">
        <v>3.356503</v>
      </c>
      <c r="K124">
        <v>3.440925</v>
      </c>
      <c r="L124">
        <v>3.521706</v>
      </c>
      <c r="M124">
        <v>3.5998019999999999</v>
      </c>
      <c r="N124">
        <v>3.6746279999999998</v>
      </c>
      <c r="O124">
        <v>3.7461899999999999</v>
      </c>
      <c r="P124">
        <v>3.816262</v>
      </c>
      <c r="Q124">
        <v>3.8792580000000001</v>
      </c>
      <c r="R124">
        <v>3.940423</v>
      </c>
      <c r="S124">
        <v>3.999533</v>
      </c>
      <c r="T124">
        <v>4.058872</v>
      </c>
      <c r="U124">
        <v>4.118544</v>
      </c>
      <c r="V124">
        <v>4.1794070000000003</v>
      </c>
      <c r="W124">
        <v>4.2377510000000003</v>
      </c>
      <c r="X124">
        <v>4.2934609999999997</v>
      </c>
      <c r="Y124">
        <v>4.3508120000000003</v>
      </c>
      <c r="Z124">
        <v>4.407114</v>
      </c>
      <c r="AA124">
        <v>4.4699489999999997</v>
      </c>
      <c r="AB124">
        <v>4.5373970000000003</v>
      </c>
      <c r="AC124">
        <v>4.6036039999999998</v>
      </c>
      <c r="AD124">
        <v>4.6677679999999997</v>
      </c>
      <c r="AE124">
        <v>4.7340090000000004</v>
      </c>
      <c r="AF124">
        <v>4.8013919999999999</v>
      </c>
      <c r="AG124">
        <v>4.8653779999999998</v>
      </c>
      <c r="AH124">
        <v>4.929119</v>
      </c>
      <c r="AI124" s="33">
        <v>1.7999999999999999E-2</v>
      </c>
    </row>
    <row r="125" spans="1:35">
      <c r="A125" t="s">
        <v>737</v>
      </c>
      <c r="B125" t="s">
        <v>3539</v>
      </c>
      <c r="C125" t="s">
        <v>3540</v>
      </c>
      <c r="D125" t="s">
        <v>562</v>
      </c>
      <c r="F125">
        <v>1.311815</v>
      </c>
      <c r="G125">
        <v>1.3892789999999999</v>
      </c>
      <c r="H125">
        <v>1.474183</v>
      </c>
      <c r="I125">
        <v>1.5648770000000001</v>
      </c>
      <c r="J125">
        <v>1.659092</v>
      </c>
      <c r="K125">
        <v>1.7536639999999999</v>
      </c>
      <c r="L125">
        <v>1.846684</v>
      </c>
      <c r="M125">
        <v>1.938207</v>
      </c>
      <c r="N125">
        <v>2.0289229999999998</v>
      </c>
      <c r="O125">
        <v>2.117661</v>
      </c>
      <c r="P125">
        <v>2.2065589999999999</v>
      </c>
      <c r="Q125">
        <v>2.2920950000000002</v>
      </c>
      <c r="R125">
        <v>2.3765700000000001</v>
      </c>
      <c r="S125">
        <v>2.4592160000000001</v>
      </c>
      <c r="T125">
        <v>2.5429349999999999</v>
      </c>
      <c r="U125">
        <v>2.6274500000000001</v>
      </c>
      <c r="V125">
        <v>2.7116720000000001</v>
      </c>
      <c r="W125">
        <v>2.7947639999999998</v>
      </c>
      <c r="X125">
        <v>2.8776989999999998</v>
      </c>
      <c r="Y125">
        <v>2.9632879999999999</v>
      </c>
      <c r="Z125">
        <v>3.0460889999999998</v>
      </c>
      <c r="AA125">
        <v>3.1314920000000002</v>
      </c>
      <c r="AB125">
        <v>3.221368</v>
      </c>
      <c r="AC125">
        <v>3.3126129999999998</v>
      </c>
      <c r="AD125">
        <v>3.4037869999999999</v>
      </c>
      <c r="AE125">
        <v>3.4961350000000002</v>
      </c>
      <c r="AF125">
        <v>3.5880040000000002</v>
      </c>
      <c r="AG125">
        <v>3.6762039999999998</v>
      </c>
      <c r="AH125">
        <v>3.7620870000000002</v>
      </c>
      <c r="AI125" s="33">
        <v>3.7999999999999999E-2</v>
      </c>
    </row>
    <row r="126" spans="1:35">
      <c r="A126" t="s">
        <v>252</v>
      </c>
      <c r="B126" t="s">
        <v>3541</v>
      </c>
      <c r="C126" t="s">
        <v>3542</v>
      </c>
      <c r="D126" t="s">
        <v>562</v>
      </c>
      <c r="F126">
        <v>1.18E-4</v>
      </c>
      <c r="G126">
        <v>3.9100000000000002E-4</v>
      </c>
      <c r="H126">
        <v>6.7299999999999999E-4</v>
      </c>
      <c r="I126">
        <v>9.5399999999999999E-4</v>
      </c>
      <c r="J126">
        <v>1.2409999999999999E-3</v>
      </c>
      <c r="K126">
        <v>1.5269999999999999E-3</v>
      </c>
      <c r="L126">
        <v>1.812E-3</v>
      </c>
      <c r="M126">
        <v>2.1020000000000001E-3</v>
      </c>
      <c r="N126">
        <v>2.398E-3</v>
      </c>
      <c r="O126">
        <v>2.7070000000000002E-3</v>
      </c>
      <c r="P126">
        <v>3.0309999999999998E-3</v>
      </c>
      <c r="Q126">
        <v>3.3700000000000002E-3</v>
      </c>
      <c r="R126">
        <v>3.7130000000000002E-3</v>
      </c>
      <c r="S126">
        <v>4.0720000000000001E-3</v>
      </c>
      <c r="T126">
        <v>4.4619999999999998E-3</v>
      </c>
      <c r="U126">
        <v>4.8859999999999997E-3</v>
      </c>
      <c r="V126">
        <v>5.3449999999999999E-3</v>
      </c>
      <c r="W126">
        <v>5.842E-3</v>
      </c>
      <c r="X126">
        <v>6.3829999999999998E-3</v>
      </c>
      <c r="Y126">
        <v>6.973E-3</v>
      </c>
      <c r="Z126">
        <v>7.6119999999999998E-3</v>
      </c>
      <c r="AA126">
        <v>8.3090000000000004E-3</v>
      </c>
      <c r="AB126">
        <v>9.0639999999999991E-3</v>
      </c>
      <c r="AC126">
        <v>9.8809999999999992E-3</v>
      </c>
      <c r="AD126">
        <v>1.0761E-2</v>
      </c>
      <c r="AE126">
        <v>1.1697000000000001E-2</v>
      </c>
      <c r="AF126">
        <v>1.2687E-2</v>
      </c>
      <c r="AG126">
        <v>1.3731E-2</v>
      </c>
      <c r="AH126">
        <v>1.4831E-2</v>
      </c>
      <c r="AI126" s="33">
        <v>0.188</v>
      </c>
    </row>
    <row r="127" spans="1:35">
      <c r="A127" t="s">
        <v>261</v>
      </c>
      <c r="B127" t="s">
        <v>3543</v>
      </c>
      <c r="C127" t="s">
        <v>3544</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3">
        <v>-2.9000000000000001E-2</v>
      </c>
    </row>
    <row r="128" spans="1:35">
      <c r="A128" t="s">
        <v>738</v>
      </c>
      <c r="B128" t="s">
        <v>3545</v>
      </c>
      <c r="C128" t="s">
        <v>3546</v>
      </c>
      <c r="D128" t="s">
        <v>562</v>
      </c>
      <c r="F128">
        <v>0.229378</v>
      </c>
      <c r="G128">
        <v>0.24135100000000001</v>
      </c>
      <c r="H128">
        <v>0.25326900000000002</v>
      </c>
      <c r="I128">
        <v>0.26463300000000001</v>
      </c>
      <c r="J128">
        <v>0.27556399999999998</v>
      </c>
      <c r="K128">
        <v>0.28616200000000003</v>
      </c>
      <c r="L128">
        <v>0.29617199999999999</v>
      </c>
      <c r="M128">
        <v>0.30581799999999998</v>
      </c>
      <c r="N128">
        <v>0.31517299999999998</v>
      </c>
      <c r="O128">
        <v>0.32445000000000002</v>
      </c>
      <c r="P128">
        <v>0.33363700000000002</v>
      </c>
      <c r="Q128">
        <v>0.34273399999999998</v>
      </c>
      <c r="R128">
        <v>0.35115600000000002</v>
      </c>
      <c r="S128">
        <v>0.35966199999999998</v>
      </c>
      <c r="T128">
        <v>0.36818400000000001</v>
      </c>
      <c r="U128">
        <v>0.37675999999999998</v>
      </c>
      <c r="V128">
        <v>0.38537700000000003</v>
      </c>
      <c r="W128">
        <v>0.394015</v>
      </c>
      <c r="X128">
        <v>0.40273199999999998</v>
      </c>
      <c r="Y128">
        <v>0.41146899999999997</v>
      </c>
      <c r="Z128">
        <v>0.42011599999999999</v>
      </c>
      <c r="AA128">
        <v>0.42867300000000003</v>
      </c>
      <c r="AB128">
        <v>0.436006</v>
      </c>
      <c r="AC128">
        <v>0.440388</v>
      </c>
      <c r="AD128">
        <v>0.44264500000000001</v>
      </c>
      <c r="AE128">
        <v>0.44335599999999997</v>
      </c>
      <c r="AF128">
        <v>0.443629</v>
      </c>
      <c r="AG128">
        <v>0.44074799999999997</v>
      </c>
      <c r="AH128">
        <v>0.43706299999999998</v>
      </c>
      <c r="AI128" s="33">
        <v>2.3E-2</v>
      </c>
    </row>
    <row r="129" spans="1:35">
      <c r="A129" t="s">
        <v>739</v>
      </c>
      <c r="B129" t="s">
        <v>3547</v>
      </c>
      <c r="C129" t="s">
        <v>3548</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3">
        <v>-9.4E-2</v>
      </c>
    </row>
    <row r="130" spans="1:35">
      <c r="A130" t="s">
        <v>740</v>
      </c>
      <c r="B130" t="s">
        <v>3549</v>
      </c>
      <c r="C130" t="s">
        <v>3550</v>
      </c>
      <c r="D130" t="s">
        <v>562</v>
      </c>
      <c r="F130">
        <v>0</v>
      </c>
      <c r="G130">
        <v>3.1500000000000001E-4</v>
      </c>
      <c r="H130">
        <v>6.4400000000000004E-4</v>
      </c>
      <c r="I130">
        <v>9.8299999999999993E-4</v>
      </c>
      <c r="J130">
        <v>1.3309999999999999E-3</v>
      </c>
      <c r="K130">
        <v>1.6869999999999999E-3</v>
      </c>
      <c r="L130">
        <v>2.0539999999999998E-3</v>
      </c>
      <c r="M130">
        <v>2.4399999999999999E-3</v>
      </c>
      <c r="N130">
        <v>2.8470000000000001E-3</v>
      </c>
      <c r="O130">
        <v>3.2780000000000001E-3</v>
      </c>
      <c r="P130">
        <v>3.738E-3</v>
      </c>
      <c r="Q130">
        <v>4.2290000000000001E-3</v>
      </c>
      <c r="R130">
        <v>4.7569999999999999E-3</v>
      </c>
      <c r="S130">
        <v>5.3309999999999998E-3</v>
      </c>
      <c r="T130">
        <v>5.9579999999999998E-3</v>
      </c>
      <c r="U130">
        <v>6.6470000000000001E-3</v>
      </c>
      <c r="V130">
        <v>7.4079999999999997E-3</v>
      </c>
      <c r="W130">
        <v>8.2459999999999999E-3</v>
      </c>
      <c r="X130">
        <v>9.1710000000000003E-3</v>
      </c>
      <c r="Y130">
        <v>1.0187E-2</v>
      </c>
      <c r="Z130">
        <v>1.1287999999999999E-2</v>
      </c>
      <c r="AA130">
        <v>1.2478E-2</v>
      </c>
      <c r="AB130">
        <v>1.3757E-2</v>
      </c>
      <c r="AC130">
        <v>1.5126000000000001E-2</v>
      </c>
      <c r="AD130">
        <v>1.6577999999999999E-2</v>
      </c>
      <c r="AE130">
        <v>1.8100999999999999E-2</v>
      </c>
      <c r="AF130">
        <v>1.9687E-2</v>
      </c>
      <c r="AG130">
        <v>2.1330999999999999E-2</v>
      </c>
      <c r="AH130">
        <v>2.3032E-2</v>
      </c>
      <c r="AI130" t="s">
        <v>112</v>
      </c>
    </row>
    <row r="131" spans="1:35">
      <c r="A131" t="s">
        <v>741</v>
      </c>
      <c r="B131" t="s">
        <v>3551</v>
      </c>
      <c r="C131" t="s">
        <v>3552</v>
      </c>
      <c r="D131" t="s">
        <v>562</v>
      </c>
      <c r="F131">
        <v>0</v>
      </c>
      <c r="G131">
        <v>3.4200000000000002E-4</v>
      </c>
      <c r="H131">
        <v>6.9300000000000004E-4</v>
      </c>
      <c r="I131">
        <v>1.0449999999999999E-3</v>
      </c>
      <c r="J131">
        <v>1.3990000000000001E-3</v>
      </c>
      <c r="K131">
        <v>1.756E-3</v>
      </c>
      <c r="L131">
        <v>2.1159999999999998E-3</v>
      </c>
      <c r="M131">
        <v>2.4870000000000001E-3</v>
      </c>
      <c r="N131">
        <v>2.8730000000000001E-3</v>
      </c>
      <c r="O131">
        <v>3.2829999999999999E-3</v>
      </c>
      <c r="P131">
        <v>3.7230000000000002E-3</v>
      </c>
      <c r="Q131">
        <v>4.1970000000000002E-3</v>
      </c>
      <c r="R131">
        <v>4.7149999999999996E-3</v>
      </c>
      <c r="S131">
        <v>5.287E-3</v>
      </c>
      <c r="T131">
        <v>5.9199999999999999E-3</v>
      </c>
      <c r="U131">
        <v>6.6239999999999997E-3</v>
      </c>
      <c r="V131">
        <v>7.4110000000000001E-3</v>
      </c>
      <c r="W131">
        <v>8.2880000000000002E-3</v>
      </c>
      <c r="X131">
        <v>9.2669999999999992E-3</v>
      </c>
      <c r="Y131">
        <v>1.0351000000000001E-2</v>
      </c>
      <c r="Z131">
        <v>1.1538E-2</v>
      </c>
      <c r="AA131">
        <v>1.2827E-2</v>
      </c>
      <c r="AB131">
        <v>1.4220999999999999E-2</v>
      </c>
      <c r="AC131">
        <v>1.5723999999999998E-2</v>
      </c>
      <c r="AD131">
        <v>1.7329000000000001E-2</v>
      </c>
      <c r="AE131">
        <v>1.9018E-2</v>
      </c>
      <c r="AF131">
        <v>2.0784E-2</v>
      </c>
      <c r="AG131">
        <v>2.2616000000000001E-2</v>
      </c>
      <c r="AH131">
        <v>2.4513E-2</v>
      </c>
      <c r="AI131" t="s">
        <v>112</v>
      </c>
    </row>
    <row r="132" spans="1:35">
      <c r="A132" t="s">
        <v>742</v>
      </c>
      <c r="B132" t="s">
        <v>3553</v>
      </c>
      <c r="C132" t="s">
        <v>3554</v>
      </c>
      <c r="D132" t="s">
        <v>562</v>
      </c>
      <c r="F132">
        <v>0</v>
      </c>
      <c r="G132">
        <v>0</v>
      </c>
      <c r="H132">
        <v>0</v>
      </c>
      <c r="I132">
        <v>0</v>
      </c>
      <c r="J132">
        <v>0</v>
      </c>
      <c r="K132">
        <v>0</v>
      </c>
      <c r="L132">
        <v>9.9999999999999995E-7</v>
      </c>
      <c r="M132">
        <v>9.9999999999999995E-7</v>
      </c>
      <c r="N132">
        <v>9.9999999999999995E-7</v>
      </c>
      <c r="O132">
        <v>9.9999999999999995E-7</v>
      </c>
      <c r="P132">
        <v>9.9999999999999995E-7</v>
      </c>
      <c r="Q132">
        <v>9.9999999999999995E-7</v>
      </c>
      <c r="R132">
        <v>9.9999999999999995E-7</v>
      </c>
      <c r="S132">
        <v>9.9999999999999995E-7</v>
      </c>
      <c r="T132">
        <v>9.9999999999999995E-7</v>
      </c>
      <c r="U132">
        <v>1.9999999999999999E-6</v>
      </c>
      <c r="V132">
        <v>1.9999999999999999E-6</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3555</v>
      </c>
      <c r="C133" t="s">
        <v>3556</v>
      </c>
      <c r="D133" t="s">
        <v>562</v>
      </c>
      <c r="F133">
        <v>4.5572350000000004</v>
      </c>
      <c r="G133">
        <v>4.7290400000000004</v>
      </c>
      <c r="H133">
        <v>4.9119789999999997</v>
      </c>
      <c r="I133">
        <v>5.1023560000000003</v>
      </c>
      <c r="J133">
        <v>5.2959899999999998</v>
      </c>
      <c r="K133">
        <v>5.4865719999999998</v>
      </c>
      <c r="L133">
        <v>5.6713870000000002</v>
      </c>
      <c r="M133">
        <v>5.8516950000000003</v>
      </c>
      <c r="N133">
        <v>6.0276719999999999</v>
      </c>
      <c r="O133">
        <v>6.1983889999999997</v>
      </c>
      <c r="P133">
        <v>6.3677599999999996</v>
      </c>
      <c r="Q133">
        <v>6.5266830000000002</v>
      </c>
      <c r="R133">
        <v>6.6821200000000003</v>
      </c>
      <c r="S133">
        <v>6.8338710000000003</v>
      </c>
      <c r="T133">
        <v>6.9870910000000004</v>
      </c>
      <c r="U133">
        <v>7.1416620000000002</v>
      </c>
      <c r="V133">
        <v>7.2973530000000002</v>
      </c>
      <c r="W133">
        <v>7.4496260000000003</v>
      </c>
      <c r="X133">
        <v>7.5994210000000004</v>
      </c>
      <c r="Y133">
        <v>7.7537750000000001</v>
      </c>
      <c r="Z133">
        <v>7.9044350000000003</v>
      </c>
      <c r="AA133">
        <v>8.0643930000000008</v>
      </c>
      <c r="AB133">
        <v>8.2324490000000008</v>
      </c>
      <c r="AC133">
        <v>8.3979470000000003</v>
      </c>
      <c r="AD133">
        <v>8.55945</v>
      </c>
      <c r="AE133">
        <v>8.7228650000000005</v>
      </c>
      <c r="AF133">
        <v>8.8866800000000001</v>
      </c>
      <c r="AG133">
        <v>9.0404450000000001</v>
      </c>
      <c r="AH133">
        <v>9.1909989999999997</v>
      </c>
      <c r="AI133" s="33">
        <v>2.5000000000000001E-2</v>
      </c>
    </row>
    <row r="134" spans="1:35">
      <c r="A134" t="s">
        <v>202</v>
      </c>
    </row>
    <row r="135" spans="1:35">
      <c r="A135" t="s">
        <v>245</v>
      </c>
      <c r="B135" t="s">
        <v>3557</v>
      </c>
      <c r="C135" t="s">
        <v>3558</v>
      </c>
      <c r="D135" t="s">
        <v>562</v>
      </c>
      <c r="F135">
        <v>2.2435559999999999</v>
      </c>
      <c r="G135">
        <v>2.2859590000000001</v>
      </c>
      <c r="H135">
        <v>2.3272520000000001</v>
      </c>
      <c r="I135">
        <v>2.3684970000000001</v>
      </c>
      <c r="J135">
        <v>2.4124370000000002</v>
      </c>
      <c r="K135">
        <v>2.459479</v>
      </c>
      <c r="L135">
        <v>2.5067879999999998</v>
      </c>
      <c r="M135">
        <v>2.5492900000000001</v>
      </c>
      <c r="N135">
        <v>2.5874359999999998</v>
      </c>
      <c r="O135">
        <v>2.620924</v>
      </c>
      <c r="P135">
        <v>2.6543559999999999</v>
      </c>
      <c r="Q135">
        <v>2.6840709999999999</v>
      </c>
      <c r="R135">
        <v>2.7114020000000001</v>
      </c>
      <c r="S135">
        <v>2.7404139999999999</v>
      </c>
      <c r="T135">
        <v>2.7715239999999999</v>
      </c>
      <c r="U135">
        <v>2.8032020000000002</v>
      </c>
      <c r="V135">
        <v>2.8342239999999999</v>
      </c>
      <c r="W135">
        <v>2.8630620000000002</v>
      </c>
      <c r="X135">
        <v>2.89</v>
      </c>
      <c r="Y135">
        <v>2.9164870000000001</v>
      </c>
      <c r="Z135">
        <v>2.9436610000000001</v>
      </c>
      <c r="AA135">
        <v>2.9760430000000002</v>
      </c>
      <c r="AB135">
        <v>3.0111819999999998</v>
      </c>
      <c r="AC135">
        <v>3.0446219999999999</v>
      </c>
      <c r="AD135">
        <v>3.0751270000000002</v>
      </c>
      <c r="AE135">
        <v>3.106223</v>
      </c>
      <c r="AF135">
        <v>3.1386630000000002</v>
      </c>
      <c r="AG135">
        <v>3.170388</v>
      </c>
      <c r="AH135">
        <v>3.1997900000000001</v>
      </c>
      <c r="AI135" s="33">
        <v>1.2999999999999999E-2</v>
      </c>
    </row>
    <row r="136" spans="1:35">
      <c r="A136" t="s">
        <v>737</v>
      </c>
      <c r="B136" t="s">
        <v>3559</v>
      </c>
      <c r="C136" t="s">
        <v>3560</v>
      </c>
      <c r="D136" t="s">
        <v>562</v>
      </c>
      <c r="F136">
        <v>1.502686</v>
      </c>
      <c r="G136">
        <v>1.510446</v>
      </c>
      <c r="H136">
        <v>1.521047</v>
      </c>
      <c r="I136">
        <v>1.5347660000000001</v>
      </c>
      <c r="J136">
        <v>1.55217</v>
      </c>
      <c r="K136">
        <v>1.5736490000000001</v>
      </c>
      <c r="L136">
        <v>1.5956939999999999</v>
      </c>
      <c r="M136">
        <v>1.6158269999999999</v>
      </c>
      <c r="N136">
        <v>1.634369</v>
      </c>
      <c r="O136">
        <v>1.6489590000000001</v>
      </c>
      <c r="P136">
        <v>1.665184</v>
      </c>
      <c r="Q136">
        <v>1.678534</v>
      </c>
      <c r="R136">
        <v>1.6912609999999999</v>
      </c>
      <c r="S136">
        <v>1.706904</v>
      </c>
      <c r="T136">
        <v>1.7233259999999999</v>
      </c>
      <c r="U136">
        <v>1.7400180000000001</v>
      </c>
      <c r="V136">
        <v>1.756335</v>
      </c>
      <c r="W136">
        <v>1.773539</v>
      </c>
      <c r="X136">
        <v>1.788985</v>
      </c>
      <c r="Y136">
        <v>1.8061229999999999</v>
      </c>
      <c r="Z136">
        <v>1.8243799999999999</v>
      </c>
      <c r="AA136">
        <v>1.8449629999999999</v>
      </c>
      <c r="AB136">
        <v>1.866217</v>
      </c>
      <c r="AC136">
        <v>1.885027</v>
      </c>
      <c r="AD136">
        <v>1.9019079999999999</v>
      </c>
      <c r="AE136">
        <v>1.9181889999999999</v>
      </c>
      <c r="AF136">
        <v>1.9348270000000001</v>
      </c>
      <c r="AG136">
        <v>1.951622</v>
      </c>
      <c r="AH136">
        <v>1.9661360000000001</v>
      </c>
      <c r="AI136" s="33">
        <v>0.01</v>
      </c>
    </row>
    <row r="137" spans="1:35">
      <c r="A137" t="s">
        <v>252</v>
      </c>
      <c r="B137" t="s">
        <v>3561</v>
      </c>
      <c r="C137" t="s">
        <v>3562</v>
      </c>
      <c r="D137" t="s">
        <v>562</v>
      </c>
      <c r="F137">
        <v>2.4919999999999999E-3</v>
      </c>
      <c r="G137">
        <v>2.5119999999999999E-3</v>
      </c>
      <c r="H137">
        <v>2.5639999999999999E-3</v>
      </c>
      <c r="I137">
        <v>2.637E-3</v>
      </c>
      <c r="J137">
        <v>2.7360000000000002E-3</v>
      </c>
      <c r="K137">
        <v>2.8540000000000002E-3</v>
      </c>
      <c r="L137">
        <v>2.9819999999999998E-3</v>
      </c>
      <c r="M137">
        <v>3.0999999999999999E-3</v>
      </c>
      <c r="N137">
        <v>3.2209999999999999E-3</v>
      </c>
      <c r="O137">
        <v>3.3449999999999999E-3</v>
      </c>
      <c r="P137">
        <v>3.4880000000000002E-3</v>
      </c>
      <c r="Q137">
        <v>3.6640000000000002E-3</v>
      </c>
      <c r="R137">
        <v>3.8449999999999999E-3</v>
      </c>
      <c r="S137">
        <v>4.0390000000000001E-3</v>
      </c>
      <c r="T137">
        <v>4.2729999999999999E-3</v>
      </c>
      <c r="U137">
        <v>4.5450000000000004E-3</v>
      </c>
      <c r="V137">
        <v>4.8510000000000003E-3</v>
      </c>
      <c r="W137">
        <v>5.1879999999999999E-3</v>
      </c>
      <c r="X137">
        <v>5.5589999999999997E-3</v>
      </c>
      <c r="Y137">
        <v>5.9680000000000002E-3</v>
      </c>
      <c r="Z137">
        <v>6.4120000000000002E-3</v>
      </c>
      <c r="AA137">
        <v>6.8840000000000004E-3</v>
      </c>
      <c r="AB137">
        <v>7.3749999999999996E-3</v>
      </c>
      <c r="AC137">
        <v>7.8770000000000003E-3</v>
      </c>
      <c r="AD137">
        <v>8.3899999999999999E-3</v>
      </c>
      <c r="AE137">
        <v>8.9180000000000006E-3</v>
      </c>
      <c r="AF137">
        <v>9.4649999999999995E-3</v>
      </c>
      <c r="AG137">
        <v>9.9469999999999992E-3</v>
      </c>
      <c r="AH137">
        <v>1.0449E-2</v>
      </c>
      <c r="AI137" s="33">
        <v>5.2999999999999999E-2</v>
      </c>
    </row>
    <row r="138" spans="1:35">
      <c r="A138" t="s">
        <v>261</v>
      </c>
      <c r="B138" t="s">
        <v>3563</v>
      </c>
      <c r="C138" t="s">
        <v>3564</v>
      </c>
      <c r="D138" t="s">
        <v>562</v>
      </c>
      <c r="F138">
        <v>2.434E-3</v>
      </c>
      <c r="G138">
        <v>2.467E-3</v>
      </c>
      <c r="H138">
        <v>2.4849999999999998E-3</v>
      </c>
      <c r="I138">
        <v>2.4910000000000002E-3</v>
      </c>
      <c r="J138">
        <v>2.4859999999999999E-3</v>
      </c>
      <c r="K138">
        <v>2.4710000000000001E-3</v>
      </c>
      <c r="L138">
        <v>2.4480000000000001E-3</v>
      </c>
      <c r="M138">
        <v>2.4139999999999999E-3</v>
      </c>
      <c r="N138">
        <v>2.372E-3</v>
      </c>
      <c r="O138">
        <v>2.3219999999999998E-3</v>
      </c>
      <c r="P138">
        <v>2.2650000000000001E-3</v>
      </c>
      <c r="Q138">
        <v>2.202E-3</v>
      </c>
      <c r="R138">
        <v>2.134E-3</v>
      </c>
      <c r="S138">
        <v>2.0590000000000001E-3</v>
      </c>
      <c r="T138">
        <v>1.9740000000000001E-3</v>
      </c>
      <c r="U138">
        <v>1.887E-3</v>
      </c>
      <c r="V138">
        <v>1.799E-3</v>
      </c>
      <c r="W138">
        <v>1.7160000000000001E-3</v>
      </c>
      <c r="X138">
        <v>1.6379999999999999E-3</v>
      </c>
      <c r="Y138">
        <v>1.5479999999999999E-3</v>
      </c>
      <c r="Z138">
        <v>1.467E-3</v>
      </c>
      <c r="AA138">
        <v>1.3619999999999999E-3</v>
      </c>
      <c r="AB138">
        <v>1.2489999999999999E-3</v>
      </c>
      <c r="AC138">
        <v>1.155E-3</v>
      </c>
      <c r="AD138">
        <v>1.075E-3</v>
      </c>
      <c r="AE138">
        <v>9.8900000000000008E-4</v>
      </c>
      <c r="AF138">
        <v>8.9999999999999998E-4</v>
      </c>
      <c r="AG138">
        <v>8.1800000000000004E-4</v>
      </c>
      <c r="AH138">
        <v>7.4799999999999997E-4</v>
      </c>
      <c r="AI138" s="33">
        <v>-4.1000000000000002E-2</v>
      </c>
    </row>
    <row r="139" spans="1:35">
      <c r="A139" t="s">
        <v>738</v>
      </c>
      <c r="B139" t="s">
        <v>3565</v>
      </c>
      <c r="C139" t="s">
        <v>3566</v>
      </c>
      <c r="D139" t="s">
        <v>562</v>
      </c>
      <c r="F139">
        <v>3.4016999999999999E-2</v>
      </c>
      <c r="G139">
        <v>3.7680999999999999E-2</v>
      </c>
      <c r="H139">
        <v>4.1617000000000001E-2</v>
      </c>
      <c r="I139">
        <v>4.5723E-2</v>
      </c>
      <c r="J139">
        <v>5.0237999999999998E-2</v>
      </c>
      <c r="K139">
        <v>5.5399999999999998E-2</v>
      </c>
      <c r="L139">
        <v>6.0955000000000002E-2</v>
      </c>
      <c r="M139">
        <v>6.6800999999999999E-2</v>
      </c>
      <c r="N139">
        <v>7.2860999999999995E-2</v>
      </c>
      <c r="O139">
        <v>7.9328999999999997E-2</v>
      </c>
      <c r="P139">
        <v>8.6423E-2</v>
      </c>
      <c r="Q139">
        <v>9.4289999999999999E-2</v>
      </c>
      <c r="R139">
        <v>0.102853</v>
      </c>
      <c r="S139">
        <v>0.112124</v>
      </c>
      <c r="T139">
        <v>0.121859</v>
      </c>
      <c r="U139">
        <v>0.13202800000000001</v>
      </c>
      <c r="V139">
        <v>0.142432</v>
      </c>
      <c r="W139">
        <v>0.15303700000000001</v>
      </c>
      <c r="X139">
        <v>0.16386200000000001</v>
      </c>
      <c r="Y139">
        <v>0.17499000000000001</v>
      </c>
      <c r="Z139">
        <v>0.186221</v>
      </c>
      <c r="AA139">
        <v>0.197383</v>
      </c>
      <c r="AB139">
        <v>0.20824999999999999</v>
      </c>
      <c r="AC139">
        <v>0.21876200000000001</v>
      </c>
      <c r="AD139">
        <v>0.22897100000000001</v>
      </c>
      <c r="AE139">
        <v>0.23893500000000001</v>
      </c>
      <c r="AF139">
        <v>0.24865599999999999</v>
      </c>
      <c r="AG139">
        <v>0.25818999999999998</v>
      </c>
      <c r="AH139">
        <v>0.26733000000000001</v>
      </c>
      <c r="AI139" s="33">
        <v>7.5999999999999998E-2</v>
      </c>
    </row>
    <row r="140" spans="1:35">
      <c r="A140" t="s">
        <v>739</v>
      </c>
      <c r="B140" t="s">
        <v>3567</v>
      </c>
      <c r="C140" t="s">
        <v>3568</v>
      </c>
      <c r="D140" t="s">
        <v>562</v>
      </c>
      <c r="F140">
        <v>2.4399999999999999E-4</v>
      </c>
      <c r="G140">
        <v>3.0200000000000002E-4</v>
      </c>
      <c r="H140">
        <v>3.5300000000000002E-4</v>
      </c>
      <c r="I140">
        <v>3.97E-4</v>
      </c>
      <c r="J140">
        <v>4.3600000000000003E-4</v>
      </c>
      <c r="K140">
        <v>4.7100000000000001E-4</v>
      </c>
      <c r="L140">
        <v>5.0100000000000003E-4</v>
      </c>
      <c r="M140">
        <v>5.2499999999999997E-4</v>
      </c>
      <c r="N140">
        <v>5.4299999999999997E-4</v>
      </c>
      <c r="O140">
        <v>5.5699999999999999E-4</v>
      </c>
      <c r="P140">
        <v>5.6800000000000004E-4</v>
      </c>
      <c r="Q140">
        <v>5.7399999999999997E-4</v>
      </c>
      <c r="R140">
        <v>5.7700000000000004E-4</v>
      </c>
      <c r="S140">
        <v>5.7799999999999995E-4</v>
      </c>
      <c r="T140">
        <v>5.7499999999999999E-4</v>
      </c>
      <c r="U140">
        <v>5.6899999999999995E-4</v>
      </c>
      <c r="V140">
        <v>5.62E-4</v>
      </c>
      <c r="W140">
        <v>5.5199999999999997E-4</v>
      </c>
      <c r="X140">
        <v>5.4000000000000001E-4</v>
      </c>
      <c r="Y140">
        <v>5.2599999999999999E-4</v>
      </c>
      <c r="Z140">
        <v>5.1099999999999995E-4</v>
      </c>
      <c r="AA140">
        <v>4.9600000000000002E-4</v>
      </c>
      <c r="AB140">
        <v>4.7899999999999999E-4</v>
      </c>
      <c r="AC140">
        <v>4.6099999999999998E-4</v>
      </c>
      <c r="AD140">
        <v>4.4299999999999998E-4</v>
      </c>
      <c r="AE140">
        <v>4.2499999999999998E-4</v>
      </c>
      <c r="AF140">
        <v>4.0700000000000003E-4</v>
      </c>
      <c r="AG140">
        <v>3.88E-4</v>
      </c>
      <c r="AH140">
        <v>3.6999999999999999E-4</v>
      </c>
      <c r="AI140" s="33">
        <v>1.4999999999999999E-2</v>
      </c>
    </row>
    <row r="141" spans="1:35">
      <c r="A141" t="s">
        <v>740</v>
      </c>
      <c r="B141" t="s">
        <v>3569</v>
      </c>
      <c r="C141" t="s">
        <v>3570</v>
      </c>
      <c r="D141" t="s">
        <v>562</v>
      </c>
      <c r="F141">
        <v>0</v>
      </c>
      <c r="G141">
        <v>0</v>
      </c>
      <c r="H141">
        <v>2.24E-4</v>
      </c>
      <c r="I141">
        <v>4.4900000000000002E-4</v>
      </c>
      <c r="J141">
        <v>6.7900000000000002E-4</v>
      </c>
      <c r="K141">
        <v>9.2000000000000003E-4</v>
      </c>
      <c r="L141">
        <v>1.1670000000000001E-3</v>
      </c>
      <c r="M141">
        <v>1.413E-3</v>
      </c>
      <c r="N141">
        <v>1.655E-3</v>
      </c>
      <c r="O141">
        <v>1.897E-3</v>
      </c>
      <c r="P141">
        <v>2.1459999999999999E-3</v>
      </c>
      <c r="Q141">
        <v>2.4069999999999999E-3</v>
      </c>
      <c r="R141">
        <v>2.6809999999999998E-3</v>
      </c>
      <c r="S141">
        <v>2.967E-3</v>
      </c>
      <c r="T141">
        <v>3.2659999999999998E-3</v>
      </c>
      <c r="U141">
        <v>3.5790000000000001E-3</v>
      </c>
      <c r="V141">
        <v>3.9050000000000001E-3</v>
      </c>
      <c r="W141">
        <v>4.248E-3</v>
      </c>
      <c r="X141">
        <v>4.6100000000000004E-3</v>
      </c>
      <c r="Y141">
        <v>4.999E-3</v>
      </c>
      <c r="Z141">
        <v>5.411E-3</v>
      </c>
      <c r="AA141">
        <v>5.8450000000000004E-3</v>
      </c>
      <c r="AB141">
        <v>6.2950000000000002E-3</v>
      </c>
      <c r="AC141">
        <v>6.7590000000000003E-3</v>
      </c>
      <c r="AD141">
        <v>7.2399999999999999E-3</v>
      </c>
      <c r="AE141">
        <v>7.7429999999999999E-3</v>
      </c>
      <c r="AF141">
        <v>8.2710000000000006E-3</v>
      </c>
      <c r="AG141">
        <v>8.8240000000000002E-3</v>
      </c>
      <c r="AH141">
        <v>9.391E-3</v>
      </c>
      <c r="AI141" t="s">
        <v>112</v>
      </c>
    </row>
    <row r="142" spans="1:35">
      <c r="A142" t="s">
        <v>741</v>
      </c>
      <c r="B142" t="s">
        <v>3571</v>
      </c>
      <c r="C142" t="s">
        <v>3572</v>
      </c>
      <c r="D142" t="s">
        <v>562</v>
      </c>
      <c r="F142">
        <v>0</v>
      </c>
      <c r="G142">
        <v>0</v>
      </c>
      <c r="H142">
        <v>2.23E-4</v>
      </c>
      <c r="I142">
        <v>4.4099999999999999E-4</v>
      </c>
      <c r="J142">
        <v>6.5899999999999997E-4</v>
      </c>
      <c r="K142">
        <v>8.83E-4</v>
      </c>
      <c r="L142">
        <v>1.1100000000000001E-3</v>
      </c>
      <c r="M142">
        <v>1.3339999999999999E-3</v>
      </c>
      <c r="N142">
        <v>1.555E-3</v>
      </c>
      <c r="O142">
        <v>1.7780000000000001E-3</v>
      </c>
      <c r="P142">
        <v>2.0140000000000002E-3</v>
      </c>
      <c r="Q142">
        <v>2.2680000000000001E-3</v>
      </c>
      <c r="R142">
        <v>2.5430000000000001E-3</v>
      </c>
      <c r="S142">
        <v>2.8379999999999998E-3</v>
      </c>
      <c r="T142">
        <v>3.1570000000000001E-3</v>
      </c>
      <c r="U142">
        <v>3.5010000000000002E-3</v>
      </c>
      <c r="V142">
        <v>3.8709999999999999E-3</v>
      </c>
      <c r="W142">
        <v>4.2729999999999999E-3</v>
      </c>
      <c r="X142">
        <v>4.7109999999999999E-3</v>
      </c>
      <c r="Y142">
        <v>5.1960000000000001E-3</v>
      </c>
      <c r="Z142">
        <v>5.7260000000000002E-3</v>
      </c>
      <c r="AA142">
        <v>6.2989999999999999E-3</v>
      </c>
      <c r="AB142">
        <v>6.9100000000000003E-3</v>
      </c>
      <c r="AC142">
        <v>7.554E-3</v>
      </c>
      <c r="AD142">
        <v>8.2360000000000003E-3</v>
      </c>
      <c r="AE142">
        <v>8.9589999999999999E-3</v>
      </c>
      <c r="AF142">
        <v>9.7280000000000005E-3</v>
      </c>
      <c r="AG142">
        <v>1.0538E-2</v>
      </c>
      <c r="AH142">
        <v>1.137E-2</v>
      </c>
      <c r="AI142" t="s">
        <v>112</v>
      </c>
    </row>
    <row r="143" spans="1:35">
      <c r="A143" t="s">
        <v>742</v>
      </c>
      <c r="B143" t="s">
        <v>3573</v>
      </c>
      <c r="C143" t="s">
        <v>3574</v>
      </c>
      <c r="D143" t="s">
        <v>562</v>
      </c>
      <c r="F143">
        <v>0</v>
      </c>
      <c r="G143">
        <v>0</v>
      </c>
      <c r="H143">
        <v>3.7399999999999998E-4</v>
      </c>
      <c r="I143">
        <v>7.5199999999999996E-4</v>
      </c>
      <c r="J143">
        <v>1.1460000000000001E-3</v>
      </c>
      <c r="K143">
        <v>1.56E-3</v>
      </c>
      <c r="L143">
        <v>1.9859999999999999E-3</v>
      </c>
      <c r="M143">
        <v>2.4130000000000002E-3</v>
      </c>
      <c r="N143">
        <v>2.8349999999999998E-3</v>
      </c>
      <c r="O143">
        <v>3.2560000000000002E-3</v>
      </c>
      <c r="P143">
        <v>3.6879999999999999E-3</v>
      </c>
      <c r="Q143">
        <v>4.1359999999999999E-3</v>
      </c>
      <c r="R143">
        <v>4.6030000000000003E-3</v>
      </c>
      <c r="S143">
        <v>5.0920000000000002E-3</v>
      </c>
      <c r="T143">
        <v>5.6030000000000003E-3</v>
      </c>
      <c r="U143">
        <v>6.1380000000000002E-3</v>
      </c>
      <c r="V143">
        <v>6.7029999999999998E-3</v>
      </c>
      <c r="W143">
        <v>7.3020000000000003E-3</v>
      </c>
      <c r="X143">
        <v>7.9419999999999994E-3</v>
      </c>
      <c r="Y143">
        <v>8.6359999999999996E-3</v>
      </c>
      <c r="Z143">
        <v>9.3799999999999994E-3</v>
      </c>
      <c r="AA143">
        <v>1.0170999999999999E-2</v>
      </c>
      <c r="AB143">
        <v>1.0999E-2</v>
      </c>
      <c r="AC143">
        <v>1.1859E-2</v>
      </c>
      <c r="AD143">
        <v>1.2756E-2</v>
      </c>
      <c r="AE143">
        <v>1.3698999999999999E-2</v>
      </c>
      <c r="AF143">
        <v>1.4697E-2</v>
      </c>
      <c r="AG143">
        <v>1.5744000000000001E-2</v>
      </c>
      <c r="AH143">
        <v>1.6822E-2</v>
      </c>
      <c r="AI143" t="s">
        <v>112</v>
      </c>
    </row>
    <row r="144" spans="1:35">
      <c r="A144" t="s">
        <v>744</v>
      </c>
      <c r="B144" t="s">
        <v>3575</v>
      </c>
      <c r="C144" t="s">
        <v>3576</v>
      </c>
      <c r="D144" t="s">
        <v>562</v>
      </c>
      <c r="F144">
        <v>3.7854269999999999</v>
      </c>
      <c r="G144">
        <v>3.8393670000000002</v>
      </c>
      <c r="H144">
        <v>3.8961380000000001</v>
      </c>
      <c r="I144">
        <v>3.9561519999999999</v>
      </c>
      <c r="J144">
        <v>4.0229850000000003</v>
      </c>
      <c r="K144">
        <v>4.0976910000000002</v>
      </c>
      <c r="L144">
        <v>4.1736310000000003</v>
      </c>
      <c r="M144">
        <v>4.2431190000000001</v>
      </c>
      <c r="N144">
        <v>4.3068429999999998</v>
      </c>
      <c r="O144">
        <v>4.3623710000000004</v>
      </c>
      <c r="P144">
        <v>4.4201329999999999</v>
      </c>
      <c r="Q144">
        <v>4.4721460000000004</v>
      </c>
      <c r="R144">
        <v>4.5218980000000002</v>
      </c>
      <c r="S144">
        <v>4.5770109999999997</v>
      </c>
      <c r="T144">
        <v>4.6355550000000001</v>
      </c>
      <c r="U144">
        <v>4.6954690000000001</v>
      </c>
      <c r="V144">
        <v>4.754683</v>
      </c>
      <c r="W144">
        <v>4.8129169999999997</v>
      </c>
      <c r="X144">
        <v>4.8678470000000003</v>
      </c>
      <c r="Y144">
        <v>4.9244700000000003</v>
      </c>
      <c r="Z144">
        <v>4.9831659999999998</v>
      </c>
      <c r="AA144">
        <v>5.049442</v>
      </c>
      <c r="AB144">
        <v>5.1189520000000002</v>
      </c>
      <c r="AC144">
        <v>5.1840770000000003</v>
      </c>
      <c r="AD144">
        <v>5.2441449999999996</v>
      </c>
      <c r="AE144">
        <v>5.3040750000000001</v>
      </c>
      <c r="AF144">
        <v>5.3656180000000004</v>
      </c>
      <c r="AG144">
        <v>5.4264590000000004</v>
      </c>
      <c r="AH144">
        <v>5.4824039999999998</v>
      </c>
      <c r="AI144" s="33">
        <v>1.2999999999999999E-2</v>
      </c>
    </row>
    <row r="145" spans="1:35">
      <c r="A145" t="s">
        <v>745</v>
      </c>
    </row>
    <row r="146" spans="1:35">
      <c r="A146" t="s">
        <v>245</v>
      </c>
      <c r="B146" t="s">
        <v>3577</v>
      </c>
      <c r="C146" t="s">
        <v>3578</v>
      </c>
      <c r="D146" t="s">
        <v>562</v>
      </c>
      <c r="F146">
        <v>5.2064019999999998</v>
      </c>
      <c r="G146">
        <v>5.289059</v>
      </c>
      <c r="H146">
        <v>5.3691409999999999</v>
      </c>
      <c r="I146">
        <v>5.4491680000000002</v>
      </c>
      <c r="J146">
        <v>5.5355239999999997</v>
      </c>
      <c r="K146">
        <v>5.6279219999999999</v>
      </c>
      <c r="L146">
        <v>5.7164549999999998</v>
      </c>
      <c r="M146">
        <v>5.7902750000000003</v>
      </c>
      <c r="N146">
        <v>5.8504860000000001</v>
      </c>
      <c r="O146">
        <v>5.9016630000000001</v>
      </c>
      <c r="P146">
        <v>5.9474830000000001</v>
      </c>
      <c r="Q146">
        <v>5.9865259999999996</v>
      </c>
      <c r="R146">
        <v>6.0160650000000002</v>
      </c>
      <c r="S146">
        <v>6.0486190000000004</v>
      </c>
      <c r="T146">
        <v>6.0862509999999999</v>
      </c>
      <c r="U146">
        <v>6.122738</v>
      </c>
      <c r="V146">
        <v>6.1570390000000002</v>
      </c>
      <c r="W146">
        <v>6.1813440000000002</v>
      </c>
      <c r="X146">
        <v>6.1989130000000001</v>
      </c>
      <c r="Y146">
        <v>6.206766</v>
      </c>
      <c r="Z146">
        <v>6.2253749999999997</v>
      </c>
      <c r="AA146">
        <v>6.2479870000000002</v>
      </c>
      <c r="AB146">
        <v>6.2730499999999996</v>
      </c>
      <c r="AC146">
        <v>6.2945820000000001</v>
      </c>
      <c r="AD146">
        <v>6.3071130000000002</v>
      </c>
      <c r="AE146">
        <v>6.3137150000000002</v>
      </c>
      <c r="AF146">
        <v>6.318111</v>
      </c>
      <c r="AG146">
        <v>6.3159130000000001</v>
      </c>
      <c r="AH146">
        <v>6.3039560000000003</v>
      </c>
      <c r="AI146" s="33">
        <v>7.0000000000000001E-3</v>
      </c>
    </row>
    <row r="147" spans="1:35">
      <c r="A147" t="s">
        <v>737</v>
      </c>
      <c r="B147" t="s">
        <v>3579</v>
      </c>
      <c r="C147" t="s">
        <v>3580</v>
      </c>
      <c r="D147" t="s">
        <v>562</v>
      </c>
      <c r="F147">
        <v>4.3720000000000002E-2</v>
      </c>
      <c r="G147">
        <v>3.9245000000000002E-2</v>
      </c>
      <c r="H147">
        <v>3.5557999999999999E-2</v>
      </c>
      <c r="I147">
        <v>3.2535000000000001E-2</v>
      </c>
      <c r="J147">
        <v>3.0325000000000001E-2</v>
      </c>
      <c r="K147">
        <v>2.8804E-2</v>
      </c>
      <c r="L147">
        <v>2.7751000000000001E-2</v>
      </c>
      <c r="M147">
        <v>2.6924E-2</v>
      </c>
      <c r="N147">
        <v>2.6350999999999999E-2</v>
      </c>
      <c r="O147">
        <v>2.5867000000000001E-2</v>
      </c>
      <c r="P147">
        <v>2.5576000000000002E-2</v>
      </c>
      <c r="Q147">
        <v>2.5495E-2</v>
      </c>
      <c r="R147">
        <v>2.5586000000000001E-2</v>
      </c>
      <c r="S147">
        <v>2.5871000000000002E-2</v>
      </c>
      <c r="T147">
        <v>2.6213E-2</v>
      </c>
      <c r="U147">
        <v>2.6685E-2</v>
      </c>
      <c r="V147">
        <v>2.7236E-2</v>
      </c>
      <c r="W147">
        <v>2.7777E-2</v>
      </c>
      <c r="X147">
        <v>2.8265999999999999E-2</v>
      </c>
      <c r="Y147">
        <v>2.8813999999999999E-2</v>
      </c>
      <c r="Z147">
        <v>2.9262E-2</v>
      </c>
      <c r="AA147">
        <v>2.9666000000000001E-2</v>
      </c>
      <c r="AB147">
        <v>3.0126E-2</v>
      </c>
      <c r="AC147">
        <v>3.0603000000000002E-2</v>
      </c>
      <c r="AD147">
        <v>3.1078999999999999E-2</v>
      </c>
      <c r="AE147">
        <v>3.1548E-2</v>
      </c>
      <c r="AF147">
        <v>3.2024999999999998E-2</v>
      </c>
      <c r="AG147">
        <v>3.2476999999999999E-2</v>
      </c>
      <c r="AH147">
        <v>3.2894E-2</v>
      </c>
      <c r="AI147" s="33">
        <v>-0.01</v>
      </c>
    </row>
    <row r="148" spans="1:35">
      <c r="A148" t="s">
        <v>252</v>
      </c>
      <c r="B148" t="s">
        <v>3581</v>
      </c>
      <c r="C148" t="s">
        <v>3582</v>
      </c>
      <c r="D148" t="s">
        <v>562</v>
      </c>
      <c r="F148">
        <v>3.2079999999999999E-3</v>
      </c>
      <c r="G148">
        <v>3.1350000000000002E-3</v>
      </c>
      <c r="H148">
        <v>3.0799999999999998E-3</v>
      </c>
      <c r="I148">
        <v>3.042E-3</v>
      </c>
      <c r="J148">
        <v>3.0500000000000002E-3</v>
      </c>
      <c r="K148">
        <v>3.0730000000000002E-3</v>
      </c>
      <c r="L148">
        <v>3.0920000000000001E-3</v>
      </c>
      <c r="M148">
        <v>3.0709999999999999E-3</v>
      </c>
      <c r="N148">
        <v>3.0560000000000001E-3</v>
      </c>
      <c r="O148">
        <v>3.042E-3</v>
      </c>
      <c r="P148">
        <v>3.026E-3</v>
      </c>
      <c r="Q148">
        <v>3.0460000000000001E-3</v>
      </c>
      <c r="R148">
        <v>3.0890000000000002E-3</v>
      </c>
      <c r="S148">
        <v>3.1470000000000001E-3</v>
      </c>
      <c r="T148">
        <v>3.215E-3</v>
      </c>
      <c r="U148">
        <v>3.2859999999999999E-3</v>
      </c>
      <c r="V148">
        <v>3.3579999999999999E-3</v>
      </c>
      <c r="W148">
        <v>3.4299999999999999E-3</v>
      </c>
      <c r="X148">
        <v>3.5000000000000001E-3</v>
      </c>
      <c r="Y148">
        <v>3.5699999999999998E-3</v>
      </c>
      <c r="Z148">
        <v>3.6380000000000002E-3</v>
      </c>
      <c r="AA148">
        <v>3.702E-3</v>
      </c>
      <c r="AB148">
        <v>3.7599999999999999E-3</v>
      </c>
      <c r="AC148">
        <v>3.813E-3</v>
      </c>
      <c r="AD148">
        <v>3.8609999999999998E-3</v>
      </c>
      <c r="AE148">
        <v>3.9050000000000001E-3</v>
      </c>
      <c r="AF148">
        <v>3.9449999999999997E-3</v>
      </c>
      <c r="AG148">
        <v>3.9630000000000004E-3</v>
      </c>
      <c r="AH148">
        <v>3.954E-3</v>
      </c>
      <c r="AI148" s="33">
        <v>7.0000000000000001E-3</v>
      </c>
    </row>
    <row r="149" spans="1:35">
      <c r="A149" t="s">
        <v>261</v>
      </c>
      <c r="B149" t="s">
        <v>3583</v>
      </c>
      <c r="C149" t="s">
        <v>3584</v>
      </c>
      <c r="D149" t="s">
        <v>562</v>
      </c>
      <c r="F149">
        <v>4.9806000000000003E-2</v>
      </c>
      <c r="G149">
        <v>5.3509000000000001E-2</v>
      </c>
      <c r="H149">
        <v>5.6991E-2</v>
      </c>
      <c r="I149">
        <v>6.0211000000000001E-2</v>
      </c>
      <c r="J149">
        <v>6.3233999999999999E-2</v>
      </c>
      <c r="K149">
        <v>6.6039E-2</v>
      </c>
      <c r="L149">
        <v>6.8457000000000004E-2</v>
      </c>
      <c r="M149">
        <v>7.0389999999999994E-2</v>
      </c>
      <c r="N149">
        <v>7.1900000000000006E-2</v>
      </c>
      <c r="O149">
        <v>7.3117000000000001E-2</v>
      </c>
      <c r="P149">
        <v>7.4161000000000005E-2</v>
      </c>
      <c r="Q149">
        <v>7.5144000000000002E-2</v>
      </c>
      <c r="R149">
        <v>7.6125999999999999E-2</v>
      </c>
      <c r="S149">
        <v>7.7175999999999995E-2</v>
      </c>
      <c r="T149">
        <v>7.8275999999999998E-2</v>
      </c>
      <c r="U149">
        <v>7.9434000000000005E-2</v>
      </c>
      <c r="V149">
        <v>8.0669000000000005E-2</v>
      </c>
      <c r="W149">
        <v>8.1991999999999995E-2</v>
      </c>
      <c r="X149">
        <v>8.3433999999999994E-2</v>
      </c>
      <c r="Y149">
        <v>8.5037000000000001E-2</v>
      </c>
      <c r="Z149">
        <v>8.6751999999999996E-2</v>
      </c>
      <c r="AA149">
        <v>8.8507000000000002E-2</v>
      </c>
      <c r="AB149">
        <v>9.0343000000000007E-2</v>
      </c>
      <c r="AC149">
        <v>9.2193999999999998E-2</v>
      </c>
      <c r="AD149">
        <v>9.4015000000000001E-2</v>
      </c>
      <c r="AE149">
        <v>9.5912999999999998E-2</v>
      </c>
      <c r="AF149">
        <v>9.7739000000000006E-2</v>
      </c>
      <c r="AG149">
        <v>9.9582000000000004E-2</v>
      </c>
      <c r="AH149">
        <v>0.101481</v>
      </c>
      <c r="AI149" s="33">
        <v>2.5999999999999999E-2</v>
      </c>
    </row>
    <row r="150" spans="1:35">
      <c r="A150" t="s">
        <v>738</v>
      </c>
      <c r="B150" t="s">
        <v>3585</v>
      </c>
      <c r="C150" t="s">
        <v>3586</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3587</v>
      </c>
      <c r="C151" t="s">
        <v>3588</v>
      </c>
      <c r="D151" t="s">
        <v>562</v>
      </c>
      <c r="F151">
        <v>2.13E-4</v>
      </c>
      <c r="G151">
        <v>2.5500000000000002E-4</v>
      </c>
      <c r="H151">
        <v>2.92E-4</v>
      </c>
      <c r="I151">
        <v>3.2299999999999999E-4</v>
      </c>
      <c r="J151">
        <v>3.5199999999999999E-4</v>
      </c>
      <c r="K151">
        <v>3.77E-4</v>
      </c>
      <c r="L151">
        <v>3.9899999999999999E-4</v>
      </c>
      <c r="M151">
        <v>4.17E-4</v>
      </c>
      <c r="N151">
        <v>4.3100000000000001E-4</v>
      </c>
      <c r="O151">
        <v>4.4200000000000001E-4</v>
      </c>
      <c r="P151">
        <v>4.5100000000000001E-4</v>
      </c>
      <c r="Q151">
        <v>4.5800000000000002E-4</v>
      </c>
      <c r="R151">
        <v>4.6200000000000001E-4</v>
      </c>
      <c r="S151">
        <v>4.64E-4</v>
      </c>
      <c r="T151">
        <v>4.6500000000000003E-4</v>
      </c>
      <c r="U151">
        <v>4.6299999999999998E-4</v>
      </c>
      <c r="V151">
        <v>4.6000000000000001E-4</v>
      </c>
      <c r="W151">
        <v>4.5600000000000003E-4</v>
      </c>
      <c r="X151">
        <v>4.4999999999999999E-4</v>
      </c>
      <c r="Y151">
        <v>4.4299999999999998E-4</v>
      </c>
      <c r="Z151">
        <v>4.35E-4</v>
      </c>
      <c r="AA151">
        <v>4.26E-4</v>
      </c>
      <c r="AB151">
        <v>4.1599999999999997E-4</v>
      </c>
      <c r="AC151">
        <v>4.06E-4</v>
      </c>
      <c r="AD151">
        <v>3.9500000000000001E-4</v>
      </c>
      <c r="AE151">
        <v>3.8299999999999999E-4</v>
      </c>
      <c r="AF151">
        <v>3.7100000000000002E-4</v>
      </c>
      <c r="AG151">
        <v>3.6000000000000002E-4</v>
      </c>
      <c r="AH151">
        <v>3.4699999999999998E-4</v>
      </c>
      <c r="AI151" s="33">
        <v>1.7999999999999999E-2</v>
      </c>
    </row>
    <row r="152" spans="1:35">
      <c r="A152" t="s">
        <v>740</v>
      </c>
      <c r="B152" t="s">
        <v>3589</v>
      </c>
      <c r="C152" t="s">
        <v>3590</v>
      </c>
      <c r="D152" t="s">
        <v>562</v>
      </c>
      <c r="F152">
        <v>0</v>
      </c>
      <c r="G152">
        <v>0</v>
      </c>
      <c r="H152">
        <v>1.2300000000000001E-4</v>
      </c>
      <c r="I152">
        <v>2.4600000000000002E-4</v>
      </c>
      <c r="J152">
        <v>3.6999999999999999E-4</v>
      </c>
      <c r="K152">
        <v>4.9700000000000005E-4</v>
      </c>
      <c r="L152">
        <v>6.2699999999999995E-4</v>
      </c>
      <c r="M152">
        <v>7.5500000000000003E-4</v>
      </c>
      <c r="N152">
        <v>8.8099999999999995E-4</v>
      </c>
      <c r="O152">
        <v>1.005E-3</v>
      </c>
      <c r="P152">
        <v>1.1329999999999999E-3</v>
      </c>
      <c r="Q152">
        <v>1.266E-3</v>
      </c>
      <c r="R152">
        <v>1.4040000000000001E-3</v>
      </c>
      <c r="S152">
        <v>1.5460000000000001E-3</v>
      </c>
      <c r="T152">
        <v>1.694E-3</v>
      </c>
      <c r="U152">
        <v>1.8469999999999999E-3</v>
      </c>
      <c r="V152">
        <v>2.0040000000000001E-3</v>
      </c>
      <c r="W152">
        <v>2.1679999999999998E-3</v>
      </c>
      <c r="X152">
        <v>2.3389999999999999E-3</v>
      </c>
      <c r="Y152">
        <v>2.5209999999999998E-3</v>
      </c>
      <c r="Z152">
        <v>2.712E-3</v>
      </c>
      <c r="AA152">
        <v>2.9139999999999999E-3</v>
      </c>
      <c r="AB152">
        <v>3.1229999999999999E-3</v>
      </c>
      <c r="AC152">
        <v>3.3400000000000001E-3</v>
      </c>
      <c r="AD152">
        <v>3.568E-3</v>
      </c>
      <c r="AE152">
        <v>3.81E-3</v>
      </c>
      <c r="AF152">
        <v>4.071E-3</v>
      </c>
      <c r="AG152">
        <v>4.3499999999999997E-3</v>
      </c>
      <c r="AH152">
        <v>4.6449999999999998E-3</v>
      </c>
      <c r="AI152" t="s">
        <v>112</v>
      </c>
    </row>
    <row r="153" spans="1:35">
      <c r="A153" t="s">
        <v>741</v>
      </c>
      <c r="B153" t="s">
        <v>3591</v>
      </c>
      <c r="C153" t="s">
        <v>3592</v>
      </c>
      <c r="D153" t="s">
        <v>562</v>
      </c>
      <c r="F153">
        <v>0</v>
      </c>
      <c r="G153">
        <v>0</v>
      </c>
      <c r="H153">
        <v>2.7799999999999998E-4</v>
      </c>
      <c r="I153">
        <v>5.4699999999999996E-4</v>
      </c>
      <c r="J153">
        <v>8.1400000000000005E-4</v>
      </c>
      <c r="K153">
        <v>1.0870000000000001E-3</v>
      </c>
      <c r="L153">
        <v>1.3600000000000001E-3</v>
      </c>
      <c r="M153">
        <v>1.624E-3</v>
      </c>
      <c r="N153">
        <v>1.879E-3</v>
      </c>
      <c r="O153">
        <v>2.1289999999999998E-3</v>
      </c>
      <c r="P153">
        <v>2.3830000000000001E-3</v>
      </c>
      <c r="Q153">
        <v>2.6440000000000001E-3</v>
      </c>
      <c r="R153">
        <v>2.9120000000000001E-3</v>
      </c>
      <c r="S153">
        <v>3.1870000000000002E-3</v>
      </c>
      <c r="T153">
        <v>3.4680000000000002E-3</v>
      </c>
      <c r="U153">
        <v>3.754E-3</v>
      </c>
      <c r="V153">
        <v>4.0470000000000002E-3</v>
      </c>
      <c r="W153">
        <v>4.346E-3</v>
      </c>
      <c r="X153">
        <v>4.6560000000000004E-3</v>
      </c>
      <c r="Y153">
        <v>4.9810000000000002E-3</v>
      </c>
      <c r="Z153">
        <v>5.3200000000000001E-3</v>
      </c>
      <c r="AA153">
        <v>5.6690000000000004E-3</v>
      </c>
      <c r="AB153">
        <v>6.0260000000000001E-3</v>
      </c>
      <c r="AC153">
        <v>6.3879999999999996E-3</v>
      </c>
      <c r="AD153">
        <v>6.7590000000000003E-3</v>
      </c>
      <c r="AE153">
        <v>7.143E-3</v>
      </c>
      <c r="AF153">
        <v>7.5420000000000001E-3</v>
      </c>
      <c r="AG153">
        <v>7.9550000000000003E-3</v>
      </c>
      <c r="AH153">
        <v>8.3739999999999995E-3</v>
      </c>
      <c r="AI153" t="s">
        <v>112</v>
      </c>
    </row>
    <row r="154" spans="1:35">
      <c r="A154" t="s">
        <v>742</v>
      </c>
      <c r="B154" t="s">
        <v>3593</v>
      </c>
      <c r="C154" t="s">
        <v>3594</v>
      </c>
      <c r="D154" t="s">
        <v>562</v>
      </c>
      <c r="F154">
        <v>0</v>
      </c>
      <c r="G154">
        <v>0</v>
      </c>
      <c r="H154">
        <v>4.08E-4</v>
      </c>
      <c r="I154">
        <v>8.1499999999999997E-4</v>
      </c>
      <c r="J154">
        <v>1.232E-3</v>
      </c>
      <c r="K154">
        <v>1.6659999999999999E-3</v>
      </c>
      <c r="L154">
        <v>2.1059999999999998E-3</v>
      </c>
      <c r="M154">
        <v>2.5409999999999999E-3</v>
      </c>
      <c r="N154">
        <v>2.9650000000000002E-3</v>
      </c>
      <c r="O154">
        <v>3.3809999999999999E-3</v>
      </c>
      <c r="P154">
        <v>3.8E-3</v>
      </c>
      <c r="Q154">
        <v>4.2249999999999996E-3</v>
      </c>
      <c r="R154">
        <v>4.6560000000000004E-3</v>
      </c>
      <c r="S154">
        <v>5.0949999999999997E-3</v>
      </c>
      <c r="T154">
        <v>5.5380000000000004E-3</v>
      </c>
      <c r="U154">
        <v>5.9839999999999997E-3</v>
      </c>
      <c r="V154">
        <v>6.4339999999999996E-3</v>
      </c>
      <c r="W154">
        <v>6.8890000000000002E-3</v>
      </c>
      <c r="X154">
        <v>7.3530000000000002E-3</v>
      </c>
      <c r="Y154">
        <v>7.8309999999999994E-3</v>
      </c>
      <c r="Z154">
        <v>8.3199999999999993E-3</v>
      </c>
      <c r="AA154">
        <v>8.8179999999999994E-3</v>
      </c>
      <c r="AB154">
        <v>9.3200000000000002E-3</v>
      </c>
      <c r="AC154">
        <v>9.8250000000000004E-3</v>
      </c>
      <c r="AD154">
        <v>1.0342E-2</v>
      </c>
      <c r="AE154">
        <v>1.0878000000000001E-2</v>
      </c>
      <c r="AF154">
        <v>1.1445E-2</v>
      </c>
      <c r="AG154">
        <v>1.2045E-2</v>
      </c>
      <c r="AH154">
        <v>1.2674E-2</v>
      </c>
      <c r="AI154" t="s">
        <v>112</v>
      </c>
    </row>
    <row r="155" spans="1:35">
      <c r="A155" t="s">
        <v>746</v>
      </c>
      <c r="B155" t="s">
        <v>3595</v>
      </c>
      <c r="C155" t="s">
        <v>3596</v>
      </c>
      <c r="D155" t="s">
        <v>562</v>
      </c>
      <c r="F155">
        <v>5.3033510000000001</v>
      </c>
      <c r="G155">
        <v>5.3852010000000003</v>
      </c>
      <c r="H155">
        <v>5.4658670000000003</v>
      </c>
      <c r="I155">
        <v>5.546888</v>
      </c>
      <c r="J155">
        <v>5.6348979999999997</v>
      </c>
      <c r="K155">
        <v>5.7294650000000003</v>
      </c>
      <c r="L155">
        <v>5.8202489999999996</v>
      </c>
      <c r="M155">
        <v>5.8959979999999996</v>
      </c>
      <c r="N155">
        <v>5.9579490000000002</v>
      </c>
      <c r="O155">
        <v>6.0106440000000001</v>
      </c>
      <c r="P155">
        <v>6.0580119999999997</v>
      </c>
      <c r="Q155">
        <v>6.0988049999999996</v>
      </c>
      <c r="R155">
        <v>6.1302969999999997</v>
      </c>
      <c r="S155">
        <v>6.1651040000000004</v>
      </c>
      <c r="T155">
        <v>6.2051189999999998</v>
      </c>
      <c r="U155">
        <v>6.2441969999999998</v>
      </c>
      <c r="V155">
        <v>6.28125</v>
      </c>
      <c r="W155">
        <v>6.3084049999999996</v>
      </c>
      <c r="X155">
        <v>6.3289160000000004</v>
      </c>
      <c r="Y155">
        <v>6.339963</v>
      </c>
      <c r="Z155">
        <v>6.3618139999999999</v>
      </c>
      <c r="AA155">
        <v>6.3876929999999996</v>
      </c>
      <c r="AB155">
        <v>6.4161679999999999</v>
      </c>
      <c r="AC155">
        <v>6.4411550000000002</v>
      </c>
      <c r="AD155">
        <v>6.4571360000000002</v>
      </c>
      <c r="AE155">
        <v>6.4672980000000004</v>
      </c>
      <c r="AF155">
        <v>6.4752489999999998</v>
      </c>
      <c r="AG155">
        <v>6.4766469999999998</v>
      </c>
      <c r="AH155">
        <v>6.4683289999999998</v>
      </c>
      <c r="AI155" s="33">
        <v>7.0000000000000001E-3</v>
      </c>
    </row>
    <row r="156" spans="1:35">
      <c r="A156" t="s">
        <v>756</v>
      </c>
      <c r="B156" t="s">
        <v>3597</v>
      </c>
      <c r="C156" t="s">
        <v>3598</v>
      </c>
      <c r="D156" t="s">
        <v>562</v>
      </c>
      <c r="F156">
        <v>13.64602</v>
      </c>
      <c r="G156">
        <v>13.953614</v>
      </c>
      <c r="H156">
        <v>14.273998000000001</v>
      </c>
      <c r="I156">
        <v>14.605385999999999</v>
      </c>
      <c r="J156">
        <v>14.953875999999999</v>
      </c>
      <c r="K156">
        <v>15.31372</v>
      </c>
      <c r="L156">
        <v>15.665258</v>
      </c>
      <c r="M156">
        <v>15.990807999999999</v>
      </c>
      <c r="N156">
        <v>16.292452000000001</v>
      </c>
      <c r="O156">
        <v>16.571390000000001</v>
      </c>
      <c r="P156">
        <v>16.845903</v>
      </c>
      <c r="Q156">
        <v>17.097643000000001</v>
      </c>
      <c r="R156">
        <v>17.334302999999998</v>
      </c>
      <c r="S156">
        <v>17.576001999999999</v>
      </c>
      <c r="T156">
        <v>17.827763000000001</v>
      </c>
      <c r="U156">
        <v>18.081309999999998</v>
      </c>
      <c r="V156">
        <v>18.333282000000001</v>
      </c>
      <c r="W156">
        <v>18.57095</v>
      </c>
      <c r="X156">
        <v>18.796168999999999</v>
      </c>
      <c r="Y156">
        <v>19.018211000000001</v>
      </c>
      <c r="Z156">
        <v>19.249426</v>
      </c>
      <c r="AA156">
        <v>19.501539000000001</v>
      </c>
      <c r="AB156">
        <v>19.767569000000002</v>
      </c>
      <c r="AC156">
        <v>20.023188000000001</v>
      </c>
      <c r="AD156">
        <v>20.260719000000002</v>
      </c>
      <c r="AE156">
        <v>20.494243999999998</v>
      </c>
      <c r="AF156">
        <v>20.727535</v>
      </c>
      <c r="AG156">
        <v>20.943535000000001</v>
      </c>
      <c r="AH156">
        <v>21.141726999999999</v>
      </c>
      <c r="AI156" s="33">
        <v>1.6E-2</v>
      </c>
    </row>
    <row r="157" spans="1:35">
      <c r="A157" t="s">
        <v>152</v>
      </c>
    </row>
    <row r="158" spans="1:35">
      <c r="A158" t="s">
        <v>750</v>
      </c>
    </row>
    <row r="159" spans="1:35">
      <c r="A159" t="s">
        <v>200</v>
      </c>
    </row>
    <row r="160" spans="1:35">
      <c r="A160" t="s">
        <v>245</v>
      </c>
      <c r="B160" t="s">
        <v>3599</v>
      </c>
      <c r="C160" t="s">
        <v>3600</v>
      </c>
      <c r="D160" t="s">
        <v>769</v>
      </c>
      <c r="F160">
        <v>17.217651</v>
      </c>
      <c r="G160">
        <v>17.743547</v>
      </c>
      <c r="H160">
        <v>18.596025000000001</v>
      </c>
      <c r="I160">
        <v>19.406721000000001</v>
      </c>
      <c r="J160">
        <v>19.924015000000001</v>
      </c>
      <c r="K160">
        <v>20.362583000000001</v>
      </c>
      <c r="L160">
        <v>20.356161</v>
      </c>
      <c r="M160">
        <v>20.380956999999999</v>
      </c>
      <c r="N160">
        <v>20.348326</v>
      </c>
      <c r="O160">
        <v>20.307680000000001</v>
      </c>
      <c r="P160">
        <v>20.251843999999998</v>
      </c>
      <c r="Q160">
        <v>20.189793000000002</v>
      </c>
      <c r="R160">
        <v>20.137314</v>
      </c>
      <c r="S160">
        <v>20.09243</v>
      </c>
      <c r="T160">
        <v>20.053948999999999</v>
      </c>
      <c r="U160">
        <v>20.020992</v>
      </c>
      <c r="V160">
        <v>19.992943</v>
      </c>
      <c r="W160">
        <v>19.969200000000001</v>
      </c>
      <c r="X160">
        <v>19.949213</v>
      </c>
      <c r="Y160">
        <v>19.932269999999999</v>
      </c>
      <c r="Z160">
        <v>19.917465</v>
      </c>
      <c r="AA160">
        <v>19.904736</v>
      </c>
      <c r="AB160">
        <v>19.89348</v>
      </c>
      <c r="AC160">
        <v>19.883537</v>
      </c>
      <c r="AD160">
        <v>19.874748</v>
      </c>
      <c r="AE160">
        <v>19.867262</v>
      </c>
      <c r="AF160">
        <v>19.860983000000001</v>
      </c>
      <c r="AG160">
        <v>19.855672999999999</v>
      </c>
      <c r="AH160">
        <v>19.80377</v>
      </c>
      <c r="AI160" s="33">
        <v>5.0000000000000001E-3</v>
      </c>
    </row>
    <row r="161" spans="1:35">
      <c r="A161" t="s">
        <v>737</v>
      </c>
      <c r="B161" t="s">
        <v>3601</v>
      </c>
      <c r="C161" t="s">
        <v>3602</v>
      </c>
      <c r="D161" t="s">
        <v>770</v>
      </c>
      <c r="F161">
        <v>12.602577</v>
      </c>
      <c r="G161">
        <v>13.424742999999999</v>
      </c>
      <c r="H161">
        <v>13.841559</v>
      </c>
      <c r="I161">
        <v>14.271967</v>
      </c>
      <c r="J161">
        <v>14.547954000000001</v>
      </c>
      <c r="K161">
        <v>14.875249999999999</v>
      </c>
      <c r="L161">
        <v>14.9079</v>
      </c>
      <c r="M161">
        <v>15.001958999999999</v>
      </c>
      <c r="N161">
        <v>15.073352999999999</v>
      </c>
      <c r="O161">
        <v>15.125170000000001</v>
      </c>
      <c r="P161">
        <v>15.133190000000001</v>
      </c>
      <c r="Q161">
        <v>15.133492</v>
      </c>
      <c r="R161">
        <v>14.608499</v>
      </c>
      <c r="S161">
        <v>14.667869</v>
      </c>
      <c r="T161">
        <v>14.742486</v>
      </c>
      <c r="U161">
        <v>14.829189</v>
      </c>
      <c r="V161">
        <v>14.919003</v>
      </c>
      <c r="W161">
        <v>15.000613</v>
      </c>
      <c r="X161">
        <v>15.068873999999999</v>
      </c>
      <c r="Y161">
        <v>15.117858999999999</v>
      </c>
      <c r="Z161">
        <v>15.154018000000001</v>
      </c>
      <c r="AA161">
        <v>15.173104</v>
      </c>
      <c r="AB161">
        <v>15.172495</v>
      </c>
      <c r="AC161">
        <v>15.172007000000001</v>
      </c>
      <c r="AD161">
        <v>15.171593</v>
      </c>
      <c r="AE161">
        <v>15.171241999999999</v>
      </c>
      <c r="AF161">
        <v>15.170933</v>
      </c>
      <c r="AG161">
        <v>15.170658</v>
      </c>
      <c r="AH161">
        <v>15.170404</v>
      </c>
      <c r="AI161" s="33">
        <v>7.0000000000000001E-3</v>
      </c>
    </row>
    <row r="162" spans="1:35">
      <c r="A162" t="s">
        <v>252</v>
      </c>
      <c r="B162" t="s">
        <v>3603</v>
      </c>
      <c r="C162" t="s">
        <v>3604</v>
      </c>
      <c r="D162" t="s">
        <v>770</v>
      </c>
      <c r="F162">
        <v>12.370099</v>
      </c>
      <c r="G162">
        <v>12.423857999999999</v>
      </c>
      <c r="H162">
        <v>12.629770000000001</v>
      </c>
      <c r="I162">
        <v>12.778192000000001</v>
      </c>
      <c r="J162">
        <v>12.892868999999999</v>
      </c>
      <c r="K162">
        <v>13.078198</v>
      </c>
      <c r="L162">
        <v>13.205848</v>
      </c>
      <c r="M162">
        <v>13.424772000000001</v>
      </c>
      <c r="N162">
        <v>13.687287</v>
      </c>
      <c r="O162">
        <v>13.930418</v>
      </c>
      <c r="P162">
        <v>14.149129</v>
      </c>
      <c r="Q162">
        <v>14.307021000000001</v>
      </c>
      <c r="R162">
        <v>14.393402</v>
      </c>
      <c r="S162">
        <v>14.414377</v>
      </c>
      <c r="T162">
        <v>14.426</v>
      </c>
      <c r="U162">
        <v>14.420439</v>
      </c>
      <c r="V162">
        <v>14.415295</v>
      </c>
      <c r="W162">
        <v>14.411014</v>
      </c>
      <c r="X162">
        <v>14.407558</v>
      </c>
      <c r="Y162">
        <v>14.40415</v>
      </c>
      <c r="Z162">
        <v>14.400779999999999</v>
      </c>
      <c r="AA162">
        <v>14.397645000000001</v>
      </c>
      <c r="AB162">
        <v>14.394707</v>
      </c>
      <c r="AC162">
        <v>14.375890999999999</v>
      </c>
      <c r="AD162">
        <v>14.374387</v>
      </c>
      <c r="AE162">
        <v>14.374110999999999</v>
      </c>
      <c r="AF162">
        <v>14.374779</v>
      </c>
      <c r="AG162">
        <v>14.37654</v>
      </c>
      <c r="AH162">
        <v>14.379396</v>
      </c>
      <c r="AI162" s="33">
        <v>5.0000000000000001E-3</v>
      </c>
    </row>
    <row r="163" spans="1:35">
      <c r="A163" t="s">
        <v>261</v>
      </c>
      <c r="B163" t="s">
        <v>3605</v>
      </c>
      <c r="C163" t="s">
        <v>3606</v>
      </c>
      <c r="D163" t="s">
        <v>770</v>
      </c>
      <c r="F163">
        <v>12.486860999999999</v>
      </c>
      <c r="G163">
        <v>12.486863</v>
      </c>
      <c r="H163">
        <v>12.48686</v>
      </c>
      <c r="I163">
        <v>12.48686</v>
      </c>
      <c r="J163">
        <v>12.486860999999999</v>
      </c>
      <c r="K163">
        <v>12.486863</v>
      </c>
      <c r="L163">
        <v>12.48686</v>
      </c>
      <c r="M163">
        <v>12.48686</v>
      </c>
      <c r="N163">
        <v>12.486864000000001</v>
      </c>
      <c r="O163">
        <v>12.486863</v>
      </c>
      <c r="P163">
        <v>12.486863</v>
      </c>
      <c r="Q163">
        <v>12.486863</v>
      </c>
      <c r="R163">
        <v>12.486860999999999</v>
      </c>
      <c r="S163">
        <v>12.486860999999999</v>
      </c>
      <c r="T163">
        <v>12.486860999999999</v>
      </c>
      <c r="U163">
        <v>12.48686</v>
      </c>
      <c r="V163">
        <v>12.486863</v>
      </c>
      <c r="W163">
        <v>12.486860999999999</v>
      </c>
      <c r="X163">
        <v>12.486863</v>
      </c>
      <c r="Y163">
        <v>12.486864000000001</v>
      </c>
      <c r="Z163">
        <v>12.486860999999999</v>
      </c>
      <c r="AA163">
        <v>12.486863</v>
      </c>
      <c r="AB163">
        <v>12.486864000000001</v>
      </c>
      <c r="AC163">
        <v>12.486860999999999</v>
      </c>
      <c r="AD163">
        <v>12.486863</v>
      </c>
      <c r="AE163">
        <v>12.48686</v>
      </c>
      <c r="AF163">
        <v>12.486860999999999</v>
      </c>
      <c r="AG163">
        <v>12.486860999999999</v>
      </c>
      <c r="AH163">
        <v>12.486863</v>
      </c>
      <c r="AI163" s="33">
        <v>0</v>
      </c>
    </row>
    <row r="164" spans="1:35">
      <c r="A164" t="s">
        <v>738</v>
      </c>
      <c r="B164" t="s">
        <v>3607</v>
      </c>
      <c r="C164" t="s">
        <v>3608</v>
      </c>
      <c r="D164" t="s">
        <v>770</v>
      </c>
      <c r="F164">
        <v>12.856133</v>
      </c>
      <c r="G164">
        <v>13.201433</v>
      </c>
      <c r="H164">
        <v>13.607141</v>
      </c>
      <c r="I164">
        <v>14.030506000000001</v>
      </c>
      <c r="J164">
        <v>14.303201</v>
      </c>
      <c r="K164">
        <v>14.626950000000001</v>
      </c>
      <c r="L164">
        <v>14.660361999999999</v>
      </c>
      <c r="M164">
        <v>14.755535999999999</v>
      </c>
      <c r="N164">
        <v>14.826283999999999</v>
      </c>
      <c r="O164">
        <v>14.876101</v>
      </c>
      <c r="P164">
        <v>14.880082</v>
      </c>
      <c r="Q164">
        <v>14.877095000000001</v>
      </c>
      <c r="R164">
        <v>14.336190999999999</v>
      </c>
      <c r="S164">
        <v>14.384604</v>
      </c>
      <c r="T164">
        <v>14.461091</v>
      </c>
      <c r="U164">
        <v>14.551601</v>
      </c>
      <c r="V164">
        <v>14.645386</v>
      </c>
      <c r="W164">
        <v>14.731645</v>
      </c>
      <c r="X164">
        <v>14.803395999999999</v>
      </c>
      <c r="Y164">
        <v>14.854941999999999</v>
      </c>
      <c r="Z164">
        <v>14.892814</v>
      </c>
      <c r="AA164">
        <v>14.913308000000001</v>
      </c>
      <c r="AB164">
        <v>14.913672</v>
      </c>
      <c r="AC164">
        <v>14.913360000000001</v>
      </c>
      <c r="AD164">
        <v>14.912653000000001</v>
      </c>
      <c r="AE164">
        <v>14.911801000000001</v>
      </c>
      <c r="AF164">
        <v>14.911859</v>
      </c>
      <c r="AG164">
        <v>14.912352</v>
      </c>
      <c r="AH164">
        <v>14.913733000000001</v>
      </c>
      <c r="AI164" s="33">
        <v>5.0000000000000001E-3</v>
      </c>
    </row>
    <row r="165" spans="1:35">
      <c r="A165" t="s">
        <v>739</v>
      </c>
      <c r="B165" t="s">
        <v>3609</v>
      </c>
      <c r="C165" t="s">
        <v>3610</v>
      </c>
      <c r="D165" t="s">
        <v>769</v>
      </c>
      <c r="F165">
        <v>27.219131000000001</v>
      </c>
      <c r="G165">
        <v>27.246206000000001</v>
      </c>
      <c r="H165">
        <v>27.281466999999999</v>
      </c>
      <c r="I165">
        <v>27.325963999999999</v>
      </c>
      <c r="J165">
        <v>27.380199000000001</v>
      </c>
      <c r="K165">
        <v>27.443390000000001</v>
      </c>
      <c r="L165">
        <v>27.475245000000001</v>
      </c>
      <c r="M165">
        <v>27.531632999999999</v>
      </c>
      <c r="N165">
        <v>27.585930000000001</v>
      </c>
      <c r="O165">
        <v>27.636108</v>
      </c>
      <c r="P165">
        <v>27.680384</v>
      </c>
      <c r="Q165">
        <v>27.707193</v>
      </c>
      <c r="R165">
        <v>27.716335000000001</v>
      </c>
      <c r="S165">
        <v>27.722781999999999</v>
      </c>
      <c r="T165">
        <v>27.722731</v>
      </c>
      <c r="U165">
        <v>27.722687000000001</v>
      </c>
      <c r="V165">
        <v>27.722662</v>
      </c>
      <c r="W165">
        <v>27.722632999999998</v>
      </c>
      <c r="X165">
        <v>27.722615999999999</v>
      </c>
      <c r="Y165">
        <v>27.722601000000001</v>
      </c>
      <c r="Z165">
        <v>27.722584000000001</v>
      </c>
      <c r="AA165">
        <v>27.722576</v>
      </c>
      <c r="AB165">
        <v>27.722572</v>
      </c>
      <c r="AC165">
        <v>27.722559</v>
      </c>
      <c r="AD165">
        <v>27.722555</v>
      </c>
      <c r="AE165">
        <v>27.722549000000001</v>
      </c>
      <c r="AF165">
        <v>27.722543999999999</v>
      </c>
      <c r="AG165">
        <v>27.722542000000001</v>
      </c>
      <c r="AH165">
        <v>27.722543999999999</v>
      </c>
      <c r="AI165" s="33">
        <v>1E-3</v>
      </c>
    </row>
    <row r="166" spans="1:35">
      <c r="A166" t="s">
        <v>740</v>
      </c>
      <c r="B166" t="s">
        <v>3611</v>
      </c>
      <c r="C166" t="s">
        <v>3612</v>
      </c>
      <c r="D166" t="s">
        <v>769</v>
      </c>
      <c r="F166">
        <v>0</v>
      </c>
      <c r="G166">
        <v>23.1495</v>
      </c>
      <c r="H166">
        <v>23.788934999999999</v>
      </c>
      <c r="I166">
        <v>24.201128000000001</v>
      </c>
      <c r="J166">
        <v>24.605974</v>
      </c>
      <c r="K166">
        <v>25.172661000000002</v>
      </c>
      <c r="L166">
        <v>25.641286999999998</v>
      </c>
      <c r="M166">
        <v>26.355715</v>
      </c>
      <c r="N166">
        <v>27.131965999999998</v>
      </c>
      <c r="O166">
        <v>27.903462999999999</v>
      </c>
      <c r="P166">
        <v>28.588906999999999</v>
      </c>
      <c r="Q166">
        <v>28.934222999999999</v>
      </c>
      <c r="R166">
        <v>29.087472999999999</v>
      </c>
      <c r="S166">
        <v>29.109465</v>
      </c>
      <c r="T166">
        <v>29.126930000000002</v>
      </c>
      <c r="U166">
        <v>29.13007</v>
      </c>
      <c r="V166">
        <v>29.124077</v>
      </c>
      <c r="W166">
        <v>29.118825999999999</v>
      </c>
      <c r="X166">
        <v>29.114283</v>
      </c>
      <c r="Y166">
        <v>29.109755</v>
      </c>
      <c r="Z166">
        <v>29.105436000000001</v>
      </c>
      <c r="AA166">
        <v>29.101745999999999</v>
      </c>
      <c r="AB166">
        <v>29.098461</v>
      </c>
      <c r="AC166">
        <v>29.095585</v>
      </c>
      <c r="AD166">
        <v>29.093039999999998</v>
      </c>
      <c r="AE166">
        <v>29.090873999999999</v>
      </c>
      <c r="AF166">
        <v>29.089061999999998</v>
      </c>
      <c r="AG166">
        <v>29.087510999999999</v>
      </c>
      <c r="AH166">
        <v>29.082806000000001</v>
      </c>
      <c r="AI166" t="s">
        <v>112</v>
      </c>
    </row>
    <row r="167" spans="1:35">
      <c r="A167" t="s">
        <v>741</v>
      </c>
      <c r="B167" t="s">
        <v>3613</v>
      </c>
      <c r="C167" t="s">
        <v>3614</v>
      </c>
      <c r="D167" t="s">
        <v>770</v>
      </c>
      <c r="F167">
        <v>0</v>
      </c>
      <c r="G167">
        <v>18.966090999999999</v>
      </c>
      <c r="H167">
        <v>19.217055999999999</v>
      </c>
      <c r="I167">
        <v>19.466335000000001</v>
      </c>
      <c r="J167">
        <v>19.585391999999999</v>
      </c>
      <c r="K167">
        <v>19.766490999999998</v>
      </c>
      <c r="L167">
        <v>19.885629999999999</v>
      </c>
      <c r="M167">
        <v>20.089777000000002</v>
      </c>
      <c r="N167">
        <v>20.320015000000001</v>
      </c>
      <c r="O167">
        <v>20.544498000000001</v>
      </c>
      <c r="P167">
        <v>20.735008000000001</v>
      </c>
      <c r="Q167">
        <v>20.874796</v>
      </c>
      <c r="R167">
        <v>20.975071</v>
      </c>
      <c r="S167">
        <v>21.010739999999998</v>
      </c>
      <c r="T167">
        <v>21.054231999999999</v>
      </c>
      <c r="U167">
        <v>21.077864000000002</v>
      </c>
      <c r="V167">
        <v>21.074000999999999</v>
      </c>
      <c r="W167">
        <v>21.071625000000001</v>
      </c>
      <c r="X167">
        <v>21.069766999999999</v>
      </c>
      <c r="Y167">
        <v>21.060279999999999</v>
      </c>
      <c r="Z167">
        <v>21.062449000000001</v>
      </c>
      <c r="AA167">
        <v>21.030688999999999</v>
      </c>
      <c r="AB167">
        <v>21.053121999999998</v>
      </c>
      <c r="AC167">
        <v>21.061394</v>
      </c>
      <c r="AD167">
        <v>21.091352000000001</v>
      </c>
      <c r="AE167">
        <v>21.131606999999999</v>
      </c>
      <c r="AF167">
        <v>21.182721999999998</v>
      </c>
      <c r="AG167">
        <v>21.243618000000001</v>
      </c>
      <c r="AH167">
        <v>21.312746000000001</v>
      </c>
      <c r="AI167" t="s">
        <v>112</v>
      </c>
    </row>
    <row r="168" spans="1:35">
      <c r="A168" t="s">
        <v>742</v>
      </c>
      <c r="B168" t="s">
        <v>3615</v>
      </c>
      <c r="C168" t="s">
        <v>3616</v>
      </c>
      <c r="D168" t="s">
        <v>769</v>
      </c>
      <c r="F168">
        <v>0</v>
      </c>
      <c r="G168">
        <v>0</v>
      </c>
      <c r="H168">
        <v>18.589186000000002</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3617</v>
      </c>
      <c r="C169" t="s">
        <v>3618</v>
      </c>
      <c r="F169">
        <v>15.490802</v>
      </c>
      <c r="G169">
        <v>16.166103</v>
      </c>
      <c r="H169">
        <v>16.851973000000001</v>
      </c>
      <c r="I169">
        <v>17.519234000000001</v>
      </c>
      <c r="J169">
        <v>17.948889000000001</v>
      </c>
      <c r="K169">
        <v>18.35652</v>
      </c>
      <c r="L169">
        <v>18.376358</v>
      </c>
      <c r="M169">
        <v>18.440588000000002</v>
      </c>
      <c r="N169">
        <v>18.460349999999998</v>
      </c>
      <c r="O169">
        <v>18.465596999999999</v>
      </c>
      <c r="P169">
        <v>18.442083</v>
      </c>
      <c r="Q169">
        <v>18.410775999999998</v>
      </c>
      <c r="R169">
        <v>18.156818000000001</v>
      </c>
      <c r="S169">
        <v>18.161397999999998</v>
      </c>
      <c r="T169">
        <v>18.175369</v>
      </c>
      <c r="U169">
        <v>18.196771999999999</v>
      </c>
      <c r="V169">
        <v>18.221399000000002</v>
      </c>
      <c r="W169">
        <v>18.244209000000001</v>
      </c>
      <c r="X169">
        <v>18.262899000000001</v>
      </c>
      <c r="Y169">
        <v>18.274805000000001</v>
      </c>
      <c r="Z169">
        <v>18.282254999999999</v>
      </c>
      <c r="AA169">
        <v>18.283607</v>
      </c>
      <c r="AB169">
        <v>18.277594000000001</v>
      </c>
      <c r="AC169">
        <v>18.272214999999999</v>
      </c>
      <c r="AD169">
        <v>18.267498</v>
      </c>
      <c r="AE169">
        <v>18.263508000000002</v>
      </c>
      <c r="AF169">
        <v>18.260199</v>
      </c>
      <c r="AG169">
        <v>18.257421000000001</v>
      </c>
      <c r="AH169">
        <v>18.226313000000001</v>
      </c>
      <c r="AI169" s="33">
        <v>6.0000000000000001E-3</v>
      </c>
    </row>
    <row r="170" spans="1:35">
      <c r="A170" t="s">
        <v>202</v>
      </c>
    </row>
    <row r="171" spans="1:35">
      <c r="A171" t="s">
        <v>245</v>
      </c>
      <c r="B171" t="s">
        <v>3619</v>
      </c>
      <c r="C171" t="s">
        <v>3620</v>
      </c>
      <c r="D171" t="s">
        <v>769</v>
      </c>
      <c r="F171">
        <v>10.573097000000001</v>
      </c>
      <c r="G171">
        <v>11.142497000000001</v>
      </c>
      <c r="H171">
        <v>11.550459</v>
      </c>
      <c r="I171">
        <v>11.976406000000001</v>
      </c>
      <c r="J171">
        <v>12.420876</v>
      </c>
      <c r="K171">
        <v>12.828049999999999</v>
      </c>
      <c r="L171">
        <v>12.983438</v>
      </c>
      <c r="M171">
        <v>13.300224</v>
      </c>
      <c r="N171">
        <v>13.582940000000001</v>
      </c>
      <c r="O171">
        <v>13.843849000000001</v>
      </c>
      <c r="P171">
        <v>13.968927000000001</v>
      </c>
      <c r="Q171">
        <v>13.942895999999999</v>
      </c>
      <c r="R171">
        <v>13.921996</v>
      </c>
      <c r="S171">
        <v>13.905181000000001</v>
      </c>
      <c r="T171">
        <v>13.891662999999999</v>
      </c>
      <c r="U171">
        <v>13.827199999999999</v>
      </c>
      <c r="V171">
        <v>13.833352</v>
      </c>
      <c r="W171">
        <v>13.840346</v>
      </c>
      <c r="X171">
        <v>13.846354</v>
      </c>
      <c r="Y171">
        <v>13.850621</v>
      </c>
      <c r="Z171">
        <v>13.853059999999999</v>
      </c>
      <c r="AA171">
        <v>13.853909</v>
      </c>
      <c r="AB171">
        <v>13.853624999999999</v>
      </c>
      <c r="AC171">
        <v>13.851489000000001</v>
      </c>
      <c r="AD171">
        <v>13.848921000000001</v>
      </c>
      <c r="AE171">
        <v>13.846690000000001</v>
      </c>
      <c r="AF171">
        <v>13.844764</v>
      </c>
      <c r="AG171">
        <v>13.843090999999999</v>
      </c>
      <c r="AH171">
        <v>13.841633</v>
      </c>
      <c r="AI171" s="33">
        <v>0.01</v>
      </c>
    </row>
    <row r="172" spans="1:35">
      <c r="A172" t="s">
        <v>737</v>
      </c>
      <c r="B172" t="s">
        <v>3621</v>
      </c>
      <c r="C172" t="s">
        <v>3622</v>
      </c>
      <c r="D172" t="s">
        <v>770</v>
      </c>
      <c r="F172">
        <v>7.5891570000000002</v>
      </c>
      <c r="G172">
        <v>7.653613</v>
      </c>
      <c r="H172">
        <v>7.8745760000000002</v>
      </c>
      <c r="I172">
        <v>8.1246460000000003</v>
      </c>
      <c r="J172">
        <v>8.3947020000000006</v>
      </c>
      <c r="K172">
        <v>8.6581530000000004</v>
      </c>
      <c r="L172">
        <v>8.7452690000000004</v>
      </c>
      <c r="M172">
        <v>8.9524609999999996</v>
      </c>
      <c r="N172">
        <v>9.1337910000000004</v>
      </c>
      <c r="O172">
        <v>9.3013089999999998</v>
      </c>
      <c r="P172">
        <v>9.4123850000000004</v>
      </c>
      <c r="Q172">
        <v>9.4562589999999993</v>
      </c>
      <c r="R172">
        <v>9.4911980000000007</v>
      </c>
      <c r="S172">
        <v>9.5119729999999993</v>
      </c>
      <c r="T172">
        <v>9.5175099999999997</v>
      </c>
      <c r="U172">
        <v>9.5169630000000005</v>
      </c>
      <c r="V172">
        <v>9.5164849999999994</v>
      </c>
      <c r="W172">
        <v>9.516197</v>
      </c>
      <c r="X172">
        <v>9.515981</v>
      </c>
      <c r="Y172">
        <v>9.5158149999999999</v>
      </c>
      <c r="Z172">
        <v>9.5156880000000008</v>
      </c>
      <c r="AA172">
        <v>9.5155890000000003</v>
      </c>
      <c r="AB172">
        <v>9.5155119999999993</v>
      </c>
      <c r="AC172">
        <v>9.5154490000000003</v>
      </c>
      <c r="AD172">
        <v>9.5153979999999994</v>
      </c>
      <c r="AE172">
        <v>9.5153540000000003</v>
      </c>
      <c r="AF172">
        <v>9.5153219999999994</v>
      </c>
      <c r="AG172">
        <v>9.5152970000000003</v>
      </c>
      <c r="AH172">
        <v>9.5152800000000006</v>
      </c>
      <c r="AI172" s="33">
        <v>8.0000000000000002E-3</v>
      </c>
    </row>
    <row r="173" spans="1:35">
      <c r="A173" t="s">
        <v>252</v>
      </c>
      <c r="B173" t="s">
        <v>3623</v>
      </c>
      <c r="C173" t="s">
        <v>3624</v>
      </c>
      <c r="D173" t="s">
        <v>770</v>
      </c>
      <c r="F173">
        <v>7.1242470000000004</v>
      </c>
      <c r="G173">
        <v>7.2160089999999997</v>
      </c>
      <c r="H173">
        <v>7.3539870000000001</v>
      </c>
      <c r="I173">
        <v>7.5251279999999996</v>
      </c>
      <c r="J173">
        <v>7.7344340000000003</v>
      </c>
      <c r="K173">
        <v>7.9782080000000004</v>
      </c>
      <c r="L173">
        <v>8.1379079999999995</v>
      </c>
      <c r="M173">
        <v>8.3951510000000003</v>
      </c>
      <c r="N173">
        <v>8.6496870000000001</v>
      </c>
      <c r="O173">
        <v>8.9034890000000004</v>
      </c>
      <c r="P173">
        <v>9.1247819999999997</v>
      </c>
      <c r="Q173">
        <v>9.2921279999999999</v>
      </c>
      <c r="R173">
        <v>9.383362</v>
      </c>
      <c r="S173">
        <v>9.4164049999999992</v>
      </c>
      <c r="T173">
        <v>9.4244380000000003</v>
      </c>
      <c r="U173">
        <v>9.4242290000000004</v>
      </c>
      <c r="V173">
        <v>9.4247239999999994</v>
      </c>
      <c r="W173">
        <v>9.4242460000000001</v>
      </c>
      <c r="X173">
        <v>9.4238189999999999</v>
      </c>
      <c r="Y173">
        <v>9.4234810000000007</v>
      </c>
      <c r="Z173">
        <v>9.4232340000000008</v>
      </c>
      <c r="AA173">
        <v>9.4230660000000004</v>
      </c>
      <c r="AB173">
        <v>9.4229660000000006</v>
      </c>
      <c r="AC173">
        <v>9.4228909999999999</v>
      </c>
      <c r="AD173">
        <v>9.4228559999999995</v>
      </c>
      <c r="AE173">
        <v>9.4228269999999998</v>
      </c>
      <c r="AF173">
        <v>9.4228059999999996</v>
      </c>
      <c r="AG173">
        <v>9.4227860000000003</v>
      </c>
      <c r="AH173">
        <v>9.4227760000000007</v>
      </c>
      <c r="AI173" s="33">
        <v>0.01</v>
      </c>
    </row>
    <row r="174" spans="1:35">
      <c r="A174" t="s">
        <v>261</v>
      </c>
      <c r="B174" t="s">
        <v>3625</v>
      </c>
      <c r="C174" t="s">
        <v>3626</v>
      </c>
      <c r="D174" t="s">
        <v>770</v>
      </c>
      <c r="F174">
        <v>7.2923280000000004</v>
      </c>
      <c r="G174">
        <v>7.4885429999999999</v>
      </c>
      <c r="H174">
        <v>7.6984320000000004</v>
      </c>
      <c r="I174">
        <v>7.9396709999999997</v>
      </c>
      <c r="J174">
        <v>8.1937490000000004</v>
      </c>
      <c r="K174">
        <v>8.4433410000000002</v>
      </c>
      <c r="L174">
        <v>8.5513739999999991</v>
      </c>
      <c r="M174">
        <v>8.7458200000000001</v>
      </c>
      <c r="N174">
        <v>8.9143480000000004</v>
      </c>
      <c r="O174">
        <v>9.0711449999999996</v>
      </c>
      <c r="P174">
        <v>9.1741499999999991</v>
      </c>
      <c r="Q174">
        <v>9.1696960000000001</v>
      </c>
      <c r="R174">
        <v>9.1644229999999993</v>
      </c>
      <c r="S174">
        <v>9.1603110000000001</v>
      </c>
      <c r="T174">
        <v>9.1570809999999998</v>
      </c>
      <c r="U174">
        <v>9.1545240000000003</v>
      </c>
      <c r="V174">
        <v>9.1525189999999998</v>
      </c>
      <c r="W174">
        <v>9.1509599999999995</v>
      </c>
      <c r="X174">
        <v>9.1497329999999994</v>
      </c>
      <c r="Y174">
        <v>9.1487479999999994</v>
      </c>
      <c r="Z174">
        <v>9.1479429999999997</v>
      </c>
      <c r="AA174">
        <v>9.1472829999999998</v>
      </c>
      <c r="AB174">
        <v>9.1467390000000002</v>
      </c>
      <c r="AC174">
        <v>9.1462800000000009</v>
      </c>
      <c r="AD174">
        <v>9.1458969999999997</v>
      </c>
      <c r="AE174">
        <v>9.1455749999999991</v>
      </c>
      <c r="AF174">
        <v>9.1453030000000002</v>
      </c>
      <c r="AG174">
        <v>9.1450709999999997</v>
      </c>
      <c r="AH174">
        <v>9.1448719999999994</v>
      </c>
      <c r="AI174" s="33">
        <v>8.0000000000000002E-3</v>
      </c>
    </row>
    <row r="175" spans="1:35">
      <c r="A175" t="s">
        <v>738</v>
      </c>
      <c r="B175" t="s">
        <v>3627</v>
      </c>
      <c r="C175" t="s">
        <v>3628</v>
      </c>
      <c r="D175" t="s">
        <v>771</v>
      </c>
      <c r="F175">
        <v>7.2662880000000003</v>
      </c>
      <c r="G175">
        <v>7.456753</v>
      </c>
      <c r="H175">
        <v>7.6719470000000003</v>
      </c>
      <c r="I175">
        <v>7.9164370000000002</v>
      </c>
      <c r="J175">
        <v>8.1800329999999999</v>
      </c>
      <c r="K175">
        <v>8.4364509999999999</v>
      </c>
      <c r="L175">
        <v>8.5205819999999992</v>
      </c>
      <c r="M175">
        <v>8.7217909999999996</v>
      </c>
      <c r="N175">
        <v>8.8977430000000002</v>
      </c>
      <c r="O175">
        <v>9.0603079999999991</v>
      </c>
      <c r="P175">
        <v>9.168113</v>
      </c>
      <c r="Q175">
        <v>9.2106549999999991</v>
      </c>
      <c r="R175">
        <v>9.2446640000000002</v>
      </c>
      <c r="S175">
        <v>9.2650210000000008</v>
      </c>
      <c r="T175">
        <v>9.2711000000000006</v>
      </c>
      <c r="U175">
        <v>9.2707350000000002</v>
      </c>
      <c r="V175">
        <v>9.2715379999999996</v>
      </c>
      <c r="W175">
        <v>9.2708329999999997</v>
      </c>
      <c r="X175">
        <v>9.2702600000000004</v>
      </c>
      <c r="Y175">
        <v>9.2698</v>
      </c>
      <c r="Z175">
        <v>9.2694550000000007</v>
      </c>
      <c r="AA175">
        <v>9.2691850000000002</v>
      </c>
      <c r="AB175">
        <v>9.2689760000000003</v>
      </c>
      <c r="AC175">
        <v>9.2688419999999994</v>
      </c>
      <c r="AD175">
        <v>9.2687930000000005</v>
      </c>
      <c r="AE175">
        <v>9.2687729999999995</v>
      </c>
      <c r="AF175">
        <v>9.2687120000000007</v>
      </c>
      <c r="AG175">
        <v>9.2686469999999996</v>
      </c>
      <c r="AH175">
        <v>9.2685589999999998</v>
      </c>
      <c r="AI175" s="33">
        <v>8.9999999999999993E-3</v>
      </c>
    </row>
    <row r="176" spans="1:35">
      <c r="A176" t="s">
        <v>739</v>
      </c>
      <c r="B176" t="s">
        <v>3629</v>
      </c>
      <c r="C176" t="s">
        <v>3630</v>
      </c>
      <c r="D176" t="s">
        <v>770</v>
      </c>
      <c r="F176">
        <v>17.261652000000002</v>
      </c>
      <c r="G176">
        <v>17.508472000000001</v>
      </c>
      <c r="H176">
        <v>17.854599</v>
      </c>
      <c r="I176">
        <v>18.277643000000001</v>
      </c>
      <c r="J176">
        <v>18.791989999999998</v>
      </c>
      <c r="K176">
        <v>19.322899</v>
      </c>
      <c r="L176">
        <v>19.574387000000002</v>
      </c>
      <c r="M176">
        <v>20.100262000000001</v>
      </c>
      <c r="N176">
        <v>20.612482</v>
      </c>
      <c r="O176">
        <v>21.091540999999999</v>
      </c>
      <c r="P176">
        <v>21.425149999999999</v>
      </c>
      <c r="Q176">
        <v>21.569101</v>
      </c>
      <c r="R176">
        <v>21.651192000000002</v>
      </c>
      <c r="S176">
        <v>21.716843000000001</v>
      </c>
      <c r="T176">
        <v>21.767319000000001</v>
      </c>
      <c r="U176">
        <v>21.791561000000002</v>
      </c>
      <c r="V176">
        <v>21.802911999999999</v>
      </c>
      <c r="W176">
        <v>21.804494999999999</v>
      </c>
      <c r="X176">
        <v>21.806328000000001</v>
      </c>
      <c r="Y176">
        <v>21.808396999999999</v>
      </c>
      <c r="Z176">
        <v>21.810658</v>
      </c>
      <c r="AA176">
        <v>21.812992000000001</v>
      </c>
      <c r="AB176">
        <v>21.815377999999999</v>
      </c>
      <c r="AC176">
        <v>21.817827000000001</v>
      </c>
      <c r="AD176">
        <v>21.820350999999999</v>
      </c>
      <c r="AE176">
        <v>21.822946999999999</v>
      </c>
      <c r="AF176">
        <v>21.825541999999999</v>
      </c>
      <c r="AG176">
        <v>21.828123000000001</v>
      </c>
      <c r="AH176">
        <v>21.830663999999999</v>
      </c>
      <c r="AI176" s="33">
        <v>8.0000000000000002E-3</v>
      </c>
    </row>
    <row r="177" spans="1:35">
      <c r="A177" t="s">
        <v>740</v>
      </c>
      <c r="B177" t="s">
        <v>3631</v>
      </c>
      <c r="C177" t="s">
        <v>3632</v>
      </c>
      <c r="D177" t="s">
        <v>770</v>
      </c>
      <c r="F177">
        <v>0</v>
      </c>
      <c r="G177">
        <v>0</v>
      </c>
      <c r="H177">
        <v>14.553922999999999</v>
      </c>
      <c r="I177">
        <v>15.066867</v>
      </c>
      <c r="J177">
        <v>15.340820000000001</v>
      </c>
      <c r="K177">
        <v>15.708619000000001</v>
      </c>
      <c r="L177">
        <v>15.968109999999999</v>
      </c>
      <c r="M177">
        <v>16.338889999999999</v>
      </c>
      <c r="N177">
        <v>16.692547000000001</v>
      </c>
      <c r="O177">
        <v>17.086779</v>
      </c>
      <c r="P177">
        <v>17.502669999999998</v>
      </c>
      <c r="Q177">
        <v>17.910140999999999</v>
      </c>
      <c r="R177">
        <v>18.234856000000001</v>
      </c>
      <c r="S177">
        <v>18.327406</v>
      </c>
      <c r="T177">
        <v>18.539055000000001</v>
      </c>
      <c r="U177">
        <v>18.653217000000001</v>
      </c>
      <c r="V177">
        <v>18.661173000000002</v>
      </c>
      <c r="W177">
        <v>18.663958000000001</v>
      </c>
      <c r="X177">
        <v>18.661142000000002</v>
      </c>
      <c r="Y177">
        <v>18.658387999999999</v>
      </c>
      <c r="Z177">
        <v>18.655849</v>
      </c>
      <c r="AA177">
        <v>18.651683999999999</v>
      </c>
      <c r="AB177">
        <v>18.646740000000001</v>
      </c>
      <c r="AC177">
        <v>18.642441000000002</v>
      </c>
      <c r="AD177">
        <v>18.638739000000001</v>
      </c>
      <c r="AE177">
        <v>18.635572</v>
      </c>
      <c r="AF177">
        <v>18.632866</v>
      </c>
      <c r="AG177">
        <v>18.630549999999999</v>
      </c>
      <c r="AH177">
        <v>18.628551000000002</v>
      </c>
      <c r="AI177" t="s">
        <v>112</v>
      </c>
    </row>
    <row r="178" spans="1:35">
      <c r="A178" t="s">
        <v>741</v>
      </c>
      <c r="B178" t="s">
        <v>3633</v>
      </c>
      <c r="C178" t="s">
        <v>3634</v>
      </c>
      <c r="D178" t="s">
        <v>770</v>
      </c>
      <c r="F178">
        <v>0</v>
      </c>
      <c r="G178">
        <v>0</v>
      </c>
      <c r="H178">
        <v>10.500055</v>
      </c>
      <c r="I178">
        <v>10.814527999999999</v>
      </c>
      <c r="J178">
        <v>10.960862000000001</v>
      </c>
      <c r="K178">
        <v>11.154066</v>
      </c>
      <c r="L178">
        <v>11.298344</v>
      </c>
      <c r="M178">
        <v>11.557214</v>
      </c>
      <c r="N178">
        <v>11.816191</v>
      </c>
      <c r="O178">
        <v>12.104652</v>
      </c>
      <c r="P178">
        <v>12.409575</v>
      </c>
      <c r="Q178">
        <v>12.703073</v>
      </c>
      <c r="R178">
        <v>12.960664</v>
      </c>
      <c r="S178">
        <v>13.015003999999999</v>
      </c>
      <c r="T178">
        <v>13.172396000000001</v>
      </c>
      <c r="U178">
        <v>13.256944000000001</v>
      </c>
      <c r="V178">
        <v>13.258760000000001</v>
      </c>
      <c r="W178">
        <v>13.253944000000001</v>
      </c>
      <c r="X178">
        <v>13.246221999999999</v>
      </c>
      <c r="Y178">
        <v>13.239534000000001</v>
      </c>
      <c r="Z178">
        <v>13.233949000000001</v>
      </c>
      <c r="AA178">
        <v>13.229295</v>
      </c>
      <c r="AB178">
        <v>13.225408</v>
      </c>
      <c r="AC178">
        <v>13.221905</v>
      </c>
      <c r="AD178">
        <v>13.218749000000001</v>
      </c>
      <c r="AE178">
        <v>13.21626</v>
      </c>
      <c r="AF178">
        <v>13.214546</v>
      </c>
      <c r="AG178">
        <v>13.213753000000001</v>
      </c>
      <c r="AH178">
        <v>13.182786</v>
      </c>
      <c r="AI178" t="s">
        <v>112</v>
      </c>
    </row>
    <row r="179" spans="1:35">
      <c r="A179" t="s">
        <v>742</v>
      </c>
      <c r="B179" t="s">
        <v>3635</v>
      </c>
      <c r="C179" t="s">
        <v>3636</v>
      </c>
      <c r="D179" t="s">
        <v>770</v>
      </c>
      <c r="F179">
        <v>0</v>
      </c>
      <c r="G179">
        <v>0</v>
      </c>
      <c r="H179">
        <v>11.516572999999999</v>
      </c>
      <c r="I179">
        <v>11.516893</v>
      </c>
      <c r="J179">
        <v>11.516845999999999</v>
      </c>
      <c r="K179">
        <v>11.516837000000001</v>
      </c>
      <c r="L179">
        <v>11.516862</v>
      </c>
      <c r="M179">
        <v>11.516876999999999</v>
      </c>
      <c r="N179">
        <v>11.5169</v>
      </c>
      <c r="O179">
        <v>11.516932000000001</v>
      </c>
      <c r="P179">
        <v>11.516957</v>
      </c>
      <c r="Q179">
        <v>11.516973</v>
      </c>
      <c r="R179">
        <v>11.516972000000001</v>
      </c>
      <c r="S179">
        <v>11.516952</v>
      </c>
      <c r="T179">
        <v>11.516908000000001</v>
      </c>
      <c r="U179">
        <v>11.516901000000001</v>
      </c>
      <c r="V179">
        <v>11.516807999999999</v>
      </c>
      <c r="W179">
        <v>11.516840999999999</v>
      </c>
      <c r="X179">
        <v>11.516873</v>
      </c>
      <c r="Y179">
        <v>11.516902999999999</v>
      </c>
      <c r="Z179">
        <v>11.516926</v>
      </c>
      <c r="AA179">
        <v>11.516942999999999</v>
      </c>
      <c r="AB179">
        <v>11.516958000000001</v>
      </c>
      <c r="AC179">
        <v>11.516968</v>
      </c>
      <c r="AD179">
        <v>11.516971</v>
      </c>
      <c r="AE179">
        <v>11.516972000000001</v>
      </c>
      <c r="AF179">
        <v>11.516975</v>
      </c>
      <c r="AG179">
        <v>11.516978999999999</v>
      </c>
      <c r="AH179">
        <v>11.516980999999999</v>
      </c>
      <c r="AI179" t="s">
        <v>112</v>
      </c>
    </row>
    <row r="180" spans="1:35">
      <c r="A180" t="s">
        <v>752</v>
      </c>
      <c r="B180" t="s">
        <v>3637</v>
      </c>
      <c r="C180" t="s">
        <v>3638</v>
      </c>
      <c r="F180">
        <v>9.5238890000000005</v>
      </c>
      <c r="G180">
        <v>9.8850479999999994</v>
      </c>
      <c r="H180">
        <v>10.223195</v>
      </c>
      <c r="I180">
        <v>10.585125</v>
      </c>
      <c r="J180">
        <v>10.966773</v>
      </c>
      <c r="K180">
        <v>11.324284</v>
      </c>
      <c r="L180">
        <v>11.456541</v>
      </c>
      <c r="M180">
        <v>11.736370000000001</v>
      </c>
      <c r="N180">
        <v>11.984617</v>
      </c>
      <c r="O180">
        <v>12.213813</v>
      </c>
      <c r="P180">
        <v>12.339365000000001</v>
      </c>
      <c r="Q180">
        <v>12.347232999999999</v>
      </c>
      <c r="R180">
        <v>12.353313999999999</v>
      </c>
      <c r="S180">
        <v>12.354782999999999</v>
      </c>
      <c r="T180">
        <v>12.350885999999999</v>
      </c>
      <c r="U180">
        <v>12.314574</v>
      </c>
      <c r="V180">
        <v>12.31892</v>
      </c>
      <c r="W180">
        <v>12.323705</v>
      </c>
      <c r="X180">
        <v>12.327807999999999</v>
      </c>
      <c r="Y180">
        <v>12.3308</v>
      </c>
      <c r="Z180">
        <v>12.332654</v>
      </c>
      <c r="AA180">
        <v>12.333526000000001</v>
      </c>
      <c r="AB180">
        <v>12.333724999999999</v>
      </c>
      <c r="AC180">
        <v>12.332836</v>
      </c>
      <c r="AD180">
        <v>12.331709</v>
      </c>
      <c r="AE180">
        <v>12.330769999999999</v>
      </c>
      <c r="AF180">
        <v>12.330009</v>
      </c>
      <c r="AG180">
        <v>12.32938</v>
      </c>
      <c r="AH180">
        <v>12.328884</v>
      </c>
      <c r="AI180" s="33">
        <v>8.9999999999999993E-3</v>
      </c>
    </row>
    <row r="181" spans="1:35">
      <c r="A181" t="s">
        <v>745</v>
      </c>
    </row>
    <row r="182" spans="1:35">
      <c r="A182" t="s">
        <v>245</v>
      </c>
      <c r="B182" t="s">
        <v>3639</v>
      </c>
      <c r="C182" t="s">
        <v>3640</v>
      </c>
      <c r="D182" t="s">
        <v>769</v>
      </c>
      <c r="F182">
        <v>6.6741390000000003</v>
      </c>
      <c r="G182">
        <v>6.8852869999999999</v>
      </c>
      <c r="H182">
        <v>7.1006450000000001</v>
      </c>
      <c r="I182">
        <v>7.3028009999999997</v>
      </c>
      <c r="J182">
        <v>7.4942260000000003</v>
      </c>
      <c r="K182">
        <v>7.6626830000000004</v>
      </c>
      <c r="L182">
        <v>7.7328869999999998</v>
      </c>
      <c r="M182">
        <v>7.8412220000000001</v>
      </c>
      <c r="N182">
        <v>7.9530010000000004</v>
      </c>
      <c r="O182">
        <v>8.0583939999999998</v>
      </c>
      <c r="P182">
        <v>8.1212520000000001</v>
      </c>
      <c r="Q182">
        <v>8.1268779999999996</v>
      </c>
      <c r="R182">
        <v>8.1281630000000007</v>
      </c>
      <c r="S182">
        <v>8.1268899999999995</v>
      </c>
      <c r="T182">
        <v>8.1269220000000004</v>
      </c>
      <c r="U182">
        <v>8.1283809999999992</v>
      </c>
      <c r="V182">
        <v>8.1269950000000009</v>
      </c>
      <c r="W182">
        <v>8.1271599999999999</v>
      </c>
      <c r="X182">
        <v>8.1266210000000001</v>
      </c>
      <c r="Y182">
        <v>8.1267200000000006</v>
      </c>
      <c r="Z182">
        <v>8.1229709999999997</v>
      </c>
      <c r="AA182">
        <v>8.1231500000000008</v>
      </c>
      <c r="AB182">
        <v>8.1209229999999994</v>
      </c>
      <c r="AC182">
        <v>8.1220180000000006</v>
      </c>
      <c r="AD182">
        <v>8.1246240000000007</v>
      </c>
      <c r="AE182">
        <v>8.1271280000000008</v>
      </c>
      <c r="AF182">
        <v>8.1300319999999999</v>
      </c>
      <c r="AG182">
        <v>8.1331559999999996</v>
      </c>
      <c r="AH182">
        <v>8.1364839999999994</v>
      </c>
      <c r="AI182" s="33">
        <v>7.0000000000000001E-3</v>
      </c>
    </row>
    <row r="183" spans="1:35">
      <c r="A183" t="s">
        <v>737</v>
      </c>
      <c r="B183" t="s">
        <v>3641</v>
      </c>
      <c r="C183" t="s">
        <v>3642</v>
      </c>
      <c r="D183" t="s">
        <v>770</v>
      </c>
      <c r="F183">
        <v>6.9583700000000004</v>
      </c>
      <c r="G183">
        <v>5.950431</v>
      </c>
      <c r="H183">
        <v>6.0052209999999997</v>
      </c>
      <c r="I183">
        <v>6.0688019999999998</v>
      </c>
      <c r="J183">
        <v>6.1340399999999997</v>
      </c>
      <c r="K183">
        <v>6.2195070000000001</v>
      </c>
      <c r="L183">
        <v>6.275277</v>
      </c>
      <c r="M183">
        <v>6.3645100000000001</v>
      </c>
      <c r="N183">
        <v>6.452</v>
      </c>
      <c r="O183">
        <v>6.5398459999999998</v>
      </c>
      <c r="P183">
        <v>6.6215289999999998</v>
      </c>
      <c r="Q183">
        <v>6.6921359999999996</v>
      </c>
      <c r="R183">
        <v>6.7030209999999997</v>
      </c>
      <c r="S183">
        <v>6.7029290000000001</v>
      </c>
      <c r="T183">
        <v>6.6994939999999996</v>
      </c>
      <c r="U183">
        <v>6.6990080000000001</v>
      </c>
      <c r="V183">
        <v>6.7021269999999999</v>
      </c>
      <c r="W183">
        <v>6.7062020000000002</v>
      </c>
      <c r="X183">
        <v>6.6988260000000004</v>
      </c>
      <c r="Y183">
        <v>6.7054070000000001</v>
      </c>
      <c r="Z183">
        <v>6.7120790000000001</v>
      </c>
      <c r="AA183">
        <v>6.7185249999999996</v>
      </c>
      <c r="AB183">
        <v>6.7253360000000004</v>
      </c>
      <c r="AC183">
        <v>6.7335149999999997</v>
      </c>
      <c r="AD183">
        <v>6.743824</v>
      </c>
      <c r="AE183">
        <v>6.7563190000000004</v>
      </c>
      <c r="AF183">
        <v>6.770016</v>
      </c>
      <c r="AG183">
        <v>6.7856069999999997</v>
      </c>
      <c r="AH183">
        <v>6.8020569999999996</v>
      </c>
      <c r="AI183" s="33">
        <v>-1E-3</v>
      </c>
    </row>
    <row r="184" spans="1:35">
      <c r="A184" t="s">
        <v>252</v>
      </c>
      <c r="B184" t="s">
        <v>3643</v>
      </c>
      <c r="C184" t="s">
        <v>3644</v>
      </c>
      <c r="D184" t="s">
        <v>770</v>
      </c>
      <c r="F184">
        <v>6.8185469999999997</v>
      </c>
      <c r="G184">
        <v>5.9032</v>
      </c>
      <c r="H184">
        <v>5.9650509999999999</v>
      </c>
      <c r="I184">
        <v>6.0357159999999999</v>
      </c>
      <c r="J184">
        <v>6.1125299999999996</v>
      </c>
      <c r="K184">
        <v>6.2139790000000001</v>
      </c>
      <c r="L184">
        <v>6.2841339999999999</v>
      </c>
      <c r="M184">
        <v>6.4003509999999997</v>
      </c>
      <c r="N184">
        <v>6.5141970000000002</v>
      </c>
      <c r="O184">
        <v>6.6342739999999996</v>
      </c>
      <c r="P184">
        <v>6.7531949999999998</v>
      </c>
      <c r="Q184">
        <v>6.8533330000000001</v>
      </c>
      <c r="R184">
        <v>6.894069</v>
      </c>
      <c r="S184">
        <v>6.9161210000000004</v>
      </c>
      <c r="T184">
        <v>6.9317440000000001</v>
      </c>
      <c r="U184">
        <v>6.9487759999999996</v>
      </c>
      <c r="V184">
        <v>6.9515539999999998</v>
      </c>
      <c r="W184">
        <v>6.9596419999999997</v>
      </c>
      <c r="X184">
        <v>6.9644709999999996</v>
      </c>
      <c r="Y184">
        <v>6.967352</v>
      </c>
      <c r="Z184">
        <v>6.971768</v>
      </c>
      <c r="AA184">
        <v>6.9693500000000004</v>
      </c>
      <c r="AB184">
        <v>6.9705820000000003</v>
      </c>
      <c r="AC184">
        <v>6.9722020000000002</v>
      </c>
      <c r="AD184">
        <v>6.9730920000000003</v>
      </c>
      <c r="AE184">
        <v>6.9748109999999999</v>
      </c>
      <c r="AF184">
        <v>6.9750360000000002</v>
      </c>
      <c r="AG184">
        <v>6.9777069999999997</v>
      </c>
      <c r="AH184">
        <v>6.981122</v>
      </c>
      <c r="AI184" s="33">
        <v>1E-3</v>
      </c>
    </row>
    <row r="185" spans="1:35">
      <c r="A185" t="s">
        <v>261</v>
      </c>
      <c r="B185" t="s">
        <v>3645</v>
      </c>
      <c r="C185" t="s">
        <v>3646</v>
      </c>
      <c r="D185" t="s">
        <v>769</v>
      </c>
      <c r="F185">
        <v>6.2556659999999997</v>
      </c>
      <c r="G185">
        <v>6.4594430000000003</v>
      </c>
      <c r="H185">
        <v>6.6792100000000003</v>
      </c>
      <c r="I185">
        <v>6.8717769999999998</v>
      </c>
      <c r="J185">
        <v>7.0298689999999997</v>
      </c>
      <c r="K185">
        <v>7.2014269999999998</v>
      </c>
      <c r="L185">
        <v>7.2521440000000004</v>
      </c>
      <c r="M185">
        <v>7.3517650000000003</v>
      </c>
      <c r="N185">
        <v>7.4505059999999999</v>
      </c>
      <c r="O185">
        <v>7.5456849999999998</v>
      </c>
      <c r="P185">
        <v>7.5988150000000001</v>
      </c>
      <c r="Q185">
        <v>7.6172199999999997</v>
      </c>
      <c r="R185">
        <v>7.6193169999999997</v>
      </c>
      <c r="S185">
        <v>7.621588</v>
      </c>
      <c r="T185">
        <v>7.618258</v>
      </c>
      <c r="U185">
        <v>7.616892</v>
      </c>
      <c r="V185">
        <v>7.6090210000000003</v>
      </c>
      <c r="W185">
        <v>7.607443</v>
      </c>
      <c r="X185">
        <v>7.5977399999999999</v>
      </c>
      <c r="Y185">
        <v>7.5978310000000002</v>
      </c>
      <c r="Z185">
        <v>7.5968970000000002</v>
      </c>
      <c r="AA185">
        <v>7.596285</v>
      </c>
      <c r="AB185">
        <v>7.5948719999999996</v>
      </c>
      <c r="AC185">
        <v>7.596266</v>
      </c>
      <c r="AD185">
        <v>7.5969189999999998</v>
      </c>
      <c r="AE185">
        <v>7.6001269999999996</v>
      </c>
      <c r="AF185">
        <v>7.6039709999999996</v>
      </c>
      <c r="AG185">
        <v>7.6085469999999997</v>
      </c>
      <c r="AH185">
        <v>7.6125239999999996</v>
      </c>
      <c r="AI185" s="33">
        <v>7.0000000000000001E-3</v>
      </c>
    </row>
    <row r="186" spans="1:35">
      <c r="A186" t="s">
        <v>738</v>
      </c>
      <c r="B186" t="s">
        <v>3647</v>
      </c>
      <c r="C186" t="s">
        <v>3648</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3649</v>
      </c>
      <c r="C187" t="s">
        <v>3650</v>
      </c>
      <c r="D187" t="s">
        <v>769</v>
      </c>
      <c r="F187">
        <v>10.834071</v>
      </c>
      <c r="G187">
        <v>10.882474</v>
      </c>
      <c r="H187">
        <v>10.964461</v>
      </c>
      <c r="I187">
        <v>11.061527999999999</v>
      </c>
      <c r="J187">
        <v>11.154343000000001</v>
      </c>
      <c r="K187">
        <v>11.255208</v>
      </c>
      <c r="L187">
        <v>11.301463</v>
      </c>
      <c r="M187">
        <v>11.387994000000001</v>
      </c>
      <c r="N187">
        <v>11.466987</v>
      </c>
      <c r="O187">
        <v>11.517638</v>
      </c>
      <c r="P187">
        <v>11.558145</v>
      </c>
      <c r="Q187">
        <v>11.571635000000001</v>
      </c>
      <c r="R187">
        <v>11.573013</v>
      </c>
      <c r="S187">
        <v>11.573555000000001</v>
      </c>
      <c r="T187">
        <v>11.573771000000001</v>
      </c>
      <c r="U187">
        <v>11.574054</v>
      </c>
      <c r="V187">
        <v>11.574018000000001</v>
      </c>
      <c r="W187">
        <v>11.570601999999999</v>
      </c>
      <c r="X187">
        <v>11.572164000000001</v>
      </c>
      <c r="Y187">
        <v>11.574119</v>
      </c>
      <c r="Z187">
        <v>11.576482</v>
      </c>
      <c r="AA187">
        <v>11.579226</v>
      </c>
      <c r="AB187">
        <v>11.582304000000001</v>
      </c>
      <c r="AC187">
        <v>11.584953000000001</v>
      </c>
      <c r="AD187">
        <v>11.58859</v>
      </c>
      <c r="AE187">
        <v>11.592428</v>
      </c>
      <c r="AF187">
        <v>11.596462000000001</v>
      </c>
      <c r="AG187">
        <v>11.600711</v>
      </c>
      <c r="AH187">
        <v>11.604713</v>
      </c>
      <c r="AI187" s="33">
        <v>2E-3</v>
      </c>
    </row>
    <row r="188" spans="1:35">
      <c r="A188" t="s">
        <v>740</v>
      </c>
      <c r="B188" t="s">
        <v>3651</v>
      </c>
      <c r="C188" t="s">
        <v>3652</v>
      </c>
      <c r="D188" t="s">
        <v>769</v>
      </c>
      <c r="F188">
        <v>0</v>
      </c>
      <c r="G188">
        <v>0</v>
      </c>
      <c r="H188">
        <v>1.5461009999999999</v>
      </c>
      <c r="I188">
        <v>9.1604080000000003</v>
      </c>
      <c r="J188">
        <v>9.3002350000000007</v>
      </c>
      <c r="K188">
        <v>9.4663240000000002</v>
      </c>
      <c r="L188">
        <v>9.5709890000000009</v>
      </c>
      <c r="M188">
        <v>9.7491660000000007</v>
      </c>
      <c r="N188">
        <v>9.9611009999999993</v>
      </c>
      <c r="O188">
        <v>10.190699</v>
      </c>
      <c r="P188">
        <v>10.420973</v>
      </c>
      <c r="Q188">
        <v>10.627694</v>
      </c>
      <c r="R188">
        <v>10.800001999999999</v>
      </c>
      <c r="S188">
        <v>10.845261000000001</v>
      </c>
      <c r="T188">
        <v>10.964962999999999</v>
      </c>
      <c r="U188">
        <v>11.044594</v>
      </c>
      <c r="V188">
        <v>11.048244</v>
      </c>
      <c r="W188">
        <v>11.049844999999999</v>
      </c>
      <c r="X188">
        <v>11.050592999999999</v>
      </c>
      <c r="Y188">
        <v>11.051220000000001</v>
      </c>
      <c r="Z188">
        <v>11.051603999999999</v>
      </c>
      <c r="AA188">
        <v>11.051218</v>
      </c>
      <c r="AB188">
        <v>11.049953</v>
      </c>
      <c r="AC188">
        <v>11.049047</v>
      </c>
      <c r="AD188">
        <v>11.048401999999999</v>
      </c>
      <c r="AE188">
        <v>11.047969</v>
      </c>
      <c r="AF188">
        <v>11.047743000000001</v>
      </c>
      <c r="AG188">
        <v>11.047666</v>
      </c>
      <c r="AH188">
        <v>11.047719000000001</v>
      </c>
      <c r="AI188" t="s">
        <v>112</v>
      </c>
    </row>
    <row r="189" spans="1:35">
      <c r="A189" t="s">
        <v>741</v>
      </c>
      <c r="B189" t="s">
        <v>3653</v>
      </c>
      <c r="C189" t="s">
        <v>3654</v>
      </c>
      <c r="D189" t="s">
        <v>770</v>
      </c>
      <c r="F189">
        <v>0</v>
      </c>
      <c r="G189">
        <v>0</v>
      </c>
      <c r="H189">
        <v>1.4758230000000001</v>
      </c>
      <c r="I189">
        <v>9.1331419999999994</v>
      </c>
      <c r="J189">
        <v>9.2339409999999997</v>
      </c>
      <c r="K189">
        <v>9.3585609999999999</v>
      </c>
      <c r="L189">
        <v>9.4466509999999992</v>
      </c>
      <c r="M189">
        <v>9.5970720000000007</v>
      </c>
      <c r="N189">
        <v>9.7784639999999996</v>
      </c>
      <c r="O189">
        <v>9.9770450000000004</v>
      </c>
      <c r="P189">
        <v>10.180616000000001</v>
      </c>
      <c r="Q189">
        <v>10.386760000000001</v>
      </c>
      <c r="R189">
        <v>10.565909</v>
      </c>
      <c r="S189">
        <v>10.630685</v>
      </c>
      <c r="T189">
        <v>10.747038999999999</v>
      </c>
      <c r="U189">
        <v>10.822960999999999</v>
      </c>
      <c r="V189">
        <v>10.82043</v>
      </c>
      <c r="W189">
        <v>10.817456999999999</v>
      </c>
      <c r="X189">
        <v>10.815135</v>
      </c>
      <c r="Y189">
        <v>10.813281</v>
      </c>
      <c r="Z189">
        <v>10.811807</v>
      </c>
      <c r="AA189">
        <v>10.810549</v>
      </c>
      <c r="AB189">
        <v>10.809417</v>
      </c>
      <c r="AC189">
        <v>10.808534</v>
      </c>
      <c r="AD189">
        <v>10.807896</v>
      </c>
      <c r="AE189">
        <v>10.80747</v>
      </c>
      <c r="AF189">
        <v>10.807022</v>
      </c>
      <c r="AG189">
        <v>10.806644</v>
      </c>
      <c r="AH189">
        <v>10.811745</v>
      </c>
      <c r="AI189" t="s">
        <v>112</v>
      </c>
    </row>
    <row r="190" spans="1:35">
      <c r="A190" t="s">
        <v>742</v>
      </c>
      <c r="B190" t="s">
        <v>3655</v>
      </c>
      <c r="C190" t="s">
        <v>3656</v>
      </c>
      <c r="D190" t="s">
        <v>769</v>
      </c>
      <c r="F190">
        <v>0</v>
      </c>
      <c r="G190">
        <v>0</v>
      </c>
      <c r="H190">
        <v>7.1006340000000003</v>
      </c>
      <c r="I190">
        <v>7.1107100000000001</v>
      </c>
      <c r="J190">
        <v>7.1105689999999999</v>
      </c>
      <c r="K190">
        <v>7.1103800000000001</v>
      </c>
      <c r="L190">
        <v>7.11015</v>
      </c>
      <c r="M190">
        <v>7.1097770000000002</v>
      </c>
      <c r="N190">
        <v>7.1092839999999997</v>
      </c>
      <c r="O190">
        <v>7.1088810000000002</v>
      </c>
      <c r="P190">
        <v>7.1087109999999996</v>
      </c>
      <c r="Q190">
        <v>7.1085050000000001</v>
      </c>
      <c r="R190">
        <v>7.1085089999999997</v>
      </c>
      <c r="S190">
        <v>7.1085839999999996</v>
      </c>
      <c r="T190">
        <v>7.108803</v>
      </c>
      <c r="U190">
        <v>7.1090289999999996</v>
      </c>
      <c r="V190">
        <v>7.1092680000000001</v>
      </c>
      <c r="W190">
        <v>7.1095100000000002</v>
      </c>
      <c r="X190">
        <v>7.1097460000000003</v>
      </c>
      <c r="Y190">
        <v>7.1099870000000003</v>
      </c>
      <c r="Z190">
        <v>7.1102550000000004</v>
      </c>
      <c r="AA190">
        <v>7.1105390000000002</v>
      </c>
      <c r="AB190">
        <v>7.1108250000000002</v>
      </c>
      <c r="AC190">
        <v>7.1111050000000002</v>
      </c>
      <c r="AD190">
        <v>7.1113850000000003</v>
      </c>
      <c r="AE190">
        <v>7.1116630000000001</v>
      </c>
      <c r="AF190">
        <v>7.1119459999999997</v>
      </c>
      <c r="AG190">
        <v>7.1122259999999997</v>
      </c>
      <c r="AH190">
        <v>7.1125040000000004</v>
      </c>
      <c r="AI190" t="s">
        <v>112</v>
      </c>
    </row>
    <row r="191" spans="1:35">
      <c r="A191" t="s">
        <v>753</v>
      </c>
      <c r="B191" t="s">
        <v>3657</v>
      </c>
      <c r="C191" t="s">
        <v>3658</v>
      </c>
      <c r="F191">
        <v>6.6682579999999998</v>
      </c>
      <c r="G191">
        <v>6.8778680000000003</v>
      </c>
      <c r="H191">
        <v>7.0931090000000001</v>
      </c>
      <c r="I191">
        <v>7.2950730000000004</v>
      </c>
      <c r="J191">
        <v>7.4860600000000002</v>
      </c>
      <c r="K191">
        <v>7.6547729999999996</v>
      </c>
      <c r="L191">
        <v>7.7251940000000001</v>
      </c>
      <c r="M191">
        <v>7.833914</v>
      </c>
      <c r="N191">
        <v>7.945862</v>
      </c>
      <c r="O191">
        <v>8.0513449999999995</v>
      </c>
      <c r="P191">
        <v>8.1142260000000004</v>
      </c>
      <c r="Q191">
        <v>8.1200080000000003</v>
      </c>
      <c r="R191">
        <v>8.1211169999999999</v>
      </c>
      <c r="S191">
        <v>8.1195799999999991</v>
      </c>
      <c r="T191">
        <v>8.1192550000000008</v>
      </c>
      <c r="U191">
        <v>8.1203430000000001</v>
      </c>
      <c r="V191">
        <v>8.118506</v>
      </c>
      <c r="W191">
        <v>8.1182789999999994</v>
      </c>
      <c r="X191">
        <v>8.1171950000000006</v>
      </c>
      <c r="Y191">
        <v>8.1168800000000001</v>
      </c>
      <c r="Z191">
        <v>8.112743</v>
      </c>
      <c r="AA191">
        <v>8.1124480000000005</v>
      </c>
      <c r="AB191">
        <v>8.109731</v>
      </c>
      <c r="AC191">
        <v>8.1102869999999996</v>
      </c>
      <c r="AD191">
        <v>8.1122879999999995</v>
      </c>
      <c r="AE191">
        <v>8.1142240000000001</v>
      </c>
      <c r="AF191">
        <v>8.1165479999999999</v>
      </c>
      <c r="AG191">
        <v>8.1190899999999999</v>
      </c>
      <c r="AH191">
        <v>8.1218000000000004</v>
      </c>
      <c r="AI191" s="33">
        <v>7.0000000000000001E-3</v>
      </c>
    </row>
    <row r="192" spans="1:35">
      <c r="A192" t="s">
        <v>754</v>
      </c>
      <c r="B192" t="s">
        <v>3659</v>
      </c>
      <c r="C192" t="s">
        <v>3660</v>
      </c>
      <c r="F192">
        <v>7.9135200000000001</v>
      </c>
      <c r="G192">
        <v>8.2034389999999995</v>
      </c>
      <c r="H192">
        <v>8.5304300000000008</v>
      </c>
      <c r="I192">
        <v>8.8390380000000004</v>
      </c>
      <c r="J192">
        <v>9.0926939999999998</v>
      </c>
      <c r="K192">
        <v>9.2946449999999992</v>
      </c>
      <c r="L192">
        <v>9.3797630000000005</v>
      </c>
      <c r="M192">
        <v>9.5512219999999992</v>
      </c>
      <c r="N192">
        <v>9.7325169999999996</v>
      </c>
      <c r="O192">
        <v>9.8971800000000005</v>
      </c>
      <c r="P192">
        <v>9.9861529999999998</v>
      </c>
      <c r="Q192">
        <v>9.9984889999999993</v>
      </c>
      <c r="R192">
        <v>9.9983369999999994</v>
      </c>
      <c r="S192">
        <v>10.015012</v>
      </c>
      <c r="T192">
        <v>10.04097</v>
      </c>
      <c r="U192">
        <v>10.070024999999999</v>
      </c>
      <c r="V192">
        <v>10.10196</v>
      </c>
      <c r="W192">
        <v>10.131676000000001</v>
      </c>
      <c r="X192">
        <v>10.159674000000001</v>
      </c>
      <c r="Y192">
        <v>10.174063</v>
      </c>
      <c r="Z192">
        <v>10.189197999999999</v>
      </c>
      <c r="AA192">
        <v>10.217969</v>
      </c>
      <c r="AB192">
        <v>10.257444</v>
      </c>
      <c r="AC192">
        <v>10.311572</v>
      </c>
      <c r="AD192">
        <v>10.35394</v>
      </c>
      <c r="AE192">
        <v>10.378917</v>
      </c>
      <c r="AF192">
        <v>10.392120999999999</v>
      </c>
      <c r="AG192">
        <v>10.409454</v>
      </c>
      <c r="AH192">
        <v>10.438950999999999</v>
      </c>
      <c r="AI192" s="33">
        <v>0.01</v>
      </c>
    </row>
    <row r="193" spans="1:35">
      <c r="A193" t="s">
        <v>757</v>
      </c>
    </row>
    <row r="194" spans="1:35">
      <c r="A194" t="s">
        <v>200</v>
      </c>
    </row>
    <row r="195" spans="1:35">
      <c r="A195" t="s">
        <v>245</v>
      </c>
      <c r="B195" t="s">
        <v>3661</v>
      </c>
      <c r="C195" t="s">
        <v>3662</v>
      </c>
      <c r="D195" t="s">
        <v>772</v>
      </c>
      <c r="F195">
        <v>136.26808199999999</v>
      </c>
      <c r="G195">
        <v>142.010941</v>
      </c>
      <c r="H195">
        <v>150.02169799999999</v>
      </c>
      <c r="I195">
        <v>156.29624899999999</v>
      </c>
      <c r="J195">
        <v>160.64120500000001</v>
      </c>
      <c r="K195">
        <v>162.149689</v>
      </c>
      <c r="L195">
        <v>163.053391</v>
      </c>
      <c r="M195">
        <v>165.20639</v>
      </c>
      <c r="N195">
        <v>166.508804</v>
      </c>
      <c r="O195">
        <v>168.21026599999999</v>
      </c>
      <c r="P195">
        <v>170.35565199999999</v>
      </c>
      <c r="Q195">
        <v>171.99041700000001</v>
      </c>
      <c r="R195">
        <v>174.952179</v>
      </c>
      <c r="S195">
        <v>178.43514999999999</v>
      </c>
      <c r="T195">
        <v>181.91931199999999</v>
      </c>
      <c r="U195">
        <v>185.49711600000001</v>
      </c>
      <c r="V195">
        <v>189.505844</v>
      </c>
      <c r="W195">
        <v>192.613846</v>
      </c>
      <c r="X195">
        <v>196.48230000000001</v>
      </c>
      <c r="Y195">
        <v>199.607574</v>
      </c>
      <c r="Z195">
        <v>201.50280799999999</v>
      </c>
      <c r="AA195">
        <v>203.998062</v>
      </c>
      <c r="AB195">
        <v>206.73066700000001</v>
      </c>
      <c r="AC195">
        <v>210.51950099999999</v>
      </c>
      <c r="AD195">
        <v>214.05920399999999</v>
      </c>
      <c r="AE195">
        <v>216.66731300000001</v>
      </c>
      <c r="AF195">
        <v>219.52581799999999</v>
      </c>
      <c r="AG195">
        <v>222.738831</v>
      </c>
      <c r="AH195">
        <v>226.48855599999999</v>
      </c>
      <c r="AI195" s="33">
        <v>1.7999999999999999E-2</v>
      </c>
    </row>
    <row r="196" spans="1:35">
      <c r="A196" t="s">
        <v>737</v>
      </c>
      <c r="B196" t="s">
        <v>3663</v>
      </c>
      <c r="C196" t="s">
        <v>3664</v>
      </c>
      <c r="D196" t="s">
        <v>772</v>
      </c>
      <c r="F196">
        <v>103.216148</v>
      </c>
      <c r="G196">
        <v>106.431427</v>
      </c>
      <c r="H196">
        <v>111.348045</v>
      </c>
      <c r="I196">
        <v>114.97685199999999</v>
      </c>
      <c r="J196">
        <v>117.213142</v>
      </c>
      <c r="K196">
        <v>117.432686</v>
      </c>
      <c r="L196">
        <v>117.281082</v>
      </c>
      <c r="M196">
        <v>118.08614300000001</v>
      </c>
      <c r="N196">
        <v>118.334396</v>
      </c>
      <c r="O196">
        <v>118.91493199999999</v>
      </c>
      <c r="P196">
        <v>119.85099</v>
      </c>
      <c r="Q196">
        <v>120.466339</v>
      </c>
      <c r="R196">
        <v>122.044212</v>
      </c>
      <c r="S196">
        <v>124.01142900000001</v>
      </c>
      <c r="T196">
        <v>126.002151</v>
      </c>
      <c r="U196">
        <v>128.078857</v>
      </c>
      <c r="V196">
        <v>130.47186300000001</v>
      </c>
      <c r="W196">
        <v>132.263229</v>
      </c>
      <c r="X196">
        <v>134.59445199999999</v>
      </c>
      <c r="Y196">
        <v>136.433044</v>
      </c>
      <c r="Z196">
        <v>137.449127</v>
      </c>
      <c r="AA196">
        <v>138.89227299999999</v>
      </c>
      <c r="AB196">
        <v>140.51248200000001</v>
      </c>
      <c r="AC196">
        <v>142.863586</v>
      </c>
      <c r="AD196">
        <v>145.056839</v>
      </c>
      <c r="AE196">
        <v>146.63052400000001</v>
      </c>
      <c r="AF196">
        <v>148.38504</v>
      </c>
      <c r="AG196">
        <v>150.389465</v>
      </c>
      <c r="AH196">
        <v>152.765106</v>
      </c>
      <c r="AI196" s="33">
        <v>1.4E-2</v>
      </c>
    </row>
    <row r="197" spans="1:35">
      <c r="A197" t="s">
        <v>252</v>
      </c>
      <c r="B197" t="s">
        <v>3665</v>
      </c>
      <c r="C197" t="s">
        <v>3666</v>
      </c>
      <c r="D197" t="s">
        <v>772</v>
      </c>
      <c r="F197">
        <v>0</v>
      </c>
      <c r="G197">
        <v>0.27527699999999999</v>
      </c>
      <c r="H197">
        <v>0.28401599999999999</v>
      </c>
      <c r="I197">
        <v>0.28400599999999998</v>
      </c>
      <c r="J197">
        <v>0.288997</v>
      </c>
      <c r="K197">
        <v>0.28863800000000001</v>
      </c>
      <c r="L197">
        <v>0.28888000000000003</v>
      </c>
      <c r="M197">
        <v>0.29348999999999997</v>
      </c>
      <c r="N197">
        <v>0.30130600000000002</v>
      </c>
      <c r="O197">
        <v>0.31532399999999999</v>
      </c>
      <c r="P197">
        <v>0.33142300000000002</v>
      </c>
      <c r="Q197">
        <v>0.348082</v>
      </c>
      <c r="R197">
        <v>0.36837799999999998</v>
      </c>
      <c r="S197">
        <v>0.39177299999999998</v>
      </c>
      <c r="T197">
        <v>0.41926200000000002</v>
      </c>
      <c r="U197">
        <v>0.45014500000000002</v>
      </c>
      <c r="V197">
        <v>0.48619400000000002</v>
      </c>
      <c r="W197">
        <v>0.52437299999999998</v>
      </c>
      <c r="X197">
        <v>0.571187</v>
      </c>
      <c r="Y197">
        <v>0.62299800000000005</v>
      </c>
      <c r="Z197">
        <v>0.67676999999999998</v>
      </c>
      <c r="AA197">
        <v>0.73752899999999999</v>
      </c>
      <c r="AB197">
        <v>0.80120899999999995</v>
      </c>
      <c r="AC197">
        <v>0.86959200000000003</v>
      </c>
      <c r="AD197">
        <v>0.93742599999999998</v>
      </c>
      <c r="AE197">
        <v>1.00041</v>
      </c>
      <c r="AF197">
        <v>1.062392</v>
      </c>
      <c r="AG197">
        <v>1.1245959999999999</v>
      </c>
      <c r="AH197">
        <v>1.1884319999999999</v>
      </c>
      <c r="AI197" t="s">
        <v>112</v>
      </c>
    </row>
    <row r="198" spans="1:35">
      <c r="A198" t="s">
        <v>261</v>
      </c>
      <c r="B198" t="s">
        <v>3667</v>
      </c>
      <c r="C198" t="s">
        <v>3668</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3669</v>
      </c>
      <c r="C199" t="s">
        <v>3670</v>
      </c>
      <c r="D199" t="s">
        <v>772</v>
      </c>
      <c r="F199">
        <v>12.638756000000001</v>
      </c>
      <c r="G199">
        <v>12.862821</v>
      </c>
      <c r="H199">
        <v>12.988384</v>
      </c>
      <c r="I199">
        <v>12.622992</v>
      </c>
      <c r="J199">
        <v>12.388579999999999</v>
      </c>
      <c r="K199">
        <v>12.266788</v>
      </c>
      <c r="L199">
        <v>11.896699</v>
      </c>
      <c r="M199">
        <v>11.763076999999999</v>
      </c>
      <c r="N199">
        <v>11.707501000000001</v>
      </c>
      <c r="O199">
        <v>11.874625999999999</v>
      </c>
      <c r="P199">
        <v>12.033599000000001</v>
      </c>
      <c r="Q199">
        <v>12.199301999999999</v>
      </c>
      <c r="R199">
        <v>11.782071</v>
      </c>
      <c r="S199">
        <v>12.127592999999999</v>
      </c>
      <c r="T199">
        <v>12.408319000000001</v>
      </c>
      <c r="U199">
        <v>12.727804000000001</v>
      </c>
      <c r="V199">
        <v>13.034338</v>
      </c>
      <c r="W199">
        <v>13.320174</v>
      </c>
      <c r="X199">
        <v>13.662789</v>
      </c>
      <c r="Y199">
        <v>13.945688000000001</v>
      </c>
      <c r="Z199">
        <v>14.115904</v>
      </c>
      <c r="AA199">
        <v>14.28233</v>
      </c>
      <c r="AB199">
        <v>14.465131</v>
      </c>
      <c r="AC199">
        <v>14.749026000000001</v>
      </c>
      <c r="AD199">
        <v>15.025936</v>
      </c>
      <c r="AE199">
        <v>15.175280000000001</v>
      </c>
      <c r="AF199">
        <v>15.313969999999999</v>
      </c>
      <c r="AG199">
        <v>15.420337</v>
      </c>
      <c r="AH199">
        <v>15.590128</v>
      </c>
      <c r="AI199" s="33">
        <v>8.0000000000000002E-3</v>
      </c>
    </row>
    <row r="200" spans="1:35">
      <c r="A200" t="s">
        <v>739</v>
      </c>
      <c r="B200" t="s">
        <v>3671</v>
      </c>
      <c r="C200" t="s">
        <v>3672</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3673</v>
      </c>
      <c r="C201" t="s">
        <v>3674</v>
      </c>
      <c r="D201" t="s">
        <v>772</v>
      </c>
      <c r="F201">
        <v>0</v>
      </c>
      <c r="G201">
        <v>0.314805</v>
      </c>
      <c r="H201">
        <v>0.32942500000000002</v>
      </c>
      <c r="I201">
        <v>0.33868100000000001</v>
      </c>
      <c r="J201">
        <v>0.34859899999999999</v>
      </c>
      <c r="K201">
        <v>0.35605199999999998</v>
      </c>
      <c r="L201">
        <v>0.36830299999999999</v>
      </c>
      <c r="M201">
        <v>0.38764700000000002</v>
      </c>
      <c r="N201">
        <v>0.40912300000000001</v>
      </c>
      <c r="O201">
        <v>0.43522699999999997</v>
      </c>
      <c r="P201">
        <v>0.46632499999999999</v>
      </c>
      <c r="Q201">
        <v>0.49840299999999998</v>
      </c>
      <c r="R201">
        <v>0.53876900000000005</v>
      </c>
      <c r="S201">
        <v>0.58680600000000005</v>
      </c>
      <c r="T201">
        <v>0.64310699999999998</v>
      </c>
      <c r="U201">
        <v>0.70856600000000003</v>
      </c>
      <c r="V201">
        <v>0.78488400000000003</v>
      </c>
      <c r="W201">
        <v>0.86638800000000005</v>
      </c>
      <c r="X201">
        <v>0.95918700000000001</v>
      </c>
      <c r="Y201">
        <v>1.0545599999999999</v>
      </c>
      <c r="Z201">
        <v>1.1466449999999999</v>
      </c>
      <c r="AA201">
        <v>1.2426839999999999</v>
      </c>
      <c r="AB201">
        <v>1.33857</v>
      </c>
      <c r="AC201">
        <v>1.4379569999999999</v>
      </c>
      <c r="AD201">
        <v>1.5309010000000001</v>
      </c>
      <c r="AE201">
        <v>1.610919</v>
      </c>
      <c r="AF201">
        <v>1.6857690000000001</v>
      </c>
      <c r="AG201">
        <v>1.756516</v>
      </c>
      <c r="AH201">
        <v>1.827386</v>
      </c>
      <c r="AI201" t="s">
        <v>112</v>
      </c>
    </row>
    <row r="202" spans="1:35">
      <c r="A202" t="s">
        <v>741</v>
      </c>
      <c r="B202" t="s">
        <v>3675</v>
      </c>
      <c r="C202" t="s">
        <v>3676</v>
      </c>
      <c r="D202" t="s">
        <v>772</v>
      </c>
      <c r="F202">
        <v>0</v>
      </c>
      <c r="G202">
        <v>0.34194099999999999</v>
      </c>
      <c r="H202">
        <v>0.35097400000000001</v>
      </c>
      <c r="I202">
        <v>0.35173100000000002</v>
      </c>
      <c r="J202">
        <v>0.354462</v>
      </c>
      <c r="K202">
        <v>0.35691099999999998</v>
      </c>
      <c r="L202">
        <v>0.36107800000000001</v>
      </c>
      <c r="M202">
        <v>0.37295200000000001</v>
      </c>
      <c r="N202">
        <v>0.38931700000000002</v>
      </c>
      <c r="O202">
        <v>0.41460399999999997</v>
      </c>
      <c r="P202">
        <v>0.44594</v>
      </c>
      <c r="Q202">
        <v>0.48244900000000002</v>
      </c>
      <c r="R202">
        <v>0.528582</v>
      </c>
      <c r="S202">
        <v>0.58481799999999995</v>
      </c>
      <c r="T202">
        <v>0.64937299999999998</v>
      </c>
      <c r="U202">
        <v>0.72493399999999997</v>
      </c>
      <c r="V202">
        <v>0.81109200000000004</v>
      </c>
      <c r="W202">
        <v>0.90514799999999995</v>
      </c>
      <c r="X202">
        <v>1.0126790000000001</v>
      </c>
      <c r="Y202">
        <v>1.1240140000000001</v>
      </c>
      <c r="Z202">
        <v>1.2322569999999999</v>
      </c>
      <c r="AA202">
        <v>1.341853</v>
      </c>
      <c r="AB202">
        <v>1.4545349999999999</v>
      </c>
      <c r="AC202">
        <v>1.571998</v>
      </c>
      <c r="AD202">
        <v>1.6840299999999999</v>
      </c>
      <c r="AE202">
        <v>1.7788040000000001</v>
      </c>
      <c r="AF202">
        <v>1.86643</v>
      </c>
      <c r="AG202">
        <v>1.9462839999999999</v>
      </c>
      <c r="AH202">
        <v>2.0257260000000001</v>
      </c>
      <c r="AI202" t="s">
        <v>112</v>
      </c>
    </row>
    <row r="203" spans="1:35">
      <c r="A203" t="s">
        <v>742</v>
      </c>
      <c r="B203" t="s">
        <v>3677</v>
      </c>
      <c r="C203" t="s">
        <v>3678</v>
      </c>
      <c r="D203" t="s">
        <v>772</v>
      </c>
      <c r="F203">
        <v>0</v>
      </c>
      <c r="G203">
        <v>0</v>
      </c>
      <c r="H203">
        <v>1.03E-4</v>
      </c>
      <c r="I203">
        <v>1.07E-4</v>
      </c>
      <c r="J203">
        <v>1.0900000000000001E-4</v>
      </c>
      <c r="K203">
        <v>1.0900000000000001E-4</v>
      </c>
      <c r="L203">
        <v>1.0900000000000001E-4</v>
      </c>
      <c r="M203">
        <v>1.1E-4</v>
      </c>
      <c r="N203">
        <v>1.1E-4</v>
      </c>
      <c r="O203">
        <v>1.1E-4</v>
      </c>
      <c r="P203">
        <v>1.1E-4</v>
      </c>
      <c r="Q203">
        <v>1.0900000000000001E-4</v>
      </c>
      <c r="R203">
        <v>1.0900000000000001E-4</v>
      </c>
      <c r="S203">
        <v>1.0900000000000001E-4</v>
      </c>
      <c r="T203">
        <v>1.0900000000000001E-4</v>
      </c>
      <c r="U203">
        <v>1.08E-4</v>
      </c>
      <c r="V203">
        <v>1.06E-4</v>
      </c>
      <c r="W203">
        <v>1.0399999999999999E-4</v>
      </c>
      <c r="X203">
        <v>1.01E-4</v>
      </c>
      <c r="Y203">
        <v>9.7E-5</v>
      </c>
      <c r="Z203">
        <v>9.2E-5</v>
      </c>
      <c r="AA203">
        <v>8.6000000000000003E-5</v>
      </c>
      <c r="AB203">
        <v>8.0000000000000007E-5</v>
      </c>
      <c r="AC203">
        <v>7.3999999999999996E-5</v>
      </c>
      <c r="AD203">
        <v>6.7999999999999999E-5</v>
      </c>
      <c r="AE203">
        <v>6.0999999999999999E-5</v>
      </c>
      <c r="AF203">
        <v>5.3999999999999998E-5</v>
      </c>
      <c r="AG203">
        <v>4.8000000000000001E-5</v>
      </c>
      <c r="AH203">
        <v>4.1999999999999998E-5</v>
      </c>
      <c r="AI203" t="s">
        <v>112</v>
      </c>
    </row>
    <row r="204" spans="1:35">
      <c r="A204" t="s">
        <v>743</v>
      </c>
      <c r="B204" t="s">
        <v>3679</v>
      </c>
      <c r="C204" t="s">
        <v>3680</v>
      </c>
      <c r="D204" t="s">
        <v>772</v>
      </c>
      <c r="F204">
        <v>252.12297100000001</v>
      </c>
      <c r="G204">
        <v>262.237213</v>
      </c>
      <c r="H204">
        <v>275.322632</v>
      </c>
      <c r="I204">
        <v>284.87063599999999</v>
      </c>
      <c r="J204">
        <v>291.23510700000003</v>
      </c>
      <c r="K204">
        <v>292.85089099999999</v>
      </c>
      <c r="L204">
        <v>293.249573</v>
      </c>
      <c r="M204">
        <v>296.109802</v>
      </c>
      <c r="N204">
        <v>297.65054300000003</v>
      </c>
      <c r="O204">
        <v>300.16513099999997</v>
      </c>
      <c r="P204">
        <v>303.48397799999998</v>
      </c>
      <c r="Q204">
        <v>305.98507699999999</v>
      </c>
      <c r="R204">
        <v>310.21432499999997</v>
      </c>
      <c r="S204">
        <v>316.13769500000001</v>
      </c>
      <c r="T204">
        <v>322.04159499999997</v>
      </c>
      <c r="U204">
        <v>328.187592</v>
      </c>
      <c r="V204">
        <v>335.09439099999997</v>
      </c>
      <c r="W204">
        <v>340.49325599999997</v>
      </c>
      <c r="X204">
        <v>347.282715</v>
      </c>
      <c r="Y204">
        <v>352.78799400000003</v>
      </c>
      <c r="Z204">
        <v>356.12359600000002</v>
      </c>
      <c r="AA204">
        <v>360.494843</v>
      </c>
      <c r="AB204">
        <v>365.30267300000003</v>
      </c>
      <c r="AC204">
        <v>372.01168799999999</v>
      </c>
      <c r="AD204">
        <v>378.29443400000002</v>
      </c>
      <c r="AE204">
        <v>382.86331200000001</v>
      </c>
      <c r="AF204">
        <v>387.83950800000002</v>
      </c>
      <c r="AG204">
        <v>393.37606799999998</v>
      </c>
      <c r="AH204">
        <v>399.88534499999997</v>
      </c>
      <c r="AI204" s="33">
        <v>1.7000000000000001E-2</v>
      </c>
    </row>
    <row r="205" spans="1:35">
      <c r="A205" t="s">
        <v>202</v>
      </c>
    </row>
    <row r="206" spans="1:35">
      <c r="A206" t="s">
        <v>245</v>
      </c>
      <c r="B206" t="s">
        <v>3681</v>
      </c>
      <c r="C206" t="s">
        <v>3682</v>
      </c>
      <c r="D206" t="s">
        <v>772</v>
      </c>
      <c r="F206">
        <v>108.134315</v>
      </c>
      <c r="G206">
        <v>111.706512</v>
      </c>
      <c r="H206">
        <v>111.994209</v>
      </c>
      <c r="I206">
        <v>112.755005</v>
      </c>
      <c r="J206">
        <v>116.571754</v>
      </c>
      <c r="K206">
        <v>121.805801</v>
      </c>
      <c r="L206">
        <v>124.17472100000001</v>
      </c>
      <c r="M206">
        <v>123.37526699999999</v>
      </c>
      <c r="N206">
        <v>120.40810399999999</v>
      </c>
      <c r="O206">
        <v>118.716476</v>
      </c>
      <c r="P206">
        <v>119.978058</v>
      </c>
      <c r="Q206">
        <v>122.066597</v>
      </c>
      <c r="R206">
        <v>124.098007</v>
      </c>
      <c r="S206">
        <v>126.420815</v>
      </c>
      <c r="T206">
        <v>127.79274700000001</v>
      </c>
      <c r="U206">
        <v>128.53852800000001</v>
      </c>
      <c r="V206">
        <v>129.65415999999999</v>
      </c>
      <c r="W206">
        <v>130.574432</v>
      </c>
      <c r="X206">
        <v>132.068817</v>
      </c>
      <c r="Y206">
        <v>134.67529300000001</v>
      </c>
      <c r="Z206">
        <v>135.90548699999999</v>
      </c>
      <c r="AA206">
        <v>136.24037200000001</v>
      </c>
      <c r="AB206">
        <v>135.13385</v>
      </c>
      <c r="AC206">
        <v>133.40754699999999</v>
      </c>
      <c r="AD206">
        <v>133.03961200000001</v>
      </c>
      <c r="AE206">
        <v>134.03216599999999</v>
      </c>
      <c r="AF206">
        <v>136.52804599999999</v>
      </c>
      <c r="AG206">
        <v>138.85221899999999</v>
      </c>
      <c r="AH206">
        <v>139.89382900000001</v>
      </c>
      <c r="AI206" s="33">
        <v>8.9999999999999993E-3</v>
      </c>
    </row>
    <row r="207" spans="1:35">
      <c r="A207" t="s">
        <v>737</v>
      </c>
      <c r="B207" t="s">
        <v>3683</v>
      </c>
      <c r="C207" t="s">
        <v>3684</v>
      </c>
      <c r="D207" t="s">
        <v>772</v>
      </c>
      <c r="F207">
        <v>68.724213000000006</v>
      </c>
      <c r="G207">
        <v>70.637016000000003</v>
      </c>
      <c r="H207">
        <v>70.491141999999996</v>
      </c>
      <c r="I207">
        <v>70.667603</v>
      </c>
      <c r="J207">
        <v>72.773314999999997</v>
      </c>
      <c r="K207">
        <v>75.766578999999993</v>
      </c>
      <c r="L207">
        <v>76.983825999999993</v>
      </c>
      <c r="M207">
        <v>76.254683999999997</v>
      </c>
      <c r="N207">
        <v>74.211715999999996</v>
      </c>
      <c r="O207">
        <v>72.980002999999996</v>
      </c>
      <c r="P207">
        <v>73.580153999999993</v>
      </c>
      <c r="Q207">
        <v>74.697226999999998</v>
      </c>
      <c r="R207">
        <v>75.787445000000005</v>
      </c>
      <c r="S207">
        <v>77.062995999999998</v>
      </c>
      <c r="T207">
        <v>77.766609000000003</v>
      </c>
      <c r="U207">
        <v>78.097908000000004</v>
      </c>
      <c r="V207">
        <v>78.662246999999994</v>
      </c>
      <c r="W207">
        <v>79.115654000000006</v>
      </c>
      <c r="X207">
        <v>79.923668000000006</v>
      </c>
      <c r="Y207">
        <v>81.409782000000007</v>
      </c>
      <c r="Z207">
        <v>82.068900999999997</v>
      </c>
      <c r="AA207">
        <v>82.193291000000002</v>
      </c>
      <c r="AB207">
        <v>81.454796000000002</v>
      </c>
      <c r="AC207">
        <v>80.349875999999995</v>
      </c>
      <c r="AD207">
        <v>80.069220999999999</v>
      </c>
      <c r="AE207">
        <v>80.611839000000003</v>
      </c>
      <c r="AF207">
        <v>82.061592000000005</v>
      </c>
      <c r="AG207">
        <v>83.410422999999994</v>
      </c>
      <c r="AH207">
        <v>83.991386000000006</v>
      </c>
      <c r="AI207" s="33">
        <v>7.0000000000000001E-3</v>
      </c>
    </row>
    <row r="208" spans="1:35">
      <c r="A208" t="s">
        <v>252</v>
      </c>
      <c r="B208" t="s">
        <v>3685</v>
      </c>
      <c r="C208" t="s">
        <v>3686</v>
      </c>
      <c r="D208" t="s">
        <v>772</v>
      </c>
      <c r="F208">
        <v>0.190113</v>
      </c>
      <c r="G208">
        <v>0.194465</v>
      </c>
      <c r="H208">
        <v>0.195774</v>
      </c>
      <c r="I208">
        <v>0.19418199999999999</v>
      </c>
      <c r="J208">
        <v>0.20292499999999999</v>
      </c>
      <c r="K208">
        <v>0.21421200000000001</v>
      </c>
      <c r="L208">
        <v>0.22048400000000001</v>
      </c>
      <c r="M208">
        <v>0.221805</v>
      </c>
      <c r="N208">
        <v>0.22226399999999999</v>
      </c>
      <c r="O208">
        <v>0.230236</v>
      </c>
      <c r="P208">
        <v>0.24735399999999999</v>
      </c>
      <c r="Q208">
        <v>0.27103699999999997</v>
      </c>
      <c r="R208">
        <v>0.29538500000000001</v>
      </c>
      <c r="S208">
        <v>0.32231199999999999</v>
      </c>
      <c r="T208">
        <v>0.34978999999999999</v>
      </c>
      <c r="U208">
        <v>0.37941399999999997</v>
      </c>
      <c r="V208">
        <v>0.40983999999999998</v>
      </c>
      <c r="W208">
        <v>0.441021</v>
      </c>
      <c r="X208">
        <v>0.47676299999999999</v>
      </c>
      <c r="Y208">
        <v>0.51935600000000004</v>
      </c>
      <c r="Z208">
        <v>0.55797399999999997</v>
      </c>
      <c r="AA208">
        <v>0.59277599999999997</v>
      </c>
      <c r="AB208">
        <v>0.61795</v>
      </c>
      <c r="AC208">
        <v>0.63653499999999996</v>
      </c>
      <c r="AD208">
        <v>0.65687799999999996</v>
      </c>
      <c r="AE208">
        <v>0.68074999999999997</v>
      </c>
      <c r="AF208">
        <v>0.70946900000000002</v>
      </c>
      <c r="AG208">
        <v>0.73582000000000003</v>
      </c>
      <c r="AH208">
        <v>0.75238099999999997</v>
      </c>
      <c r="AI208" s="33">
        <v>0.05</v>
      </c>
    </row>
    <row r="209" spans="1:35">
      <c r="A209" t="s">
        <v>261</v>
      </c>
      <c r="B209" t="s">
        <v>3687</v>
      </c>
      <c r="C209" t="s">
        <v>3688</v>
      </c>
      <c r="D209" t="s">
        <v>772</v>
      </c>
      <c r="F209">
        <v>8.8603000000000001E-2</v>
      </c>
      <c r="G209">
        <v>7.9987000000000003E-2</v>
      </c>
      <c r="H209">
        <v>7.0357000000000003E-2</v>
      </c>
      <c r="I209">
        <v>6.1527999999999999E-2</v>
      </c>
      <c r="J209">
        <v>5.5225999999999997E-2</v>
      </c>
      <c r="K209">
        <v>5.0030999999999999E-2</v>
      </c>
      <c r="L209">
        <v>4.4121E-2</v>
      </c>
      <c r="M209">
        <v>3.7858000000000003E-2</v>
      </c>
      <c r="N209">
        <v>3.1843999999999997E-2</v>
      </c>
      <c r="O209">
        <v>2.6997E-2</v>
      </c>
      <c r="P209">
        <v>2.3387999999999999E-2</v>
      </c>
      <c r="Q209">
        <v>2.0329E-2</v>
      </c>
      <c r="R209">
        <v>1.7590999999999999E-2</v>
      </c>
      <c r="S209">
        <v>1.5203E-2</v>
      </c>
      <c r="T209">
        <v>1.2995E-2</v>
      </c>
      <c r="U209">
        <v>1.1028E-2</v>
      </c>
      <c r="V209">
        <v>9.3570000000000007E-3</v>
      </c>
      <c r="W209">
        <v>7.9100000000000004E-3</v>
      </c>
      <c r="X209">
        <v>6.7029999999999998E-3</v>
      </c>
      <c r="Y209">
        <v>5.7149999999999996E-3</v>
      </c>
      <c r="Z209">
        <v>4.8129999999999996E-3</v>
      </c>
      <c r="AA209">
        <v>4.0210000000000003E-3</v>
      </c>
      <c r="AB209">
        <v>3.3180000000000002E-3</v>
      </c>
      <c r="AC209">
        <v>2.722E-3</v>
      </c>
      <c r="AD209">
        <v>2.2520000000000001E-3</v>
      </c>
      <c r="AE209">
        <v>1.8799999999999999E-3</v>
      </c>
      <c r="AF209">
        <v>1.586E-3</v>
      </c>
      <c r="AG209">
        <v>1.3339999999999999E-3</v>
      </c>
      <c r="AH209">
        <v>1.1119999999999999E-3</v>
      </c>
      <c r="AI209" s="33">
        <v>-0.14499999999999999</v>
      </c>
    </row>
    <row r="210" spans="1:35">
      <c r="A210" t="s">
        <v>738</v>
      </c>
      <c r="B210" t="s">
        <v>3689</v>
      </c>
      <c r="C210" t="s">
        <v>3690</v>
      </c>
      <c r="D210" t="s">
        <v>772</v>
      </c>
      <c r="F210">
        <v>3.4175450000000001</v>
      </c>
      <c r="G210">
        <v>3.937557</v>
      </c>
      <c r="H210">
        <v>4.2808599999999997</v>
      </c>
      <c r="I210">
        <v>4.5283899999999999</v>
      </c>
      <c r="J210">
        <v>5.0234249999999996</v>
      </c>
      <c r="K210">
        <v>5.7625590000000004</v>
      </c>
      <c r="L210">
        <v>6.2549679999999999</v>
      </c>
      <c r="M210">
        <v>6.6538779999999997</v>
      </c>
      <c r="N210">
        <v>6.9815880000000003</v>
      </c>
      <c r="O210">
        <v>7.5119670000000003</v>
      </c>
      <c r="P210">
        <v>8.2656679999999998</v>
      </c>
      <c r="Q210">
        <v>9.1767389999999995</v>
      </c>
      <c r="R210">
        <v>10.016412000000001</v>
      </c>
      <c r="S210">
        <v>10.877518</v>
      </c>
      <c r="T210">
        <v>11.503679</v>
      </c>
      <c r="U210">
        <v>12.110168</v>
      </c>
      <c r="V210">
        <v>12.529909999999999</v>
      </c>
      <c r="W210">
        <v>12.925978000000001</v>
      </c>
      <c r="X210">
        <v>13.356121999999999</v>
      </c>
      <c r="Y210">
        <v>13.881565</v>
      </c>
      <c r="Z210">
        <v>14.221</v>
      </c>
      <c r="AA210">
        <v>14.402792</v>
      </c>
      <c r="AB210">
        <v>14.431562</v>
      </c>
      <c r="AC210">
        <v>14.400732</v>
      </c>
      <c r="AD210">
        <v>14.504939</v>
      </c>
      <c r="AE210">
        <v>14.6637</v>
      </c>
      <c r="AF210">
        <v>14.937144</v>
      </c>
      <c r="AG210">
        <v>15.106332</v>
      </c>
      <c r="AH210">
        <v>15.091945000000001</v>
      </c>
      <c r="AI210" s="33">
        <v>5.3999999999999999E-2</v>
      </c>
    </row>
    <row r="211" spans="1:35">
      <c r="A211" t="s">
        <v>739</v>
      </c>
      <c r="B211" t="s">
        <v>3691</v>
      </c>
      <c r="C211" t="s">
        <v>3692</v>
      </c>
      <c r="D211" t="s">
        <v>772</v>
      </c>
      <c r="F211">
        <v>6.5061999999999995E-2</v>
      </c>
      <c r="G211">
        <v>5.9054000000000002E-2</v>
      </c>
      <c r="H211">
        <v>5.1919E-2</v>
      </c>
      <c r="I211">
        <v>4.5565000000000001E-2</v>
      </c>
      <c r="J211">
        <v>4.1047E-2</v>
      </c>
      <c r="K211">
        <v>3.7317999999999997E-2</v>
      </c>
      <c r="L211">
        <v>3.3034000000000001E-2</v>
      </c>
      <c r="M211">
        <v>2.8462000000000001E-2</v>
      </c>
      <c r="N211">
        <v>2.4045E-2</v>
      </c>
      <c r="O211">
        <v>2.0475E-2</v>
      </c>
      <c r="P211">
        <v>1.7818000000000001E-2</v>
      </c>
      <c r="Q211">
        <v>1.5558000000000001E-2</v>
      </c>
      <c r="R211">
        <v>1.3524E-2</v>
      </c>
      <c r="S211">
        <v>1.174E-2</v>
      </c>
      <c r="T211">
        <v>1.0078E-2</v>
      </c>
      <c r="U211">
        <v>8.5869999999999991E-3</v>
      </c>
      <c r="V211">
        <v>7.3150000000000003E-3</v>
      </c>
      <c r="W211">
        <v>6.2119999999999996E-3</v>
      </c>
      <c r="X211">
        <v>5.2900000000000004E-3</v>
      </c>
      <c r="Y211">
        <v>4.535E-3</v>
      </c>
      <c r="Z211">
        <v>3.8400000000000001E-3</v>
      </c>
      <c r="AA211">
        <v>3.225E-3</v>
      </c>
      <c r="AB211">
        <v>2.6770000000000001E-3</v>
      </c>
      <c r="AC211">
        <v>2.2079999999999999E-3</v>
      </c>
      <c r="AD211">
        <v>1.838E-3</v>
      </c>
      <c r="AE211">
        <v>1.544E-3</v>
      </c>
      <c r="AF211">
        <v>1.3090000000000001E-3</v>
      </c>
      <c r="AG211">
        <v>1.108E-3</v>
      </c>
      <c r="AH211">
        <v>9.2900000000000003E-4</v>
      </c>
      <c r="AI211" s="33">
        <v>-0.14099999999999999</v>
      </c>
    </row>
    <row r="212" spans="1:35">
      <c r="A212" t="s">
        <v>740</v>
      </c>
      <c r="B212" t="s">
        <v>3693</v>
      </c>
      <c r="C212" t="s">
        <v>3694</v>
      </c>
      <c r="D212" t="s">
        <v>772</v>
      </c>
      <c r="F212">
        <v>0</v>
      </c>
      <c r="G212">
        <v>0</v>
      </c>
      <c r="H212">
        <v>0.22370399999999999</v>
      </c>
      <c r="I212">
        <v>0.225136</v>
      </c>
      <c r="J212">
        <v>0.23064000000000001</v>
      </c>
      <c r="K212">
        <v>0.24066100000000001</v>
      </c>
      <c r="L212">
        <v>0.247726</v>
      </c>
      <c r="M212">
        <v>0.248197</v>
      </c>
      <c r="N212">
        <v>0.24530399999999999</v>
      </c>
      <c r="O212">
        <v>0.246562</v>
      </c>
      <c r="P212">
        <v>0.25688299999999997</v>
      </c>
      <c r="Q212">
        <v>0.27228599999999997</v>
      </c>
      <c r="R212">
        <v>0.28858</v>
      </c>
      <c r="S212">
        <v>0.30543700000000001</v>
      </c>
      <c r="T212">
        <v>0.32371899999999998</v>
      </c>
      <c r="U212">
        <v>0.34286499999999998</v>
      </c>
      <c r="V212">
        <v>0.36357499999999998</v>
      </c>
      <c r="W212">
        <v>0.38661400000000001</v>
      </c>
      <c r="X212">
        <v>0.4143</v>
      </c>
      <c r="Y212">
        <v>0.448689</v>
      </c>
      <c r="Z212">
        <v>0.48136299999999999</v>
      </c>
      <c r="AA212">
        <v>0.51275300000000001</v>
      </c>
      <c r="AB212">
        <v>0.53937500000000005</v>
      </c>
      <c r="AC212">
        <v>0.56293199999999999</v>
      </c>
      <c r="AD212">
        <v>0.59100299999999995</v>
      </c>
      <c r="AE212">
        <v>0.62377099999999996</v>
      </c>
      <c r="AF212">
        <v>0.66215599999999997</v>
      </c>
      <c r="AG212">
        <v>0.69811900000000005</v>
      </c>
      <c r="AH212">
        <v>0.72548900000000005</v>
      </c>
      <c r="AI212" t="s">
        <v>112</v>
      </c>
    </row>
    <row r="213" spans="1:35">
      <c r="A213" t="s">
        <v>741</v>
      </c>
      <c r="B213" t="s">
        <v>3695</v>
      </c>
      <c r="C213" t="s">
        <v>3696</v>
      </c>
      <c r="D213" t="s">
        <v>772</v>
      </c>
      <c r="F213">
        <v>0</v>
      </c>
      <c r="G213">
        <v>0</v>
      </c>
      <c r="H213">
        <v>0.223218</v>
      </c>
      <c r="I213">
        <v>0.21752199999999999</v>
      </c>
      <c r="J213">
        <v>0.217944</v>
      </c>
      <c r="K213">
        <v>0.22500999999999999</v>
      </c>
      <c r="L213">
        <v>0.22753799999999999</v>
      </c>
      <c r="M213">
        <v>0.225961</v>
      </c>
      <c r="N213">
        <v>0.22353600000000001</v>
      </c>
      <c r="O213">
        <v>0.22835900000000001</v>
      </c>
      <c r="P213">
        <v>0.24306700000000001</v>
      </c>
      <c r="Q213">
        <v>0.26496900000000001</v>
      </c>
      <c r="R213">
        <v>0.28878599999999999</v>
      </c>
      <c r="S213">
        <v>0.31379800000000002</v>
      </c>
      <c r="T213">
        <v>0.341914</v>
      </c>
      <c r="U213">
        <v>0.37292999999999998</v>
      </c>
      <c r="V213">
        <v>0.40553800000000001</v>
      </c>
      <c r="W213">
        <v>0.44300899999999999</v>
      </c>
      <c r="X213">
        <v>0.48781200000000002</v>
      </c>
      <c r="Y213">
        <v>0.54256199999999999</v>
      </c>
      <c r="Z213">
        <v>0.59651600000000005</v>
      </c>
      <c r="AA213">
        <v>0.64921799999999996</v>
      </c>
      <c r="AB213">
        <v>0.69677299999999998</v>
      </c>
      <c r="AC213">
        <v>0.74084300000000003</v>
      </c>
      <c r="AD213">
        <v>0.79072900000000002</v>
      </c>
      <c r="AE213">
        <v>0.84462000000000004</v>
      </c>
      <c r="AF213">
        <v>0.90461100000000005</v>
      </c>
      <c r="AG213">
        <v>0.95857599999999998</v>
      </c>
      <c r="AH213">
        <v>0.996672</v>
      </c>
      <c r="AI213" t="s">
        <v>112</v>
      </c>
    </row>
    <row r="214" spans="1:35">
      <c r="A214" t="s">
        <v>742</v>
      </c>
      <c r="B214" t="s">
        <v>3697</v>
      </c>
      <c r="C214" t="s">
        <v>3698</v>
      </c>
      <c r="D214" t="s">
        <v>772</v>
      </c>
      <c r="F214">
        <v>0</v>
      </c>
      <c r="G214">
        <v>0</v>
      </c>
      <c r="H214">
        <v>0.37410900000000002</v>
      </c>
      <c r="I214">
        <v>0.37837900000000002</v>
      </c>
      <c r="J214">
        <v>0.39363100000000001</v>
      </c>
      <c r="K214">
        <v>0.41469200000000001</v>
      </c>
      <c r="L214">
        <v>0.42724600000000001</v>
      </c>
      <c r="M214">
        <v>0.43020900000000001</v>
      </c>
      <c r="N214">
        <v>0.426925</v>
      </c>
      <c r="O214">
        <v>0.42966399999999999</v>
      </c>
      <c r="P214">
        <v>0.445216</v>
      </c>
      <c r="Q214">
        <v>0.466756</v>
      </c>
      <c r="R214">
        <v>0.49167100000000002</v>
      </c>
      <c r="S214">
        <v>0.52203500000000003</v>
      </c>
      <c r="T214">
        <v>0.55333900000000003</v>
      </c>
      <c r="U214">
        <v>0.58709500000000003</v>
      </c>
      <c r="V214">
        <v>0.62812800000000002</v>
      </c>
      <c r="W214">
        <v>0.67414300000000005</v>
      </c>
      <c r="X214">
        <v>0.72923700000000002</v>
      </c>
      <c r="Y214">
        <v>0.79697099999999998</v>
      </c>
      <c r="Z214">
        <v>0.862348</v>
      </c>
      <c r="AA214">
        <v>0.92580899999999999</v>
      </c>
      <c r="AB214">
        <v>0.98073699999999997</v>
      </c>
      <c r="AC214">
        <v>1.0298400000000001</v>
      </c>
      <c r="AD214">
        <v>1.086846</v>
      </c>
      <c r="AE214">
        <v>1.1521729999999999</v>
      </c>
      <c r="AF214">
        <v>1.2276069999999999</v>
      </c>
      <c r="AG214">
        <v>1.298211</v>
      </c>
      <c r="AH214">
        <v>1.352368</v>
      </c>
      <c r="AI214" t="s">
        <v>112</v>
      </c>
    </row>
    <row r="215" spans="1:35">
      <c r="A215" t="s">
        <v>744</v>
      </c>
      <c r="B215" t="s">
        <v>3699</v>
      </c>
      <c r="C215" t="s">
        <v>3700</v>
      </c>
      <c r="D215" t="s">
        <v>772</v>
      </c>
      <c r="F215">
        <v>180.619843</v>
      </c>
      <c r="G215">
        <v>186.61459400000001</v>
      </c>
      <c r="H215">
        <v>187.90527299999999</v>
      </c>
      <c r="I215">
        <v>189.073318</v>
      </c>
      <c r="J215">
        <v>195.50990300000001</v>
      </c>
      <c r="K215">
        <v>204.516876</v>
      </c>
      <c r="L215">
        <v>208.613632</v>
      </c>
      <c r="M215">
        <v>207.47633400000001</v>
      </c>
      <c r="N215">
        <v>202.77531400000001</v>
      </c>
      <c r="O215">
        <v>200.390747</v>
      </c>
      <c r="P215">
        <v>203.057602</v>
      </c>
      <c r="Q215">
        <v>207.25149500000001</v>
      </c>
      <c r="R215">
        <v>211.29740899999999</v>
      </c>
      <c r="S215">
        <v>215.85180700000001</v>
      </c>
      <c r="T215">
        <v>218.65489199999999</v>
      </c>
      <c r="U215">
        <v>220.44850199999999</v>
      </c>
      <c r="V215">
        <v>222.67004399999999</v>
      </c>
      <c r="W215">
        <v>224.57498200000001</v>
      </c>
      <c r="X215">
        <v>227.46868900000001</v>
      </c>
      <c r="Y215">
        <v>232.28445400000001</v>
      </c>
      <c r="Z215">
        <v>234.702271</v>
      </c>
      <c r="AA215">
        <v>235.524292</v>
      </c>
      <c r="AB215">
        <v>233.86103800000001</v>
      </c>
      <c r="AC215">
        <v>231.13324</v>
      </c>
      <c r="AD215">
        <v>230.74333200000001</v>
      </c>
      <c r="AE215">
        <v>232.61245700000001</v>
      </c>
      <c r="AF215">
        <v>237.033524</v>
      </c>
      <c r="AG215">
        <v>241.06214900000001</v>
      </c>
      <c r="AH215">
        <v>242.80612199999999</v>
      </c>
      <c r="AI215" s="33">
        <v>1.0999999999999999E-2</v>
      </c>
    </row>
    <row r="216" spans="1:35">
      <c r="A216" t="s">
        <v>745</v>
      </c>
    </row>
    <row r="217" spans="1:35">
      <c r="A217" t="s">
        <v>245</v>
      </c>
      <c r="B217" t="s">
        <v>3701</v>
      </c>
      <c r="C217" t="s">
        <v>3702</v>
      </c>
      <c r="D217" t="s">
        <v>772</v>
      </c>
      <c r="F217">
        <v>273.15377799999999</v>
      </c>
      <c r="G217">
        <v>277.25292999999999</v>
      </c>
      <c r="H217">
        <v>273.352509</v>
      </c>
      <c r="I217">
        <v>270.278839</v>
      </c>
      <c r="J217">
        <v>274.77771000000001</v>
      </c>
      <c r="K217">
        <v>282.76934799999998</v>
      </c>
      <c r="L217">
        <v>283.92855800000001</v>
      </c>
      <c r="M217">
        <v>278.09097300000002</v>
      </c>
      <c r="N217">
        <v>267.66018700000001</v>
      </c>
      <c r="O217">
        <v>260.48663299999998</v>
      </c>
      <c r="P217">
        <v>259.95831299999998</v>
      </c>
      <c r="Q217">
        <v>261.29055799999998</v>
      </c>
      <c r="R217">
        <v>262.35479700000002</v>
      </c>
      <c r="S217">
        <v>263.95944200000002</v>
      </c>
      <c r="T217">
        <v>263.40429699999999</v>
      </c>
      <c r="U217">
        <v>261.66095000000001</v>
      </c>
      <c r="V217">
        <v>260.456909</v>
      </c>
      <c r="W217">
        <v>258.92114299999997</v>
      </c>
      <c r="X217">
        <v>258.53945900000002</v>
      </c>
      <c r="Y217">
        <v>260.30850199999998</v>
      </c>
      <c r="Z217">
        <v>259.36016799999999</v>
      </c>
      <c r="AA217">
        <v>256.683044</v>
      </c>
      <c r="AB217">
        <v>251.37922699999999</v>
      </c>
      <c r="AC217">
        <v>245.06869499999999</v>
      </c>
      <c r="AD217">
        <v>241.35510300000001</v>
      </c>
      <c r="AE217">
        <v>240.056625</v>
      </c>
      <c r="AF217">
        <v>241.37354999999999</v>
      </c>
      <c r="AG217">
        <v>242.24586500000001</v>
      </c>
      <c r="AH217">
        <v>240.813751</v>
      </c>
      <c r="AI217" s="33">
        <v>-4.0000000000000001E-3</v>
      </c>
    </row>
    <row r="218" spans="1:35">
      <c r="A218" t="s">
        <v>737</v>
      </c>
      <c r="B218" t="s">
        <v>3703</v>
      </c>
      <c r="C218" t="s">
        <v>3704</v>
      </c>
      <c r="D218" t="s">
        <v>772</v>
      </c>
      <c r="F218">
        <v>1.4683170000000001</v>
      </c>
      <c r="G218">
        <v>1.4749680000000001</v>
      </c>
      <c r="H218">
        <v>1.441465</v>
      </c>
      <c r="I218">
        <v>1.4146300000000001</v>
      </c>
      <c r="J218">
        <v>1.4290780000000001</v>
      </c>
      <c r="K218">
        <v>1.4627650000000001</v>
      </c>
      <c r="L218">
        <v>1.4620949999999999</v>
      </c>
      <c r="M218">
        <v>1.426545</v>
      </c>
      <c r="N218">
        <v>1.3685849999999999</v>
      </c>
      <c r="O218">
        <v>1.328265</v>
      </c>
      <c r="P218">
        <v>1.3225020000000001</v>
      </c>
      <c r="Q218">
        <v>1.3266819999999999</v>
      </c>
      <c r="R218">
        <v>1.329898</v>
      </c>
      <c r="S218">
        <v>1.3361769999999999</v>
      </c>
      <c r="T218">
        <v>1.3318110000000001</v>
      </c>
      <c r="U218">
        <v>1.3216840000000001</v>
      </c>
      <c r="V218">
        <v>1.314516</v>
      </c>
      <c r="W218">
        <v>1.3058419999999999</v>
      </c>
      <c r="X218">
        <v>1.303142</v>
      </c>
      <c r="Y218">
        <v>1.311412</v>
      </c>
      <c r="Z218">
        <v>1.306087</v>
      </c>
      <c r="AA218">
        <v>1.2921480000000001</v>
      </c>
      <c r="AB218">
        <v>1.2650710000000001</v>
      </c>
      <c r="AC218">
        <v>1.2330030000000001</v>
      </c>
      <c r="AD218">
        <v>1.2140690000000001</v>
      </c>
      <c r="AE218">
        <v>1.2073229999999999</v>
      </c>
      <c r="AF218">
        <v>1.213765</v>
      </c>
      <c r="AG218">
        <v>1.217992</v>
      </c>
      <c r="AH218">
        <v>1.210656</v>
      </c>
      <c r="AI218" s="33">
        <v>-7.0000000000000001E-3</v>
      </c>
    </row>
    <row r="219" spans="1:35">
      <c r="A219" t="s">
        <v>252</v>
      </c>
      <c r="B219" t="s">
        <v>3705</v>
      </c>
      <c r="C219" t="s">
        <v>3706</v>
      </c>
      <c r="D219" t="s">
        <v>772</v>
      </c>
      <c r="F219">
        <v>0.17300699999999999</v>
      </c>
      <c r="G219">
        <v>0.172127</v>
      </c>
      <c r="H219">
        <v>0.168462</v>
      </c>
      <c r="I219">
        <v>0.163133</v>
      </c>
      <c r="J219">
        <v>0.164606</v>
      </c>
      <c r="K219">
        <v>0.16752300000000001</v>
      </c>
      <c r="L219">
        <v>0.165524</v>
      </c>
      <c r="M219">
        <v>0.159612</v>
      </c>
      <c r="N219">
        <v>0.151614</v>
      </c>
      <c r="O219">
        <v>0.14713699999999999</v>
      </c>
      <c r="P219">
        <v>0.146811</v>
      </c>
      <c r="Q219">
        <v>0.148121</v>
      </c>
      <c r="R219">
        <v>0.148393</v>
      </c>
      <c r="S219">
        <v>0.148955</v>
      </c>
      <c r="T219">
        <v>0.1484</v>
      </c>
      <c r="U219">
        <v>0.14709800000000001</v>
      </c>
      <c r="V219">
        <v>0.14585899999999999</v>
      </c>
      <c r="W219">
        <v>0.14444399999999999</v>
      </c>
      <c r="X219">
        <v>0.14396999999999999</v>
      </c>
      <c r="Y219">
        <v>0.145035</v>
      </c>
      <c r="Z219">
        <v>0.14486099999999999</v>
      </c>
      <c r="AA219">
        <v>0.14369199999999999</v>
      </c>
      <c r="AB219">
        <v>0.14097399999999999</v>
      </c>
      <c r="AC219">
        <v>0.137542</v>
      </c>
      <c r="AD219">
        <v>0.13533200000000001</v>
      </c>
      <c r="AE219">
        <v>0.13444700000000001</v>
      </c>
      <c r="AF219">
        <v>0.134966</v>
      </c>
      <c r="AG219">
        <v>0.13536500000000001</v>
      </c>
      <c r="AH219">
        <v>0.13438700000000001</v>
      </c>
      <c r="AI219" s="33">
        <v>-8.9999999999999993E-3</v>
      </c>
    </row>
    <row r="220" spans="1:35">
      <c r="A220" t="s">
        <v>261</v>
      </c>
      <c r="B220" t="s">
        <v>3707</v>
      </c>
      <c r="C220" t="s">
        <v>3708</v>
      </c>
      <c r="D220" t="s">
        <v>772</v>
      </c>
      <c r="F220">
        <v>4.3201260000000001</v>
      </c>
      <c r="G220">
        <v>4.0461859999999996</v>
      </c>
      <c r="H220">
        <v>3.9051140000000002</v>
      </c>
      <c r="I220">
        <v>3.729285</v>
      </c>
      <c r="J220">
        <v>3.6267489999999998</v>
      </c>
      <c r="K220">
        <v>3.5063439999999999</v>
      </c>
      <c r="L220">
        <v>3.2234250000000002</v>
      </c>
      <c r="M220">
        <v>2.8459379999999999</v>
      </c>
      <c r="N220">
        <v>2.5316390000000002</v>
      </c>
      <c r="O220">
        <v>2.3496640000000002</v>
      </c>
      <c r="P220">
        <v>2.2871739999999998</v>
      </c>
      <c r="Q220">
        <v>2.3356659999999998</v>
      </c>
      <c r="R220">
        <v>2.4406819999999998</v>
      </c>
      <c r="S220">
        <v>2.6116139999999999</v>
      </c>
      <c r="T220">
        <v>2.7673920000000001</v>
      </c>
      <c r="U220">
        <v>2.9190749999999999</v>
      </c>
      <c r="V220">
        <v>3.0896170000000001</v>
      </c>
      <c r="W220">
        <v>3.2541169999999999</v>
      </c>
      <c r="X220">
        <v>3.4418730000000002</v>
      </c>
      <c r="Y220">
        <v>3.6687120000000002</v>
      </c>
      <c r="Z220">
        <v>3.8706489999999998</v>
      </c>
      <c r="AA220">
        <v>4.0544669999999998</v>
      </c>
      <c r="AB220">
        <v>4.2094959999999997</v>
      </c>
      <c r="AC220">
        <v>4.3513820000000001</v>
      </c>
      <c r="AD220">
        <v>4.5388640000000002</v>
      </c>
      <c r="AE220">
        <v>4.7749579999999998</v>
      </c>
      <c r="AF220">
        <v>5.0720109999999998</v>
      </c>
      <c r="AG220">
        <v>5.3704739999999997</v>
      </c>
      <c r="AH220">
        <v>5.6250049999999998</v>
      </c>
      <c r="AI220" s="33">
        <v>8.9999999999999993E-3</v>
      </c>
    </row>
    <row r="221" spans="1:35">
      <c r="A221" t="s">
        <v>738</v>
      </c>
      <c r="B221" t="s">
        <v>3709</v>
      </c>
      <c r="C221" t="s">
        <v>3710</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3711</v>
      </c>
      <c r="C222" t="s">
        <v>3712</v>
      </c>
      <c r="D222" t="s">
        <v>772</v>
      </c>
      <c r="F222">
        <v>4.6861E-2</v>
      </c>
      <c r="G222">
        <v>4.2131000000000002E-2</v>
      </c>
      <c r="H222">
        <v>3.6874999999999998E-2</v>
      </c>
      <c r="I222">
        <v>3.2275999999999999E-2</v>
      </c>
      <c r="J222">
        <v>2.9056999999999999E-2</v>
      </c>
      <c r="K222">
        <v>2.6485999999999999E-2</v>
      </c>
      <c r="L222">
        <v>2.3567999999999999E-2</v>
      </c>
      <c r="M222">
        <v>2.0469000000000001E-2</v>
      </c>
      <c r="N222">
        <v>1.7479999999999999E-2</v>
      </c>
      <c r="O222">
        <v>1.5103E-2</v>
      </c>
      <c r="P222">
        <v>1.3384E-2</v>
      </c>
      <c r="Q222">
        <v>1.1946E-2</v>
      </c>
      <c r="R222">
        <v>1.0647999999999999E-2</v>
      </c>
      <c r="S222">
        <v>9.5060000000000006E-3</v>
      </c>
      <c r="T222">
        <v>8.4110000000000001E-3</v>
      </c>
      <c r="U222">
        <v>7.4019999999999997E-3</v>
      </c>
      <c r="V222">
        <v>6.5230000000000002E-3</v>
      </c>
      <c r="W222">
        <v>5.7349999999999996E-3</v>
      </c>
      <c r="X222">
        <v>5.0610000000000004E-3</v>
      </c>
      <c r="Y222">
        <v>4.4990000000000004E-3</v>
      </c>
      <c r="Z222">
        <v>3.9529999999999999E-3</v>
      </c>
      <c r="AA222">
        <v>3.447E-3</v>
      </c>
      <c r="AB222">
        <v>2.9710000000000001E-3</v>
      </c>
      <c r="AC222">
        <v>2.5469999999999998E-3</v>
      </c>
      <c r="AD222">
        <v>2.202E-3</v>
      </c>
      <c r="AE222">
        <v>1.921E-3</v>
      </c>
      <c r="AF222">
        <v>1.691E-3</v>
      </c>
      <c r="AG222">
        <v>1.4840000000000001E-3</v>
      </c>
      <c r="AH222">
        <v>1.289E-3</v>
      </c>
      <c r="AI222" s="33">
        <v>-0.12</v>
      </c>
    </row>
    <row r="223" spans="1:35">
      <c r="A223" t="s">
        <v>740</v>
      </c>
      <c r="B223" t="s">
        <v>3713</v>
      </c>
      <c r="C223" t="s">
        <v>3714</v>
      </c>
      <c r="D223" t="s">
        <v>772</v>
      </c>
      <c r="F223">
        <v>0</v>
      </c>
      <c r="G223">
        <v>0</v>
      </c>
      <c r="H223">
        <v>0.12339600000000001</v>
      </c>
      <c r="I223">
        <v>0.122352</v>
      </c>
      <c r="J223">
        <v>0.123767</v>
      </c>
      <c r="K223">
        <v>0.12762999999999999</v>
      </c>
      <c r="L223">
        <v>0.129825</v>
      </c>
      <c r="M223">
        <v>0.12878100000000001</v>
      </c>
      <c r="N223">
        <v>0.12643399999999999</v>
      </c>
      <c r="O223">
        <v>0.12619</v>
      </c>
      <c r="P223">
        <v>0.13042699999999999</v>
      </c>
      <c r="Q223">
        <v>0.13686999999999999</v>
      </c>
      <c r="R223">
        <v>0.14358899999999999</v>
      </c>
      <c r="S223">
        <v>0.150364</v>
      </c>
      <c r="T223">
        <v>0.157578</v>
      </c>
      <c r="U223">
        <v>0.16470199999999999</v>
      </c>
      <c r="V223">
        <v>0.17252000000000001</v>
      </c>
      <c r="W223">
        <v>0.181256</v>
      </c>
      <c r="X223">
        <v>0.192083</v>
      </c>
      <c r="Y223">
        <v>0.206038</v>
      </c>
      <c r="Z223">
        <v>0.21943199999999999</v>
      </c>
      <c r="AA223">
        <v>0.23277400000000001</v>
      </c>
      <c r="AB223">
        <v>0.24484400000000001</v>
      </c>
      <c r="AC223">
        <v>0.256685</v>
      </c>
      <c r="AD223">
        <v>0.27193800000000001</v>
      </c>
      <c r="AE223">
        <v>0.29079700000000003</v>
      </c>
      <c r="AF223">
        <v>0.31390000000000001</v>
      </c>
      <c r="AG223">
        <v>0.33745599999999998</v>
      </c>
      <c r="AH223">
        <v>0.35828700000000002</v>
      </c>
      <c r="AI223" t="s">
        <v>112</v>
      </c>
    </row>
    <row r="224" spans="1:35">
      <c r="A224" t="s">
        <v>741</v>
      </c>
      <c r="B224" t="s">
        <v>3715</v>
      </c>
      <c r="C224" t="s">
        <v>3716</v>
      </c>
      <c r="D224" t="s">
        <v>772</v>
      </c>
      <c r="F224">
        <v>0</v>
      </c>
      <c r="G224">
        <v>0</v>
      </c>
      <c r="H224">
        <v>0.27800999999999998</v>
      </c>
      <c r="I224">
        <v>0.26864199999999999</v>
      </c>
      <c r="J224">
        <v>0.26771800000000001</v>
      </c>
      <c r="K224">
        <v>0.27311099999999999</v>
      </c>
      <c r="L224">
        <v>0.27232800000000001</v>
      </c>
      <c r="M224">
        <v>0.26551599999999997</v>
      </c>
      <c r="N224">
        <v>0.25675399999999998</v>
      </c>
      <c r="O224">
        <v>0.25387300000000002</v>
      </c>
      <c r="P224">
        <v>0.25961600000000001</v>
      </c>
      <c r="Q224">
        <v>0.26997900000000002</v>
      </c>
      <c r="R224">
        <v>0.28048600000000001</v>
      </c>
      <c r="S224">
        <v>0.29162100000000002</v>
      </c>
      <c r="T224">
        <v>0.30225099999999999</v>
      </c>
      <c r="U224">
        <v>0.31273699999999999</v>
      </c>
      <c r="V224">
        <v>0.32405800000000001</v>
      </c>
      <c r="W224">
        <v>0.33725899999999998</v>
      </c>
      <c r="X224">
        <v>0.35411700000000002</v>
      </c>
      <c r="Y224">
        <v>0.37623899999999999</v>
      </c>
      <c r="Z224">
        <v>0.39632899999999999</v>
      </c>
      <c r="AA224">
        <v>0.41493799999999997</v>
      </c>
      <c r="AB224">
        <v>0.43014799999999997</v>
      </c>
      <c r="AC224">
        <v>0.443635</v>
      </c>
      <c r="AD224">
        <v>0.461254</v>
      </c>
      <c r="AE224">
        <v>0.482068</v>
      </c>
      <c r="AF224">
        <v>0.506992</v>
      </c>
      <c r="AG224">
        <v>0.52922499999999995</v>
      </c>
      <c r="AH224">
        <v>0.54466599999999998</v>
      </c>
      <c r="AI224" t="s">
        <v>112</v>
      </c>
    </row>
    <row r="225" spans="1:35">
      <c r="A225" t="s">
        <v>742</v>
      </c>
      <c r="B225" t="s">
        <v>3717</v>
      </c>
      <c r="C225" t="s">
        <v>3718</v>
      </c>
      <c r="D225" t="s">
        <v>772</v>
      </c>
      <c r="F225">
        <v>0</v>
      </c>
      <c r="G225">
        <v>0</v>
      </c>
      <c r="H225">
        <v>0.40806300000000001</v>
      </c>
      <c r="I225">
        <v>0.40667500000000001</v>
      </c>
      <c r="J225">
        <v>0.41714899999999999</v>
      </c>
      <c r="K225">
        <v>0.43362000000000001</v>
      </c>
      <c r="L225">
        <v>0.44035000000000002</v>
      </c>
      <c r="M225">
        <v>0.436807</v>
      </c>
      <c r="N225">
        <v>0.42644500000000002</v>
      </c>
      <c r="O225">
        <v>0.42166500000000001</v>
      </c>
      <c r="P225">
        <v>0.42833100000000002</v>
      </c>
      <c r="Q225">
        <v>0.43908700000000001</v>
      </c>
      <c r="R225">
        <v>0.4506</v>
      </c>
      <c r="S225">
        <v>0.46441100000000002</v>
      </c>
      <c r="T225">
        <v>0.47588399999999997</v>
      </c>
      <c r="U225">
        <v>0.48666999999999999</v>
      </c>
      <c r="V225">
        <v>0.50003600000000004</v>
      </c>
      <c r="W225">
        <v>0.51450799999999997</v>
      </c>
      <c r="X225">
        <v>0.53324300000000002</v>
      </c>
      <c r="Y225">
        <v>0.55883499999999997</v>
      </c>
      <c r="Z225">
        <v>0.58118099999999995</v>
      </c>
      <c r="AA225">
        <v>0.60201400000000005</v>
      </c>
      <c r="AB225">
        <v>0.61870099999999995</v>
      </c>
      <c r="AC225">
        <v>0.63453300000000001</v>
      </c>
      <c r="AD225">
        <v>0.65890199999999999</v>
      </c>
      <c r="AE225">
        <v>0.69238699999999997</v>
      </c>
      <c r="AF225">
        <v>0.73678399999999999</v>
      </c>
      <c r="AG225">
        <v>0.78364599999999995</v>
      </c>
      <c r="AH225">
        <v>0.82641399999999998</v>
      </c>
      <c r="AI225" t="s">
        <v>112</v>
      </c>
    </row>
    <row r="226" spans="1:35">
      <c r="A226" t="s">
        <v>746</v>
      </c>
      <c r="B226" t="s">
        <v>3719</v>
      </c>
      <c r="C226" t="s">
        <v>3720</v>
      </c>
      <c r="D226" t="s">
        <v>772</v>
      </c>
      <c r="F226">
        <v>279.16204800000003</v>
      </c>
      <c r="G226">
        <v>282.98837300000002</v>
      </c>
      <c r="H226">
        <v>279.71392800000001</v>
      </c>
      <c r="I226">
        <v>276.415863</v>
      </c>
      <c r="J226">
        <v>280.835846</v>
      </c>
      <c r="K226">
        <v>288.76684599999999</v>
      </c>
      <c r="L226">
        <v>289.64562999999998</v>
      </c>
      <c r="M226">
        <v>283.37469499999997</v>
      </c>
      <c r="N226">
        <v>272.53912400000002</v>
      </c>
      <c r="O226">
        <v>265.12857100000002</v>
      </c>
      <c r="P226">
        <v>264.546539</v>
      </c>
      <c r="Q226">
        <v>265.95886200000001</v>
      </c>
      <c r="R226">
        <v>267.159088</v>
      </c>
      <c r="S226">
        <v>268.97213699999998</v>
      </c>
      <c r="T226">
        <v>268.596069</v>
      </c>
      <c r="U226">
        <v>267.02032500000001</v>
      </c>
      <c r="V226">
        <v>266.01004</v>
      </c>
      <c r="W226">
        <v>264.66433699999999</v>
      </c>
      <c r="X226">
        <v>264.51299999999998</v>
      </c>
      <c r="Y226">
        <v>266.57931500000001</v>
      </c>
      <c r="Z226">
        <v>265.88259900000003</v>
      </c>
      <c r="AA226">
        <v>263.426514</v>
      </c>
      <c r="AB226">
        <v>258.29144300000002</v>
      </c>
      <c r="AC226">
        <v>252.12806699999999</v>
      </c>
      <c r="AD226">
        <v>248.637665</v>
      </c>
      <c r="AE226">
        <v>247.640503</v>
      </c>
      <c r="AF226">
        <v>249.35369900000001</v>
      </c>
      <c r="AG226">
        <v>250.621521</v>
      </c>
      <c r="AH226">
        <v>249.51445000000001</v>
      </c>
      <c r="AI226" s="33">
        <v>-4.0000000000000001E-3</v>
      </c>
    </row>
    <row r="227" spans="1:35">
      <c r="A227" t="s">
        <v>758</v>
      </c>
      <c r="B227" t="s">
        <v>3721</v>
      </c>
      <c r="C227" t="s">
        <v>3722</v>
      </c>
      <c r="D227" t="s">
        <v>772</v>
      </c>
      <c r="F227">
        <v>711.90508999999997</v>
      </c>
      <c r="G227">
        <v>731.84020999999996</v>
      </c>
      <c r="H227">
        <v>742.94183299999997</v>
      </c>
      <c r="I227">
        <v>750.35986300000002</v>
      </c>
      <c r="J227">
        <v>767.58081100000004</v>
      </c>
      <c r="K227">
        <v>786.13439900000003</v>
      </c>
      <c r="L227">
        <v>791.50878899999998</v>
      </c>
      <c r="M227">
        <v>786.96075399999995</v>
      </c>
      <c r="N227">
        <v>772.96520999999996</v>
      </c>
      <c r="O227">
        <v>765.68450900000005</v>
      </c>
      <c r="P227">
        <v>771.08819600000004</v>
      </c>
      <c r="Q227">
        <v>779.19549600000005</v>
      </c>
      <c r="R227">
        <v>788.67095900000004</v>
      </c>
      <c r="S227">
        <v>800.96154799999999</v>
      </c>
      <c r="T227">
        <v>809.29266399999995</v>
      </c>
      <c r="U227">
        <v>815.65643299999999</v>
      </c>
      <c r="V227">
        <v>823.77453600000001</v>
      </c>
      <c r="W227">
        <v>829.73254399999996</v>
      </c>
      <c r="X227">
        <v>839.26415999999995</v>
      </c>
      <c r="Y227">
        <v>851.65173300000004</v>
      </c>
      <c r="Z227">
        <v>856.70849599999997</v>
      </c>
      <c r="AA227">
        <v>859.44567900000004</v>
      </c>
      <c r="AB227">
        <v>857.45519999999999</v>
      </c>
      <c r="AC227">
        <v>855.27301</v>
      </c>
      <c r="AD227">
        <v>857.67529300000001</v>
      </c>
      <c r="AE227">
        <v>863.11633300000005</v>
      </c>
      <c r="AF227">
        <v>874.22662400000002</v>
      </c>
      <c r="AG227">
        <v>885.059753</v>
      </c>
      <c r="AH227">
        <v>892.20599400000003</v>
      </c>
      <c r="AI227" s="33">
        <v>8.0000000000000002E-3</v>
      </c>
    </row>
    <row r="228" spans="1:35">
      <c r="A228" t="s">
        <v>153</v>
      </c>
    </row>
    <row r="229" spans="1:35">
      <c r="A229" t="s">
        <v>759</v>
      </c>
      <c r="B229" t="s">
        <v>3723</v>
      </c>
      <c r="C229" t="s">
        <v>3724</v>
      </c>
      <c r="D229" t="s">
        <v>773</v>
      </c>
      <c r="F229">
        <v>1621.6689449999999</v>
      </c>
      <c r="G229">
        <v>1602.000732</v>
      </c>
      <c r="H229">
        <v>1666.5855710000001</v>
      </c>
      <c r="I229">
        <v>1629.5417480000001</v>
      </c>
      <c r="J229">
        <v>1622.1038820000001</v>
      </c>
      <c r="K229">
        <v>1617.788086</v>
      </c>
      <c r="L229">
        <v>1627.6685789999999</v>
      </c>
      <c r="M229">
        <v>1646.1723629999999</v>
      </c>
      <c r="N229">
        <v>1647.666626</v>
      </c>
      <c r="O229">
        <v>1652.6727289999999</v>
      </c>
      <c r="P229">
        <v>1664.2730710000001</v>
      </c>
      <c r="Q229">
        <v>1670.6632079999999</v>
      </c>
      <c r="R229">
        <v>1671.606689</v>
      </c>
      <c r="S229">
        <v>1677.693237</v>
      </c>
      <c r="T229">
        <v>1679.6362300000001</v>
      </c>
      <c r="U229">
        <v>1688.5701899999999</v>
      </c>
      <c r="V229">
        <v>1686.594482</v>
      </c>
      <c r="W229">
        <v>1681.6455080000001</v>
      </c>
      <c r="X229">
        <v>1689.9884030000001</v>
      </c>
      <c r="Y229">
        <v>1696.063232</v>
      </c>
      <c r="Z229">
        <v>1708.9470209999999</v>
      </c>
      <c r="AA229">
        <v>1713.184082</v>
      </c>
      <c r="AB229">
        <v>1713.7332759999999</v>
      </c>
      <c r="AC229">
        <v>1719.427246</v>
      </c>
      <c r="AD229">
        <v>1717.267578</v>
      </c>
      <c r="AE229">
        <v>1721.3813479999999</v>
      </c>
      <c r="AF229">
        <v>1723.7348629999999</v>
      </c>
      <c r="AG229">
        <v>1730.982788</v>
      </c>
      <c r="AH229">
        <v>1740.2647710000001</v>
      </c>
      <c r="AI229" s="33">
        <v>3.0000000000000001E-3</v>
      </c>
    </row>
    <row r="230" spans="1:35">
      <c r="A230" t="s">
        <v>760</v>
      </c>
      <c r="B230" t="s">
        <v>3725</v>
      </c>
      <c r="C230" t="s">
        <v>3726</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3">
        <v>1E-3</v>
      </c>
    </row>
    <row r="231" spans="1:35">
      <c r="A231" t="s">
        <v>111</v>
      </c>
    </row>
    <row r="232" spans="1:35">
      <c r="A232" t="s">
        <v>761</v>
      </c>
      <c r="B232" t="s">
        <v>3727</v>
      </c>
      <c r="C232" t="s">
        <v>3728</v>
      </c>
      <c r="D232" t="s">
        <v>271</v>
      </c>
      <c r="F232">
        <v>481.21499599999999</v>
      </c>
      <c r="G232">
        <v>474.35510299999999</v>
      </c>
      <c r="H232">
        <v>492.41626000000002</v>
      </c>
      <c r="I232">
        <v>480.43441799999999</v>
      </c>
      <c r="J232">
        <v>477.020782</v>
      </c>
      <c r="K232">
        <v>474.299622</v>
      </c>
      <c r="L232">
        <v>475.501465</v>
      </c>
      <c r="M232">
        <v>478.95886200000001</v>
      </c>
      <c r="N232">
        <v>477.21209700000003</v>
      </c>
      <c r="O232">
        <v>476.24475100000001</v>
      </c>
      <c r="P232">
        <v>476.68658399999998</v>
      </c>
      <c r="Q232">
        <v>475.14428700000002</v>
      </c>
      <c r="R232">
        <v>471.58700599999997</v>
      </c>
      <c r="S232">
        <v>469.02270499999997</v>
      </c>
      <c r="T232">
        <v>464.849243</v>
      </c>
      <c r="U232">
        <v>462.16082799999998</v>
      </c>
      <c r="V232">
        <v>456.06091300000003</v>
      </c>
      <c r="W232">
        <v>448.79238900000001</v>
      </c>
      <c r="X232">
        <v>444.68633999999997</v>
      </c>
      <c r="Y232">
        <v>439.572968</v>
      </c>
      <c r="Z232">
        <v>435.80844100000002</v>
      </c>
      <c r="AA232">
        <v>429.44543499999997</v>
      </c>
      <c r="AB232">
        <v>421.835083</v>
      </c>
      <c r="AC232">
        <v>415.18017600000002</v>
      </c>
      <c r="AD232">
        <v>406.35131799999999</v>
      </c>
      <c r="AE232">
        <v>397.55825800000002</v>
      </c>
      <c r="AF232">
        <v>388.556488</v>
      </c>
      <c r="AG232">
        <v>380.834656</v>
      </c>
      <c r="AH232">
        <v>373.69647200000003</v>
      </c>
      <c r="AI232" s="33">
        <v>-8.9999999999999993E-3</v>
      </c>
    </row>
    <row r="233" spans="1:35">
      <c r="A233" t="s">
        <v>236</v>
      </c>
      <c r="B233" t="s">
        <v>3729</v>
      </c>
      <c r="C233" t="s">
        <v>3730</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3731</v>
      </c>
      <c r="C234" t="s">
        <v>3732</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3733</v>
      </c>
      <c r="C235" t="s">
        <v>3734</v>
      </c>
      <c r="D235" t="s">
        <v>271</v>
      </c>
      <c r="F235">
        <v>0.51553700000000002</v>
      </c>
      <c r="G235">
        <v>1.031112</v>
      </c>
      <c r="H235">
        <v>1.6138049999999999</v>
      </c>
      <c r="I235">
        <v>2.1053299999999999</v>
      </c>
      <c r="J235">
        <v>2.8101180000000001</v>
      </c>
      <c r="K235">
        <v>3.7501869999999999</v>
      </c>
      <c r="L235">
        <v>4.9608460000000001</v>
      </c>
      <c r="M235">
        <v>6.4531530000000004</v>
      </c>
      <c r="N235">
        <v>8.1283089999999998</v>
      </c>
      <c r="O235">
        <v>10.057039</v>
      </c>
      <c r="P235">
        <v>12.512364</v>
      </c>
      <c r="Q235">
        <v>15.415238</v>
      </c>
      <c r="R235">
        <v>18.732063</v>
      </c>
      <c r="S235">
        <v>22.562891</v>
      </c>
      <c r="T235">
        <v>26.786846000000001</v>
      </c>
      <c r="U235">
        <v>31.569227000000001</v>
      </c>
      <c r="V235">
        <v>36.571510000000004</v>
      </c>
      <c r="W235">
        <v>41.876682000000002</v>
      </c>
      <c r="X235">
        <v>47.897132999999997</v>
      </c>
      <c r="Y235">
        <v>54.260029000000003</v>
      </c>
      <c r="Z235">
        <v>61.251232000000002</v>
      </c>
      <c r="AA235">
        <v>68.321213</v>
      </c>
      <c r="AB235">
        <v>75.566299000000001</v>
      </c>
      <c r="AC235">
        <v>83.347649000000004</v>
      </c>
      <c r="AD235">
        <v>91.025429000000003</v>
      </c>
      <c r="AE235">
        <v>100.48432200000001</v>
      </c>
      <c r="AF235">
        <v>109.64125799999999</v>
      </c>
      <c r="AG235">
        <v>118.93048899999999</v>
      </c>
      <c r="AH235">
        <v>128.218796</v>
      </c>
      <c r="AI235" s="33">
        <v>0.218</v>
      </c>
    </row>
    <row r="236" spans="1:35">
      <c r="A236" t="s">
        <v>154</v>
      </c>
    </row>
    <row r="237" spans="1:35">
      <c r="A237" t="s">
        <v>764</v>
      </c>
      <c r="B237" t="s">
        <v>3735</v>
      </c>
      <c r="C237" t="s">
        <v>3736</v>
      </c>
      <c r="D237" t="s">
        <v>773</v>
      </c>
      <c r="F237">
        <v>444.89984099999998</v>
      </c>
      <c r="G237">
        <v>450.49111900000003</v>
      </c>
      <c r="H237">
        <v>449.02374300000002</v>
      </c>
      <c r="I237">
        <v>447.715576</v>
      </c>
      <c r="J237">
        <v>447.824005</v>
      </c>
      <c r="K237">
        <v>447.09670999999997</v>
      </c>
      <c r="L237">
        <v>446.20770299999998</v>
      </c>
      <c r="M237">
        <v>444.16409299999998</v>
      </c>
      <c r="N237">
        <v>441.18298299999998</v>
      </c>
      <c r="O237">
        <v>438.52200299999998</v>
      </c>
      <c r="P237">
        <v>436.823578</v>
      </c>
      <c r="Q237">
        <v>434.88879400000002</v>
      </c>
      <c r="R237">
        <v>433.18487499999998</v>
      </c>
      <c r="S237">
        <v>431.45101899999997</v>
      </c>
      <c r="T237">
        <v>428.73455799999999</v>
      </c>
      <c r="U237">
        <v>426.84320100000002</v>
      </c>
      <c r="V237">
        <v>424.50756799999999</v>
      </c>
      <c r="W237">
        <v>422.14855999999997</v>
      </c>
      <c r="X237">
        <v>420.87176499999998</v>
      </c>
      <c r="Y237">
        <v>419.95474200000001</v>
      </c>
      <c r="Z237">
        <v>418.61642499999999</v>
      </c>
      <c r="AA237">
        <v>417.23568699999998</v>
      </c>
      <c r="AB237">
        <v>415.20636000000002</v>
      </c>
      <c r="AC237">
        <v>413.15087899999997</v>
      </c>
      <c r="AD237">
        <v>411.09756499999997</v>
      </c>
      <c r="AE237">
        <v>408.89117399999998</v>
      </c>
      <c r="AF237">
        <v>407.28939800000001</v>
      </c>
      <c r="AG237">
        <v>405.94958500000001</v>
      </c>
      <c r="AH237">
        <v>404.558289</v>
      </c>
      <c r="AI237" s="33">
        <v>-3.0000000000000001E-3</v>
      </c>
    </row>
    <row r="238" spans="1:35">
      <c r="A238" t="s">
        <v>760</v>
      </c>
      <c r="B238" t="s">
        <v>3737</v>
      </c>
      <c r="C238" t="s">
        <v>3738</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3">
        <v>4.0000000000000001E-3</v>
      </c>
    </row>
    <row r="239" spans="1:35">
      <c r="A239" t="s">
        <v>111</v>
      </c>
    </row>
    <row r="240" spans="1:35">
      <c r="A240" t="s">
        <v>761</v>
      </c>
      <c r="B240" t="s">
        <v>3739</v>
      </c>
      <c r="C240" t="s">
        <v>3740</v>
      </c>
      <c r="D240" t="s">
        <v>271</v>
      </c>
      <c r="F240">
        <v>95.724982999999995</v>
      </c>
      <c r="G240">
        <v>96.422698999999994</v>
      </c>
      <c r="H240">
        <v>95.730300999999997</v>
      </c>
      <c r="I240">
        <v>95.126534000000007</v>
      </c>
      <c r="J240">
        <v>94.840912000000003</v>
      </c>
      <c r="K240">
        <v>94.360016000000002</v>
      </c>
      <c r="L240">
        <v>93.855926999999994</v>
      </c>
      <c r="M240">
        <v>93.100173999999996</v>
      </c>
      <c r="N240">
        <v>92.171616</v>
      </c>
      <c r="O240">
        <v>91.315467999999996</v>
      </c>
      <c r="P240">
        <v>90.654572000000002</v>
      </c>
      <c r="Q240">
        <v>89.939941000000005</v>
      </c>
      <c r="R240">
        <v>89.268332999999998</v>
      </c>
      <c r="S240">
        <v>88.611205999999996</v>
      </c>
      <c r="T240">
        <v>87.753417999999996</v>
      </c>
      <c r="U240">
        <v>87.064812000000003</v>
      </c>
      <c r="V240">
        <v>86.300651999999999</v>
      </c>
      <c r="W240">
        <v>85.537093999999996</v>
      </c>
      <c r="X240">
        <v>84.938889000000003</v>
      </c>
      <c r="Y240">
        <v>84.340286000000006</v>
      </c>
      <c r="Z240">
        <v>83.657653999999994</v>
      </c>
      <c r="AA240">
        <v>82.964316999999994</v>
      </c>
      <c r="AB240">
        <v>82.141852999999998</v>
      </c>
      <c r="AC240">
        <v>81.311156999999994</v>
      </c>
      <c r="AD240">
        <v>80.473670999999996</v>
      </c>
      <c r="AE240">
        <v>79.602264000000005</v>
      </c>
      <c r="AF240">
        <v>78.848433999999997</v>
      </c>
      <c r="AG240">
        <v>78.135283999999999</v>
      </c>
      <c r="AH240">
        <v>77.402191000000002</v>
      </c>
      <c r="AI240" s="33">
        <v>-8.0000000000000002E-3</v>
      </c>
    </row>
    <row r="241" spans="1:35">
      <c r="A241" t="s">
        <v>236</v>
      </c>
      <c r="B241" t="s">
        <v>3741</v>
      </c>
      <c r="C241" t="s">
        <v>3742</v>
      </c>
      <c r="D241" t="s">
        <v>271</v>
      </c>
      <c r="F241">
        <v>1.8763749999999999</v>
      </c>
      <c r="G241">
        <v>1.8085869999999999</v>
      </c>
      <c r="H241">
        <v>1.7157039999999999</v>
      </c>
      <c r="I241">
        <v>1.6258729999999999</v>
      </c>
      <c r="J241">
        <v>1.550691</v>
      </c>
      <c r="K241">
        <v>1.469492</v>
      </c>
      <c r="L241">
        <v>1.389602</v>
      </c>
      <c r="M241">
        <v>1.3076479999999999</v>
      </c>
      <c r="N241">
        <v>1.2200329999999999</v>
      </c>
      <c r="O241">
        <v>1.131213</v>
      </c>
      <c r="P241">
        <v>1.048195</v>
      </c>
      <c r="Q241">
        <v>0.96353599999999995</v>
      </c>
      <c r="R241">
        <v>0.88289600000000001</v>
      </c>
      <c r="S241">
        <v>0.80560200000000004</v>
      </c>
      <c r="T241">
        <v>0.73756200000000005</v>
      </c>
      <c r="U241">
        <v>0.66594100000000001</v>
      </c>
      <c r="V241">
        <v>0.58503099999999997</v>
      </c>
      <c r="W241">
        <v>0.49956099999999998</v>
      </c>
      <c r="X241">
        <v>0.42490299999999998</v>
      </c>
      <c r="Y241">
        <v>0.42233900000000002</v>
      </c>
      <c r="Z241">
        <v>0.41936499999999999</v>
      </c>
      <c r="AA241">
        <v>0.41636600000000001</v>
      </c>
      <c r="AB241">
        <v>0.41274</v>
      </c>
      <c r="AC241">
        <v>0.409109</v>
      </c>
      <c r="AD241">
        <v>0.405505</v>
      </c>
      <c r="AE241">
        <v>0.40177200000000002</v>
      </c>
      <c r="AF241">
        <v>0.39865600000000001</v>
      </c>
      <c r="AG241">
        <v>0.395814</v>
      </c>
      <c r="AH241">
        <v>0.39293800000000001</v>
      </c>
      <c r="AI241" s="33">
        <v>-5.3999999999999999E-2</v>
      </c>
    </row>
    <row r="242" spans="1:35">
      <c r="A242" t="s">
        <v>762</v>
      </c>
      <c r="B242" t="s">
        <v>3743</v>
      </c>
      <c r="C242" t="s">
        <v>3744</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3745</v>
      </c>
      <c r="C243" t="s">
        <v>3746</v>
      </c>
      <c r="D243" t="s">
        <v>271</v>
      </c>
      <c r="F243">
        <v>0.638131</v>
      </c>
      <c r="G243">
        <v>0.70208599999999999</v>
      </c>
      <c r="H243">
        <v>0.753251</v>
      </c>
      <c r="I243">
        <v>0.80344899999999997</v>
      </c>
      <c r="J243">
        <v>0.84972899999999996</v>
      </c>
      <c r="K243">
        <v>0.89651700000000001</v>
      </c>
      <c r="L243">
        <v>0.94184999999999997</v>
      </c>
      <c r="M243">
        <v>0.98365100000000005</v>
      </c>
      <c r="N243">
        <v>1.025746</v>
      </c>
      <c r="O243">
        <v>1.0702229999999999</v>
      </c>
      <c r="P243">
        <v>1.114727</v>
      </c>
      <c r="Q243">
        <v>1.1594</v>
      </c>
      <c r="R243">
        <v>1.20221</v>
      </c>
      <c r="S243">
        <v>1.2428630000000001</v>
      </c>
      <c r="T243">
        <v>1.272964</v>
      </c>
      <c r="U243">
        <v>1.3090900000000001</v>
      </c>
      <c r="V243">
        <v>1.3501829999999999</v>
      </c>
      <c r="W243">
        <v>1.3945369999999999</v>
      </c>
      <c r="X243">
        <v>1.480405</v>
      </c>
      <c r="Y243">
        <v>1.5725260000000001</v>
      </c>
      <c r="Z243">
        <v>1.668757</v>
      </c>
      <c r="AA243">
        <v>1.7706900000000001</v>
      </c>
      <c r="AB243">
        <v>1.8759479999999999</v>
      </c>
      <c r="AC243">
        <v>1.9872669999999999</v>
      </c>
      <c r="AD243">
        <v>2.1050249999999999</v>
      </c>
      <c r="AE243">
        <v>2.2288320000000001</v>
      </c>
      <c r="AF243">
        <v>2.363461</v>
      </c>
      <c r="AG243">
        <v>2.5076390000000002</v>
      </c>
      <c r="AH243">
        <v>2.6600920000000001</v>
      </c>
      <c r="AI243" s="33">
        <v>5.1999999999999998E-2</v>
      </c>
    </row>
    <row r="244" spans="1:35">
      <c r="A244" t="s">
        <v>155</v>
      </c>
    </row>
    <row r="245" spans="1:35">
      <c r="A245" t="s">
        <v>765</v>
      </c>
      <c r="B245" t="s">
        <v>3747</v>
      </c>
      <c r="C245" t="s">
        <v>3748</v>
      </c>
      <c r="D245" t="s">
        <v>775</v>
      </c>
      <c r="F245">
        <v>5234.1591799999997</v>
      </c>
      <c r="G245">
        <v>5265.1977539999998</v>
      </c>
      <c r="H245">
        <v>5359.6513670000004</v>
      </c>
      <c r="I245">
        <v>5505.7456050000001</v>
      </c>
      <c r="J245">
        <v>5703.1865230000003</v>
      </c>
      <c r="K245">
        <v>5894.6611329999996</v>
      </c>
      <c r="L245">
        <v>6053.3959960000002</v>
      </c>
      <c r="M245">
        <v>6206.0664059999999</v>
      </c>
      <c r="N245">
        <v>6353.2041019999997</v>
      </c>
      <c r="O245">
        <v>6520.6933589999999</v>
      </c>
      <c r="P245">
        <v>6731.2807620000003</v>
      </c>
      <c r="Q245">
        <v>6932.7802730000003</v>
      </c>
      <c r="R245">
        <v>7140.8945309999999</v>
      </c>
      <c r="S245">
        <v>7363.1723629999997</v>
      </c>
      <c r="T245">
        <v>7559.9169920000004</v>
      </c>
      <c r="U245">
        <v>7752.4965819999998</v>
      </c>
      <c r="V245">
        <v>7951.513672</v>
      </c>
      <c r="W245">
        <v>8177.720703</v>
      </c>
      <c r="X245">
        <v>8408.3916019999997</v>
      </c>
      <c r="Y245">
        <v>8671.2255860000005</v>
      </c>
      <c r="Z245">
        <v>8947.1464840000008</v>
      </c>
      <c r="AA245">
        <v>9229.0791019999997</v>
      </c>
      <c r="AB245">
        <v>9535.3583980000003</v>
      </c>
      <c r="AC245">
        <v>9844.3134769999997</v>
      </c>
      <c r="AD245">
        <v>10175.212890999999</v>
      </c>
      <c r="AE245">
        <v>10496.982421999999</v>
      </c>
      <c r="AF245">
        <v>10868.773438</v>
      </c>
      <c r="AG245">
        <v>11256.375</v>
      </c>
      <c r="AH245">
        <v>11635.095703000001</v>
      </c>
      <c r="AI245" s="33">
        <v>2.9000000000000001E-2</v>
      </c>
    </row>
    <row r="246" spans="1:35">
      <c r="A246" t="s">
        <v>766</v>
      </c>
      <c r="B246" t="s">
        <v>3749</v>
      </c>
      <c r="C246" t="s">
        <v>3750</v>
      </c>
      <c r="D246" t="s">
        <v>775</v>
      </c>
      <c r="F246">
        <v>1831.682251</v>
      </c>
      <c r="G246">
        <v>1863.29126</v>
      </c>
      <c r="H246">
        <v>1899.9494629999999</v>
      </c>
      <c r="I246">
        <v>1959.847534</v>
      </c>
      <c r="J246">
        <v>2033.583496</v>
      </c>
      <c r="K246">
        <v>2098.4243160000001</v>
      </c>
      <c r="L246">
        <v>2147.2729490000002</v>
      </c>
      <c r="M246">
        <v>2183.094971</v>
      </c>
      <c r="N246">
        <v>2210.226807</v>
      </c>
      <c r="O246">
        <v>2240.0920409999999</v>
      </c>
      <c r="P246">
        <v>2279.5629880000001</v>
      </c>
      <c r="Q246">
        <v>2323.7470699999999</v>
      </c>
      <c r="R246">
        <v>2372.790039</v>
      </c>
      <c r="S246">
        <v>2428.3520509999998</v>
      </c>
      <c r="T246">
        <v>2484.2844239999999</v>
      </c>
      <c r="U246">
        <v>2545.6938479999999</v>
      </c>
      <c r="V246">
        <v>2610.1118160000001</v>
      </c>
      <c r="W246">
        <v>2686.710693</v>
      </c>
      <c r="X246">
        <v>2775.2883299999999</v>
      </c>
      <c r="Y246">
        <v>2868.7478030000002</v>
      </c>
      <c r="Z246">
        <v>2966.064453</v>
      </c>
      <c r="AA246">
        <v>3067.3342290000001</v>
      </c>
      <c r="AB246">
        <v>3174.6442870000001</v>
      </c>
      <c r="AC246">
        <v>3284.3732909999999</v>
      </c>
      <c r="AD246">
        <v>3402.3398440000001</v>
      </c>
      <c r="AE246">
        <v>3517.905029</v>
      </c>
      <c r="AF246">
        <v>3655.3054200000001</v>
      </c>
      <c r="AG246">
        <v>3801.4414059999999</v>
      </c>
      <c r="AH246">
        <v>3941.6977539999998</v>
      </c>
      <c r="AI246" s="33">
        <v>2.8000000000000001E-2</v>
      </c>
    </row>
    <row r="247" spans="1:35">
      <c r="A247" t="s">
        <v>767</v>
      </c>
      <c r="B247" t="s">
        <v>3751</v>
      </c>
      <c r="C247" t="s">
        <v>3752</v>
      </c>
      <c r="D247" t="s">
        <v>775</v>
      </c>
      <c r="F247">
        <v>3402.476807</v>
      </c>
      <c r="G247">
        <v>3401.9064939999998</v>
      </c>
      <c r="H247">
        <v>3459.701904</v>
      </c>
      <c r="I247">
        <v>3545.8979490000002</v>
      </c>
      <c r="J247">
        <v>3669.6027829999998</v>
      </c>
      <c r="K247">
        <v>3796.2370609999998</v>
      </c>
      <c r="L247">
        <v>3906.123047</v>
      </c>
      <c r="M247">
        <v>4022.9716800000001</v>
      </c>
      <c r="N247">
        <v>4142.9770509999998</v>
      </c>
      <c r="O247">
        <v>4280.6015619999998</v>
      </c>
      <c r="P247">
        <v>4451.7177730000003</v>
      </c>
      <c r="Q247">
        <v>4609.033203</v>
      </c>
      <c r="R247">
        <v>4768.1044920000004</v>
      </c>
      <c r="S247">
        <v>4934.8203119999998</v>
      </c>
      <c r="T247">
        <v>5075.6328119999998</v>
      </c>
      <c r="U247">
        <v>5206.8027339999999</v>
      </c>
      <c r="V247">
        <v>5341.4018550000001</v>
      </c>
      <c r="W247">
        <v>5491.0097660000001</v>
      </c>
      <c r="X247">
        <v>5633.1030270000001</v>
      </c>
      <c r="Y247">
        <v>5802.4780270000001</v>
      </c>
      <c r="Z247">
        <v>5981.0815430000002</v>
      </c>
      <c r="AA247">
        <v>6161.7451170000004</v>
      </c>
      <c r="AB247">
        <v>6360.7143550000001</v>
      </c>
      <c r="AC247">
        <v>6559.9399409999996</v>
      </c>
      <c r="AD247">
        <v>6772.8725590000004</v>
      </c>
      <c r="AE247">
        <v>6979.0776370000003</v>
      </c>
      <c r="AF247">
        <v>7213.4682620000003</v>
      </c>
      <c r="AG247">
        <v>7454.9331050000001</v>
      </c>
      <c r="AH247">
        <v>7693.3974609999996</v>
      </c>
      <c r="AI247" s="33">
        <v>0.03</v>
      </c>
    </row>
    <row r="248" spans="1:35">
      <c r="A248" t="s">
        <v>111</v>
      </c>
    </row>
    <row r="249" spans="1:35">
      <c r="A249" t="s">
        <v>761</v>
      </c>
      <c r="B249" t="s">
        <v>3753</v>
      </c>
      <c r="C249" t="s">
        <v>3754</v>
      </c>
      <c r="D249" t="s">
        <v>271</v>
      </c>
      <c r="F249">
        <v>223.11389199999999</v>
      </c>
      <c r="G249">
        <v>317.17211900000001</v>
      </c>
      <c r="H249">
        <v>317.68228099999999</v>
      </c>
      <c r="I249">
        <v>320.18969700000002</v>
      </c>
      <c r="J249">
        <v>325.97909499999997</v>
      </c>
      <c r="K249">
        <v>331.358002</v>
      </c>
      <c r="L249">
        <v>341.36901899999998</v>
      </c>
      <c r="M249">
        <v>346.46060199999999</v>
      </c>
      <c r="N249">
        <v>353.099335</v>
      </c>
      <c r="O249">
        <v>354.36947600000002</v>
      </c>
      <c r="P249">
        <v>355.40081800000002</v>
      </c>
      <c r="Q249">
        <v>356.73367300000001</v>
      </c>
      <c r="R249">
        <v>357.47375499999998</v>
      </c>
      <c r="S249">
        <v>358.25482199999999</v>
      </c>
      <c r="T249">
        <v>359.32415800000001</v>
      </c>
      <c r="U249">
        <v>360.25109900000001</v>
      </c>
      <c r="V249">
        <v>361.31402600000001</v>
      </c>
      <c r="W249">
        <v>361.38961799999998</v>
      </c>
      <c r="X249">
        <v>361.11724900000002</v>
      </c>
      <c r="Y249">
        <v>361.29263300000002</v>
      </c>
      <c r="Z249">
        <v>362.16674799999998</v>
      </c>
      <c r="AA249">
        <v>362.08743299999998</v>
      </c>
      <c r="AB249">
        <v>361.83944700000001</v>
      </c>
      <c r="AC249">
        <v>361.65863000000002</v>
      </c>
      <c r="AD249">
        <v>360.845032</v>
      </c>
      <c r="AE249">
        <v>359.578979</v>
      </c>
      <c r="AF249">
        <v>359.377228</v>
      </c>
      <c r="AG249">
        <v>358.604309</v>
      </c>
      <c r="AH249">
        <v>357.797821</v>
      </c>
      <c r="AI249" s="33">
        <v>1.7000000000000001E-2</v>
      </c>
    </row>
    <row r="250" spans="1:35">
      <c r="A250" t="s">
        <v>236</v>
      </c>
      <c r="B250" t="s">
        <v>3755</v>
      </c>
      <c r="C250" t="s">
        <v>3756</v>
      </c>
      <c r="D250" t="s">
        <v>271</v>
      </c>
      <c r="F250">
        <v>685.66467299999999</v>
      </c>
      <c r="G250">
        <v>533.60809300000005</v>
      </c>
      <c r="H250">
        <v>520.54406700000004</v>
      </c>
      <c r="I250">
        <v>523.77417000000003</v>
      </c>
      <c r="J250">
        <v>502.85418700000002</v>
      </c>
      <c r="K250">
        <v>498.24465900000001</v>
      </c>
      <c r="L250">
        <v>482.26531999999997</v>
      </c>
      <c r="M250">
        <v>475.65210000000002</v>
      </c>
      <c r="N250">
        <v>468.35513300000002</v>
      </c>
      <c r="O250">
        <v>467.03558299999997</v>
      </c>
      <c r="P250">
        <v>465.192566</v>
      </c>
      <c r="Q250">
        <v>462.69485500000002</v>
      </c>
      <c r="R250">
        <v>461.07971199999997</v>
      </c>
      <c r="S250">
        <v>459.72174100000001</v>
      </c>
      <c r="T250">
        <v>456.01342799999998</v>
      </c>
      <c r="U250">
        <v>455.510468</v>
      </c>
      <c r="V250">
        <v>457.39514200000002</v>
      </c>
      <c r="W250">
        <v>458.531677</v>
      </c>
      <c r="X250">
        <v>458.37020899999999</v>
      </c>
      <c r="Y250">
        <v>457.18817100000001</v>
      </c>
      <c r="Z250">
        <v>454.23040800000001</v>
      </c>
      <c r="AA250">
        <v>453.10952800000001</v>
      </c>
      <c r="AB250">
        <v>451.94390900000002</v>
      </c>
      <c r="AC250">
        <v>449.86441000000002</v>
      </c>
      <c r="AD250">
        <v>447.98303199999998</v>
      </c>
      <c r="AE250">
        <v>446.93521099999998</v>
      </c>
      <c r="AF250">
        <v>443.11758400000002</v>
      </c>
      <c r="AG250">
        <v>439.97061200000002</v>
      </c>
      <c r="AH250">
        <v>436.110657</v>
      </c>
      <c r="AI250" s="33">
        <v>-1.6E-2</v>
      </c>
    </row>
    <row r="251" spans="1:35">
      <c r="A251" t="s">
        <v>762</v>
      </c>
      <c r="B251" t="s">
        <v>3757</v>
      </c>
      <c r="C251" t="s">
        <v>3758</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3759</v>
      </c>
      <c r="C252" t="s">
        <v>3760</v>
      </c>
      <c r="D252" t="s">
        <v>271</v>
      </c>
      <c r="F252">
        <v>26.362444</v>
      </c>
      <c r="G252">
        <v>31.622022999999999</v>
      </c>
      <c r="H252">
        <v>39.992077000000002</v>
      </c>
      <c r="I252">
        <v>35.883678000000003</v>
      </c>
      <c r="J252">
        <v>44.385406000000003</v>
      </c>
      <c r="K252">
        <v>42.622120000000002</v>
      </c>
      <c r="L252">
        <v>43.518650000000001</v>
      </c>
      <c r="M252">
        <v>43.189419000000001</v>
      </c>
      <c r="N252">
        <v>41.722569</v>
      </c>
      <c r="O252">
        <v>41.766570999999999</v>
      </c>
      <c r="P252">
        <v>42.488388</v>
      </c>
      <c r="Q252">
        <v>43.293022000000001</v>
      </c>
      <c r="R252">
        <v>44.112591000000002</v>
      </c>
      <c r="S252">
        <v>44.740291999999997</v>
      </c>
      <c r="T252">
        <v>46.538131999999997</v>
      </c>
      <c r="U252">
        <v>46.365302999999997</v>
      </c>
      <c r="V252">
        <v>44.505099999999999</v>
      </c>
      <c r="W252">
        <v>44.161251</v>
      </c>
      <c r="X252">
        <v>45.007579999999997</v>
      </c>
      <c r="Y252">
        <v>46.125877000000003</v>
      </c>
      <c r="Z252">
        <v>47.707382000000003</v>
      </c>
      <c r="AA252">
        <v>49.038699999999999</v>
      </c>
      <c r="AB252">
        <v>50.588763999999998</v>
      </c>
      <c r="AC252">
        <v>52.652892999999999</v>
      </c>
      <c r="AD252">
        <v>55.243122</v>
      </c>
      <c r="AE252">
        <v>57.712715000000003</v>
      </c>
      <c r="AF252">
        <v>60.987788999999999</v>
      </c>
      <c r="AG252">
        <v>64.399376000000004</v>
      </c>
      <c r="AH252">
        <v>68.277862999999996</v>
      </c>
      <c r="AI252" s="33">
        <v>3.5000000000000003E-2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1262</v>
      </c>
      <c r="B10" s="20" t="s">
        <v>1263</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54.377887999999999</v>
      </c>
      <c r="D19" s="27">
        <f>'AEO 2023 Table 49 Raw'!G9</f>
        <v>53.144534999999998</v>
      </c>
      <c r="E19" s="27">
        <f>'AEO 2023 Table 49 Raw'!H9</f>
        <v>52.484076999999999</v>
      </c>
      <c r="F19" s="27">
        <f>'AEO 2023 Table 49 Raw'!I9</f>
        <v>52.468116999999999</v>
      </c>
      <c r="G19" s="27">
        <f>'AEO 2023 Table 49 Raw'!J9</f>
        <v>52.863059999999997</v>
      </c>
      <c r="H19" s="27">
        <f>'AEO 2023 Table 49 Raw'!K9</f>
        <v>53.050303999999997</v>
      </c>
      <c r="I19" s="27">
        <f>'AEO 2023 Table 49 Raw'!L9</f>
        <v>53.208373999999999</v>
      </c>
      <c r="J19" s="27">
        <f>'AEO 2023 Table 49 Raw'!M9</f>
        <v>53.430602999999998</v>
      </c>
      <c r="K19" s="27">
        <f>'AEO 2023 Table 49 Raw'!N9</f>
        <v>53.797500999999997</v>
      </c>
      <c r="L19" s="27">
        <f>'AEO 2023 Table 49 Raw'!O9</f>
        <v>54.467663000000002</v>
      </c>
      <c r="M19" s="27">
        <f>'AEO 2023 Table 49 Raw'!P9</f>
        <v>55.340401</v>
      </c>
      <c r="N19" s="27">
        <f>'AEO 2023 Table 49 Raw'!Q9</f>
        <v>56.110450999999998</v>
      </c>
      <c r="O19" s="27">
        <f>'AEO 2023 Table 49 Raw'!R9</f>
        <v>56.965049999999998</v>
      </c>
      <c r="P19" s="27">
        <f>'AEO 2023 Table 49 Raw'!S9</f>
        <v>57.879925</v>
      </c>
      <c r="Q19" s="27">
        <f>'AEO 2023 Table 49 Raw'!T9</f>
        <v>58.640827000000002</v>
      </c>
      <c r="R19" s="27">
        <f>'AEO 2023 Table 49 Raw'!U9</f>
        <v>59.505074</v>
      </c>
      <c r="S19" s="27">
        <f>'AEO 2023 Table 49 Raw'!V9</f>
        <v>60.432819000000002</v>
      </c>
      <c r="T19" s="27">
        <f>'AEO 2023 Table 49 Raw'!W9</f>
        <v>61.337887000000002</v>
      </c>
      <c r="U19" s="27">
        <f>'AEO 2023 Table 49 Raw'!X9</f>
        <v>62.464069000000002</v>
      </c>
      <c r="V19" s="27">
        <f>'AEO 2023 Table 49 Raw'!Y9</f>
        <v>63.672091999999999</v>
      </c>
      <c r="W19" s="27">
        <f>'AEO 2023 Table 49 Raw'!Z9</f>
        <v>64.732062999999997</v>
      </c>
      <c r="X19" s="27">
        <f>'AEO 2023 Table 49 Raw'!AA9</f>
        <v>65.792686000000003</v>
      </c>
      <c r="Y19" s="27">
        <f>'AEO 2023 Table 49 Raw'!AB9</f>
        <v>66.844727000000006</v>
      </c>
      <c r="Z19" s="27">
        <f>'AEO 2023 Table 49 Raw'!AC9</f>
        <v>68.021523000000002</v>
      </c>
      <c r="AA19" s="27">
        <f>'AEO 2023 Table 49 Raw'!AD9</f>
        <v>69.342087000000006</v>
      </c>
      <c r="AB19" s="27">
        <f>'AEO 2023 Table 49 Raw'!AE9</f>
        <v>70.717215999999993</v>
      </c>
      <c r="AC19" s="27">
        <f>'AEO 2023 Table 49 Raw'!AF9</f>
        <v>72.151206999999999</v>
      </c>
      <c r="AD19" s="27">
        <f>'AEO 2023 Table 49 Raw'!AG9</f>
        <v>73.580948000000006</v>
      </c>
      <c r="AE19" s="27">
        <f>'AEO 2023 Table 49 Raw'!AH9</f>
        <v>75.081901999999999</v>
      </c>
      <c r="AF19" s="46">
        <f>'AEO 2023 Table 49 Raw'!AI9</f>
        <v>1.2E-2</v>
      </c>
    </row>
    <row r="20" spans="1:32" ht="15" customHeight="1">
      <c r="A20" s="8" t="s">
        <v>1270</v>
      </c>
      <c r="B20" s="24" t="s">
        <v>1271</v>
      </c>
      <c r="C20" s="27">
        <f>'AEO 2023 Table 49 Raw'!F10</f>
        <v>16.839545999999999</v>
      </c>
      <c r="D20" s="27">
        <f>'AEO 2023 Table 49 Raw'!G10</f>
        <v>17.744130999999999</v>
      </c>
      <c r="E20" s="27">
        <f>'AEO 2023 Table 49 Raw'!H10</f>
        <v>18.742289</v>
      </c>
      <c r="F20" s="27">
        <f>'AEO 2023 Table 49 Raw'!I10</f>
        <v>19.888808999999998</v>
      </c>
      <c r="G20" s="27">
        <f>'AEO 2023 Table 49 Raw'!J10</f>
        <v>21.134782999999999</v>
      </c>
      <c r="H20" s="27">
        <f>'AEO 2023 Table 49 Raw'!K10</f>
        <v>22.227530000000002</v>
      </c>
      <c r="I20" s="27">
        <f>'AEO 2023 Table 49 Raw'!L10</f>
        <v>23.225821</v>
      </c>
      <c r="J20" s="27">
        <f>'AEO 2023 Table 49 Raw'!M10</f>
        <v>24.184891</v>
      </c>
      <c r="K20" s="27">
        <f>'AEO 2023 Table 49 Raw'!N10</f>
        <v>25.133499</v>
      </c>
      <c r="L20" s="27">
        <f>'AEO 2023 Table 49 Raw'!O10</f>
        <v>26.140522000000001</v>
      </c>
      <c r="M20" s="27">
        <f>'AEO 2023 Table 49 Raw'!P10</f>
        <v>27.219895999999999</v>
      </c>
      <c r="N20" s="27">
        <f>'AEO 2023 Table 49 Raw'!Q10</f>
        <v>28.239384000000001</v>
      </c>
      <c r="O20" s="27">
        <f>'AEO 2023 Table 49 Raw'!R10</f>
        <v>29.250954</v>
      </c>
      <c r="P20" s="27">
        <f>'AEO 2023 Table 49 Raw'!S10</f>
        <v>30.247049000000001</v>
      </c>
      <c r="Q20" s="27">
        <f>'AEO 2023 Table 49 Raw'!T10</f>
        <v>31.152632000000001</v>
      </c>
      <c r="R20" s="27">
        <f>'AEO 2023 Table 49 Raw'!U10</f>
        <v>32.104511000000002</v>
      </c>
      <c r="S20" s="27">
        <f>'AEO 2023 Table 49 Raw'!V10</f>
        <v>33.061110999999997</v>
      </c>
      <c r="T20" s="27">
        <f>'AEO 2023 Table 49 Raw'!W10</f>
        <v>33.950099999999999</v>
      </c>
      <c r="U20" s="27">
        <f>'AEO 2023 Table 49 Raw'!X10</f>
        <v>34.922916000000001</v>
      </c>
      <c r="V20" s="27">
        <f>'AEO 2023 Table 49 Raw'!Y10</f>
        <v>35.946026000000003</v>
      </c>
      <c r="W20" s="27">
        <f>'AEO 2023 Table 49 Raw'!Z10</f>
        <v>36.850696999999997</v>
      </c>
      <c r="X20" s="27">
        <f>'AEO 2023 Table 49 Raw'!AA10</f>
        <v>37.664375</v>
      </c>
      <c r="Y20" s="27">
        <f>'AEO 2023 Table 49 Raw'!AB10</f>
        <v>38.410378000000001</v>
      </c>
      <c r="Z20" s="27">
        <f>'AEO 2023 Table 49 Raw'!AC10</f>
        <v>39.177334000000002</v>
      </c>
      <c r="AA20" s="27">
        <f>'AEO 2023 Table 49 Raw'!AD10</f>
        <v>39.988945000000001</v>
      </c>
      <c r="AB20" s="27">
        <f>'AEO 2023 Table 49 Raw'!AE10</f>
        <v>40.802666000000002</v>
      </c>
      <c r="AC20" s="27">
        <f>'AEO 2023 Table 49 Raw'!AF10</f>
        <v>41.617626000000001</v>
      </c>
      <c r="AD20" s="27">
        <f>'AEO 2023 Table 49 Raw'!AG10</f>
        <v>42.410922999999997</v>
      </c>
      <c r="AE20" s="27">
        <f>'AEO 2023 Table 49 Raw'!AH10</f>
        <v>43.240355999999998</v>
      </c>
      <c r="AF20" s="46">
        <f>'AEO 2023 Table 49 Raw'!AI10</f>
        <v>3.4000000000000002E-2</v>
      </c>
    </row>
    <row r="21" spans="1:32" ht="15" customHeight="1">
      <c r="A21" s="8" t="s">
        <v>1272</v>
      </c>
      <c r="B21" s="24" t="s">
        <v>915</v>
      </c>
      <c r="C21" s="27">
        <f>'AEO 2023 Table 49 Raw'!F11</f>
        <v>5.8500000000000002E-4</v>
      </c>
      <c r="D21" s="27">
        <f>'AEO 2023 Table 49 Raw'!G11</f>
        <v>7.6189999999999999E-3</v>
      </c>
      <c r="E21" s="27">
        <f>'AEO 2023 Table 49 Raw'!H11</f>
        <v>1.4655E-2</v>
      </c>
      <c r="F21" s="27">
        <f>'AEO 2023 Table 49 Raw'!I11</f>
        <v>2.1177000000000001E-2</v>
      </c>
      <c r="G21" s="27">
        <f>'AEO 2023 Table 49 Raw'!J11</f>
        <v>2.7449000000000001E-2</v>
      </c>
      <c r="H21" s="27">
        <f>'AEO 2023 Table 49 Raw'!K11</f>
        <v>3.3158E-2</v>
      </c>
      <c r="I21" s="27">
        <f>'AEO 2023 Table 49 Raw'!L11</f>
        <v>3.8422999999999999E-2</v>
      </c>
      <c r="J21" s="27">
        <f>'AEO 2023 Table 49 Raw'!M11</f>
        <v>4.3423999999999997E-2</v>
      </c>
      <c r="K21" s="27">
        <f>'AEO 2023 Table 49 Raw'!N11</f>
        <v>4.8313000000000002E-2</v>
      </c>
      <c r="L21" s="27">
        <f>'AEO 2023 Table 49 Raw'!O11</f>
        <v>5.3442999999999997E-2</v>
      </c>
      <c r="M21" s="27">
        <f>'AEO 2023 Table 49 Raw'!P11</f>
        <v>5.8875999999999998E-2</v>
      </c>
      <c r="N21" s="27">
        <f>'AEO 2023 Table 49 Raw'!Q11</f>
        <v>6.4350000000000004E-2</v>
      </c>
      <c r="O21" s="27">
        <f>'AEO 2023 Table 49 Raw'!R11</f>
        <v>7.0040000000000005E-2</v>
      </c>
      <c r="P21" s="27">
        <f>'AEO 2023 Table 49 Raw'!S11</f>
        <v>7.6002E-2</v>
      </c>
      <c r="Q21" s="27">
        <f>'AEO 2023 Table 49 Raw'!T11</f>
        <v>8.2100000000000006E-2</v>
      </c>
      <c r="R21" s="27">
        <f>'AEO 2023 Table 49 Raw'!U11</f>
        <v>8.8735999999999995E-2</v>
      </c>
      <c r="S21" s="27">
        <f>'AEO 2023 Table 49 Raw'!V11</f>
        <v>9.5949000000000007E-2</v>
      </c>
      <c r="T21" s="27">
        <f>'AEO 2023 Table 49 Raw'!W11</f>
        <v>0.10364</v>
      </c>
      <c r="U21" s="27">
        <f>'AEO 2023 Table 49 Raw'!X11</f>
        <v>0.112416</v>
      </c>
      <c r="V21" s="27">
        <f>'AEO 2023 Table 49 Raw'!Y11</f>
        <v>0.122264</v>
      </c>
      <c r="W21" s="27">
        <f>'AEO 2023 Table 49 Raw'!Z11</f>
        <v>0.132771</v>
      </c>
      <c r="X21" s="27">
        <f>'AEO 2023 Table 49 Raw'!AA11</f>
        <v>0.144178</v>
      </c>
      <c r="Y21" s="27">
        <f>'AEO 2023 Table 49 Raw'!AB11</f>
        <v>0.156277</v>
      </c>
      <c r="Z21" s="27">
        <f>'AEO 2023 Table 49 Raw'!AC11</f>
        <v>0.169465</v>
      </c>
      <c r="AA21" s="27">
        <f>'AEO 2023 Table 49 Raw'!AD11</f>
        <v>0.18385499999999999</v>
      </c>
      <c r="AB21" s="27">
        <f>'AEO 2023 Table 49 Raw'!AE11</f>
        <v>0.19916</v>
      </c>
      <c r="AC21" s="27">
        <f>'AEO 2023 Table 49 Raw'!AF11</f>
        <v>0.215339</v>
      </c>
      <c r="AD21" s="27">
        <f>'AEO 2023 Table 49 Raw'!AG11</f>
        <v>0.232209</v>
      </c>
      <c r="AE21" s="27">
        <f>'AEO 2023 Table 49 Raw'!AH11</f>
        <v>0.24999299999999999</v>
      </c>
      <c r="AF21" s="46">
        <f>'AEO 2023 Table 49 Raw'!AI11</f>
        <v>0.24199999999999999</v>
      </c>
    </row>
    <row r="22" spans="1:32" ht="15" customHeight="1">
      <c r="A22" s="8" t="s">
        <v>1273</v>
      </c>
      <c r="B22" s="24" t="s">
        <v>1274</v>
      </c>
      <c r="C22" s="27">
        <f>'AEO 2023 Table 49 Raw'!F12</f>
        <v>1.5417999999999999E-2</v>
      </c>
      <c r="D22" s="27">
        <f>'AEO 2023 Table 49 Raw'!G12</f>
        <v>1.3983000000000001E-2</v>
      </c>
      <c r="E22" s="27">
        <f>'AEO 2023 Table 49 Raw'!H12</f>
        <v>1.2749E-2</v>
      </c>
      <c r="F22" s="27">
        <f>'AEO 2023 Table 49 Raw'!I12</f>
        <v>1.172E-2</v>
      </c>
      <c r="G22" s="27">
        <f>'AEO 2023 Table 49 Raw'!J12</f>
        <v>1.0836E-2</v>
      </c>
      <c r="H22" s="27">
        <f>'AEO 2023 Table 49 Raw'!K12</f>
        <v>9.9769999999999998E-3</v>
      </c>
      <c r="I22" s="27">
        <f>'AEO 2023 Table 49 Raw'!L12</f>
        <v>9.1769999999999994E-3</v>
      </c>
      <c r="J22" s="27">
        <f>'AEO 2023 Table 49 Raw'!M12</f>
        <v>8.4419999999999999E-3</v>
      </c>
      <c r="K22" s="27">
        <f>'AEO 2023 Table 49 Raw'!N12</f>
        <v>7.7739999999999997E-3</v>
      </c>
      <c r="L22" s="27">
        <f>'AEO 2023 Table 49 Raw'!O12</f>
        <v>7.1869999999999998E-3</v>
      </c>
      <c r="M22" s="27">
        <f>'AEO 2023 Table 49 Raw'!P12</f>
        <v>6.6620000000000004E-3</v>
      </c>
      <c r="N22" s="27">
        <f>'AEO 2023 Table 49 Raw'!Q12</f>
        <v>6.1279999999999998E-3</v>
      </c>
      <c r="O22" s="27">
        <f>'AEO 2023 Table 49 Raw'!R12</f>
        <v>5.5770000000000004E-3</v>
      </c>
      <c r="P22" s="27">
        <f>'AEO 2023 Table 49 Raw'!S12</f>
        <v>4.9940000000000002E-3</v>
      </c>
      <c r="Q22" s="27">
        <f>'AEO 2023 Table 49 Raw'!T12</f>
        <v>4.3909999999999999E-3</v>
      </c>
      <c r="R22" s="27">
        <f>'AEO 2023 Table 49 Raw'!U12</f>
        <v>3.7599999999999999E-3</v>
      </c>
      <c r="S22" s="27">
        <f>'AEO 2023 Table 49 Raw'!V12</f>
        <v>3.179E-3</v>
      </c>
      <c r="T22" s="27">
        <f>'AEO 2023 Table 49 Raw'!W12</f>
        <v>2.647E-3</v>
      </c>
      <c r="U22" s="27">
        <f>'AEO 2023 Table 49 Raw'!X12</f>
        <v>2.114E-3</v>
      </c>
      <c r="V22" s="27">
        <f>'AEO 2023 Table 49 Raw'!Y12</f>
        <v>1.694E-3</v>
      </c>
      <c r="W22" s="27">
        <f>'AEO 2023 Table 49 Raw'!Z12</f>
        <v>1.3810000000000001E-3</v>
      </c>
      <c r="X22" s="27">
        <f>'AEO 2023 Table 49 Raw'!AA12</f>
        <v>1.1540000000000001E-3</v>
      </c>
      <c r="Y22" s="27">
        <f>'AEO 2023 Table 49 Raw'!AB12</f>
        <v>1.0059999999999999E-3</v>
      </c>
      <c r="Z22" s="27">
        <f>'AEO 2023 Table 49 Raw'!AC12</f>
        <v>9.0399999999999996E-4</v>
      </c>
      <c r="AA22" s="27">
        <f>'AEO 2023 Table 49 Raw'!AD12</f>
        <v>8.25E-4</v>
      </c>
      <c r="AB22" s="27">
        <f>'AEO 2023 Table 49 Raw'!AE12</f>
        <v>7.7300000000000003E-4</v>
      </c>
      <c r="AC22" s="27">
        <f>'AEO 2023 Table 49 Raw'!AF12</f>
        <v>7.0699999999999995E-4</v>
      </c>
      <c r="AD22" s="27">
        <f>'AEO 2023 Table 49 Raw'!AG12</f>
        <v>6.29E-4</v>
      </c>
      <c r="AE22" s="27">
        <f>'AEO 2023 Table 49 Raw'!AH12</f>
        <v>5.31E-4</v>
      </c>
      <c r="AF22" s="46">
        <f>'AEO 2023 Table 49 Raw'!AI12</f>
        <v>-0.113</v>
      </c>
    </row>
    <row r="23" spans="1:32" ht="15" customHeight="1">
      <c r="A23" s="8" t="s">
        <v>1275</v>
      </c>
      <c r="B23" s="24" t="s">
        <v>1276</v>
      </c>
      <c r="C23" s="27">
        <f>'AEO 2023 Table 49 Raw'!F13</f>
        <v>3.809787</v>
      </c>
      <c r="D23" s="27">
        <f>'AEO 2023 Table 49 Raw'!G13</f>
        <v>3.767833</v>
      </c>
      <c r="E23" s="27">
        <f>'AEO 2023 Table 49 Raw'!H13</f>
        <v>3.7441979999999999</v>
      </c>
      <c r="F23" s="27">
        <f>'AEO 2023 Table 49 Raw'!I13</f>
        <v>3.7457229999999999</v>
      </c>
      <c r="G23" s="27">
        <f>'AEO 2023 Table 49 Raw'!J13</f>
        <v>3.7694169999999998</v>
      </c>
      <c r="H23" s="27">
        <f>'AEO 2023 Table 49 Raw'!K13</f>
        <v>3.7826610000000001</v>
      </c>
      <c r="I23" s="27">
        <f>'AEO 2023 Table 49 Raw'!L13</f>
        <v>3.7951459999999999</v>
      </c>
      <c r="J23" s="27">
        <f>'AEO 2023 Table 49 Raw'!M13</f>
        <v>3.8137829999999999</v>
      </c>
      <c r="K23" s="27">
        <f>'AEO 2023 Table 49 Raw'!N13</f>
        <v>3.838174</v>
      </c>
      <c r="L23" s="27">
        <f>'AEO 2023 Table 49 Raw'!O13</f>
        <v>3.8822709999999998</v>
      </c>
      <c r="M23" s="27">
        <f>'AEO 2023 Table 49 Raw'!P13</f>
        <v>3.9409519999999998</v>
      </c>
      <c r="N23" s="27">
        <f>'AEO 2023 Table 49 Raw'!Q13</f>
        <v>3.9905879999999998</v>
      </c>
      <c r="O23" s="27">
        <f>'AEO 2023 Table 49 Raw'!R13</f>
        <v>4.0125820000000001</v>
      </c>
      <c r="P23" s="27">
        <f>'AEO 2023 Table 49 Raw'!S13</f>
        <v>4.0225119999999999</v>
      </c>
      <c r="Q23" s="27">
        <f>'AEO 2023 Table 49 Raw'!T13</f>
        <v>4.0094029999999998</v>
      </c>
      <c r="R23" s="27">
        <f>'AEO 2023 Table 49 Raw'!U13</f>
        <v>3.9999530000000001</v>
      </c>
      <c r="S23" s="27">
        <f>'AEO 2023 Table 49 Raw'!V13</f>
        <v>3.9800239999999998</v>
      </c>
      <c r="T23" s="27">
        <f>'AEO 2023 Table 49 Raw'!W13</f>
        <v>3.9583360000000001</v>
      </c>
      <c r="U23" s="27">
        <f>'AEO 2023 Table 49 Raw'!X13</f>
        <v>3.9592179999999999</v>
      </c>
      <c r="V23" s="27">
        <f>'AEO 2023 Table 49 Raw'!Y13</f>
        <v>3.979984</v>
      </c>
      <c r="W23" s="27">
        <f>'AEO 2023 Table 49 Raw'!Z13</f>
        <v>4.002802</v>
      </c>
      <c r="X23" s="27">
        <f>'AEO 2023 Table 49 Raw'!AA13</f>
        <v>4.0383959999999997</v>
      </c>
      <c r="Y23" s="27">
        <f>'AEO 2023 Table 49 Raw'!AB13</f>
        <v>4.0870350000000002</v>
      </c>
      <c r="Z23" s="27">
        <f>'AEO 2023 Table 49 Raw'!AC13</f>
        <v>4.1447019999999997</v>
      </c>
      <c r="AA23" s="27">
        <f>'AEO 2023 Table 49 Raw'!AD13</f>
        <v>4.2117040000000001</v>
      </c>
      <c r="AB23" s="27">
        <f>'AEO 2023 Table 49 Raw'!AE13</f>
        <v>4.2819940000000001</v>
      </c>
      <c r="AC23" s="27">
        <f>'AEO 2023 Table 49 Raw'!AF13</f>
        <v>4.3548410000000004</v>
      </c>
      <c r="AD23" s="27">
        <f>'AEO 2023 Table 49 Raw'!AG13</f>
        <v>4.4219140000000001</v>
      </c>
      <c r="AE23" s="27">
        <f>'AEO 2023 Table 49 Raw'!AH13</f>
        <v>4.4892539999999999</v>
      </c>
      <c r="AF23" s="46">
        <f>'AEO 2023 Table 49 Raw'!AI13</f>
        <v>6.0000000000000001E-3</v>
      </c>
    </row>
    <row r="24" spans="1:32" ht="15" customHeight="1">
      <c r="A24" s="8" t="s">
        <v>1277</v>
      </c>
      <c r="B24" s="24" t="s">
        <v>1278</v>
      </c>
      <c r="C24" s="27">
        <f>'AEO 2023 Table 49 Raw'!F14</f>
        <v>8.03E-4</v>
      </c>
      <c r="D24" s="27">
        <f>'AEO 2023 Table 49 Raw'!G14</f>
        <v>7.2599999999999997E-4</v>
      </c>
      <c r="E24" s="27">
        <f>'AEO 2023 Table 49 Raw'!H14</f>
        <v>6.6500000000000001E-4</v>
      </c>
      <c r="F24" s="27">
        <f>'AEO 2023 Table 49 Raw'!I14</f>
        <v>6.1899999999999998E-4</v>
      </c>
      <c r="G24" s="27">
        <f>'AEO 2023 Table 49 Raw'!J14</f>
        <v>5.8600000000000004E-4</v>
      </c>
      <c r="H24" s="27">
        <f>'AEO 2023 Table 49 Raw'!K14</f>
        <v>5.5900000000000004E-4</v>
      </c>
      <c r="I24" s="27">
        <f>'AEO 2023 Table 49 Raw'!L14</f>
        <v>5.3899999999999998E-4</v>
      </c>
      <c r="J24" s="27">
        <f>'AEO 2023 Table 49 Raw'!M14</f>
        <v>5.0699999999999996E-4</v>
      </c>
      <c r="K24" s="27">
        <f>'AEO 2023 Table 49 Raw'!N14</f>
        <v>4.66E-4</v>
      </c>
      <c r="L24" s="27">
        <f>'AEO 2023 Table 49 Raw'!O14</f>
        <v>4.28E-4</v>
      </c>
      <c r="M24" s="27">
        <f>'AEO 2023 Table 49 Raw'!P14</f>
        <v>3.9399999999999998E-4</v>
      </c>
      <c r="N24" s="27">
        <f>'AEO 2023 Table 49 Raw'!Q14</f>
        <v>3.3199999999999999E-4</v>
      </c>
      <c r="O24" s="27">
        <f>'AEO 2023 Table 49 Raw'!R14</f>
        <v>2.61E-4</v>
      </c>
      <c r="P24" s="27">
        <f>'AEO 2023 Table 49 Raw'!S14</f>
        <v>2.0599999999999999E-4</v>
      </c>
      <c r="Q24" s="27">
        <f>'AEO 2023 Table 49 Raw'!T14</f>
        <v>1.6100000000000001E-4</v>
      </c>
      <c r="R24" s="27">
        <f>'AEO 2023 Table 49 Raw'!U14</f>
        <v>1.27E-4</v>
      </c>
      <c r="S24" s="27">
        <f>'AEO 2023 Table 49 Raw'!V14</f>
        <v>9.8999999999999994E-5</v>
      </c>
      <c r="T24" s="27">
        <f>'AEO 2023 Table 49 Raw'!W14</f>
        <v>7.7999999999999999E-5</v>
      </c>
      <c r="U24" s="27">
        <f>'AEO 2023 Table 49 Raw'!X14</f>
        <v>6.8999999999999997E-5</v>
      </c>
      <c r="V24" s="27">
        <f>'AEO 2023 Table 49 Raw'!Y14</f>
        <v>6.7999999999999999E-5</v>
      </c>
      <c r="W24" s="27">
        <f>'AEO 2023 Table 49 Raw'!Z14</f>
        <v>6.6000000000000005E-5</v>
      </c>
      <c r="X24" s="27">
        <f>'AEO 2023 Table 49 Raw'!AA14</f>
        <v>6.3999999999999997E-5</v>
      </c>
      <c r="Y24" s="27">
        <f>'AEO 2023 Table 49 Raw'!AB14</f>
        <v>5.1999999999999997E-5</v>
      </c>
      <c r="Z24" s="27">
        <f>'AEO 2023 Table 49 Raw'!AC14</f>
        <v>3.6999999999999998E-5</v>
      </c>
      <c r="AA24" s="27">
        <f>'AEO 2023 Table 49 Raw'!AD14</f>
        <v>2.5999999999999998E-5</v>
      </c>
      <c r="AB24" s="27">
        <f>'AEO 2023 Table 49 Raw'!AE14</f>
        <v>1.8E-5</v>
      </c>
      <c r="AC24" s="27">
        <f>'AEO 2023 Table 49 Raw'!AF14</f>
        <v>1.2999999999999999E-5</v>
      </c>
      <c r="AD24" s="27">
        <f>'AEO 2023 Table 49 Raw'!AG14</f>
        <v>9.0000000000000002E-6</v>
      </c>
      <c r="AE24" s="27">
        <f>'AEO 2023 Table 49 Raw'!AH14</f>
        <v>6.0000000000000002E-6</v>
      </c>
      <c r="AF24" s="46">
        <f>'AEO 2023 Table 49 Raw'!AI14</f>
        <v>-0.159</v>
      </c>
    </row>
    <row r="25" spans="1:32" ht="15" customHeight="1">
      <c r="A25" s="8" t="s">
        <v>1279</v>
      </c>
      <c r="B25" s="24" t="s">
        <v>1280</v>
      </c>
      <c r="C25" s="27">
        <f>'AEO 2023 Table 49 Raw'!F15</f>
        <v>0</v>
      </c>
      <c r="D25" s="27">
        <f>'AEO 2023 Table 49 Raw'!G15</f>
        <v>5.7670000000000004E-3</v>
      </c>
      <c r="E25" s="27">
        <f>'AEO 2023 Table 49 Raw'!H15</f>
        <v>1.1591000000000001E-2</v>
      </c>
      <c r="F25" s="27">
        <f>'AEO 2023 Table 49 Raw'!I15</f>
        <v>1.7683999999999998E-2</v>
      </c>
      <c r="G25" s="27">
        <f>'AEO 2023 Table 49 Raw'!J15</f>
        <v>2.4024E-2</v>
      </c>
      <c r="H25" s="27">
        <f>'AEO 2023 Table 49 Raw'!K15</f>
        <v>3.0273000000000001E-2</v>
      </c>
      <c r="I25" s="27">
        <f>'AEO 2023 Table 49 Raw'!L15</f>
        <v>3.6479999999999999E-2</v>
      </c>
      <c r="J25" s="27">
        <f>'AEO 2023 Table 49 Raw'!M15</f>
        <v>4.2743999999999997E-2</v>
      </c>
      <c r="K25" s="27">
        <f>'AEO 2023 Table 49 Raw'!N15</f>
        <v>4.9119000000000003E-2</v>
      </c>
      <c r="L25" s="27">
        <f>'AEO 2023 Table 49 Raw'!O15</f>
        <v>5.5856999999999997E-2</v>
      </c>
      <c r="M25" s="27">
        <f>'AEO 2023 Table 49 Raw'!P15</f>
        <v>6.3047000000000006E-2</v>
      </c>
      <c r="N25" s="27">
        <f>'AEO 2023 Table 49 Raw'!Q15</f>
        <v>7.0425000000000001E-2</v>
      </c>
      <c r="O25" s="27">
        <f>'AEO 2023 Table 49 Raw'!R15</f>
        <v>7.8254000000000004E-2</v>
      </c>
      <c r="P25" s="27">
        <f>'AEO 2023 Table 49 Raw'!S15</f>
        <v>8.6656999999999998E-2</v>
      </c>
      <c r="Q25" s="27">
        <f>'AEO 2023 Table 49 Raw'!T15</f>
        <v>9.5513000000000001E-2</v>
      </c>
      <c r="R25" s="27">
        <f>'AEO 2023 Table 49 Raw'!U15</f>
        <v>0.10538400000000001</v>
      </c>
      <c r="S25" s="27">
        <f>'AEO 2023 Table 49 Raw'!V15</f>
        <v>0.116411</v>
      </c>
      <c r="T25" s="27">
        <f>'AEO 2023 Table 49 Raw'!W15</f>
        <v>0.12854199999999999</v>
      </c>
      <c r="U25" s="27">
        <f>'AEO 2023 Table 49 Raw'!X15</f>
        <v>0.142514</v>
      </c>
      <c r="V25" s="27">
        <f>'AEO 2023 Table 49 Raw'!Y15</f>
        <v>0.158247</v>
      </c>
      <c r="W25" s="27">
        <f>'AEO 2023 Table 49 Raw'!Z15</f>
        <v>0.174988</v>
      </c>
      <c r="X25" s="27">
        <f>'AEO 2023 Table 49 Raw'!AA15</f>
        <v>0.19287399999999999</v>
      </c>
      <c r="Y25" s="27">
        <f>'AEO 2023 Table 49 Raw'!AB15</f>
        <v>0.211808</v>
      </c>
      <c r="Z25" s="27">
        <f>'AEO 2023 Table 49 Raw'!AC15</f>
        <v>0.23217499999999999</v>
      </c>
      <c r="AA25" s="27">
        <f>'AEO 2023 Table 49 Raw'!AD15</f>
        <v>0.25375799999999998</v>
      </c>
      <c r="AB25" s="27">
        <f>'AEO 2023 Table 49 Raw'!AE15</f>
        <v>0.27614300000000003</v>
      </c>
      <c r="AC25" s="27">
        <f>'AEO 2023 Table 49 Raw'!AF15</f>
        <v>0.299238</v>
      </c>
      <c r="AD25" s="27">
        <f>'AEO 2023 Table 49 Raw'!AG15</f>
        <v>0.32271</v>
      </c>
      <c r="AE25" s="27">
        <f>'AEO 2023 Table 49 Raw'!AH15</f>
        <v>0.34681899999999999</v>
      </c>
      <c r="AF25" s="46" t="str">
        <f>'AEO 2023 Table 49 Raw'!AI15</f>
        <v>- -</v>
      </c>
    </row>
    <row r="26" spans="1:32" ht="15" customHeight="1">
      <c r="A26" s="8" t="s">
        <v>1281</v>
      </c>
      <c r="B26" s="24" t="s">
        <v>1282</v>
      </c>
      <c r="C26" s="27">
        <f>'AEO 2023 Table 49 Raw'!F16</f>
        <v>0</v>
      </c>
      <c r="D26" s="27">
        <f>'AEO 2023 Table 49 Raw'!G16</f>
        <v>6.2639999999999996E-3</v>
      </c>
      <c r="E26" s="27">
        <f>'AEO 2023 Table 49 Raw'!H16</f>
        <v>1.2467000000000001E-2</v>
      </c>
      <c r="F26" s="27">
        <f>'AEO 2023 Table 49 Raw'!I16</f>
        <v>1.8797999999999999E-2</v>
      </c>
      <c r="G26" s="27">
        <f>'AEO 2023 Table 49 Raw'!J16</f>
        <v>2.5252E-2</v>
      </c>
      <c r="H26" s="27">
        <f>'AEO 2023 Table 49 Raw'!K16</f>
        <v>3.1509000000000002E-2</v>
      </c>
      <c r="I26" s="27">
        <f>'AEO 2023 Table 49 Raw'!L16</f>
        <v>3.7561999999999998E-2</v>
      </c>
      <c r="J26" s="27">
        <f>'AEO 2023 Table 49 Raw'!M16</f>
        <v>4.3526000000000002E-2</v>
      </c>
      <c r="K26" s="27">
        <f>'AEO 2023 Table 49 Raw'!N16</f>
        <v>4.9498E-2</v>
      </c>
      <c r="L26" s="27">
        <f>'AEO 2023 Table 49 Raw'!O16</f>
        <v>5.5806000000000001E-2</v>
      </c>
      <c r="M26" s="27">
        <f>'AEO 2023 Table 49 Raw'!P16</f>
        <v>6.2561000000000005E-2</v>
      </c>
      <c r="N26" s="27">
        <f>'AEO 2023 Table 49 Raw'!Q16</f>
        <v>6.9582000000000005E-2</v>
      </c>
      <c r="O26" s="27">
        <f>'AEO 2023 Table 49 Raw'!R16</f>
        <v>7.7166999999999999E-2</v>
      </c>
      <c r="P26" s="27">
        <f>'AEO 2023 Table 49 Raw'!S16</f>
        <v>8.5493E-2</v>
      </c>
      <c r="Q26" s="27">
        <f>'AEO 2023 Table 49 Raw'!T16</f>
        <v>9.4449000000000005E-2</v>
      </c>
      <c r="R26" s="27">
        <f>'AEO 2023 Table 49 Raw'!U16</f>
        <v>0.104634</v>
      </c>
      <c r="S26" s="27">
        <f>'AEO 2023 Table 49 Raw'!V16</f>
        <v>0.11618100000000001</v>
      </c>
      <c r="T26" s="27">
        <f>'AEO 2023 Table 49 Raw'!W16</f>
        <v>0.12908700000000001</v>
      </c>
      <c r="U26" s="27">
        <f>'AEO 2023 Table 49 Raw'!X16</f>
        <v>0.144125</v>
      </c>
      <c r="V26" s="27">
        <f>'AEO 2023 Table 49 Raw'!Y16</f>
        <v>0.16123799999999999</v>
      </c>
      <c r="W26" s="27">
        <f>'AEO 2023 Table 49 Raw'!Z16</f>
        <v>0.179646</v>
      </c>
      <c r="X26" s="27">
        <f>'AEO 2023 Table 49 Raw'!AA16</f>
        <v>0.19942299999999999</v>
      </c>
      <c r="Y26" s="27">
        <f>'AEO 2023 Table 49 Raw'!AB16</f>
        <v>0.22052099999999999</v>
      </c>
      <c r="Z26" s="27">
        <f>'AEO 2023 Table 49 Raw'!AC16</f>
        <v>0.24334700000000001</v>
      </c>
      <c r="AA26" s="27">
        <f>'AEO 2023 Table 49 Raw'!AD16</f>
        <v>0.26768700000000001</v>
      </c>
      <c r="AB26" s="27">
        <f>'AEO 2023 Table 49 Raw'!AE16</f>
        <v>0.293047</v>
      </c>
      <c r="AC26" s="27">
        <f>'AEO 2023 Table 49 Raw'!AF16</f>
        <v>0.31929999999999997</v>
      </c>
      <c r="AD26" s="27">
        <f>'AEO 2023 Table 49 Raw'!AG16</f>
        <v>0.34602500000000003</v>
      </c>
      <c r="AE26" s="27">
        <f>'AEO 2023 Table 49 Raw'!AH16</f>
        <v>0.37348100000000001</v>
      </c>
      <c r="AF26" s="46"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3.9999999999999998E-6</v>
      </c>
      <c r="G27" s="27">
        <f>'AEO 2023 Table 49 Raw'!J17</f>
        <v>6.0000000000000002E-6</v>
      </c>
      <c r="H27" s="27">
        <f>'AEO 2023 Table 49 Raw'!K17</f>
        <v>7.9999999999999996E-6</v>
      </c>
      <c r="I27" s="27">
        <f>'AEO 2023 Table 49 Raw'!L17</f>
        <v>1.0000000000000001E-5</v>
      </c>
      <c r="J27" s="27">
        <f>'AEO 2023 Table 49 Raw'!M17</f>
        <v>1.1E-5</v>
      </c>
      <c r="K27" s="27">
        <f>'AEO 2023 Table 49 Raw'!N17</f>
        <v>1.2999999999999999E-5</v>
      </c>
      <c r="L27" s="27">
        <f>'AEO 2023 Table 49 Raw'!O17</f>
        <v>1.5E-5</v>
      </c>
      <c r="M27" s="27">
        <f>'AEO 2023 Table 49 Raw'!P17</f>
        <v>1.7E-5</v>
      </c>
      <c r="N27" s="27">
        <f>'AEO 2023 Table 49 Raw'!Q17</f>
        <v>1.8E-5</v>
      </c>
      <c r="O27" s="27">
        <f>'AEO 2023 Table 49 Raw'!R17</f>
        <v>2.0000000000000002E-5</v>
      </c>
      <c r="P27" s="27">
        <f>'AEO 2023 Table 49 Raw'!S17</f>
        <v>2.0999999999999999E-5</v>
      </c>
      <c r="Q27" s="27">
        <f>'AEO 2023 Table 49 Raw'!T17</f>
        <v>2.1999999999999999E-5</v>
      </c>
      <c r="R27" s="27">
        <f>'AEO 2023 Table 49 Raw'!U17</f>
        <v>2.3E-5</v>
      </c>
      <c r="S27" s="27">
        <f>'AEO 2023 Table 49 Raw'!V17</f>
        <v>2.4000000000000001E-5</v>
      </c>
      <c r="T27" s="27">
        <f>'AEO 2023 Table 49 Raw'!W17</f>
        <v>2.5000000000000001E-5</v>
      </c>
      <c r="U27" s="27">
        <f>'AEO 2023 Table 49 Raw'!X17</f>
        <v>2.5999999999999998E-5</v>
      </c>
      <c r="V27" s="27">
        <f>'AEO 2023 Table 49 Raw'!Y17</f>
        <v>2.6999999999999999E-5</v>
      </c>
      <c r="W27" s="27">
        <f>'AEO 2023 Table 49 Raw'!Z17</f>
        <v>2.8E-5</v>
      </c>
      <c r="X27" s="27">
        <f>'AEO 2023 Table 49 Raw'!AA17</f>
        <v>2.8E-5</v>
      </c>
      <c r="Y27" s="27">
        <f>'AEO 2023 Table 49 Raw'!AB17</f>
        <v>2.9E-5</v>
      </c>
      <c r="Z27" s="27">
        <f>'AEO 2023 Table 49 Raw'!AC17</f>
        <v>2.9E-5</v>
      </c>
      <c r="AA27" s="27">
        <f>'AEO 2023 Table 49 Raw'!AD17</f>
        <v>2.9E-5</v>
      </c>
      <c r="AB27" s="27">
        <f>'AEO 2023 Table 49 Raw'!AE17</f>
        <v>2.9E-5</v>
      </c>
      <c r="AC27" s="27">
        <f>'AEO 2023 Table 49 Raw'!AF17</f>
        <v>2.8E-5</v>
      </c>
      <c r="AD27" s="27">
        <f>'AEO 2023 Table 49 Raw'!AG17</f>
        <v>2.6999999999999999E-5</v>
      </c>
      <c r="AE27" s="27">
        <f>'AEO 2023 Table 49 Raw'!AH17</f>
        <v>2.6999999999999999E-5</v>
      </c>
      <c r="AF27" s="46" t="str">
        <f>'AEO 2023 Table 49 Raw'!AI17</f>
        <v>- -</v>
      </c>
    </row>
    <row r="28" spans="1:32" ht="15" customHeight="1">
      <c r="A28" s="8" t="s">
        <v>1285</v>
      </c>
      <c r="B28" s="24" t="s">
        <v>1286</v>
      </c>
      <c r="C28" s="27">
        <f>'AEO 2023 Table 49 Raw'!F18</f>
        <v>75.044044</v>
      </c>
      <c r="D28" s="27">
        <f>'AEO 2023 Table 49 Raw'!G18</f>
        <v>74.690865000000002</v>
      </c>
      <c r="E28" s="27">
        <f>'AEO 2023 Table 49 Raw'!H18</f>
        <v>75.022484000000006</v>
      </c>
      <c r="F28" s="27">
        <f>'AEO 2023 Table 49 Raw'!I18</f>
        <v>76.172577000000004</v>
      </c>
      <c r="G28" s="27">
        <f>'AEO 2023 Table 49 Raw'!J18</f>
        <v>77.855407999999997</v>
      </c>
      <c r="H28" s="27">
        <f>'AEO 2023 Table 49 Raw'!K18</f>
        <v>79.165999999999997</v>
      </c>
      <c r="I28" s="27">
        <f>'AEO 2023 Table 49 Raw'!L18</f>
        <v>80.351471000000004</v>
      </c>
      <c r="J28" s="27">
        <f>'AEO 2023 Table 49 Raw'!M18</f>
        <v>81.567832999999993</v>
      </c>
      <c r="K28" s="27">
        <f>'AEO 2023 Table 49 Raw'!N18</f>
        <v>82.924255000000002</v>
      </c>
      <c r="L28" s="27">
        <f>'AEO 2023 Table 49 Raw'!O18</f>
        <v>84.663139000000001</v>
      </c>
      <c r="M28" s="27">
        <f>'AEO 2023 Table 49 Raw'!P18</f>
        <v>86.692847999999998</v>
      </c>
      <c r="N28" s="27">
        <f>'AEO 2023 Table 49 Raw'!Q18</f>
        <v>88.551040999999998</v>
      </c>
      <c r="O28" s="27">
        <f>'AEO 2023 Table 49 Raw'!R18</f>
        <v>90.459770000000006</v>
      </c>
      <c r="P28" s="27">
        <f>'AEO 2023 Table 49 Raw'!S18</f>
        <v>92.402862999999996</v>
      </c>
      <c r="Q28" s="27">
        <f>'AEO 2023 Table 49 Raw'!T18</f>
        <v>94.079566999999997</v>
      </c>
      <c r="R28" s="27">
        <f>'AEO 2023 Table 49 Raw'!U18</f>
        <v>95.912070999999997</v>
      </c>
      <c r="S28" s="27">
        <f>'AEO 2023 Table 49 Raw'!V18</f>
        <v>97.805533999999994</v>
      </c>
      <c r="T28" s="27">
        <f>'AEO 2023 Table 49 Raw'!W18</f>
        <v>99.610382000000001</v>
      </c>
      <c r="U28" s="27">
        <f>'AEO 2023 Table 49 Raw'!X18</f>
        <v>101.747383</v>
      </c>
      <c r="V28" s="27">
        <f>'AEO 2023 Table 49 Raw'!Y18</f>
        <v>104.041481</v>
      </c>
      <c r="W28" s="27">
        <f>'AEO 2023 Table 49 Raw'!Z18</f>
        <v>106.07409699999999</v>
      </c>
      <c r="X28" s="27">
        <f>'AEO 2023 Table 49 Raw'!AA18</f>
        <v>108.033012</v>
      </c>
      <c r="Y28" s="27">
        <f>'AEO 2023 Table 49 Raw'!AB18</f>
        <v>109.931847</v>
      </c>
      <c r="Z28" s="27">
        <f>'AEO 2023 Table 49 Raw'!AC18</f>
        <v>111.98915100000001</v>
      </c>
      <c r="AA28" s="27">
        <f>'AEO 2023 Table 49 Raw'!AD18</f>
        <v>114.248878</v>
      </c>
      <c r="AB28" s="27">
        <f>'AEO 2023 Table 49 Raw'!AE18</f>
        <v>116.57092299999999</v>
      </c>
      <c r="AC28" s="27">
        <f>'AEO 2023 Table 49 Raw'!AF18</f>
        <v>118.95809199999999</v>
      </c>
      <c r="AD28" s="27">
        <f>'AEO 2023 Table 49 Raw'!AG18</f>
        <v>121.31513200000001</v>
      </c>
      <c r="AE28" s="27">
        <f>'AEO 2023 Table 49 Raw'!AH18</f>
        <v>123.782051</v>
      </c>
      <c r="AF28" s="46">
        <f>'AEO 2023 Table 49 Raw'!AI18</f>
        <v>1.7999999999999999E-2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6"/>
    </row>
    <row r="30" spans="1:32" ht="15" customHeight="1">
      <c r="A30" s="8" t="s">
        <v>1288</v>
      </c>
      <c r="B30" s="24" t="s">
        <v>1269</v>
      </c>
      <c r="C30" s="27">
        <f>'AEO 2023 Table 49 Raw'!F20</f>
        <v>39.553074000000002</v>
      </c>
      <c r="D30" s="27">
        <f>'AEO 2023 Table 49 Raw'!G20</f>
        <v>39.319088000000001</v>
      </c>
      <c r="E30" s="27">
        <f>'AEO 2023 Table 49 Raw'!H20</f>
        <v>39.272629000000002</v>
      </c>
      <c r="F30" s="27">
        <f>'AEO 2023 Table 49 Raw'!I20</f>
        <v>39.564338999999997</v>
      </c>
      <c r="G30" s="27">
        <f>'AEO 2023 Table 49 Raw'!J20</f>
        <v>40.212192999999999</v>
      </c>
      <c r="H30" s="27">
        <f>'AEO 2023 Table 49 Raw'!K20</f>
        <v>40.855052999999998</v>
      </c>
      <c r="I30" s="27">
        <f>'AEO 2023 Table 49 Raw'!L20</f>
        <v>41.497833</v>
      </c>
      <c r="J30" s="27">
        <f>'AEO 2023 Table 49 Raw'!M20</f>
        <v>42.035899999999998</v>
      </c>
      <c r="K30" s="27">
        <f>'AEO 2023 Table 49 Raw'!N20</f>
        <v>42.465252</v>
      </c>
      <c r="L30" s="27">
        <f>'AEO 2023 Table 49 Raw'!O20</f>
        <v>42.972518999999998</v>
      </c>
      <c r="M30" s="27">
        <f>'AEO 2023 Table 49 Raw'!P20</f>
        <v>43.642536</v>
      </c>
      <c r="N30" s="27">
        <f>'AEO 2023 Table 49 Raw'!Q20</f>
        <v>44.241501</v>
      </c>
      <c r="O30" s="27">
        <f>'AEO 2023 Table 49 Raw'!R20</f>
        <v>44.8596</v>
      </c>
      <c r="P30" s="27">
        <f>'AEO 2023 Table 49 Raw'!S20</f>
        <v>45.52449</v>
      </c>
      <c r="Q30" s="27">
        <f>'AEO 2023 Table 49 Raw'!T20</f>
        <v>46.075420000000001</v>
      </c>
      <c r="R30" s="27">
        <f>'AEO 2023 Table 49 Raw'!U20</f>
        <v>46.682631999999998</v>
      </c>
      <c r="S30" s="27">
        <f>'AEO 2023 Table 49 Raw'!V20</f>
        <v>47.298706000000003</v>
      </c>
      <c r="T30" s="27">
        <f>'AEO 2023 Table 49 Raw'!W20</f>
        <v>47.863827000000001</v>
      </c>
      <c r="U30" s="27">
        <f>'AEO 2023 Table 49 Raw'!X20</f>
        <v>48.570414999999997</v>
      </c>
      <c r="V30" s="27">
        <f>'AEO 2023 Table 49 Raw'!Y20</f>
        <v>49.370978999999998</v>
      </c>
      <c r="W30" s="27">
        <f>'AEO 2023 Table 49 Raw'!Z20</f>
        <v>50.070613999999999</v>
      </c>
      <c r="X30" s="27">
        <f>'AEO 2023 Table 49 Raw'!AA20</f>
        <v>50.737022000000003</v>
      </c>
      <c r="Y30" s="27">
        <f>'AEO 2023 Table 49 Raw'!AB20</f>
        <v>51.313442000000002</v>
      </c>
      <c r="Z30" s="27">
        <f>'AEO 2023 Table 49 Raw'!AC20</f>
        <v>51.847186999999998</v>
      </c>
      <c r="AA30" s="27">
        <f>'AEO 2023 Table 49 Raw'!AD20</f>
        <v>52.404834999999999</v>
      </c>
      <c r="AB30" s="27">
        <f>'AEO 2023 Table 49 Raw'!AE20</f>
        <v>53.007792999999999</v>
      </c>
      <c r="AC30" s="27">
        <f>'AEO 2023 Table 49 Raw'!AF20</f>
        <v>53.702660000000002</v>
      </c>
      <c r="AD30" s="27">
        <f>'AEO 2023 Table 49 Raw'!AG20</f>
        <v>54.419842000000003</v>
      </c>
      <c r="AE30" s="27">
        <f>'AEO 2023 Table 49 Raw'!AH20</f>
        <v>55.152199000000003</v>
      </c>
      <c r="AF30" s="46">
        <f>'AEO 2023 Table 49 Raw'!AI20</f>
        <v>1.2E-2</v>
      </c>
    </row>
    <row r="31" spans="1:32" ht="15" customHeight="1">
      <c r="A31" s="8" t="s">
        <v>1289</v>
      </c>
      <c r="B31" s="24" t="s">
        <v>1271</v>
      </c>
      <c r="C31" s="27">
        <f>'AEO 2023 Table 49 Raw'!F21</f>
        <v>19.485095999999999</v>
      </c>
      <c r="D31" s="27">
        <f>'AEO 2023 Table 49 Raw'!G21</f>
        <v>19.207556</v>
      </c>
      <c r="E31" s="27">
        <f>'AEO 2023 Table 49 Raw'!H21</f>
        <v>19.063082000000001</v>
      </c>
      <c r="F31" s="27">
        <f>'AEO 2023 Table 49 Raw'!I21</f>
        <v>19.057665</v>
      </c>
      <c r="G31" s="27">
        <f>'AEO 2023 Table 49 Raw'!J21</f>
        <v>19.235237000000001</v>
      </c>
      <c r="H31" s="27">
        <f>'AEO 2023 Table 49 Raw'!K21</f>
        <v>19.400040000000001</v>
      </c>
      <c r="I31" s="27">
        <f>'AEO 2023 Table 49 Raw'!L21</f>
        <v>19.585732</v>
      </c>
      <c r="J31" s="27">
        <f>'AEO 2023 Table 49 Raw'!M21</f>
        <v>19.752495</v>
      </c>
      <c r="K31" s="27">
        <f>'AEO 2023 Table 49 Raw'!N21</f>
        <v>19.882428999999998</v>
      </c>
      <c r="L31" s="27">
        <f>'AEO 2023 Table 49 Raw'!O21</f>
        <v>20.051871999999999</v>
      </c>
      <c r="M31" s="27">
        <f>'AEO 2023 Table 49 Raw'!P21</f>
        <v>20.317062</v>
      </c>
      <c r="N31" s="27">
        <f>'AEO 2023 Table 49 Raw'!Q21</f>
        <v>20.547533000000001</v>
      </c>
      <c r="O31" s="27">
        <f>'AEO 2023 Table 49 Raw'!R21</f>
        <v>20.797058</v>
      </c>
      <c r="P31" s="27">
        <f>'AEO 2023 Table 49 Raw'!S21</f>
        <v>21.063274</v>
      </c>
      <c r="Q31" s="27">
        <f>'AEO 2023 Table 49 Raw'!T21</f>
        <v>21.258192000000001</v>
      </c>
      <c r="R31" s="27">
        <f>'AEO 2023 Table 49 Raw'!U21</f>
        <v>21.506865000000001</v>
      </c>
      <c r="S31" s="27">
        <f>'AEO 2023 Table 49 Raw'!V21</f>
        <v>21.722429000000002</v>
      </c>
      <c r="T31" s="27">
        <f>'AEO 2023 Table 49 Raw'!W21</f>
        <v>21.973479999999999</v>
      </c>
      <c r="U31" s="27">
        <f>'AEO 2023 Table 49 Raw'!X21</f>
        <v>22.266081</v>
      </c>
      <c r="V31" s="27">
        <f>'AEO 2023 Table 49 Raw'!Y21</f>
        <v>22.617493</v>
      </c>
      <c r="W31" s="27">
        <f>'AEO 2023 Table 49 Raw'!Z21</f>
        <v>22.929684000000002</v>
      </c>
      <c r="X31" s="27">
        <f>'AEO 2023 Table 49 Raw'!AA21</f>
        <v>23.232797999999999</v>
      </c>
      <c r="Y31" s="27">
        <f>'AEO 2023 Table 49 Raw'!AB21</f>
        <v>23.50264</v>
      </c>
      <c r="Z31" s="27">
        <f>'AEO 2023 Table 49 Raw'!AC21</f>
        <v>23.752012000000001</v>
      </c>
      <c r="AA31" s="27">
        <f>'AEO 2023 Table 49 Raw'!AD21</f>
        <v>24.010308999999999</v>
      </c>
      <c r="AB31" s="27">
        <f>'AEO 2023 Table 49 Raw'!AE21</f>
        <v>24.278696</v>
      </c>
      <c r="AC31" s="27">
        <f>'AEO 2023 Table 49 Raw'!AF21</f>
        <v>24.577971999999999</v>
      </c>
      <c r="AD31" s="27">
        <f>'AEO 2023 Table 49 Raw'!AG21</f>
        <v>24.885752</v>
      </c>
      <c r="AE31" s="27">
        <f>'AEO 2023 Table 49 Raw'!AH21</f>
        <v>25.192163000000001</v>
      </c>
      <c r="AF31" s="46">
        <f>'AEO 2023 Table 49 Raw'!AI21</f>
        <v>8.9999999999999993E-3</v>
      </c>
    </row>
    <row r="32" spans="1:32" ht="15" customHeight="1">
      <c r="A32" s="8" t="s">
        <v>1290</v>
      </c>
      <c r="B32" s="24" t="s">
        <v>915</v>
      </c>
      <c r="C32" s="27">
        <f>'AEO 2023 Table 49 Raw'!F22</f>
        <v>3.5511000000000001E-2</v>
      </c>
      <c r="D32" s="27">
        <f>'AEO 2023 Table 49 Raw'!G22</f>
        <v>3.6839999999999998E-2</v>
      </c>
      <c r="E32" s="27">
        <f>'AEO 2023 Table 49 Raw'!H22</f>
        <v>3.8283999999999999E-2</v>
      </c>
      <c r="F32" s="27">
        <f>'AEO 2023 Table 49 Raw'!I22</f>
        <v>3.9905000000000003E-2</v>
      </c>
      <c r="G32" s="27">
        <f>'AEO 2023 Table 49 Raw'!J22</f>
        <v>4.1933999999999999E-2</v>
      </c>
      <c r="H32" s="27">
        <f>'AEO 2023 Table 49 Raw'!K22</f>
        <v>4.3994999999999999E-2</v>
      </c>
      <c r="I32" s="27">
        <f>'AEO 2023 Table 49 Raw'!L22</f>
        <v>4.6095999999999998E-2</v>
      </c>
      <c r="J32" s="27">
        <f>'AEO 2023 Table 49 Raw'!M22</f>
        <v>4.8090000000000001E-2</v>
      </c>
      <c r="K32" s="27">
        <f>'AEO 2023 Table 49 Raw'!N22</f>
        <v>5.0129E-2</v>
      </c>
      <c r="L32" s="27">
        <f>'AEO 2023 Table 49 Raw'!O22</f>
        <v>5.2542999999999999E-2</v>
      </c>
      <c r="M32" s="27">
        <f>'AEO 2023 Table 49 Raw'!P22</f>
        <v>5.5598000000000002E-2</v>
      </c>
      <c r="N32" s="27">
        <f>'AEO 2023 Table 49 Raw'!Q22</f>
        <v>5.9251999999999999E-2</v>
      </c>
      <c r="O32" s="27">
        <f>'AEO 2023 Table 49 Raw'!R22</f>
        <v>6.3455999999999999E-2</v>
      </c>
      <c r="P32" s="27">
        <f>'AEO 2023 Table 49 Raw'!S22</f>
        <v>6.7790000000000003E-2</v>
      </c>
      <c r="Q32" s="27">
        <f>'AEO 2023 Table 49 Raw'!T22</f>
        <v>7.2345000000000007E-2</v>
      </c>
      <c r="R32" s="27">
        <f>'AEO 2023 Table 49 Raw'!U22</f>
        <v>7.7487E-2</v>
      </c>
      <c r="S32" s="27">
        <f>'AEO 2023 Table 49 Raw'!V22</f>
        <v>8.3163000000000001E-2</v>
      </c>
      <c r="T32" s="27">
        <f>'AEO 2023 Table 49 Raw'!W22</f>
        <v>8.9284000000000002E-2</v>
      </c>
      <c r="U32" s="27">
        <f>'AEO 2023 Table 49 Raw'!X22</f>
        <v>9.6338999999999994E-2</v>
      </c>
      <c r="V32" s="27">
        <f>'AEO 2023 Table 49 Raw'!Y22</f>
        <v>0.10442</v>
      </c>
      <c r="W32" s="27">
        <f>'AEO 2023 Table 49 Raw'!Z22</f>
        <v>0.11297</v>
      </c>
      <c r="X32" s="27">
        <f>'AEO 2023 Table 49 Raw'!AA22</f>
        <v>0.12192699999999999</v>
      </c>
      <c r="Y32" s="27">
        <f>'AEO 2023 Table 49 Raw'!AB22</f>
        <v>0.13096099999999999</v>
      </c>
      <c r="Z32" s="27">
        <f>'AEO 2023 Table 49 Raw'!AC22</f>
        <v>0.14008499999999999</v>
      </c>
      <c r="AA32" s="27">
        <f>'AEO 2023 Table 49 Raw'!AD22</f>
        <v>0.14941599999999999</v>
      </c>
      <c r="AB32" s="27">
        <f>'AEO 2023 Table 49 Raw'!AE22</f>
        <v>0.15890199999999999</v>
      </c>
      <c r="AC32" s="27">
        <f>'AEO 2023 Table 49 Raw'!AF22</f>
        <v>0.16864999999999999</v>
      </c>
      <c r="AD32" s="27">
        <f>'AEO 2023 Table 49 Raw'!AG22</f>
        <v>0.17793800000000001</v>
      </c>
      <c r="AE32" s="27">
        <f>'AEO 2023 Table 49 Raw'!AH22</f>
        <v>0.187227</v>
      </c>
      <c r="AF32" s="46">
        <f>'AEO 2023 Table 49 Raw'!AI22</f>
        <v>6.0999999999999999E-2</v>
      </c>
    </row>
    <row r="33" spans="1:32" ht="15" customHeight="1">
      <c r="A33" s="8" t="s">
        <v>1291</v>
      </c>
      <c r="B33" s="24" t="s">
        <v>1274</v>
      </c>
      <c r="C33" s="27">
        <f>'AEO 2023 Table 49 Raw'!F23</f>
        <v>4.0708000000000001E-2</v>
      </c>
      <c r="D33" s="27">
        <f>'AEO 2023 Table 49 Raw'!G23</f>
        <v>3.8725999999999997E-2</v>
      </c>
      <c r="E33" s="27">
        <f>'AEO 2023 Table 49 Raw'!H23</f>
        <v>3.6778999999999999E-2</v>
      </c>
      <c r="F33" s="27">
        <f>'AEO 2023 Table 49 Raw'!I23</f>
        <v>3.5041999999999997E-2</v>
      </c>
      <c r="G33" s="27">
        <f>'AEO 2023 Table 49 Raw'!J23</f>
        <v>3.3513000000000001E-2</v>
      </c>
      <c r="H33" s="27">
        <f>'AEO 2023 Table 49 Raw'!K23</f>
        <v>3.1829999999999997E-2</v>
      </c>
      <c r="I33" s="27">
        <f>'AEO 2023 Table 49 Raw'!L23</f>
        <v>3.0179999999999998E-2</v>
      </c>
      <c r="J33" s="27">
        <f>'AEO 2023 Table 49 Raw'!M23</f>
        <v>2.8448000000000001E-2</v>
      </c>
      <c r="K33" s="27">
        <f>'AEO 2023 Table 49 Raw'!N23</f>
        <v>2.6646E-2</v>
      </c>
      <c r="L33" s="27">
        <f>'AEO 2023 Table 49 Raw'!O23</f>
        <v>2.4979000000000001E-2</v>
      </c>
      <c r="M33" s="27">
        <f>'AEO 2023 Table 49 Raw'!P23</f>
        <v>2.3466999999999998E-2</v>
      </c>
      <c r="N33" s="27">
        <f>'AEO 2023 Table 49 Raw'!Q23</f>
        <v>2.1950000000000001E-2</v>
      </c>
      <c r="O33" s="27">
        <f>'AEO 2023 Table 49 Raw'!R23</f>
        <v>2.0449999999999999E-2</v>
      </c>
      <c r="P33" s="27">
        <f>'AEO 2023 Table 49 Raw'!S23</f>
        <v>1.899E-2</v>
      </c>
      <c r="Q33" s="27">
        <f>'AEO 2023 Table 49 Raw'!T23</f>
        <v>1.7543E-2</v>
      </c>
      <c r="R33" s="27">
        <f>'AEO 2023 Table 49 Raw'!U23</f>
        <v>1.6268999999999999E-2</v>
      </c>
      <c r="S33" s="27">
        <f>'AEO 2023 Table 49 Raw'!V23</f>
        <v>1.512E-2</v>
      </c>
      <c r="T33" s="27">
        <f>'AEO 2023 Table 49 Raw'!W23</f>
        <v>1.4109999999999999E-2</v>
      </c>
      <c r="U33" s="27">
        <f>'AEO 2023 Table 49 Raw'!X23</f>
        <v>1.3188999999999999E-2</v>
      </c>
      <c r="V33" s="27">
        <f>'AEO 2023 Table 49 Raw'!Y23</f>
        <v>1.227E-2</v>
      </c>
      <c r="W33" s="27">
        <f>'AEO 2023 Table 49 Raw'!Z23</f>
        <v>1.1424999999999999E-2</v>
      </c>
      <c r="X33" s="27">
        <f>'AEO 2023 Table 49 Raw'!AA23</f>
        <v>1.0463999999999999E-2</v>
      </c>
      <c r="Y33" s="27">
        <f>'AEO 2023 Table 49 Raw'!AB23</f>
        <v>9.4820000000000008E-3</v>
      </c>
      <c r="Z33" s="27">
        <f>'AEO 2023 Table 49 Raw'!AC23</f>
        <v>8.6669999999999994E-3</v>
      </c>
      <c r="AA33" s="27">
        <f>'AEO 2023 Table 49 Raw'!AD23</f>
        <v>7.979E-3</v>
      </c>
      <c r="AB33" s="27">
        <f>'AEO 2023 Table 49 Raw'!AE23</f>
        <v>7.2839999999999997E-3</v>
      </c>
      <c r="AC33" s="27">
        <f>'AEO 2023 Table 49 Raw'!AF23</f>
        <v>6.5919999999999998E-3</v>
      </c>
      <c r="AD33" s="27">
        <f>'AEO 2023 Table 49 Raw'!AG23</f>
        <v>5.96E-3</v>
      </c>
      <c r="AE33" s="27">
        <f>'AEO 2023 Table 49 Raw'!AH23</f>
        <v>5.4200000000000003E-3</v>
      </c>
      <c r="AF33" s="46">
        <f>'AEO 2023 Table 49 Raw'!AI23</f>
        <v>-6.9000000000000006E-2</v>
      </c>
    </row>
    <row r="34" spans="1:32" ht="15" customHeight="1">
      <c r="A34" s="8" t="s">
        <v>1292</v>
      </c>
      <c r="B34" s="24" t="s">
        <v>1276</v>
      </c>
      <c r="C34" s="27">
        <f>'AEO 2023 Table 49 Raw'!F24</f>
        <v>0.57464499999999996</v>
      </c>
      <c r="D34" s="27">
        <f>'AEO 2023 Table 49 Raw'!G24</f>
        <v>0.61202000000000001</v>
      </c>
      <c r="E34" s="27">
        <f>'AEO 2023 Table 49 Raw'!H24</f>
        <v>0.65487300000000004</v>
      </c>
      <c r="F34" s="27">
        <f>'AEO 2023 Table 49 Raw'!I24</f>
        <v>0.70382800000000001</v>
      </c>
      <c r="G34" s="27">
        <f>'AEO 2023 Table 49 Raw'!J24</f>
        <v>0.76368999999999998</v>
      </c>
      <c r="H34" s="27">
        <f>'AEO 2023 Table 49 Raw'!K24</f>
        <v>0.83234600000000003</v>
      </c>
      <c r="I34" s="27">
        <f>'AEO 2023 Table 49 Raw'!L24</f>
        <v>0.90630100000000002</v>
      </c>
      <c r="J34" s="27">
        <f>'AEO 2023 Table 49 Raw'!M24</f>
        <v>0.98374399999999995</v>
      </c>
      <c r="K34" s="27">
        <f>'AEO 2023 Table 49 Raw'!N24</f>
        <v>1.065035</v>
      </c>
      <c r="L34" s="27">
        <f>'AEO 2023 Table 49 Raw'!O24</f>
        <v>1.1571849999999999</v>
      </c>
      <c r="M34" s="27">
        <f>'AEO 2023 Table 49 Raw'!P24</f>
        <v>1.2650079999999999</v>
      </c>
      <c r="N34" s="27">
        <f>'AEO 2023 Table 49 Raw'!Q24</f>
        <v>1.3837569999999999</v>
      </c>
      <c r="O34" s="27">
        <f>'AEO 2023 Table 49 Raw'!R24</f>
        <v>1.516532</v>
      </c>
      <c r="P34" s="27">
        <f>'AEO 2023 Table 49 Raw'!S24</f>
        <v>1.660989</v>
      </c>
      <c r="Q34" s="27">
        <f>'AEO 2023 Table 49 Raw'!T24</f>
        <v>1.8032760000000001</v>
      </c>
      <c r="R34" s="27">
        <f>'AEO 2023 Table 49 Raw'!U24</f>
        <v>1.9545589999999999</v>
      </c>
      <c r="S34" s="27">
        <f>'AEO 2023 Table 49 Raw'!V24</f>
        <v>2.1065309999999999</v>
      </c>
      <c r="T34" s="27">
        <f>'AEO 2023 Table 49 Raw'!W24</f>
        <v>2.2559279999999999</v>
      </c>
      <c r="U34" s="27">
        <f>'AEO 2023 Table 49 Raw'!X24</f>
        <v>2.416903</v>
      </c>
      <c r="V34" s="27">
        <f>'AEO 2023 Table 49 Raw'!Y24</f>
        <v>2.5815619999999999</v>
      </c>
      <c r="W34" s="27">
        <f>'AEO 2023 Table 49 Raw'!Z24</f>
        <v>2.7395779999999998</v>
      </c>
      <c r="X34" s="27">
        <f>'AEO 2023 Table 49 Raw'!AA24</f>
        <v>2.890177</v>
      </c>
      <c r="Y34" s="27">
        <f>'AEO 2023 Table 49 Raw'!AB24</f>
        <v>3.0296530000000002</v>
      </c>
      <c r="Z34" s="27">
        <f>'AEO 2023 Table 49 Raw'!AC24</f>
        <v>3.162442</v>
      </c>
      <c r="AA34" s="27">
        <f>'AEO 2023 Table 49 Raw'!AD24</f>
        <v>3.2933270000000001</v>
      </c>
      <c r="AB34" s="27">
        <f>'AEO 2023 Table 49 Raw'!AE24</f>
        <v>3.4213629999999999</v>
      </c>
      <c r="AC34" s="27">
        <f>'AEO 2023 Table 49 Raw'!AF24</f>
        <v>3.5486409999999999</v>
      </c>
      <c r="AD34" s="27">
        <f>'AEO 2023 Table 49 Raw'!AG24</f>
        <v>3.6716890000000002</v>
      </c>
      <c r="AE34" s="27">
        <f>'AEO 2023 Table 49 Raw'!AH24</f>
        <v>3.7896350000000001</v>
      </c>
      <c r="AF34" s="46">
        <f>'AEO 2023 Table 49 Raw'!AI24</f>
        <v>7.0000000000000007E-2</v>
      </c>
    </row>
    <row r="35" spans="1:32" ht="15" customHeight="1">
      <c r="A35" s="8" t="s">
        <v>1293</v>
      </c>
      <c r="B35" s="24" t="s">
        <v>1278</v>
      </c>
      <c r="C35" s="27">
        <f>'AEO 2023 Table 49 Raw'!F25</f>
        <v>4.7980000000000002E-3</v>
      </c>
      <c r="D35" s="27">
        <f>'AEO 2023 Table 49 Raw'!G25</f>
        <v>5.7029999999999997E-3</v>
      </c>
      <c r="E35" s="27">
        <f>'AEO 2023 Table 49 Raw'!H25</f>
        <v>6.3889999999999997E-3</v>
      </c>
      <c r="F35" s="27">
        <f>'AEO 2023 Table 49 Raw'!I25</f>
        <v>6.9290000000000003E-3</v>
      </c>
      <c r="G35" s="27">
        <f>'AEO 2023 Table 49 Raw'!J25</f>
        <v>7.3730000000000002E-3</v>
      </c>
      <c r="H35" s="27">
        <f>'AEO 2023 Table 49 Raw'!K25</f>
        <v>7.6779999999999999E-3</v>
      </c>
      <c r="I35" s="27">
        <f>'AEO 2023 Table 49 Raw'!L25</f>
        <v>7.8589999999999997E-3</v>
      </c>
      <c r="J35" s="27">
        <f>'AEO 2023 Table 49 Raw'!M25</f>
        <v>7.9290000000000003E-3</v>
      </c>
      <c r="K35" s="27">
        <f>'AEO 2023 Table 49 Raw'!N25</f>
        <v>7.9059999999999998E-3</v>
      </c>
      <c r="L35" s="27">
        <f>'AEO 2023 Table 49 Raw'!O25</f>
        <v>7.8379999999999995E-3</v>
      </c>
      <c r="M35" s="27">
        <f>'AEO 2023 Table 49 Raw'!P25</f>
        <v>7.7409999999999996E-3</v>
      </c>
      <c r="N35" s="27">
        <f>'AEO 2023 Table 49 Raw'!Q25</f>
        <v>7.5880000000000001E-3</v>
      </c>
      <c r="O35" s="27">
        <f>'AEO 2023 Table 49 Raw'!R25</f>
        <v>7.3899999999999999E-3</v>
      </c>
      <c r="P35" s="27">
        <f>'AEO 2023 Table 49 Raw'!S25</f>
        <v>7.1789999999999996E-3</v>
      </c>
      <c r="Q35" s="27">
        <f>'AEO 2023 Table 49 Raw'!T25</f>
        <v>6.8910000000000004E-3</v>
      </c>
      <c r="R35" s="27">
        <f>'AEO 2023 Table 49 Raw'!U25</f>
        <v>6.5830000000000003E-3</v>
      </c>
      <c r="S35" s="27">
        <f>'AEO 2023 Table 49 Raw'!V25</f>
        <v>6.3270000000000002E-3</v>
      </c>
      <c r="T35" s="27">
        <f>'AEO 2023 Table 49 Raw'!W25</f>
        <v>6.058E-3</v>
      </c>
      <c r="U35" s="27">
        <f>'AEO 2023 Table 49 Raw'!X25</f>
        <v>5.7660000000000003E-3</v>
      </c>
      <c r="V35" s="27">
        <f>'AEO 2023 Table 49 Raw'!Y25</f>
        <v>5.4850000000000003E-3</v>
      </c>
      <c r="W35" s="27">
        <f>'AEO 2023 Table 49 Raw'!Z25</f>
        <v>5.202E-3</v>
      </c>
      <c r="X35" s="27">
        <f>'AEO 2023 Table 49 Raw'!AA25</f>
        <v>4.9259999999999998E-3</v>
      </c>
      <c r="Y35" s="27">
        <f>'AEO 2023 Table 49 Raw'!AB25</f>
        <v>4.6579999999999998E-3</v>
      </c>
      <c r="Z35" s="27">
        <f>'AEO 2023 Table 49 Raw'!AC25</f>
        <v>4.4060000000000002E-3</v>
      </c>
      <c r="AA35" s="27">
        <f>'AEO 2023 Table 49 Raw'!AD25</f>
        <v>4.1700000000000001E-3</v>
      </c>
      <c r="AB35" s="27">
        <f>'AEO 2023 Table 49 Raw'!AE25</f>
        <v>3.9459999999999999E-3</v>
      </c>
      <c r="AC35" s="27">
        <f>'AEO 2023 Table 49 Raw'!AF25</f>
        <v>3.7369999999999999E-3</v>
      </c>
      <c r="AD35" s="27">
        <f>'AEO 2023 Table 49 Raw'!AG25</f>
        <v>3.529E-3</v>
      </c>
      <c r="AE35" s="27">
        <f>'AEO 2023 Table 49 Raw'!AH25</f>
        <v>3.3370000000000001E-3</v>
      </c>
      <c r="AF35" s="46">
        <f>'AEO 2023 Table 49 Raw'!AI25</f>
        <v>-1.2999999999999999E-2</v>
      </c>
    </row>
    <row r="36" spans="1:32" ht="15" customHeight="1">
      <c r="A36" s="8" t="s">
        <v>1294</v>
      </c>
      <c r="B36" s="24" t="s">
        <v>1280</v>
      </c>
      <c r="C36" s="27">
        <f>'AEO 2023 Table 49 Raw'!F26</f>
        <v>0</v>
      </c>
      <c r="D36" s="27">
        <f>'AEO 2023 Table 49 Raw'!G26</f>
        <v>0</v>
      </c>
      <c r="E36" s="27">
        <f>'AEO 2023 Table 49 Raw'!H26</f>
        <v>4.8019999999999998E-3</v>
      </c>
      <c r="F36" s="27">
        <f>'AEO 2023 Table 49 Raw'!I26</f>
        <v>9.273E-3</v>
      </c>
      <c r="G36" s="27">
        <f>'AEO 2023 Table 49 Raw'!J26</f>
        <v>1.362E-2</v>
      </c>
      <c r="H36" s="27">
        <f>'AEO 2023 Table 49 Raw'!K26</f>
        <v>1.7857999999999999E-2</v>
      </c>
      <c r="I36" s="27">
        <f>'AEO 2023 Table 49 Raw'!L26</f>
        <v>2.1954000000000001E-2</v>
      </c>
      <c r="J36" s="27">
        <f>'AEO 2023 Table 49 Raw'!M26</f>
        <v>2.5801000000000001E-2</v>
      </c>
      <c r="K36" s="27">
        <f>'AEO 2023 Table 49 Raw'!N26</f>
        <v>2.9377E-2</v>
      </c>
      <c r="L36" s="27">
        <f>'AEO 2023 Table 49 Raw'!O26</f>
        <v>3.2895000000000001E-2</v>
      </c>
      <c r="M36" s="27">
        <f>'AEO 2023 Table 49 Raw'!P26</f>
        <v>3.6549999999999999E-2</v>
      </c>
      <c r="N36" s="27">
        <f>'AEO 2023 Table 49 Raw'!Q26</f>
        <v>4.0271000000000001E-2</v>
      </c>
      <c r="O36" s="27">
        <f>'AEO 2023 Table 49 Raw'!R26</f>
        <v>4.4130999999999997E-2</v>
      </c>
      <c r="P36" s="27">
        <f>'AEO 2023 Table 49 Raw'!S26</f>
        <v>4.8115999999999999E-2</v>
      </c>
      <c r="Q36" s="27">
        <f>'AEO 2023 Table 49 Raw'!T26</f>
        <v>5.2090999999999998E-2</v>
      </c>
      <c r="R36" s="27">
        <f>'AEO 2023 Table 49 Raw'!U26</f>
        <v>5.6283E-2</v>
      </c>
      <c r="S36" s="27">
        <f>'AEO 2023 Table 49 Raw'!V26</f>
        <v>6.0682E-2</v>
      </c>
      <c r="T36" s="27">
        <f>'AEO 2023 Table 49 Raw'!W26</f>
        <v>6.5259999999999999E-2</v>
      </c>
      <c r="U36" s="27">
        <f>'AEO 2023 Table 49 Raw'!X26</f>
        <v>7.0387000000000005E-2</v>
      </c>
      <c r="V36" s="27">
        <f>'AEO 2023 Table 49 Raw'!Y26</f>
        <v>7.6138999999999998E-2</v>
      </c>
      <c r="W36" s="27">
        <f>'AEO 2023 Table 49 Raw'!Z26</f>
        <v>8.2224000000000005E-2</v>
      </c>
      <c r="X36" s="27">
        <f>'AEO 2023 Table 49 Raw'!AA26</f>
        <v>8.8414000000000006E-2</v>
      </c>
      <c r="Y36" s="27">
        <f>'AEO 2023 Table 49 Raw'!AB26</f>
        <v>9.4789999999999999E-2</v>
      </c>
      <c r="Z36" s="27">
        <f>'AEO 2023 Table 49 Raw'!AC26</f>
        <v>0.10142900000000001</v>
      </c>
      <c r="AA36" s="27">
        <f>'AEO 2023 Table 49 Raw'!AD26</f>
        <v>0.108489</v>
      </c>
      <c r="AB36" s="27">
        <f>'AEO 2023 Table 49 Raw'!AE26</f>
        <v>0.11597300000000001</v>
      </c>
      <c r="AC36" s="27">
        <f>'AEO 2023 Table 49 Raw'!AF26</f>
        <v>0.123997</v>
      </c>
      <c r="AD36" s="27">
        <f>'AEO 2023 Table 49 Raw'!AG26</f>
        <v>0.13239100000000001</v>
      </c>
      <c r="AE36" s="27">
        <f>'AEO 2023 Table 49 Raw'!AH26</f>
        <v>0.14105799999999999</v>
      </c>
      <c r="AF36" s="46" t="str">
        <f>'AEO 2023 Table 49 Raw'!AI26</f>
        <v>- -</v>
      </c>
    </row>
    <row r="37" spans="1:32" ht="15" customHeight="1">
      <c r="A37" s="8" t="s">
        <v>1295</v>
      </c>
      <c r="B37" s="24" t="s">
        <v>1282</v>
      </c>
      <c r="C37" s="27">
        <f>'AEO 2023 Table 49 Raw'!F27</f>
        <v>0</v>
      </c>
      <c r="D37" s="27">
        <f>'AEO 2023 Table 49 Raw'!G27</f>
        <v>0</v>
      </c>
      <c r="E37" s="27">
        <f>'AEO 2023 Table 49 Raw'!H27</f>
        <v>4.7920000000000003E-3</v>
      </c>
      <c r="F37" s="27">
        <f>'AEO 2023 Table 49 Raw'!I27</f>
        <v>9.1020000000000007E-3</v>
      </c>
      <c r="G37" s="27">
        <f>'AEO 2023 Table 49 Raw'!J27</f>
        <v>1.3188999999999999E-2</v>
      </c>
      <c r="H37" s="27">
        <f>'AEO 2023 Table 49 Raw'!K27</f>
        <v>1.7124E-2</v>
      </c>
      <c r="I37" s="27">
        <f>'AEO 2023 Table 49 Raw'!L27</f>
        <v>2.0841999999999999E-2</v>
      </c>
      <c r="J37" s="27">
        <f>'AEO 2023 Table 49 Raw'!M27</f>
        <v>2.4292000000000001E-2</v>
      </c>
      <c r="K37" s="27">
        <f>'AEO 2023 Table 49 Raw'!N27</f>
        <v>2.7504000000000001E-2</v>
      </c>
      <c r="L37" s="27">
        <f>'AEO 2023 Table 49 Raw'!O27</f>
        <v>3.0744E-2</v>
      </c>
      <c r="M37" s="27">
        <f>'AEO 2023 Table 49 Raw'!P27</f>
        <v>3.4217999999999998E-2</v>
      </c>
      <c r="N37" s="27">
        <f>'AEO 2023 Table 49 Raw'!Q27</f>
        <v>3.7911E-2</v>
      </c>
      <c r="O37" s="27">
        <f>'AEO 2023 Table 49 Raw'!R27</f>
        <v>4.1903999999999997E-2</v>
      </c>
      <c r="P37" s="27">
        <f>'AEO 2023 Table 49 Raw'!S27</f>
        <v>4.6192999999999998E-2</v>
      </c>
      <c r="Q37" s="27">
        <f>'AEO 2023 Table 49 Raw'!T27</f>
        <v>5.0677E-2</v>
      </c>
      <c r="R37" s="27">
        <f>'AEO 2023 Table 49 Raw'!U27</f>
        <v>5.5608999999999999E-2</v>
      </c>
      <c r="S37" s="27">
        <f>'AEO 2023 Table 49 Raw'!V27</f>
        <v>6.0970000000000003E-2</v>
      </c>
      <c r="T37" s="27">
        <f>'AEO 2023 Table 49 Raw'!W27</f>
        <v>6.6772999999999999E-2</v>
      </c>
      <c r="U37" s="27">
        <f>'AEO 2023 Table 49 Raw'!X27</f>
        <v>7.3441999999999993E-2</v>
      </c>
      <c r="V37" s="27">
        <f>'AEO 2023 Table 49 Raw'!Y27</f>
        <v>8.1113000000000005E-2</v>
      </c>
      <c r="W37" s="27">
        <f>'AEO 2023 Table 49 Raw'!Z27</f>
        <v>8.9478000000000002E-2</v>
      </c>
      <c r="X37" s="27">
        <f>'AEO 2023 Table 49 Raw'!AA27</f>
        <v>9.8288E-2</v>
      </c>
      <c r="Y37" s="27">
        <f>'AEO 2023 Table 49 Raw'!AB27</f>
        <v>0.107596</v>
      </c>
      <c r="Z37" s="27">
        <f>'AEO 2023 Table 49 Raw'!AC27</f>
        <v>0.11747199999999999</v>
      </c>
      <c r="AA37" s="27">
        <f>'AEO 2023 Table 49 Raw'!AD27</f>
        <v>0.12809999999999999</v>
      </c>
      <c r="AB37" s="27">
        <f>'AEO 2023 Table 49 Raw'!AE27</f>
        <v>0.13945099999999999</v>
      </c>
      <c r="AC37" s="27">
        <f>'AEO 2023 Table 49 Raw'!AF27</f>
        <v>0.15163699999999999</v>
      </c>
      <c r="AD37" s="27">
        <f>'AEO 2023 Table 49 Raw'!AG27</f>
        <v>0.16437399999999999</v>
      </c>
      <c r="AE37" s="27">
        <f>'AEO 2023 Table 49 Raw'!AH27</f>
        <v>0.17741299999999999</v>
      </c>
      <c r="AF37" s="46" t="str">
        <f>'AEO 2023 Table 49 Raw'!AI27</f>
        <v>- -</v>
      </c>
    </row>
    <row r="38" spans="1:32" ht="15" customHeight="1">
      <c r="A38" s="8" t="s">
        <v>1296</v>
      </c>
      <c r="B38" s="24" t="s">
        <v>1284</v>
      </c>
      <c r="C38" s="27">
        <f>'AEO 2023 Table 49 Raw'!F28</f>
        <v>0</v>
      </c>
      <c r="D38" s="27">
        <f>'AEO 2023 Table 49 Raw'!G28</f>
        <v>0</v>
      </c>
      <c r="E38" s="27">
        <f>'AEO 2023 Table 49 Raw'!H28</f>
        <v>8.0309999999999999E-3</v>
      </c>
      <c r="F38" s="27">
        <f>'AEO 2023 Table 49 Raw'!I28</f>
        <v>1.5547999999999999E-2</v>
      </c>
      <c r="G38" s="27">
        <f>'AEO 2023 Table 49 Raw'!J28</f>
        <v>2.2983E-2</v>
      </c>
      <c r="H38" s="27">
        <f>'AEO 2023 Table 49 Raw'!K28</f>
        <v>3.0315999999999999E-2</v>
      </c>
      <c r="I38" s="27">
        <f>'AEO 2023 Table 49 Raw'!L28</f>
        <v>3.7409999999999999E-2</v>
      </c>
      <c r="J38" s="27">
        <f>'AEO 2023 Table 49 Raw'!M28</f>
        <v>4.4117000000000003E-2</v>
      </c>
      <c r="K38" s="27">
        <f>'AEO 2023 Table 49 Raw'!N28</f>
        <v>5.0389000000000003E-2</v>
      </c>
      <c r="L38" s="27">
        <f>'AEO 2023 Table 49 Raw'!O28</f>
        <v>5.6564999999999997E-2</v>
      </c>
      <c r="M38" s="27">
        <f>'AEO 2023 Table 49 Raw'!P28</f>
        <v>6.2924999999999995E-2</v>
      </c>
      <c r="N38" s="27">
        <f>'AEO 2023 Table 49 Raw'!Q28</f>
        <v>6.9292999999999993E-2</v>
      </c>
      <c r="O38" s="27">
        <f>'AEO 2023 Table 49 Raw'!R28</f>
        <v>7.5836000000000001E-2</v>
      </c>
      <c r="P38" s="27">
        <f>'AEO 2023 Table 49 Raw'!S28</f>
        <v>8.2627000000000006E-2</v>
      </c>
      <c r="Q38" s="27">
        <f>'AEO 2023 Table 49 Raw'!T28</f>
        <v>8.9402999999999996E-2</v>
      </c>
      <c r="R38" s="27">
        <f>'AEO 2023 Table 49 Raw'!U28</f>
        <v>9.6571000000000004E-2</v>
      </c>
      <c r="S38" s="27">
        <f>'AEO 2023 Table 49 Raw'!V28</f>
        <v>0.104212</v>
      </c>
      <c r="T38" s="27">
        <f>'AEO 2023 Table 49 Raw'!W28</f>
        <v>0.112293</v>
      </c>
      <c r="U38" s="27">
        <f>'AEO 2023 Table 49 Raw'!X28</f>
        <v>0.121466</v>
      </c>
      <c r="V38" s="27">
        <f>'AEO 2023 Table 49 Raw'!Y28</f>
        <v>0.131887</v>
      </c>
      <c r="W38" s="27">
        <f>'AEO 2023 Table 49 Raw'!Z28</f>
        <v>0.14305100000000001</v>
      </c>
      <c r="X38" s="27">
        <f>'AEO 2023 Table 49 Raw'!AA28</f>
        <v>0.15457899999999999</v>
      </c>
      <c r="Y38" s="27">
        <f>'AEO 2023 Table 49 Raw'!AB28</f>
        <v>0.16658000000000001</v>
      </c>
      <c r="Z38" s="27">
        <f>'AEO 2023 Table 49 Raw'!AC28</f>
        <v>0.17917</v>
      </c>
      <c r="AA38" s="27">
        <f>'AEO 2023 Table 49 Raw'!AD28</f>
        <v>0.19262099999999999</v>
      </c>
      <c r="AB38" s="27">
        <f>'AEO 2023 Table 49 Raw'!AE28</f>
        <v>0.20694299999999999</v>
      </c>
      <c r="AC38" s="27">
        <f>'AEO 2023 Table 49 Raw'!AF28</f>
        <v>0.222335</v>
      </c>
      <c r="AD38" s="27">
        <f>'AEO 2023 Table 49 Raw'!AG28</f>
        <v>0.23847599999999999</v>
      </c>
      <c r="AE38" s="27">
        <f>'AEO 2023 Table 49 Raw'!AH28</f>
        <v>0.255162</v>
      </c>
      <c r="AF38" s="46" t="str">
        <f>'AEO 2023 Table 49 Raw'!AI28</f>
        <v>- -</v>
      </c>
    </row>
    <row r="39" spans="1:32" ht="12" customHeight="1">
      <c r="A39" s="8" t="s">
        <v>1297</v>
      </c>
      <c r="B39" s="24" t="s">
        <v>1298</v>
      </c>
      <c r="C39" s="27">
        <f>'AEO 2023 Table 49 Raw'!F29</f>
        <v>59.693741000000003</v>
      </c>
      <c r="D39" s="27">
        <f>'AEO 2023 Table 49 Raw'!G29</f>
        <v>59.219906000000002</v>
      </c>
      <c r="E39" s="27">
        <f>'AEO 2023 Table 49 Raw'!H29</f>
        <v>59.089672</v>
      </c>
      <c r="F39" s="27">
        <f>'AEO 2023 Table 49 Raw'!I29</f>
        <v>59.441608000000002</v>
      </c>
      <c r="G39" s="27">
        <f>'AEO 2023 Table 49 Raw'!J29</f>
        <v>60.343643</v>
      </c>
      <c r="H39" s="27">
        <f>'AEO 2023 Table 49 Raw'!K29</f>
        <v>61.236187000000001</v>
      </c>
      <c r="I39" s="27">
        <f>'AEO 2023 Table 49 Raw'!L29</f>
        <v>62.154181999999999</v>
      </c>
      <c r="J39" s="27">
        <f>'AEO 2023 Table 49 Raw'!M29</f>
        <v>62.950744999999998</v>
      </c>
      <c r="K39" s="27">
        <f>'AEO 2023 Table 49 Raw'!N29</f>
        <v>63.604579999999999</v>
      </c>
      <c r="L39" s="27">
        <f>'AEO 2023 Table 49 Raw'!O29</f>
        <v>64.387077000000005</v>
      </c>
      <c r="M39" s="27">
        <f>'AEO 2023 Table 49 Raw'!P29</f>
        <v>65.444946000000002</v>
      </c>
      <c r="N39" s="27">
        <f>'AEO 2023 Table 49 Raw'!Q29</f>
        <v>66.408798000000004</v>
      </c>
      <c r="O39" s="27">
        <f>'AEO 2023 Table 49 Raw'!R29</f>
        <v>67.426163000000003</v>
      </c>
      <c r="P39" s="27">
        <f>'AEO 2023 Table 49 Raw'!S29</f>
        <v>68.519752999999994</v>
      </c>
      <c r="Q39" s="27">
        <f>'AEO 2023 Table 49 Raw'!T29</f>
        <v>69.425606000000002</v>
      </c>
      <c r="R39" s="27">
        <f>'AEO 2023 Table 49 Raw'!U29</f>
        <v>70.452704999999995</v>
      </c>
      <c r="S39" s="27">
        <f>'AEO 2023 Table 49 Raw'!V29</f>
        <v>71.457924000000006</v>
      </c>
      <c r="T39" s="27">
        <f>'AEO 2023 Table 49 Raw'!W29</f>
        <v>72.446793</v>
      </c>
      <c r="U39" s="27">
        <f>'AEO 2023 Table 49 Raw'!X29</f>
        <v>73.633788999999993</v>
      </c>
      <c r="V39" s="27">
        <f>'AEO 2023 Table 49 Raw'!Y29</f>
        <v>74.981209000000007</v>
      </c>
      <c r="W39" s="27">
        <f>'AEO 2023 Table 49 Raw'!Z29</f>
        <v>76.183959999999999</v>
      </c>
      <c r="X39" s="27">
        <f>'AEO 2023 Table 49 Raw'!AA29</f>
        <v>77.338393999999994</v>
      </c>
      <c r="Y39" s="27">
        <f>'AEO 2023 Table 49 Raw'!AB29</f>
        <v>78.359520000000003</v>
      </c>
      <c r="Z39" s="27">
        <f>'AEO 2023 Table 49 Raw'!AC29</f>
        <v>79.312652999999997</v>
      </c>
      <c r="AA39" s="27">
        <f>'AEO 2023 Table 49 Raw'!AD29</f>
        <v>80.298964999999995</v>
      </c>
      <c r="AB39" s="27">
        <f>'AEO 2023 Table 49 Raw'!AE29</f>
        <v>81.340034000000003</v>
      </c>
      <c r="AC39" s="27">
        <f>'AEO 2023 Table 49 Raw'!AF29</f>
        <v>82.505859000000001</v>
      </c>
      <c r="AD39" s="27">
        <f>'AEO 2023 Table 49 Raw'!AG29</f>
        <v>83.699607999999998</v>
      </c>
      <c r="AE39" s="27">
        <f>'AEO 2023 Table 49 Raw'!AH29</f>
        <v>84.902884999999998</v>
      </c>
      <c r="AF39" s="46">
        <f>'AEO 2023 Table 49 Raw'!AI29</f>
        <v>1.2999999999999999E-2</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6"/>
    </row>
    <row r="41" spans="1:32" ht="12" customHeight="1">
      <c r="A41" s="8" t="s">
        <v>1300</v>
      </c>
      <c r="B41" s="24" t="s">
        <v>1269</v>
      </c>
      <c r="C41" s="27">
        <f>'AEO 2023 Table 49 Raw'!F31</f>
        <v>184.86199999999999</v>
      </c>
      <c r="D41" s="27">
        <f>'AEO 2023 Table 49 Raw'!G31</f>
        <v>184.344696</v>
      </c>
      <c r="E41" s="27">
        <f>'AEO 2023 Table 49 Raw'!H31</f>
        <v>184.476089</v>
      </c>
      <c r="F41" s="27">
        <f>'AEO 2023 Table 49 Raw'!I31</f>
        <v>185.892212</v>
      </c>
      <c r="G41" s="27">
        <f>'AEO 2023 Table 49 Raw'!J31</f>
        <v>188.61058</v>
      </c>
      <c r="H41" s="27">
        <f>'AEO 2023 Table 49 Raw'!K31</f>
        <v>190.849152</v>
      </c>
      <c r="I41" s="27">
        <f>'AEO 2023 Table 49 Raw'!L31</f>
        <v>192.67218</v>
      </c>
      <c r="J41" s="27">
        <f>'AEO 2023 Table 49 Raw'!M31</f>
        <v>193.73893699999999</v>
      </c>
      <c r="K41" s="27">
        <f>'AEO 2023 Table 49 Raw'!N31</f>
        <v>194.02500900000001</v>
      </c>
      <c r="L41" s="27">
        <f>'AEO 2023 Table 49 Raw'!O31</f>
        <v>194.458145</v>
      </c>
      <c r="M41" s="27">
        <f>'AEO 2023 Table 49 Raw'!P31</f>
        <v>195.35394299999999</v>
      </c>
      <c r="N41" s="27">
        <f>'AEO 2023 Table 49 Raw'!Q31</f>
        <v>195.959137</v>
      </c>
      <c r="O41" s="27">
        <f>'AEO 2023 Table 49 Raw'!R31</f>
        <v>196.694839</v>
      </c>
      <c r="P41" s="27">
        <f>'AEO 2023 Table 49 Raw'!S31</f>
        <v>197.61731</v>
      </c>
      <c r="Q41" s="27">
        <f>'AEO 2023 Table 49 Raw'!T31</f>
        <v>197.971542</v>
      </c>
      <c r="R41" s="27">
        <f>'AEO 2023 Table 49 Raw'!U31</f>
        <v>198.53990200000001</v>
      </c>
      <c r="S41" s="27">
        <f>'AEO 2023 Table 49 Raw'!V31</f>
        <v>199.169006</v>
      </c>
      <c r="T41" s="27">
        <f>'AEO 2023 Table 49 Raw'!W31</f>
        <v>199.41644299999999</v>
      </c>
      <c r="U41" s="27">
        <f>'AEO 2023 Table 49 Raw'!X31</f>
        <v>200.135818</v>
      </c>
      <c r="V41" s="27">
        <f>'AEO 2023 Table 49 Raw'!Y31</f>
        <v>201.1875</v>
      </c>
      <c r="W41" s="27">
        <f>'AEO 2023 Table 49 Raw'!Z31</f>
        <v>201.891571</v>
      </c>
      <c r="X41" s="27">
        <f>'AEO 2023 Table 49 Raw'!AA31</f>
        <v>202.28323399999999</v>
      </c>
      <c r="Y41" s="27">
        <f>'AEO 2023 Table 49 Raw'!AB31</f>
        <v>202.176941</v>
      </c>
      <c r="Z41" s="27">
        <f>'AEO 2023 Table 49 Raw'!AC31</f>
        <v>201.833054</v>
      </c>
      <c r="AA41" s="27">
        <f>'AEO 2023 Table 49 Raw'!AD31</f>
        <v>201.504211</v>
      </c>
      <c r="AB41" s="27">
        <f>'AEO 2023 Table 49 Raw'!AE31</f>
        <v>201.22666899999999</v>
      </c>
      <c r="AC41" s="27">
        <f>'AEO 2023 Table 49 Raw'!AF31</f>
        <v>201.23538199999999</v>
      </c>
      <c r="AD41" s="27">
        <f>'AEO 2023 Table 49 Raw'!AG31</f>
        <v>201.305756</v>
      </c>
      <c r="AE41" s="27">
        <f>'AEO 2023 Table 49 Raw'!AH31</f>
        <v>201.41529800000001</v>
      </c>
      <c r="AF41" s="46">
        <f>'AEO 2023 Table 49 Raw'!AI31</f>
        <v>3.0000000000000001E-3</v>
      </c>
    </row>
    <row r="42" spans="1:32" ht="12" customHeight="1">
      <c r="A42" s="8" t="s">
        <v>1301</v>
      </c>
      <c r="B42" s="24" t="s">
        <v>1271</v>
      </c>
      <c r="C42" s="27">
        <f>'AEO 2023 Table 49 Raw'!F32</f>
        <v>0.177816</v>
      </c>
      <c r="D42" s="27">
        <f>'AEO 2023 Table 49 Raw'!G32</f>
        <v>0.17777100000000001</v>
      </c>
      <c r="E42" s="27">
        <f>'AEO 2023 Table 49 Raw'!H32</f>
        <v>0.180895</v>
      </c>
      <c r="F42" s="27">
        <f>'AEO 2023 Table 49 Raw'!I32</f>
        <v>0.18678600000000001</v>
      </c>
      <c r="G42" s="27">
        <f>'AEO 2023 Table 49 Raw'!J32</f>
        <v>0.19670299999999999</v>
      </c>
      <c r="H42" s="27">
        <f>'AEO 2023 Table 49 Raw'!K32</f>
        <v>0.208367</v>
      </c>
      <c r="I42" s="27">
        <f>'AEO 2023 Table 49 Raw'!L32</f>
        <v>0.220694</v>
      </c>
      <c r="J42" s="27">
        <f>'AEO 2023 Table 49 Raw'!M32</f>
        <v>0.23275299999999999</v>
      </c>
      <c r="K42" s="27">
        <f>'AEO 2023 Table 49 Raw'!N32</f>
        <v>0.245085</v>
      </c>
      <c r="L42" s="27">
        <f>'AEO 2023 Table 49 Raw'!O32</f>
        <v>0.25741999999999998</v>
      </c>
      <c r="M42" s="27">
        <f>'AEO 2023 Table 49 Raw'!P32</f>
        <v>0.26973999999999998</v>
      </c>
      <c r="N42" s="27">
        <f>'AEO 2023 Table 49 Raw'!Q32</f>
        <v>0.28104200000000001</v>
      </c>
      <c r="O42" s="27">
        <f>'AEO 2023 Table 49 Raw'!R32</f>
        <v>0.291574</v>
      </c>
      <c r="P42" s="27">
        <f>'AEO 2023 Table 49 Raw'!S32</f>
        <v>0.30125000000000002</v>
      </c>
      <c r="Q42" s="27">
        <f>'AEO 2023 Table 49 Raw'!T32</f>
        <v>0.30850699999999998</v>
      </c>
      <c r="R42" s="27">
        <f>'AEO 2023 Table 49 Raw'!U32</f>
        <v>0.315085</v>
      </c>
      <c r="S42" s="27">
        <f>'AEO 2023 Table 49 Raw'!V32</f>
        <v>0.320664</v>
      </c>
      <c r="T42" s="27">
        <f>'AEO 2023 Table 49 Raw'!W32</f>
        <v>0.32526100000000002</v>
      </c>
      <c r="U42" s="27">
        <f>'AEO 2023 Table 49 Raw'!X32</f>
        <v>0.33057199999999998</v>
      </c>
      <c r="V42" s="27">
        <f>'AEO 2023 Table 49 Raw'!Y32</f>
        <v>0.33603699999999997</v>
      </c>
      <c r="W42" s="27">
        <f>'AEO 2023 Table 49 Raw'!Z32</f>
        <v>0.33924599999999999</v>
      </c>
      <c r="X42" s="27">
        <f>'AEO 2023 Table 49 Raw'!AA32</f>
        <v>0.34148200000000001</v>
      </c>
      <c r="Y42" s="27">
        <f>'AEO 2023 Table 49 Raw'!AB32</f>
        <v>0.34378500000000001</v>
      </c>
      <c r="Z42" s="27">
        <f>'AEO 2023 Table 49 Raw'!AC32</f>
        <v>0.346113</v>
      </c>
      <c r="AA42" s="27">
        <f>'AEO 2023 Table 49 Raw'!AD32</f>
        <v>0.348717</v>
      </c>
      <c r="AB42" s="27">
        <f>'AEO 2023 Table 49 Raw'!AE32</f>
        <v>0.35136800000000001</v>
      </c>
      <c r="AC42" s="27">
        <f>'AEO 2023 Table 49 Raw'!AF32</f>
        <v>0.354296</v>
      </c>
      <c r="AD42" s="27">
        <f>'AEO 2023 Table 49 Raw'!AG32</f>
        <v>0.357124</v>
      </c>
      <c r="AE42" s="27">
        <f>'AEO 2023 Table 49 Raw'!AH32</f>
        <v>0.359989</v>
      </c>
      <c r="AF42" s="46">
        <f>'AEO 2023 Table 49 Raw'!AI32</f>
        <v>2.5999999999999999E-2</v>
      </c>
    </row>
    <row r="43" spans="1:32" ht="12" customHeight="1">
      <c r="A43" s="8" t="s">
        <v>1302</v>
      </c>
      <c r="B43" s="24" t="s">
        <v>915</v>
      </c>
      <c r="C43" s="27">
        <f>'AEO 2023 Table 49 Raw'!F33</f>
        <v>2.7642E-2</v>
      </c>
      <c r="D43" s="27">
        <f>'AEO 2023 Table 49 Raw'!G33</f>
        <v>3.0204999999999999E-2</v>
      </c>
      <c r="E43" s="27">
        <f>'AEO 2023 Table 49 Raw'!H33</f>
        <v>3.2635999999999998E-2</v>
      </c>
      <c r="F43" s="27">
        <f>'AEO 2023 Table 49 Raw'!I33</f>
        <v>3.4927E-2</v>
      </c>
      <c r="G43" s="27">
        <f>'AEO 2023 Table 49 Raw'!J33</f>
        <v>3.7268000000000003E-2</v>
      </c>
      <c r="H43" s="27">
        <f>'AEO 2023 Table 49 Raw'!K33</f>
        <v>3.9259000000000002E-2</v>
      </c>
      <c r="I43" s="27">
        <f>'AEO 2023 Table 49 Raw'!L33</f>
        <v>4.0816999999999999E-2</v>
      </c>
      <c r="J43" s="27">
        <f>'AEO 2023 Table 49 Raw'!M33</f>
        <v>4.1799000000000003E-2</v>
      </c>
      <c r="K43" s="27">
        <f>'AEO 2023 Table 49 Raw'!N33</f>
        <v>4.2358E-2</v>
      </c>
      <c r="L43" s="27">
        <f>'AEO 2023 Table 49 Raw'!O33</f>
        <v>4.2771000000000003E-2</v>
      </c>
      <c r="M43" s="27">
        <f>'AEO 2023 Table 49 Raw'!P33</f>
        <v>4.3182999999999999E-2</v>
      </c>
      <c r="N43" s="27">
        <f>'AEO 2023 Table 49 Raw'!Q33</f>
        <v>4.3642E-2</v>
      </c>
      <c r="O43" s="27">
        <f>'AEO 2023 Table 49 Raw'!R33</f>
        <v>4.4277999999999998E-2</v>
      </c>
      <c r="P43" s="27">
        <f>'AEO 2023 Table 49 Raw'!S33</f>
        <v>4.5026999999999998E-2</v>
      </c>
      <c r="Q43" s="27">
        <f>'AEO 2023 Table 49 Raw'!T33</f>
        <v>4.5581999999999998E-2</v>
      </c>
      <c r="R43" s="27">
        <f>'AEO 2023 Table 49 Raw'!U33</f>
        <v>4.6136000000000003E-2</v>
      </c>
      <c r="S43" s="27">
        <f>'AEO 2023 Table 49 Raw'!V33</f>
        <v>4.6531000000000003E-2</v>
      </c>
      <c r="T43" s="27">
        <f>'AEO 2023 Table 49 Raw'!W33</f>
        <v>4.6794000000000002E-2</v>
      </c>
      <c r="U43" s="27">
        <f>'AEO 2023 Table 49 Raw'!X33</f>
        <v>4.7144999999999999E-2</v>
      </c>
      <c r="V43" s="27">
        <f>'AEO 2023 Table 49 Raw'!Y33</f>
        <v>4.7666E-2</v>
      </c>
      <c r="W43" s="27">
        <f>'AEO 2023 Table 49 Raw'!Z33</f>
        <v>4.8096E-2</v>
      </c>
      <c r="X43" s="27">
        <f>'AEO 2023 Table 49 Raw'!AA33</f>
        <v>4.8453000000000003E-2</v>
      </c>
      <c r="Y43" s="27">
        <f>'AEO 2023 Table 49 Raw'!AB33</f>
        <v>4.8684999999999999E-2</v>
      </c>
      <c r="Z43" s="27">
        <f>'AEO 2023 Table 49 Raw'!AC33</f>
        <v>4.8861000000000002E-2</v>
      </c>
      <c r="AA43" s="27">
        <f>'AEO 2023 Table 49 Raw'!AD33</f>
        <v>4.9049000000000002E-2</v>
      </c>
      <c r="AB43" s="27">
        <f>'AEO 2023 Table 49 Raw'!AE33</f>
        <v>4.9248E-2</v>
      </c>
      <c r="AC43" s="27">
        <f>'AEO 2023 Table 49 Raw'!AF33</f>
        <v>4.9494999999999997E-2</v>
      </c>
      <c r="AD43" s="27">
        <f>'AEO 2023 Table 49 Raw'!AG33</f>
        <v>4.9695000000000003E-2</v>
      </c>
      <c r="AE43" s="27">
        <f>'AEO 2023 Table 49 Raw'!AH33</f>
        <v>4.9834999999999997E-2</v>
      </c>
      <c r="AF43" s="46">
        <f>'AEO 2023 Table 49 Raw'!AI33</f>
        <v>2.1000000000000001E-2</v>
      </c>
    </row>
    <row r="44" spans="1:32" ht="12" customHeight="1">
      <c r="A44" s="8" t="s">
        <v>1303</v>
      </c>
      <c r="B44" s="24" t="s">
        <v>1274</v>
      </c>
      <c r="C44" s="27">
        <f>'AEO 2023 Table 49 Raw'!F34</f>
        <v>2.1455150000000001</v>
      </c>
      <c r="D44" s="27">
        <f>'AEO 2023 Table 49 Raw'!G34</f>
        <v>2.194642</v>
      </c>
      <c r="E44" s="27">
        <f>'AEO 2023 Table 49 Raw'!H34</f>
        <v>2.2380640000000001</v>
      </c>
      <c r="F44" s="27">
        <f>'AEO 2023 Table 49 Raw'!I34</f>
        <v>2.2797019999999999</v>
      </c>
      <c r="G44" s="27">
        <f>'AEO 2023 Table 49 Raw'!J34</f>
        <v>2.319849</v>
      </c>
      <c r="H44" s="27">
        <f>'AEO 2023 Table 49 Raw'!K34</f>
        <v>2.3348580000000001</v>
      </c>
      <c r="I44" s="27">
        <f>'AEO 2023 Table 49 Raw'!L34</f>
        <v>2.3220869999999998</v>
      </c>
      <c r="J44" s="27">
        <f>'AEO 2023 Table 49 Raw'!M34</f>
        <v>2.2799879999999999</v>
      </c>
      <c r="K44" s="27">
        <f>'AEO 2023 Table 49 Raw'!N34</f>
        <v>2.2191930000000002</v>
      </c>
      <c r="L44" s="27">
        <f>'AEO 2023 Table 49 Raw'!O34</f>
        <v>2.1581709999999998</v>
      </c>
      <c r="M44" s="27">
        <f>'AEO 2023 Table 49 Raw'!P34</f>
        <v>2.1082679999999998</v>
      </c>
      <c r="N44" s="27">
        <f>'AEO 2023 Table 49 Raw'!Q34</f>
        <v>2.0697860000000001</v>
      </c>
      <c r="O44" s="27">
        <f>'AEO 2023 Table 49 Raw'!R34</f>
        <v>2.0510329999999999</v>
      </c>
      <c r="P44" s="27">
        <f>'AEO 2023 Table 49 Raw'!S34</f>
        <v>2.0526599999999999</v>
      </c>
      <c r="Q44" s="27">
        <f>'AEO 2023 Table 49 Raw'!T34</f>
        <v>2.0645099999999998</v>
      </c>
      <c r="R44" s="27">
        <f>'AEO 2023 Table 49 Raw'!U34</f>
        <v>2.093877</v>
      </c>
      <c r="S44" s="27">
        <f>'AEO 2023 Table 49 Raw'!V34</f>
        <v>2.1380020000000002</v>
      </c>
      <c r="T44" s="27">
        <f>'AEO 2023 Table 49 Raw'!W34</f>
        <v>2.1920709999999999</v>
      </c>
      <c r="U44" s="27">
        <f>'AEO 2023 Table 49 Raw'!X34</f>
        <v>2.2658179999999999</v>
      </c>
      <c r="V44" s="27">
        <f>'AEO 2023 Table 49 Raw'!Y34</f>
        <v>2.358203</v>
      </c>
      <c r="W44" s="27">
        <f>'AEO 2023 Table 49 Raw'!Z34</f>
        <v>2.4577110000000002</v>
      </c>
      <c r="X44" s="27">
        <f>'AEO 2023 Table 49 Raw'!AA34</f>
        <v>2.5637089999999998</v>
      </c>
      <c r="Y44" s="27">
        <f>'AEO 2023 Table 49 Raw'!AB34</f>
        <v>2.673524</v>
      </c>
      <c r="Z44" s="27">
        <f>'AEO 2023 Table 49 Raw'!AC34</f>
        <v>2.7897789999999998</v>
      </c>
      <c r="AA44" s="27">
        <f>'AEO 2023 Table 49 Raw'!AD34</f>
        <v>2.9163060000000001</v>
      </c>
      <c r="AB44" s="27">
        <f>'AEO 2023 Table 49 Raw'!AE34</f>
        <v>3.0541450000000001</v>
      </c>
      <c r="AC44" s="27">
        <f>'AEO 2023 Table 49 Raw'!AF34</f>
        <v>3.2053590000000001</v>
      </c>
      <c r="AD44" s="27">
        <f>'AEO 2023 Table 49 Raw'!AG34</f>
        <v>3.3672719999999998</v>
      </c>
      <c r="AE44" s="27">
        <f>'AEO 2023 Table 49 Raw'!AH34</f>
        <v>3.5394549999999998</v>
      </c>
      <c r="AF44" s="46">
        <f>'AEO 2023 Table 49 Raw'!AI34</f>
        <v>1.7999999999999999E-2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6" t="str">
        <f>'AEO 2023 Table 49 Raw'!AI35</f>
        <v>- -</v>
      </c>
    </row>
    <row r="46" spans="1:32" ht="12" customHeight="1">
      <c r="A46" s="8" t="s">
        <v>1305</v>
      </c>
      <c r="B46" s="24" t="s">
        <v>1278</v>
      </c>
      <c r="C46" s="27">
        <f>'AEO 2023 Table 49 Raw'!F36</f>
        <v>4.2640000000000004E-3</v>
      </c>
      <c r="D46" s="27">
        <f>'AEO 2023 Table 49 Raw'!G36</f>
        <v>4.9620000000000003E-3</v>
      </c>
      <c r="E46" s="27">
        <f>'AEO 2023 Table 49 Raw'!H36</f>
        <v>5.5570000000000003E-3</v>
      </c>
      <c r="F46" s="27">
        <f>'AEO 2023 Table 49 Raw'!I36</f>
        <v>6.0879999999999997E-3</v>
      </c>
      <c r="G46" s="27">
        <f>'AEO 2023 Table 49 Raw'!J36</f>
        <v>6.5700000000000003E-3</v>
      </c>
      <c r="H46" s="27">
        <f>'AEO 2023 Table 49 Raw'!K36</f>
        <v>6.9430000000000004E-3</v>
      </c>
      <c r="I46" s="27">
        <f>'AEO 2023 Table 49 Raw'!L36</f>
        <v>7.2110000000000004E-3</v>
      </c>
      <c r="J46" s="27">
        <f>'AEO 2023 Table 49 Raw'!M36</f>
        <v>7.3699999999999998E-3</v>
      </c>
      <c r="K46" s="27">
        <f>'AEO 2023 Table 49 Raw'!N36</f>
        <v>7.4250000000000002E-3</v>
      </c>
      <c r="L46" s="27">
        <f>'AEO 2023 Table 49 Raw'!O36</f>
        <v>7.4089999999999998E-3</v>
      </c>
      <c r="M46" s="27">
        <f>'AEO 2023 Table 49 Raw'!P36</f>
        <v>7.326E-3</v>
      </c>
      <c r="N46" s="27">
        <f>'AEO 2023 Table 49 Raw'!Q36</f>
        <v>7.1510000000000002E-3</v>
      </c>
      <c r="O46" s="27">
        <f>'AEO 2023 Table 49 Raw'!R36</f>
        <v>6.9109999999999996E-3</v>
      </c>
      <c r="P46" s="27">
        <f>'AEO 2023 Table 49 Raw'!S36</f>
        <v>6.6239999999999997E-3</v>
      </c>
      <c r="Q46" s="27">
        <f>'AEO 2023 Table 49 Raw'!T36</f>
        <v>6.2880000000000002E-3</v>
      </c>
      <c r="R46" s="27">
        <f>'AEO 2023 Table 49 Raw'!U36</f>
        <v>5.9630000000000004E-3</v>
      </c>
      <c r="S46" s="27">
        <f>'AEO 2023 Table 49 Raw'!V36</f>
        <v>5.646E-3</v>
      </c>
      <c r="T46" s="27">
        <f>'AEO 2023 Table 49 Raw'!W36</f>
        <v>5.2820000000000002E-3</v>
      </c>
      <c r="U46" s="27">
        <f>'AEO 2023 Table 49 Raw'!X36</f>
        <v>4.9189999999999998E-3</v>
      </c>
      <c r="V46" s="27">
        <f>'AEO 2023 Table 49 Raw'!Y36</f>
        <v>4.6119999999999998E-3</v>
      </c>
      <c r="W46" s="27">
        <f>'AEO 2023 Table 49 Raw'!Z36</f>
        <v>4.3499999999999997E-3</v>
      </c>
      <c r="X46" s="27">
        <f>'AEO 2023 Table 49 Raw'!AA36</f>
        <v>4.0800000000000003E-3</v>
      </c>
      <c r="Y46" s="27">
        <f>'AEO 2023 Table 49 Raw'!AB36</f>
        <v>3.833E-3</v>
      </c>
      <c r="Z46" s="27">
        <f>'AEO 2023 Table 49 Raw'!AC36</f>
        <v>3.607E-3</v>
      </c>
      <c r="AA46" s="27">
        <f>'AEO 2023 Table 49 Raw'!AD36</f>
        <v>3.4020000000000001E-3</v>
      </c>
      <c r="AB46" s="27">
        <f>'AEO 2023 Table 49 Raw'!AE36</f>
        <v>3.2109999999999999E-3</v>
      </c>
      <c r="AC46" s="27">
        <f>'AEO 2023 Table 49 Raw'!AF36</f>
        <v>3.0339999999999998E-3</v>
      </c>
      <c r="AD46" s="27">
        <f>'AEO 2023 Table 49 Raw'!AG36</f>
        <v>2.8679999999999999E-3</v>
      </c>
      <c r="AE46" s="27">
        <f>'AEO 2023 Table 49 Raw'!AH36</f>
        <v>2.715E-3</v>
      </c>
      <c r="AF46" s="46">
        <f>'AEO 2023 Table 49 Raw'!AI36</f>
        <v>-1.6E-2</v>
      </c>
    </row>
    <row r="47" spans="1:32" ht="12" customHeight="1">
      <c r="A47" s="8" t="s">
        <v>1306</v>
      </c>
      <c r="B47" s="24" t="s">
        <v>1280</v>
      </c>
      <c r="C47" s="27">
        <f>'AEO 2023 Table 49 Raw'!F37</f>
        <v>0</v>
      </c>
      <c r="D47" s="27">
        <f>'AEO 2023 Table 49 Raw'!G37</f>
        <v>0</v>
      </c>
      <c r="E47" s="27">
        <f>'AEO 2023 Table 49 Raw'!H37</f>
        <v>1.24E-3</v>
      </c>
      <c r="F47" s="27">
        <f>'AEO 2023 Table 49 Raw'!I37</f>
        <v>2.4169999999999999E-3</v>
      </c>
      <c r="G47" s="27">
        <f>'AEO 2023 Table 49 Raw'!J37</f>
        <v>3.601E-3</v>
      </c>
      <c r="H47" s="27">
        <f>'AEO 2023 Table 49 Raw'!K37</f>
        <v>4.8009999999999997E-3</v>
      </c>
      <c r="I47" s="27">
        <f>'AEO 2023 Table 49 Raw'!L37</f>
        <v>6.0099999999999997E-3</v>
      </c>
      <c r="J47" s="27">
        <f>'AEO 2023 Table 49 Raw'!M37</f>
        <v>7.1989999999999997E-3</v>
      </c>
      <c r="K47" s="27">
        <f>'AEO 2023 Table 49 Raw'!N37</f>
        <v>8.3590000000000001E-3</v>
      </c>
      <c r="L47" s="27">
        <f>'AEO 2023 Table 49 Raw'!O37</f>
        <v>9.5320000000000005E-3</v>
      </c>
      <c r="M47" s="27">
        <f>'AEO 2023 Table 49 Raw'!P37</f>
        <v>1.0751E-2</v>
      </c>
      <c r="N47" s="27">
        <f>'AEO 2023 Table 49 Raw'!Q37</f>
        <v>1.1972E-2</v>
      </c>
      <c r="O47" s="27">
        <f>'AEO 2023 Table 49 Raw'!R37</f>
        <v>1.3199000000000001E-2</v>
      </c>
      <c r="P47" s="27">
        <f>'AEO 2023 Table 49 Raw'!S37</f>
        <v>1.4416999999999999E-2</v>
      </c>
      <c r="Q47" s="27">
        <f>'AEO 2023 Table 49 Raw'!T37</f>
        <v>1.5571E-2</v>
      </c>
      <c r="R47" s="27">
        <f>'AEO 2023 Table 49 Raw'!U37</f>
        <v>1.6719000000000001E-2</v>
      </c>
      <c r="S47" s="27">
        <f>'AEO 2023 Table 49 Raw'!V37</f>
        <v>1.7854999999999999E-2</v>
      </c>
      <c r="T47" s="27">
        <f>'AEO 2023 Table 49 Raw'!W37</f>
        <v>1.8970999999999998E-2</v>
      </c>
      <c r="U47" s="27">
        <f>'AEO 2023 Table 49 Raw'!X37</f>
        <v>2.0177E-2</v>
      </c>
      <c r="V47" s="27">
        <f>'AEO 2023 Table 49 Raw'!Y37</f>
        <v>2.1499000000000001E-2</v>
      </c>
      <c r="W47" s="27">
        <f>'AEO 2023 Table 49 Raw'!Z37</f>
        <v>2.2883000000000001E-2</v>
      </c>
      <c r="X47" s="27">
        <f>'AEO 2023 Table 49 Raw'!AA37</f>
        <v>2.4312E-2</v>
      </c>
      <c r="Y47" s="27">
        <f>'AEO 2023 Table 49 Raw'!AB37</f>
        <v>2.5756999999999999E-2</v>
      </c>
      <c r="Z47" s="27">
        <f>'AEO 2023 Table 49 Raw'!AC37</f>
        <v>2.7286999999999999E-2</v>
      </c>
      <c r="AA47" s="27">
        <f>'AEO 2023 Table 49 Raw'!AD37</f>
        <v>2.9006000000000001E-2</v>
      </c>
      <c r="AB47" s="27">
        <f>'AEO 2023 Table 49 Raw'!AE37</f>
        <v>3.0893E-2</v>
      </c>
      <c r="AC47" s="27">
        <f>'AEO 2023 Table 49 Raw'!AF37</f>
        <v>3.2987000000000002E-2</v>
      </c>
      <c r="AD47" s="27">
        <f>'AEO 2023 Table 49 Raw'!AG37</f>
        <v>3.5265999999999999E-2</v>
      </c>
      <c r="AE47" s="27">
        <f>'AEO 2023 Table 49 Raw'!AH37</f>
        <v>3.7726999999999997E-2</v>
      </c>
      <c r="AF47" s="46" t="str">
        <f>'AEO 2023 Table 49 Raw'!AI37</f>
        <v>- -</v>
      </c>
    </row>
    <row r="48" spans="1:32" ht="12" customHeight="1">
      <c r="A48" s="8" t="s">
        <v>1307</v>
      </c>
      <c r="B48" s="24" t="s">
        <v>1282</v>
      </c>
      <c r="C48" s="27">
        <f>'AEO 2023 Table 49 Raw'!F38</f>
        <v>0</v>
      </c>
      <c r="D48" s="27">
        <f>'AEO 2023 Table 49 Raw'!G38</f>
        <v>0</v>
      </c>
      <c r="E48" s="27">
        <f>'AEO 2023 Table 49 Raw'!H38</f>
        <v>2.7929999999999999E-3</v>
      </c>
      <c r="F48" s="27">
        <f>'AEO 2023 Table 49 Raw'!I38</f>
        <v>5.3759999999999997E-3</v>
      </c>
      <c r="G48" s="27">
        <f>'AEO 2023 Table 49 Raw'!J38</f>
        <v>7.9340000000000001E-3</v>
      </c>
      <c r="H48" s="27">
        <f>'AEO 2023 Table 49 Raw'!K38</f>
        <v>1.0499E-2</v>
      </c>
      <c r="I48" s="27">
        <f>'AEO 2023 Table 49 Raw'!L38</f>
        <v>1.3030999999999999E-2</v>
      </c>
      <c r="J48" s="27">
        <f>'AEO 2023 Table 49 Raw'!M38</f>
        <v>1.5478E-2</v>
      </c>
      <c r="K48" s="27">
        <f>'AEO 2023 Table 49 Raw'!N38</f>
        <v>1.7826000000000002E-2</v>
      </c>
      <c r="L48" s="27">
        <f>'AEO 2023 Table 49 Raw'!O38</f>
        <v>2.0178999999999999E-2</v>
      </c>
      <c r="M48" s="27">
        <f>'AEO 2023 Table 49 Raw'!P38</f>
        <v>2.2592999999999999E-2</v>
      </c>
      <c r="N48" s="27">
        <f>'AEO 2023 Table 49 Raw'!Q38</f>
        <v>2.4974E-2</v>
      </c>
      <c r="O48" s="27">
        <f>'AEO 2023 Table 49 Raw'!R38</f>
        <v>2.7327000000000001E-2</v>
      </c>
      <c r="P48" s="27">
        <f>'AEO 2023 Table 49 Raw'!S38</f>
        <v>2.9623E-2</v>
      </c>
      <c r="Q48" s="27">
        <f>'AEO 2023 Table 49 Raw'!T38</f>
        <v>3.1739000000000003E-2</v>
      </c>
      <c r="R48" s="27">
        <f>'AEO 2023 Table 49 Raw'!U38</f>
        <v>3.3797000000000001E-2</v>
      </c>
      <c r="S48" s="27">
        <f>'AEO 2023 Table 49 Raw'!V38</f>
        <v>3.5782000000000001E-2</v>
      </c>
      <c r="T48" s="27">
        <f>'AEO 2023 Table 49 Raw'!W38</f>
        <v>3.7679999999999998E-2</v>
      </c>
      <c r="U48" s="27">
        <f>'AEO 2023 Table 49 Raw'!X38</f>
        <v>3.9711000000000003E-2</v>
      </c>
      <c r="V48" s="27">
        <f>'AEO 2023 Table 49 Raw'!Y38</f>
        <v>4.1924000000000003E-2</v>
      </c>
      <c r="W48" s="27">
        <f>'AEO 2023 Table 49 Raw'!Z38</f>
        <v>4.4208999999999998E-2</v>
      </c>
      <c r="X48" s="27">
        <f>'AEO 2023 Table 49 Raw'!AA38</f>
        <v>4.6512999999999999E-2</v>
      </c>
      <c r="Y48" s="27">
        <f>'AEO 2023 Table 49 Raw'!AB38</f>
        <v>4.8765999999999997E-2</v>
      </c>
      <c r="Z48" s="27">
        <f>'AEO 2023 Table 49 Raw'!AC38</f>
        <v>5.1101000000000001E-2</v>
      </c>
      <c r="AA48" s="27">
        <f>'AEO 2023 Table 49 Raw'!AD38</f>
        <v>5.3706999999999998E-2</v>
      </c>
      <c r="AB48" s="27">
        <f>'AEO 2023 Table 49 Raw'!AE38</f>
        <v>5.6491E-2</v>
      </c>
      <c r="AC48" s="27">
        <f>'AEO 2023 Table 49 Raw'!AF38</f>
        <v>5.9487999999999999E-2</v>
      </c>
      <c r="AD48" s="27">
        <f>'AEO 2023 Table 49 Raw'!AG38</f>
        <v>6.2619999999999995E-2</v>
      </c>
      <c r="AE48" s="27">
        <f>'AEO 2023 Table 49 Raw'!AH38</f>
        <v>6.5863000000000005E-2</v>
      </c>
      <c r="AF48" s="46" t="str">
        <f>'AEO 2023 Table 49 Raw'!AI38</f>
        <v>- -</v>
      </c>
    </row>
    <row r="49" spans="1:32" ht="12" customHeight="1">
      <c r="A49" s="8" t="s">
        <v>1308</v>
      </c>
      <c r="B49" s="24" t="s">
        <v>1284</v>
      </c>
      <c r="C49" s="27">
        <f>'AEO 2023 Table 49 Raw'!F39</f>
        <v>0</v>
      </c>
      <c r="D49" s="27">
        <f>'AEO 2023 Table 49 Raw'!G39</f>
        <v>0</v>
      </c>
      <c r="E49" s="27">
        <f>'AEO 2023 Table 49 Raw'!H39</f>
        <v>6.7479999999999997E-3</v>
      </c>
      <c r="F49" s="27">
        <f>'AEO 2023 Table 49 Raw'!I39</f>
        <v>1.3188999999999999E-2</v>
      </c>
      <c r="G49" s="27">
        <f>'AEO 2023 Table 49 Raw'!J39</f>
        <v>1.9757E-2</v>
      </c>
      <c r="H49" s="27">
        <f>'AEO 2023 Table 49 Raw'!K39</f>
        <v>2.6471000000000001E-2</v>
      </c>
      <c r="I49" s="27">
        <f>'AEO 2023 Table 49 Raw'!L39</f>
        <v>3.3218999999999999E-2</v>
      </c>
      <c r="J49" s="27">
        <f>'AEO 2023 Table 49 Raw'!M39</f>
        <v>3.9855000000000002E-2</v>
      </c>
      <c r="K49" s="27">
        <f>'AEO 2023 Table 49 Raw'!N39</f>
        <v>4.6288999999999997E-2</v>
      </c>
      <c r="L49" s="27">
        <f>'AEO 2023 Table 49 Raw'!O39</f>
        <v>5.2738E-2</v>
      </c>
      <c r="M49" s="27">
        <f>'AEO 2023 Table 49 Raw'!P39</f>
        <v>5.9318999999999997E-2</v>
      </c>
      <c r="N49" s="27">
        <f>'AEO 2023 Table 49 Raw'!Q39</f>
        <v>6.5734000000000001E-2</v>
      </c>
      <c r="O49" s="27">
        <f>'AEO 2023 Table 49 Raw'!R39</f>
        <v>7.2011000000000006E-2</v>
      </c>
      <c r="P49" s="27">
        <f>'AEO 2023 Table 49 Raw'!S39</f>
        <v>7.8081999999999999E-2</v>
      </c>
      <c r="Q49" s="27">
        <f>'AEO 2023 Table 49 Raw'!T39</f>
        <v>8.3599000000000007E-2</v>
      </c>
      <c r="R49" s="27">
        <f>'AEO 2023 Table 49 Raw'!U39</f>
        <v>8.8863999999999999E-2</v>
      </c>
      <c r="S49" s="27">
        <f>'AEO 2023 Table 49 Raw'!V39</f>
        <v>9.3850000000000003E-2</v>
      </c>
      <c r="T49" s="27">
        <f>'AEO 2023 Table 49 Raw'!W39</f>
        <v>9.8485000000000003E-2</v>
      </c>
      <c r="U49" s="27">
        <f>'AEO 2023 Table 49 Raw'!X39</f>
        <v>0.103307</v>
      </c>
      <c r="V49" s="27">
        <f>'AEO 2023 Table 49 Raw'!Y39</f>
        <v>0.10841199999999999</v>
      </c>
      <c r="W49" s="27">
        <f>'AEO 2023 Table 49 Raw'!Z39</f>
        <v>0.11351600000000001</v>
      </c>
      <c r="X49" s="27">
        <f>'AEO 2023 Table 49 Raw'!AA39</f>
        <v>0.118522</v>
      </c>
      <c r="Y49" s="27">
        <f>'AEO 2023 Table 49 Raw'!AB39</f>
        <v>0.123284</v>
      </c>
      <c r="Z49" s="27">
        <f>'AEO 2023 Table 49 Raw'!AC39</f>
        <v>0.12817000000000001</v>
      </c>
      <c r="AA49" s="27">
        <f>'AEO 2023 Table 49 Raw'!AD39</f>
        <v>0.133685</v>
      </c>
      <c r="AB49" s="27">
        <f>'AEO 2023 Table 49 Raw'!AE39</f>
        <v>0.13969000000000001</v>
      </c>
      <c r="AC49" s="27">
        <f>'AEO 2023 Table 49 Raw'!AF39</f>
        <v>0.146366</v>
      </c>
      <c r="AD49" s="27">
        <f>'AEO 2023 Table 49 Raw'!AG39</f>
        <v>0.153637</v>
      </c>
      <c r="AE49" s="27">
        <f>'AEO 2023 Table 49 Raw'!AH39</f>
        <v>0.16156100000000001</v>
      </c>
      <c r="AF49" s="46" t="str">
        <f>'AEO 2023 Table 49 Raw'!AI39</f>
        <v>- -</v>
      </c>
    </row>
    <row r="50" spans="1:32" ht="15" customHeight="1">
      <c r="A50" s="8" t="s">
        <v>1309</v>
      </c>
      <c r="B50" s="24" t="s">
        <v>1310</v>
      </c>
      <c r="C50" s="27">
        <f>'AEO 2023 Table 49 Raw'!F40</f>
        <v>187.21717799999999</v>
      </c>
      <c r="D50" s="27">
        <f>'AEO 2023 Table 49 Raw'!G40</f>
        <v>186.75206</v>
      </c>
      <c r="E50" s="27">
        <f>'AEO 2023 Table 49 Raw'!H40</f>
        <v>186.943893</v>
      </c>
      <c r="F50" s="27">
        <f>'AEO 2023 Table 49 Raw'!I40</f>
        <v>188.42063899999999</v>
      </c>
      <c r="G50" s="27">
        <f>'AEO 2023 Table 49 Raw'!J40</f>
        <v>191.20210299999999</v>
      </c>
      <c r="H50" s="27">
        <f>'AEO 2023 Table 49 Raw'!K40</f>
        <v>193.48014800000001</v>
      </c>
      <c r="I50" s="27">
        <f>'AEO 2023 Table 49 Raw'!L40</f>
        <v>195.31500199999999</v>
      </c>
      <c r="J50" s="27">
        <f>'AEO 2023 Table 49 Raw'!M40</f>
        <v>196.363235</v>
      </c>
      <c r="K50" s="27">
        <f>'AEO 2023 Table 49 Raw'!N40</f>
        <v>196.611053</v>
      </c>
      <c r="L50" s="27">
        <f>'AEO 2023 Table 49 Raw'!O40</f>
        <v>197.005753</v>
      </c>
      <c r="M50" s="27">
        <f>'AEO 2023 Table 49 Raw'!P40</f>
        <v>197.87446600000001</v>
      </c>
      <c r="N50" s="27">
        <f>'AEO 2023 Table 49 Raw'!Q40</f>
        <v>198.46281400000001</v>
      </c>
      <c r="O50" s="27">
        <f>'AEO 2023 Table 49 Raw'!R40</f>
        <v>199.20082099999999</v>
      </c>
      <c r="P50" s="27">
        <f>'AEO 2023 Table 49 Raw'!S40</f>
        <v>200.14454699999999</v>
      </c>
      <c r="Q50" s="27">
        <f>'AEO 2023 Table 49 Raw'!T40</f>
        <v>200.526962</v>
      </c>
      <c r="R50" s="27">
        <f>'AEO 2023 Table 49 Raw'!U40</f>
        <v>201.13973999999999</v>
      </c>
      <c r="S50" s="27">
        <f>'AEO 2023 Table 49 Raw'!V40</f>
        <v>201.826584</v>
      </c>
      <c r="T50" s="27">
        <f>'AEO 2023 Table 49 Raw'!W40</f>
        <v>202.140244</v>
      </c>
      <c r="U50" s="27">
        <f>'AEO 2023 Table 49 Raw'!X40</f>
        <v>202.946808</v>
      </c>
      <c r="V50" s="27">
        <f>'AEO 2023 Table 49 Raw'!Y40</f>
        <v>204.10554500000001</v>
      </c>
      <c r="W50" s="27">
        <f>'AEO 2023 Table 49 Raw'!Z40</f>
        <v>204.92065400000001</v>
      </c>
      <c r="X50" s="27">
        <f>'AEO 2023 Table 49 Raw'!AA40</f>
        <v>205.429428</v>
      </c>
      <c r="Y50" s="27">
        <f>'AEO 2023 Table 49 Raw'!AB40</f>
        <v>205.44340500000001</v>
      </c>
      <c r="Z50" s="27">
        <f>'AEO 2023 Table 49 Raw'!AC40</f>
        <v>205.226654</v>
      </c>
      <c r="AA50" s="27">
        <f>'AEO 2023 Table 49 Raw'!AD40</f>
        <v>205.036743</v>
      </c>
      <c r="AB50" s="27">
        <f>'AEO 2023 Table 49 Raw'!AE40</f>
        <v>204.910629</v>
      </c>
      <c r="AC50" s="27">
        <f>'AEO 2023 Table 49 Raw'!AF40</f>
        <v>205.08535800000001</v>
      </c>
      <c r="AD50" s="27">
        <f>'AEO 2023 Table 49 Raw'!AG40</f>
        <v>205.33308400000001</v>
      </c>
      <c r="AE50" s="27">
        <f>'AEO 2023 Table 49 Raw'!AH40</f>
        <v>205.63125600000001</v>
      </c>
      <c r="AF50" s="46">
        <f>'AEO 2023 Table 49 Raw'!AI40</f>
        <v>3.0000000000000001E-3</v>
      </c>
    </row>
    <row r="51" spans="1:32" ht="15" customHeight="1">
      <c r="A51" s="8" t="s">
        <v>1311</v>
      </c>
      <c r="B51" s="23" t="s">
        <v>1312</v>
      </c>
      <c r="C51" s="27">
        <f>'AEO 2023 Table 49 Raw'!F41</f>
        <v>321.953644</v>
      </c>
      <c r="D51" s="27">
        <f>'AEO 2023 Table 49 Raw'!G41</f>
        <v>320.66207900000001</v>
      </c>
      <c r="E51" s="27">
        <f>'AEO 2023 Table 49 Raw'!H41</f>
        <v>321.05505399999998</v>
      </c>
      <c r="F51" s="27">
        <f>'AEO 2023 Table 49 Raw'!I41</f>
        <v>324.03317299999998</v>
      </c>
      <c r="G51" s="27">
        <f>'AEO 2023 Table 49 Raw'!J41</f>
        <v>329.40017699999999</v>
      </c>
      <c r="H51" s="27">
        <f>'AEO 2023 Table 49 Raw'!K41</f>
        <v>333.88085899999999</v>
      </c>
      <c r="I51" s="27">
        <f>'AEO 2023 Table 49 Raw'!L41</f>
        <v>337.81912199999999</v>
      </c>
      <c r="J51" s="27">
        <f>'AEO 2023 Table 49 Raw'!M41</f>
        <v>340.88021900000001</v>
      </c>
      <c r="K51" s="27">
        <f>'AEO 2023 Table 49 Raw'!N41</f>
        <v>343.13888500000002</v>
      </c>
      <c r="L51" s="27">
        <f>'AEO 2023 Table 49 Raw'!O41</f>
        <v>346.05444299999999</v>
      </c>
      <c r="M51" s="27">
        <f>'AEO 2023 Table 49 Raw'!P41</f>
        <v>350.01104700000002</v>
      </c>
      <c r="N51" s="27">
        <f>'AEO 2023 Table 49 Raw'!Q41</f>
        <v>353.42150900000001</v>
      </c>
      <c r="O51" s="27">
        <f>'AEO 2023 Table 49 Raw'!R41</f>
        <v>357.08483899999999</v>
      </c>
      <c r="P51" s="27">
        <f>'AEO 2023 Table 49 Raw'!S41</f>
        <v>361.064301</v>
      </c>
      <c r="Q51" s="27">
        <f>'AEO 2023 Table 49 Raw'!T41</f>
        <v>364.03088400000001</v>
      </c>
      <c r="R51" s="27">
        <f>'AEO 2023 Table 49 Raw'!U41</f>
        <v>367.50329599999998</v>
      </c>
      <c r="S51" s="27">
        <f>'AEO 2023 Table 49 Raw'!V41</f>
        <v>371.08917200000002</v>
      </c>
      <c r="T51" s="27">
        <f>'AEO 2023 Table 49 Raw'!W41</f>
        <v>374.195404</v>
      </c>
      <c r="U51" s="27">
        <f>'AEO 2023 Table 49 Raw'!X41</f>
        <v>378.32614100000001</v>
      </c>
      <c r="V51" s="27">
        <f>'AEO 2023 Table 49 Raw'!Y41</f>
        <v>383.125854</v>
      </c>
      <c r="W51" s="27">
        <f>'AEO 2023 Table 49 Raw'!Z41</f>
        <v>387.17630000000003</v>
      </c>
      <c r="X51" s="27">
        <f>'AEO 2023 Table 49 Raw'!AA41</f>
        <v>390.79797400000001</v>
      </c>
      <c r="Y51" s="27">
        <f>'AEO 2023 Table 49 Raw'!AB41</f>
        <v>393.733521</v>
      </c>
      <c r="Z51" s="27">
        <f>'AEO 2023 Table 49 Raw'!AC41</f>
        <v>396.52639799999997</v>
      </c>
      <c r="AA51" s="27">
        <f>'AEO 2023 Table 49 Raw'!AD41</f>
        <v>399.58157299999999</v>
      </c>
      <c r="AB51" s="27">
        <f>'AEO 2023 Table 49 Raw'!AE41</f>
        <v>402.817474</v>
      </c>
      <c r="AC51" s="27">
        <f>'AEO 2023 Table 49 Raw'!AF41</f>
        <v>406.54611199999999</v>
      </c>
      <c r="AD51" s="27">
        <f>'AEO 2023 Table 49 Raw'!AG41</f>
        <v>410.34396400000003</v>
      </c>
      <c r="AE51" s="27">
        <f>'AEO 2023 Table 49 Raw'!AH41</f>
        <v>414.31246900000002</v>
      </c>
      <c r="AF51" s="46">
        <f>'AEO 2023 Table 49 Raw'!AI41</f>
        <v>8.9999999999999993E-3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6"/>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6"/>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6"/>
    </row>
    <row r="55" spans="1:32" ht="15" customHeight="1">
      <c r="A55" s="8" t="s">
        <v>1314</v>
      </c>
      <c r="B55" s="24" t="s">
        <v>1269</v>
      </c>
      <c r="C55" s="27">
        <f>'AEO 2023 Table 49 Raw'!F44</f>
        <v>503.12170400000002</v>
      </c>
      <c r="D55" s="27">
        <f>'AEO 2023 Table 49 Raw'!G44</f>
        <v>484.456726</v>
      </c>
      <c r="E55" s="27">
        <f>'AEO 2023 Table 49 Raw'!H44</f>
        <v>469.75979599999999</v>
      </c>
      <c r="F55" s="27">
        <f>'AEO 2023 Table 49 Raw'!I44</f>
        <v>459.77862499999998</v>
      </c>
      <c r="G55" s="27">
        <f>'AEO 2023 Table 49 Raw'!J44</f>
        <v>452.97970600000002</v>
      </c>
      <c r="H55" s="27">
        <f>'AEO 2023 Table 49 Raw'!K44</f>
        <v>444.305634</v>
      </c>
      <c r="I55" s="27">
        <f>'AEO 2023 Table 49 Raw'!L44</f>
        <v>436.20416299999999</v>
      </c>
      <c r="J55" s="27">
        <f>'AEO 2023 Table 49 Raw'!M44</f>
        <v>429.33846999999997</v>
      </c>
      <c r="K55" s="27">
        <f>'AEO 2023 Table 49 Raw'!N44</f>
        <v>424.50143400000002</v>
      </c>
      <c r="L55" s="27">
        <f>'AEO 2023 Table 49 Raw'!O44</f>
        <v>422.82153299999999</v>
      </c>
      <c r="M55" s="27">
        <f>'AEO 2023 Table 49 Raw'!P44</f>
        <v>423.26144399999998</v>
      </c>
      <c r="N55" s="27">
        <f>'AEO 2023 Table 49 Raw'!Q44</f>
        <v>423.42404199999999</v>
      </c>
      <c r="O55" s="27">
        <f>'AEO 2023 Table 49 Raw'!R44</f>
        <v>424.78881799999999</v>
      </c>
      <c r="P55" s="27">
        <f>'AEO 2023 Table 49 Raw'!S44</f>
        <v>427.07098400000001</v>
      </c>
      <c r="Q55" s="27">
        <f>'AEO 2023 Table 49 Raw'!T44</f>
        <v>428.58126800000002</v>
      </c>
      <c r="R55" s="27">
        <f>'AEO 2023 Table 49 Raw'!U44</f>
        <v>431.19662499999998</v>
      </c>
      <c r="S55" s="27">
        <f>'AEO 2023 Table 49 Raw'!V44</f>
        <v>434.60690299999999</v>
      </c>
      <c r="T55" s="27">
        <f>'AEO 2023 Table 49 Raw'!W44</f>
        <v>438.28668199999998</v>
      </c>
      <c r="U55" s="27">
        <f>'AEO 2023 Table 49 Raw'!X44</f>
        <v>443.89352400000001</v>
      </c>
      <c r="V55" s="27">
        <f>'AEO 2023 Table 49 Raw'!Y44</f>
        <v>450.33380099999999</v>
      </c>
      <c r="W55" s="27">
        <f>'AEO 2023 Table 49 Raw'!Z44</f>
        <v>456.03100599999999</v>
      </c>
      <c r="X55" s="27">
        <f>'AEO 2023 Table 49 Raw'!AA44</f>
        <v>462.12039199999998</v>
      </c>
      <c r="Y55" s="27">
        <f>'AEO 2023 Table 49 Raw'!AB44</f>
        <v>468.46868899999998</v>
      </c>
      <c r="Z55" s="27">
        <f>'AEO 2023 Table 49 Raw'!AC44</f>
        <v>475.94360399999999</v>
      </c>
      <c r="AA55" s="27">
        <f>'AEO 2023 Table 49 Raw'!AD44</f>
        <v>484.61987299999998</v>
      </c>
      <c r="AB55" s="27">
        <f>'AEO 2023 Table 49 Raw'!AE44</f>
        <v>493.872253</v>
      </c>
      <c r="AC55" s="27">
        <f>'AEO 2023 Table 49 Raw'!AF44</f>
        <v>503.70660400000003</v>
      </c>
      <c r="AD55" s="27">
        <f>'AEO 2023 Table 49 Raw'!AG44</f>
        <v>513.59997599999997</v>
      </c>
      <c r="AE55" s="27">
        <f>'AEO 2023 Table 49 Raw'!AH44</f>
        <v>524.17138699999998</v>
      </c>
      <c r="AF55" s="46">
        <f>'AEO 2023 Table 49 Raw'!AI44</f>
        <v>1E-3</v>
      </c>
    </row>
    <row r="56" spans="1:32" ht="15" customHeight="1">
      <c r="A56" s="8" t="s">
        <v>1315</v>
      </c>
      <c r="B56" s="24" t="s">
        <v>1271</v>
      </c>
      <c r="C56" s="27">
        <f>'AEO 2023 Table 49 Raw'!F45</f>
        <v>196.343414</v>
      </c>
      <c r="D56" s="27">
        <f>'AEO 2023 Table 49 Raw'!G45</f>
        <v>201.234116</v>
      </c>
      <c r="E56" s="27">
        <f>'AEO 2023 Table 49 Raw'!H45</f>
        <v>206.73054500000001</v>
      </c>
      <c r="F56" s="27">
        <f>'AEO 2023 Table 49 Raw'!I45</f>
        <v>213.42108200000001</v>
      </c>
      <c r="G56" s="27">
        <f>'AEO 2023 Table 49 Raw'!J45</f>
        <v>220.948837</v>
      </c>
      <c r="H56" s="27">
        <f>'AEO 2023 Table 49 Raw'!K45</f>
        <v>226.64724699999999</v>
      </c>
      <c r="I56" s="27">
        <f>'AEO 2023 Table 49 Raw'!L45</f>
        <v>231.570618</v>
      </c>
      <c r="J56" s="27">
        <f>'AEO 2023 Table 49 Raw'!M45</f>
        <v>236.24389600000001</v>
      </c>
      <c r="K56" s="27">
        <f>'AEO 2023 Table 49 Raw'!N45</f>
        <v>241.05186499999999</v>
      </c>
      <c r="L56" s="27">
        <f>'AEO 2023 Table 49 Raw'!O45</f>
        <v>246.58760100000001</v>
      </c>
      <c r="M56" s="27">
        <f>'AEO 2023 Table 49 Raw'!P45</f>
        <v>253.05844099999999</v>
      </c>
      <c r="N56" s="27">
        <f>'AEO 2023 Table 49 Raw'!Q45</f>
        <v>259.22186299999998</v>
      </c>
      <c r="O56" s="27">
        <f>'AEO 2023 Table 49 Raw'!R45</f>
        <v>266.12966899999998</v>
      </c>
      <c r="P56" s="27">
        <f>'AEO 2023 Table 49 Raw'!S45</f>
        <v>272.96395899999999</v>
      </c>
      <c r="Q56" s="27">
        <f>'AEO 2023 Table 49 Raw'!T45</f>
        <v>279.07781999999997</v>
      </c>
      <c r="R56" s="27">
        <f>'AEO 2023 Table 49 Raw'!U45</f>
        <v>285.63577299999997</v>
      </c>
      <c r="S56" s="27">
        <f>'AEO 2023 Table 49 Raw'!V45</f>
        <v>292.166901</v>
      </c>
      <c r="T56" s="27">
        <f>'AEO 2023 Table 49 Raw'!W45</f>
        <v>297.97164900000001</v>
      </c>
      <c r="U56" s="27">
        <f>'AEO 2023 Table 49 Raw'!X45</f>
        <v>304.44641100000001</v>
      </c>
      <c r="V56" s="27">
        <f>'AEO 2023 Table 49 Raw'!Y45</f>
        <v>311.38372800000002</v>
      </c>
      <c r="W56" s="27">
        <f>'AEO 2023 Table 49 Raw'!Z45</f>
        <v>317.26864599999999</v>
      </c>
      <c r="X56" s="27">
        <f>'AEO 2023 Table 49 Raw'!AA45</f>
        <v>322.33828699999998</v>
      </c>
      <c r="Y56" s="27">
        <f>'AEO 2023 Table 49 Raw'!AB45</f>
        <v>327.01461799999998</v>
      </c>
      <c r="Z56" s="27">
        <f>'AEO 2023 Table 49 Raw'!AC45</f>
        <v>331.97778299999999</v>
      </c>
      <c r="AA56" s="27">
        <f>'AEO 2023 Table 49 Raw'!AD45</f>
        <v>337.464203</v>
      </c>
      <c r="AB56" s="27">
        <f>'AEO 2023 Table 49 Raw'!AE45</f>
        <v>343.12771600000002</v>
      </c>
      <c r="AC56" s="27">
        <f>'AEO 2023 Table 49 Raw'!AF45</f>
        <v>348.93951399999997</v>
      </c>
      <c r="AD56" s="27">
        <f>'AEO 2023 Table 49 Raw'!AG45</f>
        <v>354.69680799999998</v>
      </c>
      <c r="AE56" s="27">
        <f>'AEO 2023 Table 49 Raw'!AH45</f>
        <v>360.904022</v>
      </c>
      <c r="AF56" s="46">
        <f>'AEO 2023 Table 49 Raw'!AI45</f>
        <v>2.1999999999999999E-2</v>
      </c>
    </row>
    <row r="57" spans="1:32" ht="15" customHeight="1">
      <c r="A57" s="8" t="s">
        <v>1316</v>
      </c>
      <c r="B57" s="24" t="s">
        <v>915</v>
      </c>
      <c r="C57" s="27">
        <f>'AEO 2023 Table 49 Raw'!F46</f>
        <v>8.8240000000000002E-3</v>
      </c>
      <c r="D57" s="27">
        <f>'AEO 2023 Table 49 Raw'!G46</f>
        <v>7.8954999999999997E-2</v>
      </c>
      <c r="E57" s="27">
        <f>'AEO 2023 Table 49 Raw'!H46</f>
        <v>0.14807100000000001</v>
      </c>
      <c r="F57" s="27">
        <f>'AEO 2023 Table 49 Raw'!I46</f>
        <v>0.21134</v>
      </c>
      <c r="G57" s="27">
        <f>'AEO 2023 Table 49 Raw'!J46</f>
        <v>0.27160000000000001</v>
      </c>
      <c r="H57" s="27">
        <f>'AEO 2023 Table 49 Raw'!K46</f>
        <v>0.32541799999999999</v>
      </c>
      <c r="I57" s="27">
        <f>'AEO 2023 Table 49 Raw'!L46</f>
        <v>0.37444</v>
      </c>
      <c r="J57" s="27">
        <f>'AEO 2023 Table 49 Raw'!M46</f>
        <v>0.41993200000000003</v>
      </c>
      <c r="K57" s="27">
        <f>'AEO 2023 Table 49 Raw'!N46</f>
        <v>0.46306999999999998</v>
      </c>
      <c r="L57" s="27">
        <f>'AEO 2023 Table 49 Raw'!O46</f>
        <v>0.50727100000000003</v>
      </c>
      <c r="M57" s="27">
        <f>'AEO 2023 Table 49 Raw'!P46</f>
        <v>0.55314300000000005</v>
      </c>
      <c r="N57" s="27">
        <f>'AEO 2023 Table 49 Raw'!Q46</f>
        <v>0.59853100000000004</v>
      </c>
      <c r="O57" s="27">
        <f>'AEO 2023 Table 49 Raw'!R46</f>
        <v>0.64527999999999996</v>
      </c>
      <c r="P57" s="27">
        <f>'AEO 2023 Table 49 Raw'!S46</f>
        <v>0.69432899999999997</v>
      </c>
      <c r="Q57" s="27">
        <f>'AEO 2023 Table 49 Raw'!T46</f>
        <v>0.74456999999999995</v>
      </c>
      <c r="R57" s="27">
        <f>'AEO 2023 Table 49 Raw'!U46</f>
        <v>0.799736</v>
      </c>
      <c r="S57" s="27">
        <f>'AEO 2023 Table 49 Raw'!V46</f>
        <v>0.86012900000000003</v>
      </c>
      <c r="T57" s="27">
        <f>'AEO 2023 Table 49 Raw'!W46</f>
        <v>0.92481800000000003</v>
      </c>
      <c r="U57" s="27">
        <f>'AEO 2023 Table 49 Raw'!X46</f>
        <v>0.99917400000000001</v>
      </c>
      <c r="V57" s="27">
        <f>'AEO 2023 Table 49 Raw'!Y46</f>
        <v>1.083005</v>
      </c>
      <c r="W57" s="27">
        <f>'AEO 2023 Table 49 Raw'!Z46</f>
        <v>1.1726639999999999</v>
      </c>
      <c r="X57" s="27">
        <f>'AEO 2023 Table 49 Raw'!AA46</f>
        <v>1.27027</v>
      </c>
      <c r="Y57" s="27">
        <f>'AEO 2023 Table 49 Raw'!AB46</f>
        <v>1.3737060000000001</v>
      </c>
      <c r="Z57" s="27">
        <f>'AEO 2023 Table 49 Raw'!AC46</f>
        <v>1.4867950000000001</v>
      </c>
      <c r="AA57" s="27">
        <f>'AEO 2023 Table 49 Raw'!AD46</f>
        <v>1.610382</v>
      </c>
      <c r="AB57" s="27">
        <f>'AEO 2023 Table 49 Raw'!AE46</f>
        <v>1.7419720000000001</v>
      </c>
      <c r="AC57" s="27">
        <f>'AEO 2023 Table 49 Raw'!AF46</f>
        <v>1.8812249999999999</v>
      </c>
      <c r="AD57" s="27">
        <f>'AEO 2023 Table 49 Raw'!AG46</f>
        <v>2.0265629999999999</v>
      </c>
      <c r="AE57" s="27">
        <f>'AEO 2023 Table 49 Raw'!AH46</f>
        <v>2.179926</v>
      </c>
      <c r="AF57" s="46">
        <f>'AEO 2023 Table 49 Raw'!AI46</f>
        <v>0.217</v>
      </c>
    </row>
    <row r="58" spans="1:32" ht="15" customHeight="1">
      <c r="A58" s="8" t="s">
        <v>1317</v>
      </c>
      <c r="B58" s="24" t="s">
        <v>1274</v>
      </c>
      <c r="C58" s="27">
        <f>'AEO 2023 Table 49 Raw'!F47</f>
        <v>0.19212199999999999</v>
      </c>
      <c r="D58" s="27">
        <f>'AEO 2023 Table 49 Raw'!G47</f>
        <v>0.17422599999999999</v>
      </c>
      <c r="E58" s="27">
        <f>'AEO 2023 Table 49 Raw'!H47</f>
        <v>0.158828</v>
      </c>
      <c r="F58" s="27">
        <f>'AEO 2023 Table 49 Raw'!I47</f>
        <v>0.145986</v>
      </c>
      <c r="G58" s="27">
        <f>'AEO 2023 Table 49 Raw'!J47</f>
        <v>0.13495699999999999</v>
      </c>
      <c r="H58" s="27">
        <f>'AEO 2023 Table 49 Raw'!K47</f>
        <v>0.12424</v>
      </c>
      <c r="I58" s="27">
        <f>'AEO 2023 Table 49 Raw'!L47</f>
        <v>0.114262</v>
      </c>
      <c r="J58" s="27">
        <f>'AEO 2023 Table 49 Raw'!M47</f>
        <v>0.105097</v>
      </c>
      <c r="K58" s="27">
        <f>'AEO 2023 Table 49 Raw'!N47</f>
        <v>9.6768999999999994E-2</v>
      </c>
      <c r="L58" s="27">
        <f>'AEO 2023 Table 49 Raw'!O47</f>
        <v>8.9452000000000004E-2</v>
      </c>
      <c r="M58" s="27">
        <f>'AEO 2023 Table 49 Raw'!P47</f>
        <v>8.2903000000000004E-2</v>
      </c>
      <c r="N58" s="27">
        <f>'AEO 2023 Table 49 Raw'!Q47</f>
        <v>7.6204999999999995E-2</v>
      </c>
      <c r="O58" s="27">
        <f>'AEO 2023 Table 49 Raw'!R47</f>
        <v>6.9239999999999996E-2</v>
      </c>
      <c r="P58" s="27">
        <f>'AEO 2023 Table 49 Raw'!S47</f>
        <v>6.1810999999999998E-2</v>
      </c>
      <c r="Q58" s="27">
        <f>'AEO 2023 Table 49 Raw'!T47</f>
        <v>5.4150999999999998E-2</v>
      </c>
      <c r="R58" s="27">
        <f>'AEO 2023 Table 49 Raw'!U47</f>
        <v>4.6170999999999997E-2</v>
      </c>
      <c r="S58" s="27">
        <f>'AEO 2023 Table 49 Raw'!V47</f>
        <v>3.8855000000000001E-2</v>
      </c>
      <c r="T58" s="27">
        <f>'AEO 2023 Table 49 Raw'!W47</f>
        <v>3.2245999999999997E-2</v>
      </c>
      <c r="U58" s="27">
        <f>'AEO 2023 Table 49 Raw'!X47</f>
        <v>2.5735999999999998E-2</v>
      </c>
      <c r="V58" s="27">
        <f>'AEO 2023 Table 49 Raw'!Y47</f>
        <v>2.0652E-2</v>
      </c>
      <c r="W58" s="27">
        <f>'AEO 2023 Table 49 Raw'!Z47</f>
        <v>1.6907999999999999E-2</v>
      </c>
      <c r="X58" s="27">
        <f>'AEO 2023 Table 49 Raw'!AA47</f>
        <v>1.4206E-2</v>
      </c>
      <c r="Y58" s="27">
        <f>'AEO 2023 Table 49 Raw'!AB47</f>
        <v>1.2467000000000001E-2</v>
      </c>
      <c r="Z58" s="27">
        <f>'AEO 2023 Table 49 Raw'!AC47</f>
        <v>1.1273999999999999E-2</v>
      </c>
      <c r="AA58" s="27">
        <f>'AEO 2023 Table 49 Raw'!AD47</f>
        <v>1.0324E-2</v>
      </c>
      <c r="AB58" s="27">
        <f>'AEO 2023 Table 49 Raw'!AE47</f>
        <v>9.6559999999999997E-3</v>
      </c>
      <c r="AC58" s="27">
        <f>'AEO 2023 Table 49 Raw'!AF47</f>
        <v>8.7899999999999992E-3</v>
      </c>
      <c r="AD58" s="27">
        <f>'AEO 2023 Table 49 Raw'!AG47</f>
        <v>7.783E-3</v>
      </c>
      <c r="AE58" s="27">
        <f>'AEO 2023 Table 49 Raw'!AH47</f>
        <v>6.5139999999999998E-3</v>
      </c>
      <c r="AF58" s="46">
        <f>'AEO 2023 Table 49 Raw'!AI47</f>
        <v>-0.114</v>
      </c>
    </row>
    <row r="59" spans="1:32" ht="15" customHeight="1">
      <c r="A59" s="8" t="s">
        <v>1318</v>
      </c>
      <c r="B59" s="24" t="s">
        <v>1276</v>
      </c>
      <c r="C59" s="27">
        <f>'AEO 2023 Table 49 Raw'!F48</f>
        <v>46.125179000000003</v>
      </c>
      <c r="D59" s="27">
        <f>'AEO 2023 Table 49 Raw'!G48</f>
        <v>44.935943999999999</v>
      </c>
      <c r="E59" s="27">
        <f>'AEO 2023 Table 49 Raw'!H48</f>
        <v>43.914721999999998</v>
      </c>
      <c r="F59" s="27">
        <f>'AEO 2023 Table 49 Raw'!I48</f>
        <v>43.167636999999999</v>
      </c>
      <c r="G59" s="27">
        <f>'AEO 2023 Table 49 Raw'!J48</f>
        <v>42.675548999999997</v>
      </c>
      <c r="H59" s="27">
        <f>'AEO 2023 Table 49 Raw'!K48</f>
        <v>42.064425999999997</v>
      </c>
      <c r="I59" s="27">
        <f>'AEO 2023 Table 49 Raw'!L48</f>
        <v>41.506709999999998</v>
      </c>
      <c r="J59" s="27">
        <f>'AEO 2023 Table 49 Raw'!M48</f>
        <v>41.061337000000002</v>
      </c>
      <c r="K59" s="27">
        <f>'AEO 2023 Table 49 Raw'!N48</f>
        <v>40.714610999999998</v>
      </c>
      <c r="L59" s="27">
        <f>'AEO 2023 Table 49 Raw'!O48</f>
        <v>40.601818000000002</v>
      </c>
      <c r="M59" s="27">
        <f>'AEO 2023 Table 49 Raw'!P48</f>
        <v>40.665722000000002</v>
      </c>
      <c r="N59" s="27">
        <f>'AEO 2023 Table 49 Raw'!Q48</f>
        <v>40.649028999999999</v>
      </c>
      <c r="O59" s="27">
        <f>'AEO 2023 Table 49 Raw'!R48</f>
        <v>40.410252</v>
      </c>
      <c r="P59" s="27">
        <f>'AEO 2023 Table 49 Raw'!S48</f>
        <v>40.023009999999999</v>
      </c>
      <c r="Q59" s="27">
        <f>'AEO 2023 Table 49 Raw'!T48</f>
        <v>39.382511000000001</v>
      </c>
      <c r="R59" s="27">
        <f>'AEO 2023 Table 49 Raw'!U48</f>
        <v>38.769047</v>
      </c>
      <c r="S59" s="27">
        <f>'AEO 2023 Table 49 Raw'!V48</f>
        <v>38.017249999999997</v>
      </c>
      <c r="T59" s="27">
        <f>'AEO 2023 Table 49 Raw'!W48</f>
        <v>37.245564000000002</v>
      </c>
      <c r="U59" s="27">
        <f>'AEO 2023 Table 49 Raw'!X48</f>
        <v>36.695914999999999</v>
      </c>
      <c r="V59" s="27">
        <f>'AEO 2023 Table 49 Raw'!Y48</f>
        <v>36.374305999999997</v>
      </c>
      <c r="W59" s="27">
        <f>'AEO 2023 Table 49 Raw'!Z48</f>
        <v>36.120361000000003</v>
      </c>
      <c r="X59" s="27">
        <f>'AEO 2023 Table 49 Raw'!AA48</f>
        <v>36.047500999999997</v>
      </c>
      <c r="Y59" s="27">
        <f>'AEO 2023 Table 49 Raw'!AB48</f>
        <v>36.155476</v>
      </c>
      <c r="Z59" s="27">
        <f>'AEO 2023 Table 49 Raw'!AC48</f>
        <v>36.386913</v>
      </c>
      <c r="AA59" s="27">
        <f>'AEO 2023 Table 49 Raw'!AD48</f>
        <v>36.733913000000001</v>
      </c>
      <c r="AB59" s="27">
        <f>'AEO 2023 Table 49 Raw'!AE48</f>
        <v>37.142082000000002</v>
      </c>
      <c r="AC59" s="27">
        <f>'AEO 2023 Table 49 Raw'!AF48</f>
        <v>37.599941000000001</v>
      </c>
      <c r="AD59" s="27">
        <f>'AEO 2023 Table 49 Raw'!AG48</f>
        <v>38.014645000000002</v>
      </c>
      <c r="AE59" s="27">
        <f>'AEO 2023 Table 49 Raw'!AH48</f>
        <v>38.441822000000002</v>
      </c>
      <c r="AF59" s="46">
        <f>'AEO 2023 Table 49 Raw'!AI48</f>
        <v>-6.0000000000000001E-3</v>
      </c>
    </row>
    <row r="60" spans="1:32" ht="15" customHeight="1">
      <c r="A60" s="8" t="s">
        <v>1319</v>
      </c>
      <c r="B60" s="24" t="s">
        <v>1278</v>
      </c>
      <c r="C60" s="27">
        <f>'AEO 2023 Table 49 Raw'!F49</f>
        <v>4.6189999999999998E-3</v>
      </c>
      <c r="D60" s="27">
        <f>'AEO 2023 Table 49 Raw'!G49</f>
        <v>4.1770000000000002E-3</v>
      </c>
      <c r="E60" s="27">
        <f>'AEO 2023 Table 49 Raw'!H49</f>
        <v>3.8219999999999999E-3</v>
      </c>
      <c r="F60" s="27">
        <f>'AEO 2023 Table 49 Raw'!I49</f>
        <v>3.5590000000000001E-3</v>
      </c>
      <c r="G60" s="27">
        <f>'AEO 2023 Table 49 Raw'!J49</f>
        <v>3.3700000000000002E-3</v>
      </c>
      <c r="H60" s="27">
        <f>'AEO 2023 Table 49 Raw'!K49</f>
        <v>3.215E-3</v>
      </c>
      <c r="I60" s="27">
        <f>'AEO 2023 Table 49 Raw'!L49</f>
        <v>3.0999999999999999E-3</v>
      </c>
      <c r="J60" s="27">
        <f>'AEO 2023 Table 49 Raw'!M49</f>
        <v>2.9160000000000002E-3</v>
      </c>
      <c r="K60" s="27">
        <f>'AEO 2023 Table 49 Raw'!N49</f>
        <v>2.6779999999999998E-3</v>
      </c>
      <c r="L60" s="27">
        <f>'AEO 2023 Table 49 Raw'!O49</f>
        <v>2.4599999999999999E-3</v>
      </c>
      <c r="M60" s="27">
        <f>'AEO 2023 Table 49 Raw'!P49</f>
        <v>2.2659999999999998E-3</v>
      </c>
      <c r="N60" s="27">
        <f>'AEO 2023 Table 49 Raw'!Q49</f>
        <v>1.908E-3</v>
      </c>
      <c r="O60" s="27">
        <f>'AEO 2023 Table 49 Raw'!R49</f>
        <v>1.5039999999999999E-3</v>
      </c>
      <c r="P60" s="27">
        <f>'AEO 2023 Table 49 Raw'!S49</f>
        <v>1.1839999999999999E-3</v>
      </c>
      <c r="Q60" s="27">
        <f>'AEO 2023 Table 49 Raw'!T49</f>
        <v>9.2800000000000001E-4</v>
      </c>
      <c r="R60" s="27">
        <f>'AEO 2023 Table 49 Raw'!U49</f>
        <v>7.2800000000000002E-4</v>
      </c>
      <c r="S60" s="27">
        <f>'AEO 2023 Table 49 Raw'!V49</f>
        <v>5.6999999999999998E-4</v>
      </c>
      <c r="T60" s="27">
        <f>'AEO 2023 Table 49 Raw'!W49</f>
        <v>4.46E-4</v>
      </c>
      <c r="U60" s="27">
        <f>'AEO 2023 Table 49 Raw'!X49</f>
        <v>3.97E-4</v>
      </c>
      <c r="V60" s="27">
        <f>'AEO 2023 Table 49 Raw'!Y49</f>
        <v>3.8900000000000002E-4</v>
      </c>
      <c r="W60" s="27">
        <f>'AEO 2023 Table 49 Raw'!Z49</f>
        <v>3.8000000000000002E-4</v>
      </c>
      <c r="X60" s="27">
        <f>'AEO 2023 Table 49 Raw'!AA49</f>
        <v>3.6999999999999999E-4</v>
      </c>
      <c r="Y60" s="27">
        <f>'AEO 2023 Table 49 Raw'!AB49</f>
        <v>2.99E-4</v>
      </c>
      <c r="Z60" s="27">
        <f>'AEO 2023 Table 49 Raw'!AC49</f>
        <v>2.1000000000000001E-4</v>
      </c>
      <c r="AA60" s="27">
        <f>'AEO 2023 Table 49 Raw'!AD49</f>
        <v>1.4799999999999999E-4</v>
      </c>
      <c r="AB60" s="27">
        <f>'AEO 2023 Table 49 Raw'!AE49</f>
        <v>1.0399999999999999E-4</v>
      </c>
      <c r="AC60" s="27">
        <f>'AEO 2023 Table 49 Raw'!AF49</f>
        <v>7.2999999999999999E-5</v>
      </c>
      <c r="AD60" s="27">
        <f>'AEO 2023 Table 49 Raw'!AG49</f>
        <v>5.1E-5</v>
      </c>
      <c r="AE60" s="27">
        <f>'AEO 2023 Table 49 Raw'!AH49</f>
        <v>3.6000000000000001E-5</v>
      </c>
      <c r="AF60" s="46">
        <f>'AEO 2023 Table 49 Raw'!AI49</f>
        <v>-0.159</v>
      </c>
    </row>
    <row r="61" spans="1:32" ht="15" customHeight="1">
      <c r="A61" s="8" t="s">
        <v>1320</v>
      </c>
      <c r="B61" s="24" t="s">
        <v>1280</v>
      </c>
      <c r="C61" s="27">
        <f>'AEO 2023 Table 49 Raw'!F50</f>
        <v>0</v>
      </c>
      <c r="D61" s="27">
        <f>'AEO 2023 Table 49 Raw'!G50</f>
        <v>3.4554000000000001E-2</v>
      </c>
      <c r="E61" s="27">
        <f>'AEO 2023 Table 49 Raw'!H50</f>
        <v>6.8493999999999999E-2</v>
      </c>
      <c r="F61" s="27">
        <f>'AEO 2023 Table 49 Raw'!I50</f>
        <v>0.103433</v>
      </c>
      <c r="G61" s="27">
        <f>'AEO 2023 Table 49 Raw'!J50</f>
        <v>0.13919899999999999</v>
      </c>
      <c r="H61" s="27">
        <f>'AEO 2023 Table 49 Raw'!K50</f>
        <v>0.17358999999999999</v>
      </c>
      <c r="I61" s="27">
        <f>'AEO 2023 Table 49 Raw'!L50</f>
        <v>0.20700199999999999</v>
      </c>
      <c r="J61" s="27">
        <f>'AEO 2023 Table 49 Raw'!M50</f>
        <v>0.23960300000000001</v>
      </c>
      <c r="K61" s="27">
        <f>'AEO 2023 Table 49 Raw'!N50</f>
        <v>0.27157399999999998</v>
      </c>
      <c r="L61" s="27">
        <f>'AEO 2023 Table 49 Raw'!O50</f>
        <v>0.304205</v>
      </c>
      <c r="M61" s="27">
        <f>'AEO 2023 Table 49 Raw'!P50</f>
        <v>0.337951</v>
      </c>
      <c r="N61" s="27">
        <f>'AEO 2023 Table 49 Raw'!Q50</f>
        <v>0.371782</v>
      </c>
      <c r="O61" s="27">
        <f>'AEO 2023 Table 49 Raw'!R50</f>
        <v>0.40733200000000003</v>
      </c>
      <c r="P61" s="27">
        <f>'AEO 2023 Table 49 Raw'!S50</f>
        <v>0.44543500000000003</v>
      </c>
      <c r="Q61" s="27">
        <f>'AEO 2023 Table 49 Raw'!T50</f>
        <v>0.48551800000000001</v>
      </c>
      <c r="R61" s="27">
        <f>'AEO 2023 Table 49 Raw'!U50</f>
        <v>0.53052200000000005</v>
      </c>
      <c r="S61" s="27">
        <f>'AEO 2023 Table 49 Raw'!V50</f>
        <v>0.58116400000000001</v>
      </c>
      <c r="T61" s="27">
        <f>'AEO 2023 Table 49 Raw'!W50</f>
        <v>0.63722699999999999</v>
      </c>
      <c r="U61" s="27">
        <f>'AEO 2023 Table 49 Raw'!X50</f>
        <v>0.70235099999999995</v>
      </c>
      <c r="V61" s="27">
        <f>'AEO 2023 Table 49 Raw'!Y50</f>
        <v>0.77613200000000004</v>
      </c>
      <c r="W61" s="27">
        <f>'AEO 2023 Table 49 Raw'!Z50</f>
        <v>0.85473500000000002</v>
      </c>
      <c r="X61" s="27">
        <f>'AEO 2023 Table 49 Raw'!AA50</f>
        <v>0.93881099999999995</v>
      </c>
      <c r="Y61" s="27">
        <f>'AEO 2023 Table 49 Raw'!AB50</f>
        <v>1.027906</v>
      </c>
      <c r="Z61" s="27">
        <f>'AEO 2023 Table 49 Raw'!AC50</f>
        <v>1.123877</v>
      </c>
      <c r="AA61" s="27">
        <f>'AEO 2023 Table 49 Raw'!AD50</f>
        <v>1.2253959999999999</v>
      </c>
      <c r="AB61" s="27">
        <f>'AEO 2023 Table 49 Raw'!AE50</f>
        <v>1.3305849999999999</v>
      </c>
      <c r="AC61" s="27">
        <f>'AEO 2023 Table 49 Raw'!AF50</f>
        <v>1.4390750000000001</v>
      </c>
      <c r="AD61" s="27">
        <f>'AEO 2023 Table 49 Raw'!AG50</f>
        <v>1.549336</v>
      </c>
      <c r="AE61" s="27">
        <f>'AEO 2023 Table 49 Raw'!AH50</f>
        <v>1.6627050000000001</v>
      </c>
      <c r="AF61" s="46" t="str">
        <f>'AEO 2023 Table 49 Raw'!AI50</f>
        <v>- -</v>
      </c>
    </row>
    <row r="62" spans="1:32" ht="15" customHeight="1">
      <c r="A62" s="8" t="s">
        <v>1321</v>
      </c>
      <c r="B62" s="24" t="s">
        <v>1282</v>
      </c>
      <c r="C62" s="27">
        <f>'AEO 2023 Table 49 Raw'!F51</f>
        <v>0</v>
      </c>
      <c r="D62" s="27">
        <f>'AEO 2023 Table 49 Raw'!G51</f>
        <v>4.1308999999999998E-2</v>
      </c>
      <c r="E62" s="27">
        <f>'AEO 2023 Table 49 Raw'!H51</f>
        <v>8.1670000000000006E-2</v>
      </c>
      <c r="F62" s="27">
        <f>'AEO 2023 Table 49 Raw'!I51</f>
        <v>0.122361</v>
      </c>
      <c r="G62" s="27">
        <f>'AEO 2023 Table 49 Raw'!J51</f>
        <v>0.16359299999999999</v>
      </c>
      <c r="H62" s="27">
        <f>'AEO 2023 Table 49 Raw'!K51</f>
        <v>0.203153</v>
      </c>
      <c r="I62" s="27">
        <f>'AEO 2023 Table 49 Raw'!L51</f>
        <v>0.24113200000000001</v>
      </c>
      <c r="J62" s="27">
        <f>'AEO 2023 Table 49 Raw'!M51</f>
        <v>0.27806599999999998</v>
      </c>
      <c r="K62" s="27">
        <f>'AEO 2023 Table 49 Raw'!N51</f>
        <v>0.31450400000000001</v>
      </c>
      <c r="L62" s="27">
        <f>'AEO 2023 Table 49 Raw'!O51</f>
        <v>0.35247299999999998</v>
      </c>
      <c r="M62" s="27">
        <f>'AEO 2023 Table 49 Raw'!P51</f>
        <v>0.392654</v>
      </c>
      <c r="N62" s="27">
        <f>'AEO 2023 Table 49 Raw'!Q51</f>
        <v>0.43394700000000003</v>
      </c>
      <c r="O62" s="27">
        <f>'AEO 2023 Table 49 Raw'!R51</f>
        <v>0.47825699999999999</v>
      </c>
      <c r="P62" s="27">
        <f>'AEO 2023 Table 49 Raw'!S51</f>
        <v>0.52679900000000002</v>
      </c>
      <c r="Q62" s="27">
        <f>'AEO 2023 Table 49 Raw'!T51</f>
        <v>0.57886899999999997</v>
      </c>
      <c r="R62" s="27">
        <f>'AEO 2023 Table 49 Raw'!U51</f>
        <v>0.63817999999999997</v>
      </c>
      <c r="S62" s="27">
        <f>'AEO 2023 Table 49 Raw'!V51</f>
        <v>0.70564499999999997</v>
      </c>
      <c r="T62" s="27">
        <f>'AEO 2023 Table 49 Raw'!W51</f>
        <v>0.78125100000000003</v>
      </c>
      <c r="U62" s="27">
        <f>'AEO 2023 Table 49 Raw'!X51</f>
        <v>0.86966500000000002</v>
      </c>
      <c r="V62" s="27">
        <f>'AEO 2023 Table 49 Raw'!Y51</f>
        <v>0.97058</v>
      </c>
      <c r="W62" s="27">
        <f>'AEO 2023 Table 49 Raw'!Z51</f>
        <v>1.0791630000000001</v>
      </c>
      <c r="X62" s="27">
        <f>'AEO 2023 Table 49 Raw'!AA51</f>
        <v>1.1961040000000001</v>
      </c>
      <c r="Y62" s="27">
        <f>'AEO 2023 Table 49 Raw'!AB51</f>
        <v>1.3207420000000001</v>
      </c>
      <c r="Z62" s="27">
        <f>'AEO 2023 Table 49 Raw'!AC51</f>
        <v>1.455622</v>
      </c>
      <c r="AA62" s="27">
        <f>'AEO 2023 Table 49 Raw'!AD51</f>
        <v>1.5990839999999999</v>
      </c>
      <c r="AB62" s="27">
        <f>'AEO 2023 Table 49 Raw'!AE51</f>
        <v>1.748113</v>
      </c>
      <c r="AC62" s="27">
        <f>'AEO 2023 Table 49 Raw'!AF51</f>
        <v>1.9018679999999999</v>
      </c>
      <c r="AD62" s="27">
        <f>'AEO 2023 Table 49 Raw'!AG51</f>
        <v>2.0577179999999999</v>
      </c>
      <c r="AE62" s="27">
        <f>'AEO 2023 Table 49 Raw'!AH51</f>
        <v>2.2170909999999999</v>
      </c>
      <c r="AF62" s="46" t="str">
        <f>'AEO 2023 Table 49 Raw'!AI51</f>
        <v>- -</v>
      </c>
    </row>
    <row r="63" spans="1:32" ht="15" customHeight="1">
      <c r="A63" s="8" t="s">
        <v>1322</v>
      </c>
      <c r="B63" s="24" t="s">
        <v>1284</v>
      </c>
      <c r="C63" s="27">
        <f>'AEO 2023 Table 49 Raw'!F52</f>
        <v>0</v>
      </c>
      <c r="D63" s="27">
        <f>'AEO 2023 Table 49 Raw'!G52</f>
        <v>0</v>
      </c>
      <c r="E63" s="27">
        <f>'AEO 2023 Table 49 Raw'!H52</f>
        <v>1.4E-5</v>
      </c>
      <c r="F63" s="27">
        <f>'AEO 2023 Table 49 Raw'!I52</f>
        <v>3.0000000000000001E-5</v>
      </c>
      <c r="G63" s="27">
        <f>'AEO 2023 Table 49 Raw'!J52</f>
        <v>4.6999999999999997E-5</v>
      </c>
      <c r="H63" s="27">
        <f>'AEO 2023 Table 49 Raw'!K52</f>
        <v>6.3999999999999997E-5</v>
      </c>
      <c r="I63" s="27">
        <f>'AEO 2023 Table 49 Raw'!L52</f>
        <v>8.0000000000000007E-5</v>
      </c>
      <c r="J63" s="27">
        <f>'AEO 2023 Table 49 Raw'!M52</f>
        <v>9.6000000000000002E-5</v>
      </c>
      <c r="K63" s="27">
        <f>'AEO 2023 Table 49 Raw'!N52</f>
        <v>1.11E-4</v>
      </c>
      <c r="L63" s="27">
        <f>'AEO 2023 Table 49 Raw'!O52</f>
        <v>1.26E-4</v>
      </c>
      <c r="M63" s="27">
        <f>'AEO 2023 Table 49 Raw'!P52</f>
        <v>1.3999999999999999E-4</v>
      </c>
      <c r="N63" s="27">
        <f>'AEO 2023 Table 49 Raw'!Q52</f>
        <v>1.54E-4</v>
      </c>
      <c r="O63" s="27">
        <f>'AEO 2023 Table 49 Raw'!R52</f>
        <v>1.66E-4</v>
      </c>
      <c r="P63" s="27">
        <f>'AEO 2023 Table 49 Raw'!S52</f>
        <v>1.7799999999999999E-4</v>
      </c>
      <c r="Q63" s="27">
        <f>'AEO 2023 Table 49 Raw'!T52</f>
        <v>1.8900000000000001E-4</v>
      </c>
      <c r="R63" s="27">
        <f>'AEO 2023 Table 49 Raw'!U52</f>
        <v>1.9799999999999999E-4</v>
      </c>
      <c r="S63" s="27">
        <f>'AEO 2023 Table 49 Raw'!V52</f>
        <v>2.0799999999999999E-4</v>
      </c>
      <c r="T63" s="27">
        <f>'AEO 2023 Table 49 Raw'!W52</f>
        <v>2.1599999999999999E-4</v>
      </c>
      <c r="U63" s="27">
        <f>'AEO 2023 Table 49 Raw'!X52</f>
        <v>2.23E-4</v>
      </c>
      <c r="V63" s="27">
        <f>'AEO 2023 Table 49 Raw'!Y52</f>
        <v>2.31E-4</v>
      </c>
      <c r="W63" s="27">
        <f>'AEO 2023 Table 49 Raw'!Z52</f>
        <v>2.3599999999999999E-4</v>
      </c>
      <c r="X63" s="27">
        <f>'AEO 2023 Table 49 Raw'!AA52</f>
        <v>2.41E-4</v>
      </c>
      <c r="Y63" s="27">
        <f>'AEO 2023 Table 49 Raw'!AB52</f>
        <v>2.43E-4</v>
      </c>
      <c r="Z63" s="27">
        <f>'AEO 2023 Table 49 Raw'!AC52</f>
        <v>2.4399999999999999E-4</v>
      </c>
      <c r="AA63" s="27">
        <f>'AEO 2023 Table 49 Raw'!AD52</f>
        <v>2.4499999999999999E-4</v>
      </c>
      <c r="AB63" s="27">
        <f>'AEO 2023 Table 49 Raw'!AE52</f>
        <v>2.43E-4</v>
      </c>
      <c r="AC63" s="27">
        <f>'AEO 2023 Table 49 Raw'!AF52</f>
        <v>2.3900000000000001E-4</v>
      </c>
      <c r="AD63" s="27">
        <f>'AEO 2023 Table 49 Raw'!AG52</f>
        <v>2.34E-4</v>
      </c>
      <c r="AE63" s="27">
        <f>'AEO 2023 Table 49 Raw'!AH52</f>
        <v>2.2800000000000001E-4</v>
      </c>
      <c r="AF63" s="46" t="str">
        <f>'AEO 2023 Table 49 Raw'!AI52</f>
        <v>- -</v>
      </c>
    </row>
    <row r="64" spans="1:32" ht="15" customHeight="1">
      <c r="A64" s="8" t="s">
        <v>1323</v>
      </c>
      <c r="B64" s="24" t="s">
        <v>1286</v>
      </c>
      <c r="C64" s="27">
        <f>'AEO 2023 Table 49 Raw'!F53</f>
        <v>745.79583700000001</v>
      </c>
      <c r="D64" s="27">
        <f>'AEO 2023 Table 49 Raw'!G53</f>
        <v>730.95977800000003</v>
      </c>
      <c r="E64" s="27">
        <f>'AEO 2023 Table 49 Raw'!H53</f>
        <v>720.86578399999996</v>
      </c>
      <c r="F64" s="27">
        <f>'AEO 2023 Table 49 Raw'!I53</f>
        <v>716.95416299999999</v>
      </c>
      <c r="G64" s="27">
        <f>'AEO 2023 Table 49 Raw'!J53</f>
        <v>717.316956</v>
      </c>
      <c r="H64" s="27">
        <f>'AEO 2023 Table 49 Raw'!K53</f>
        <v>713.84680200000003</v>
      </c>
      <c r="I64" s="27">
        <f>'AEO 2023 Table 49 Raw'!L53</f>
        <v>710.22125200000005</v>
      </c>
      <c r="J64" s="27">
        <f>'AEO 2023 Table 49 Raw'!M53</f>
        <v>707.68914800000005</v>
      </c>
      <c r="K64" s="27">
        <f>'AEO 2023 Table 49 Raw'!N53</f>
        <v>707.41613800000005</v>
      </c>
      <c r="L64" s="27">
        <f>'AEO 2023 Table 49 Raw'!O53</f>
        <v>711.26702899999998</v>
      </c>
      <c r="M64" s="27">
        <f>'AEO 2023 Table 49 Raw'!P53</f>
        <v>718.354736</v>
      </c>
      <c r="N64" s="27">
        <f>'AEO 2023 Table 49 Raw'!Q53</f>
        <v>724.77703899999995</v>
      </c>
      <c r="O64" s="27">
        <f>'AEO 2023 Table 49 Raw'!R53</f>
        <v>732.93042000000003</v>
      </c>
      <c r="P64" s="27">
        <f>'AEO 2023 Table 49 Raw'!S53</f>
        <v>741.787598</v>
      </c>
      <c r="Q64" s="27">
        <f>'AEO 2023 Table 49 Raw'!T53</f>
        <v>748.90582300000005</v>
      </c>
      <c r="R64" s="27">
        <f>'AEO 2023 Table 49 Raw'!U53</f>
        <v>757.61682099999996</v>
      </c>
      <c r="S64" s="27">
        <f>'AEO 2023 Table 49 Raw'!V53</f>
        <v>766.97747800000002</v>
      </c>
      <c r="T64" s="27">
        <f>'AEO 2023 Table 49 Raw'!W53</f>
        <v>775.87976100000003</v>
      </c>
      <c r="U64" s="27">
        <f>'AEO 2023 Table 49 Raw'!X53</f>
        <v>787.63336200000003</v>
      </c>
      <c r="V64" s="27">
        <f>'AEO 2023 Table 49 Raw'!Y53</f>
        <v>800.94274900000005</v>
      </c>
      <c r="W64" s="27">
        <f>'AEO 2023 Table 49 Raw'!Z53</f>
        <v>812.54382299999997</v>
      </c>
      <c r="X64" s="27">
        <f>'AEO 2023 Table 49 Raw'!AA53</f>
        <v>823.92614700000001</v>
      </c>
      <c r="Y64" s="27">
        <f>'AEO 2023 Table 49 Raw'!AB53</f>
        <v>835.37432899999999</v>
      </c>
      <c r="Z64" s="27">
        <f>'AEO 2023 Table 49 Raw'!AC53</f>
        <v>848.38610800000004</v>
      </c>
      <c r="AA64" s="27">
        <f>'AEO 2023 Table 49 Raw'!AD53</f>
        <v>863.26367200000004</v>
      </c>
      <c r="AB64" s="27">
        <f>'AEO 2023 Table 49 Raw'!AE53</f>
        <v>878.97271699999999</v>
      </c>
      <c r="AC64" s="27">
        <f>'AEO 2023 Table 49 Raw'!AF53</f>
        <v>895.47705099999996</v>
      </c>
      <c r="AD64" s="27">
        <f>'AEO 2023 Table 49 Raw'!AG53</f>
        <v>911.95300299999997</v>
      </c>
      <c r="AE64" s="27">
        <f>'AEO 2023 Table 49 Raw'!AH53</f>
        <v>929.58337400000005</v>
      </c>
      <c r="AF64" s="46">
        <f>'AEO 2023 Table 49 Raw'!AI53</f>
        <v>8.0000000000000002E-3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6"/>
    </row>
    <row r="66" spans="1:32" ht="15" customHeight="1">
      <c r="A66" s="8" t="s">
        <v>1324</v>
      </c>
      <c r="B66" s="24" t="s">
        <v>1269</v>
      </c>
      <c r="C66" s="27">
        <f>'AEO 2023 Table 49 Raw'!F55</f>
        <v>596.72747800000002</v>
      </c>
      <c r="D66" s="27">
        <f>'AEO 2023 Table 49 Raw'!G55</f>
        <v>582.31915300000003</v>
      </c>
      <c r="E66" s="27">
        <f>'AEO 2023 Table 49 Raw'!H55</f>
        <v>570.230591</v>
      </c>
      <c r="F66" s="27">
        <f>'AEO 2023 Table 49 Raw'!I55</f>
        <v>562.52014199999996</v>
      </c>
      <c r="G66" s="27">
        <f>'AEO 2023 Table 49 Raw'!J55</f>
        <v>558.99993900000004</v>
      </c>
      <c r="H66" s="27">
        <f>'AEO 2023 Table 49 Raw'!K55</f>
        <v>554.57446300000004</v>
      </c>
      <c r="I66" s="27">
        <f>'AEO 2023 Table 49 Raw'!L55</f>
        <v>550.59075900000005</v>
      </c>
      <c r="J66" s="27">
        <f>'AEO 2023 Table 49 Raw'!M55</f>
        <v>545.27801499999998</v>
      </c>
      <c r="K66" s="27">
        <f>'AEO 2023 Table 49 Raw'!N55</f>
        <v>538.95440699999995</v>
      </c>
      <c r="L66" s="27">
        <f>'AEO 2023 Table 49 Raw'!O55</f>
        <v>533.91235400000005</v>
      </c>
      <c r="M66" s="27">
        <f>'AEO 2023 Table 49 Raw'!P55</f>
        <v>531.29907200000002</v>
      </c>
      <c r="N66" s="27">
        <f>'AEO 2023 Table 49 Raw'!Q55</f>
        <v>528.42828399999996</v>
      </c>
      <c r="O66" s="27">
        <f>'AEO 2023 Table 49 Raw'!R55</f>
        <v>526.40588400000001</v>
      </c>
      <c r="P66" s="27">
        <f>'AEO 2023 Table 49 Raw'!S55</f>
        <v>525.617615</v>
      </c>
      <c r="Q66" s="27">
        <f>'AEO 2023 Table 49 Raw'!T55</f>
        <v>524.29968299999996</v>
      </c>
      <c r="R66" s="27">
        <f>'AEO 2023 Table 49 Raw'!U55</f>
        <v>524.53967299999999</v>
      </c>
      <c r="S66" s="27">
        <f>'AEO 2023 Table 49 Raw'!V55</f>
        <v>525.38397199999997</v>
      </c>
      <c r="T66" s="27">
        <f>'AEO 2023 Table 49 Raw'!W55</f>
        <v>526.10504200000003</v>
      </c>
      <c r="U66" s="27">
        <f>'AEO 2023 Table 49 Raw'!X55</f>
        <v>528.730774</v>
      </c>
      <c r="V66" s="27">
        <f>'AEO 2023 Table 49 Raw'!Y55</f>
        <v>532.60333300000002</v>
      </c>
      <c r="W66" s="27">
        <f>'AEO 2023 Table 49 Raw'!Z55</f>
        <v>535.72119099999998</v>
      </c>
      <c r="X66" s="27">
        <f>'AEO 2023 Table 49 Raw'!AA55</f>
        <v>539.06048599999997</v>
      </c>
      <c r="Y66" s="27">
        <f>'AEO 2023 Table 49 Raw'!AB55</f>
        <v>541.97857699999997</v>
      </c>
      <c r="Z66" s="27">
        <f>'AEO 2023 Table 49 Raw'!AC55</f>
        <v>544.79290800000001</v>
      </c>
      <c r="AA66" s="27">
        <f>'AEO 2023 Table 49 Raw'!AD55</f>
        <v>548.01684599999999</v>
      </c>
      <c r="AB66" s="27">
        <f>'AEO 2023 Table 49 Raw'!AE55</f>
        <v>551.91320800000005</v>
      </c>
      <c r="AC66" s="27">
        <f>'AEO 2023 Table 49 Raw'!AF55</f>
        <v>556.91479500000003</v>
      </c>
      <c r="AD66" s="27">
        <f>'AEO 2023 Table 49 Raw'!AG55</f>
        <v>562.20318599999996</v>
      </c>
      <c r="AE66" s="27">
        <f>'AEO 2023 Table 49 Raw'!AH55</f>
        <v>567.680115</v>
      </c>
      <c r="AF66" s="46">
        <f>'AEO 2023 Table 49 Raw'!AI55</f>
        <v>-2E-3</v>
      </c>
    </row>
    <row r="67" spans="1:32" ht="15" customHeight="1">
      <c r="A67" s="8" t="s">
        <v>1325</v>
      </c>
      <c r="B67" s="24" t="s">
        <v>1271</v>
      </c>
      <c r="C67" s="27">
        <f>'AEO 2023 Table 49 Raw'!F56</f>
        <v>361.07214399999998</v>
      </c>
      <c r="D67" s="27">
        <f>'AEO 2023 Table 49 Raw'!G56</f>
        <v>352.34747299999998</v>
      </c>
      <c r="E67" s="27">
        <f>'AEO 2023 Table 49 Raw'!H56</f>
        <v>345.769318</v>
      </c>
      <c r="F67" s="27">
        <f>'AEO 2023 Table 49 Raw'!I56</f>
        <v>341.26031499999999</v>
      </c>
      <c r="G67" s="27">
        <f>'AEO 2023 Table 49 Raw'!J56</f>
        <v>339.52789300000001</v>
      </c>
      <c r="H67" s="27">
        <f>'AEO 2023 Table 49 Raw'!K56</f>
        <v>337.01254299999999</v>
      </c>
      <c r="I67" s="27">
        <f>'AEO 2023 Table 49 Raw'!L56</f>
        <v>334.99880999999999</v>
      </c>
      <c r="J67" s="27">
        <f>'AEO 2023 Table 49 Raw'!M56</f>
        <v>332.55072000000001</v>
      </c>
      <c r="K67" s="27">
        <f>'AEO 2023 Table 49 Raw'!N56</f>
        <v>329.48165899999998</v>
      </c>
      <c r="L67" s="27">
        <f>'AEO 2023 Table 49 Raw'!O56</f>
        <v>327.02685500000001</v>
      </c>
      <c r="M67" s="27">
        <f>'AEO 2023 Table 49 Raw'!P56</f>
        <v>326.17300399999999</v>
      </c>
      <c r="N67" s="27">
        <f>'AEO 2023 Table 49 Raw'!Q56</f>
        <v>324.78826900000001</v>
      </c>
      <c r="O67" s="27">
        <f>'AEO 2023 Table 49 Raw'!R56</f>
        <v>323.90884399999999</v>
      </c>
      <c r="P67" s="27">
        <f>'AEO 2023 Table 49 Raw'!S56</f>
        <v>323.44973800000002</v>
      </c>
      <c r="Q67" s="27">
        <f>'AEO 2023 Table 49 Raw'!T56</f>
        <v>322.11151100000001</v>
      </c>
      <c r="R67" s="27">
        <f>'AEO 2023 Table 49 Raw'!U56</f>
        <v>321.93392899999998</v>
      </c>
      <c r="S67" s="27">
        <f>'AEO 2023 Table 49 Raw'!V56</f>
        <v>321.37884500000001</v>
      </c>
      <c r="T67" s="27">
        <f>'AEO 2023 Table 49 Raw'!W56</f>
        <v>321.72177099999999</v>
      </c>
      <c r="U67" s="27">
        <f>'AEO 2023 Table 49 Raw'!X56</f>
        <v>322.75414999999998</v>
      </c>
      <c r="V67" s="27">
        <f>'AEO 2023 Table 49 Raw'!Y56</f>
        <v>324.83804300000003</v>
      </c>
      <c r="W67" s="27">
        <f>'AEO 2023 Table 49 Raw'!Z56</f>
        <v>326.54357900000002</v>
      </c>
      <c r="X67" s="27">
        <f>'AEO 2023 Table 49 Raw'!AA56</f>
        <v>328.41507000000001</v>
      </c>
      <c r="Y67" s="27">
        <f>'AEO 2023 Table 49 Raw'!AB56</f>
        <v>330.084991</v>
      </c>
      <c r="Z67" s="27">
        <f>'AEO 2023 Table 49 Raw'!AC56</f>
        <v>331.60650600000002</v>
      </c>
      <c r="AA67" s="27">
        <f>'AEO 2023 Table 49 Raw'!AD56</f>
        <v>333.341522</v>
      </c>
      <c r="AB67" s="27">
        <f>'AEO 2023 Table 49 Raw'!AE56</f>
        <v>335.27856400000002</v>
      </c>
      <c r="AC67" s="27">
        <f>'AEO 2023 Table 49 Raw'!AF56</f>
        <v>337.75418100000002</v>
      </c>
      <c r="AD67" s="27">
        <f>'AEO 2023 Table 49 Raw'!AG56</f>
        <v>340.44372600000003</v>
      </c>
      <c r="AE67" s="27">
        <f>'AEO 2023 Table 49 Raw'!AH56</f>
        <v>343.14224200000001</v>
      </c>
      <c r="AF67" s="46">
        <f>'AEO 2023 Table 49 Raw'!AI56</f>
        <v>-2E-3</v>
      </c>
    </row>
    <row r="68" spans="1:32" ht="15" customHeight="1">
      <c r="A68" s="8" t="s">
        <v>1326</v>
      </c>
      <c r="B68" s="24" t="s">
        <v>915</v>
      </c>
      <c r="C68" s="27">
        <f>'AEO 2023 Table 49 Raw'!F57</f>
        <v>0.66546000000000005</v>
      </c>
      <c r="D68" s="27">
        <f>'AEO 2023 Table 49 Raw'!G57</f>
        <v>0.68259000000000003</v>
      </c>
      <c r="E68" s="27">
        <f>'AEO 2023 Table 49 Raw'!H57</f>
        <v>0.70063399999999998</v>
      </c>
      <c r="F68" s="27">
        <f>'AEO 2023 Table 49 Raw'!I57</f>
        <v>0.72050599999999998</v>
      </c>
      <c r="G68" s="27">
        <f>'AEO 2023 Table 49 Raw'!J57</f>
        <v>0.74548999999999999</v>
      </c>
      <c r="H68" s="27">
        <f>'AEO 2023 Table 49 Raw'!K57</f>
        <v>0.76835100000000001</v>
      </c>
      <c r="I68" s="27">
        <f>'AEO 2023 Table 49 Raw'!L57</f>
        <v>0.79061899999999996</v>
      </c>
      <c r="J68" s="27">
        <f>'AEO 2023 Table 49 Raw'!M57</f>
        <v>0.80908899999999995</v>
      </c>
      <c r="K68" s="27">
        <f>'AEO 2023 Table 49 Raw'!N57</f>
        <v>0.82685399999999998</v>
      </c>
      <c r="L68" s="27">
        <f>'AEO 2023 Table 49 Raw'!O57</f>
        <v>0.84897100000000003</v>
      </c>
      <c r="M68" s="27">
        <f>'AEO 2023 Table 49 Raw'!P57</f>
        <v>0.87962499999999999</v>
      </c>
      <c r="N68" s="27">
        <f>'AEO 2023 Table 49 Raw'!Q57</f>
        <v>0.91827899999999996</v>
      </c>
      <c r="O68" s="27">
        <f>'AEO 2023 Table 49 Raw'!R57</f>
        <v>0.96442499999999998</v>
      </c>
      <c r="P68" s="27">
        <f>'AEO 2023 Table 49 Raw'!S57</f>
        <v>1.010508</v>
      </c>
      <c r="Q68" s="27">
        <f>'AEO 2023 Table 49 Raw'!T57</f>
        <v>1.0595509999999999</v>
      </c>
      <c r="R68" s="27">
        <f>'AEO 2023 Table 49 Raw'!U57</f>
        <v>1.117245</v>
      </c>
      <c r="S68" s="27">
        <f>'AEO 2023 Table 49 Raw'!V57</f>
        <v>1.182841</v>
      </c>
      <c r="T68" s="27">
        <f>'AEO 2023 Table 49 Raw'!W57</f>
        <v>1.2552449999999999</v>
      </c>
      <c r="U68" s="27">
        <f>'AEO 2023 Table 49 Raw'!X57</f>
        <v>1.341375</v>
      </c>
      <c r="V68" s="27">
        <f>'AEO 2023 Table 49 Raw'!Y57</f>
        <v>1.442464</v>
      </c>
      <c r="W68" s="27">
        <f>'AEO 2023 Table 49 Raw'!Z57</f>
        <v>1.550646</v>
      </c>
      <c r="X68" s="27">
        <f>'AEO 2023 Table 49 Raw'!AA57</f>
        <v>1.6650469999999999</v>
      </c>
      <c r="Y68" s="27">
        <f>'AEO 2023 Table 49 Raw'!AB57</f>
        <v>1.7811779999999999</v>
      </c>
      <c r="Z68" s="27">
        <f>'AEO 2023 Table 49 Raw'!AC57</f>
        <v>1.899186</v>
      </c>
      <c r="AA68" s="27">
        <f>'AEO 2023 Table 49 Raw'!AD57</f>
        <v>2.0205220000000002</v>
      </c>
      <c r="AB68" s="27">
        <f>'AEO 2023 Table 49 Raw'!AE57</f>
        <v>2.1443270000000001</v>
      </c>
      <c r="AC68" s="27">
        <f>'AEO 2023 Table 49 Raw'!AF57</f>
        <v>2.2719239999999998</v>
      </c>
      <c r="AD68" s="27">
        <f>'AEO 2023 Table 49 Raw'!AG57</f>
        <v>2.3907120000000002</v>
      </c>
      <c r="AE68" s="27">
        <f>'AEO 2023 Table 49 Raw'!AH57</f>
        <v>2.5101819999999999</v>
      </c>
      <c r="AF68" s="46">
        <f>'AEO 2023 Table 49 Raw'!AI57</f>
        <v>4.9000000000000002E-2</v>
      </c>
    </row>
    <row r="69" spans="1:32" ht="15" customHeight="1">
      <c r="A69" s="8" t="s">
        <v>1327</v>
      </c>
      <c r="B69" s="24" t="s">
        <v>1274</v>
      </c>
      <c r="C69" s="27">
        <f>'AEO 2023 Table 49 Raw'!F58</f>
        <v>0.76189300000000004</v>
      </c>
      <c r="D69" s="27">
        <f>'AEO 2023 Table 49 Raw'!G58</f>
        <v>0.718387</v>
      </c>
      <c r="E69" s="27">
        <f>'AEO 2023 Table 49 Raw'!H58</f>
        <v>0.67596699999999998</v>
      </c>
      <c r="F69" s="27">
        <f>'AEO 2023 Table 49 Raw'!I58</f>
        <v>0.63797099999999995</v>
      </c>
      <c r="G69" s="27">
        <f>'AEO 2023 Table 49 Raw'!J58</f>
        <v>0.60433999999999999</v>
      </c>
      <c r="H69" s="27">
        <f>'AEO 2023 Table 49 Raw'!K58</f>
        <v>0.56850299999999998</v>
      </c>
      <c r="I69" s="27">
        <f>'AEO 2023 Table 49 Raw'!L58</f>
        <v>0.53449400000000002</v>
      </c>
      <c r="J69" s="27">
        <f>'AEO 2023 Table 49 Raw'!M58</f>
        <v>0.49973899999999999</v>
      </c>
      <c r="K69" s="27">
        <f>'AEO 2023 Table 49 Raw'!N58</f>
        <v>0.46444400000000002</v>
      </c>
      <c r="L69" s="27">
        <f>'AEO 2023 Table 49 Raw'!O58</f>
        <v>0.43231799999999998</v>
      </c>
      <c r="M69" s="27">
        <f>'AEO 2023 Table 49 Raw'!P58</f>
        <v>0.40368799999999999</v>
      </c>
      <c r="N69" s="27">
        <f>'AEO 2023 Table 49 Raw'!Q58</f>
        <v>0.37557099999999999</v>
      </c>
      <c r="O69" s="27">
        <f>'AEO 2023 Table 49 Raw'!R58</f>
        <v>0.34811799999999998</v>
      </c>
      <c r="P69" s="27">
        <f>'AEO 2023 Table 49 Raw'!S58</f>
        <v>0.32175100000000001</v>
      </c>
      <c r="Q69" s="27">
        <f>'AEO 2023 Table 49 Raw'!T58</f>
        <v>0.29594900000000002</v>
      </c>
      <c r="R69" s="27">
        <f>'AEO 2023 Table 49 Raw'!U58</f>
        <v>0.27352399999999999</v>
      </c>
      <c r="S69" s="27">
        <f>'AEO 2023 Table 49 Raw'!V58</f>
        <v>0.253525</v>
      </c>
      <c r="T69" s="27">
        <f>'AEO 2023 Table 49 Raw'!W58</f>
        <v>0.23627799999999999</v>
      </c>
      <c r="U69" s="27">
        <f>'AEO 2023 Table 49 Raw'!X58</f>
        <v>0.22073599999999999</v>
      </c>
      <c r="V69" s="27">
        <f>'AEO 2023 Table 49 Raw'!Y58</f>
        <v>0.20511199999999999</v>
      </c>
      <c r="W69" s="27">
        <f>'AEO 2023 Table 49 Raw'!Z58</f>
        <v>0.19090399999999999</v>
      </c>
      <c r="X69" s="27">
        <f>'AEO 2023 Table 49 Raw'!AA58</f>
        <v>0.174237</v>
      </c>
      <c r="Y69" s="27">
        <f>'AEO 2023 Table 49 Raw'!AB58</f>
        <v>0.15700800000000001</v>
      </c>
      <c r="Z69" s="27">
        <f>'AEO 2023 Table 49 Raw'!AC58</f>
        <v>0.14294100000000001</v>
      </c>
      <c r="AA69" s="27">
        <f>'AEO 2023 Table 49 Raw'!AD58</f>
        <v>0.13122300000000001</v>
      </c>
      <c r="AB69" s="27">
        <f>'AEO 2023 Table 49 Raw'!AE58</f>
        <v>0.1192</v>
      </c>
      <c r="AC69" s="27">
        <f>'AEO 2023 Table 49 Raw'!AF58</f>
        <v>0.107167</v>
      </c>
      <c r="AD69" s="27">
        <f>'AEO 2023 Table 49 Raw'!AG58</f>
        <v>9.6221000000000001E-2</v>
      </c>
      <c r="AE69" s="27">
        <f>'AEO 2023 Table 49 Raw'!AH58</f>
        <v>8.6994000000000002E-2</v>
      </c>
      <c r="AF69" s="46">
        <f>'AEO 2023 Table 49 Raw'!AI58</f>
        <v>-7.4999999999999997E-2</v>
      </c>
    </row>
    <row r="70" spans="1:32" ht="12" customHeight="1">
      <c r="A70" s="8" t="s">
        <v>1328</v>
      </c>
      <c r="B70" s="24" t="s">
        <v>1276</v>
      </c>
      <c r="C70" s="27">
        <f>'AEO 2023 Table 49 Raw'!F59</f>
        <v>10.446834000000001</v>
      </c>
      <c r="D70" s="27">
        <f>'AEO 2023 Table 49 Raw'!G59</f>
        <v>11.000278</v>
      </c>
      <c r="E70" s="27">
        <f>'AEO 2023 Table 49 Raw'!H59</f>
        <v>11.61135</v>
      </c>
      <c r="F70" s="27">
        <f>'AEO 2023 Table 49 Raw'!I59</f>
        <v>12.287013999999999</v>
      </c>
      <c r="G70" s="27">
        <f>'AEO 2023 Table 49 Raw'!J59</f>
        <v>13.094037999999999</v>
      </c>
      <c r="H70" s="27">
        <f>'AEO 2023 Table 49 Raw'!K59</f>
        <v>13.981650999999999</v>
      </c>
      <c r="I70" s="27">
        <f>'AEO 2023 Table 49 Raw'!L59</f>
        <v>14.938592</v>
      </c>
      <c r="J70" s="27">
        <f>'AEO 2023 Table 49 Raw'!M59</f>
        <v>15.907674999999999</v>
      </c>
      <c r="K70" s="27">
        <f>'AEO 2023 Table 49 Raw'!N59</f>
        <v>16.905754000000002</v>
      </c>
      <c r="L70" s="27">
        <f>'AEO 2023 Table 49 Raw'!O59</f>
        <v>18.031191</v>
      </c>
      <c r="M70" s="27">
        <f>'AEO 2023 Table 49 Raw'!P59</f>
        <v>19.360571</v>
      </c>
      <c r="N70" s="27">
        <f>'AEO 2023 Table 49 Raw'!Q59</f>
        <v>20.819248000000002</v>
      </c>
      <c r="O70" s="27">
        <f>'AEO 2023 Table 49 Raw'!R59</f>
        <v>22.484256999999999</v>
      </c>
      <c r="P70" s="27">
        <f>'AEO 2023 Table 49 Raw'!S59</f>
        <v>24.306044</v>
      </c>
      <c r="Q70" s="27">
        <f>'AEO 2023 Table 49 Raw'!T59</f>
        <v>26.089575</v>
      </c>
      <c r="R70" s="27">
        <f>'AEO 2023 Table 49 Raw'!U59</f>
        <v>28.012824999999999</v>
      </c>
      <c r="S70" s="27">
        <f>'AEO 2023 Table 49 Raw'!V59</f>
        <v>29.951967</v>
      </c>
      <c r="T70" s="27">
        <f>'AEO 2023 Table 49 Raw'!W59</f>
        <v>31.858944000000001</v>
      </c>
      <c r="U70" s="27">
        <f>'AEO 2023 Table 49 Raw'!X59</f>
        <v>33.950600000000001</v>
      </c>
      <c r="V70" s="27">
        <f>'AEO 2023 Table 49 Raw'!Y59</f>
        <v>36.088287000000001</v>
      </c>
      <c r="W70" s="27">
        <f>'AEO 2023 Table 49 Raw'!Z59</f>
        <v>38.139721000000002</v>
      </c>
      <c r="X70" s="27">
        <f>'AEO 2023 Table 49 Raw'!AA59</f>
        <v>40.096848000000001</v>
      </c>
      <c r="Y70" s="27">
        <f>'AEO 2023 Table 49 Raw'!AB59</f>
        <v>41.906638999999998</v>
      </c>
      <c r="Z70" s="27">
        <f>'AEO 2023 Table 49 Raw'!AC59</f>
        <v>43.630833000000003</v>
      </c>
      <c r="AA70" s="27">
        <f>'AEO 2023 Table 49 Raw'!AD59</f>
        <v>45.329673999999997</v>
      </c>
      <c r="AB70" s="27">
        <f>'AEO 2023 Table 49 Raw'!AE59</f>
        <v>46.988388</v>
      </c>
      <c r="AC70" s="27">
        <f>'AEO 2023 Table 49 Raw'!AF59</f>
        <v>48.633823</v>
      </c>
      <c r="AD70" s="27">
        <f>'AEO 2023 Table 49 Raw'!AG59</f>
        <v>50.227093000000004</v>
      </c>
      <c r="AE70" s="27">
        <f>'AEO 2023 Table 49 Raw'!AH59</f>
        <v>51.757759</v>
      </c>
      <c r="AF70" s="46">
        <f>'AEO 2023 Table 49 Raw'!AI59</f>
        <v>5.8999999999999997E-2</v>
      </c>
    </row>
    <row r="71" spans="1:32" ht="15" customHeight="1">
      <c r="A71" s="8" t="s">
        <v>1329</v>
      </c>
      <c r="B71" s="24" t="s">
        <v>1278</v>
      </c>
      <c r="C71" s="27">
        <f>'AEO 2023 Table 49 Raw'!F60</f>
        <v>3.8228999999999999E-2</v>
      </c>
      <c r="D71" s="27">
        <f>'AEO 2023 Table 49 Raw'!G60</f>
        <v>4.5393999999999997E-2</v>
      </c>
      <c r="E71" s="27">
        <f>'AEO 2023 Table 49 Raw'!H60</f>
        <v>5.0657000000000001E-2</v>
      </c>
      <c r="F71" s="27">
        <f>'AEO 2023 Table 49 Raw'!I60</f>
        <v>5.4628000000000003E-2</v>
      </c>
      <c r="G71" s="27">
        <f>'AEO 2023 Table 49 Raw'!J60</f>
        <v>5.7708000000000002E-2</v>
      </c>
      <c r="H71" s="27">
        <f>'AEO 2023 Table 49 Raw'!K60</f>
        <v>5.9588000000000002E-2</v>
      </c>
      <c r="I71" s="27">
        <f>'AEO 2023 Table 49 Raw'!L60</f>
        <v>6.053E-2</v>
      </c>
      <c r="J71" s="27">
        <f>'AEO 2023 Table 49 Raw'!M60</f>
        <v>6.0580000000000002E-2</v>
      </c>
      <c r="K71" s="27">
        <f>'AEO 2023 Table 49 Raw'!N60</f>
        <v>5.9926E-2</v>
      </c>
      <c r="L71" s="27">
        <f>'AEO 2023 Table 49 Raw'!O60</f>
        <v>5.8950000000000002E-2</v>
      </c>
      <c r="M71" s="27">
        <f>'AEO 2023 Table 49 Raw'!P60</f>
        <v>5.7777000000000002E-2</v>
      </c>
      <c r="N71" s="27">
        <f>'AEO 2023 Table 49 Raw'!Q60</f>
        <v>5.6233999999999999E-2</v>
      </c>
      <c r="O71" s="27">
        <f>'AEO 2023 Table 49 Raw'!R60</f>
        <v>5.4521E-2</v>
      </c>
      <c r="P71" s="27">
        <f>'AEO 2023 Table 49 Raw'!S60</f>
        <v>5.2706999999999997E-2</v>
      </c>
      <c r="Q71" s="27">
        <f>'AEO 2023 Table 49 Raw'!T60</f>
        <v>5.0301999999999999E-2</v>
      </c>
      <c r="R71" s="27">
        <f>'AEO 2023 Table 49 Raw'!U60</f>
        <v>4.7821000000000002E-2</v>
      </c>
      <c r="S71" s="27">
        <f>'AEO 2023 Table 49 Raw'!V60</f>
        <v>4.5815000000000002E-2</v>
      </c>
      <c r="T71" s="27">
        <f>'AEO 2023 Table 49 Raw'!W60</f>
        <v>4.376E-2</v>
      </c>
      <c r="U71" s="27">
        <f>'AEO 2023 Table 49 Raw'!X60</f>
        <v>4.1516999999999998E-2</v>
      </c>
      <c r="V71" s="27">
        <f>'AEO 2023 Table 49 Raw'!Y60</f>
        <v>3.9386999999999998E-2</v>
      </c>
      <c r="W71" s="27">
        <f>'AEO 2023 Table 49 Raw'!Z60</f>
        <v>3.7275999999999997E-2</v>
      </c>
      <c r="X71" s="27">
        <f>'AEO 2023 Table 49 Raw'!AA60</f>
        <v>3.5242999999999997E-2</v>
      </c>
      <c r="Y71" s="27">
        <f>'AEO 2023 Table 49 Raw'!AB60</f>
        <v>3.3286000000000003E-2</v>
      </c>
      <c r="Z71" s="27">
        <f>'AEO 2023 Table 49 Raw'!AC60</f>
        <v>3.1452000000000001E-2</v>
      </c>
      <c r="AA71" s="27">
        <f>'AEO 2023 Table 49 Raw'!AD60</f>
        <v>2.9749000000000001E-2</v>
      </c>
      <c r="AB71" s="27">
        <f>'AEO 2023 Table 49 Raw'!AE60</f>
        <v>2.8143000000000001E-2</v>
      </c>
      <c r="AC71" s="27">
        <f>'AEO 2023 Table 49 Raw'!AF60</f>
        <v>2.6637999999999998E-2</v>
      </c>
      <c r="AD71" s="27">
        <f>'AEO 2023 Table 49 Raw'!AG60</f>
        <v>2.5211999999999998E-2</v>
      </c>
      <c r="AE71" s="27">
        <f>'AEO 2023 Table 49 Raw'!AH60</f>
        <v>2.3833E-2</v>
      </c>
      <c r="AF71" s="46">
        <f>'AEO 2023 Table 49 Raw'!AI60</f>
        <v>-1.7000000000000001E-2</v>
      </c>
    </row>
    <row r="72" spans="1:32" ht="15" customHeight="1">
      <c r="A72" s="8" t="s">
        <v>1330</v>
      </c>
      <c r="B72" s="24" t="s">
        <v>1280</v>
      </c>
      <c r="C72" s="27">
        <f>'AEO 2023 Table 49 Raw'!F61</f>
        <v>0</v>
      </c>
      <c r="D72" s="27">
        <f>'AEO 2023 Table 49 Raw'!G61</f>
        <v>0</v>
      </c>
      <c r="E72" s="27">
        <f>'AEO 2023 Table 49 Raw'!H61</f>
        <v>4.5766000000000001E-2</v>
      </c>
      <c r="F72" s="27">
        <f>'AEO 2023 Table 49 Raw'!I61</f>
        <v>8.6822999999999997E-2</v>
      </c>
      <c r="G72" s="27">
        <f>'AEO 2023 Table 49 Raw'!J61</f>
        <v>0.125948</v>
      </c>
      <c r="H72" s="27">
        <f>'AEO 2023 Table 49 Raw'!K61</f>
        <v>0.163017</v>
      </c>
      <c r="I72" s="27">
        <f>'AEO 2023 Table 49 Raw'!L61</f>
        <v>0.19811200000000001</v>
      </c>
      <c r="J72" s="27">
        <f>'AEO 2023 Table 49 Raw'!M61</f>
        <v>0.23005100000000001</v>
      </c>
      <c r="K72" s="27">
        <f>'AEO 2023 Table 49 Raw'!N61</f>
        <v>0.258826</v>
      </c>
      <c r="L72" s="27">
        <f>'AEO 2023 Table 49 Raw'!O61</f>
        <v>0.28622900000000001</v>
      </c>
      <c r="M72" s="27">
        <f>'AEO 2023 Table 49 Raw'!P61</f>
        <v>0.31378800000000001</v>
      </c>
      <c r="N72" s="27">
        <f>'AEO 2023 Table 49 Raw'!Q61</f>
        <v>0.34082600000000002</v>
      </c>
      <c r="O72" s="27">
        <f>'AEO 2023 Table 49 Raw'!R61</f>
        <v>0.36813000000000001</v>
      </c>
      <c r="P72" s="27">
        <f>'AEO 2023 Table 49 Raw'!S61</f>
        <v>0.39616099999999999</v>
      </c>
      <c r="Q72" s="27">
        <f>'AEO 2023 Table 49 Raw'!T61</f>
        <v>0.42347499999999999</v>
      </c>
      <c r="R72" s="27">
        <f>'AEO 2023 Table 49 Raw'!U61</f>
        <v>0.45219300000000001</v>
      </c>
      <c r="S72" s="27">
        <f>'AEO 2023 Table 49 Raw'!V61</f>
        <v>0.48253499999999999</v>
      </c>
      <c r="T72" s="27">
        <f>'AEO 2023 Table 49 Raw'!W61</f>
        <v>0.51429599999999998</v>
      </c>
      <c r="U72" s="27">
        <f>'AEO 2023 Table 49 Raw'!X61</f>
        <v>0.55039800000000005</v>
      </c>
      <c r="V72" s="27">
        <f>'AEO 2023 Table 49 Raw'!Y61</f>
        <v>0.59140499999999996</v>
      </c>
      <c r="W72" s="27">
        <f>'AEO 2023 Table 49 Raw'!Z61</f>
        <v>0.63508200000000004</v>
      </c>
      <c r="X72" s="27">
        <f>'AEO 2023 Table 49 Raw'!AA61</f>
        <v>0.67925999999999997</v>
      </c>
      <c r="Y72" s="27">
        <f>'AEO 2023 Table 49 Raw'!AB61</f>
        <v>0.72505699999999995</v>
      </c>
      <c r="Z72" s="27">
        <f>'AEO 2023 Table 49 Raw'!AC61</f>
        <v>0.77302499999999996</v>
      </c>
      <c r="AA72" s="27">
        <f>'AEO 2023 Table 49 Raw'!AD61</f>
        <v>0.82430999999999999</v>
      </c>
      <c r="AB72" s="27">
        <f>'AEO 2023 Table 49 Raw'!AE61</f>
        <v>0.87889399999999995</v>
      </c>
      <c r="AC72" s="27">
        <f>'AEO 2023 Table 49 Raw'!AF61</f>
        <v>0.93762999999999996</v>
      </c>
      <c r="AD72" s="27">
        <f>'AEO 2023 Table 49 Raw'!AG61</f>
        <v>0.99922800000000001</v>
      </c>
      <c r="AE72" s="27">
        <f>'AEO 2023 Table 49 Raw'!AH61</f>
        <v>1.0629519999999999</v>
      </c>
      <c r="AF72" s="46" t="str">
        <f>'AEO 2023 Table 49 Raw'!AI61</f>
        <v>- -</v>
      </c>
    </row>
    <row r="73" spans="1:32" ht="15" customHeight="1">
      <c r="A73" s="8" t="s">
        <v>1331</v>
      </c>
      <c r="B73" s="24" t="s">
        <v>1282</v>
      </c>
      <c r="C73" s="27">
        <f>'AEO 2023 Table 49 Raw'!F62</f>
        <v>0</v>
      </c>
      <c r="D73" s="27">
        <f>'AEO 2023 Table 49 Raw'!G62</f>
        <v>0</v>
      </c>
      <c r="E73" s="27">
        <f>'AEO 2023 Table 49 Raw'!H62</f>
        <v>5.7077999999999997E-2</v>
      </c>
      <c r="F73" s="27">
        <f>'AEO 2023 Table 49 Raw'!I62</f>
        <v>0.106812</v>
      </c>
      <c r="G73" s="27">
        <f>'AEO 2023 Table 49 Raw'!J62</f>
        <v>0.15328</v>
      </c>
      <c r="H73" s="27">
        <f>'AEO 2023 Table 49 Raw'!K62</f>
        <v>0.19706599999999999</v>
      </c>
      <c r="I73" s="27">
        <f>'AEO 2023 Table 49 Raw'!L62</f>
        <v>0.237764</v>
      </c>
      <c r="J73" s="27">
        <f>'AEO 2023 Table 49 Raw'!M62</f>
        <v>0.27435399999999999</v>
      </c>
      <c r="K73" s="27">
        <f>'AEO 2023 Table 49 Raw'!N62</f>
        <v>0.307315</v>
      </c>
      <c r="L73" s="27">
        <f>'AEO 2023 Table 49 Raw'!O62</f>
        <v>0.33948299999999998</v>
      </c>
      <c r="M73" s="27">
        <f>'AEO 2023 Table 49 Raw'!P62</f>
        <v>0.37288500000000002</v>
      </c>
      <c r="N73" s="27">
        <f>'AEO 2023 Table 49 Raw'!Q62</f>
        <v>0.40715699999999999</v>
      </c>
      <c r="O73" s="27">
        <f>'AEO 2023 Table 49 Raw'!R62</f>
        <v>0.44323800000000002</v>
      </c>
      <c r="P73" s="27">
        <f>'AEO 2023 Table 49 Raw'!S62</f>
        <v>0.48193900000000001</v>
      </c>
      <c r="Q73" s="27">
        <f>'AEO 2023 Table 49 Raw'!T62</f>
        <v>0.52161800000000003</v>
      </c>
      <c r="R73" s="27">
        <f>'AEO 2023 Table 49 Raw'!U62</f>
        <v>0.56520099999999995</v>
      </c>
      <c r="S73" s="27">
        <f>'AEO 2023 Table 49 Raw'!V62</f>
        <v>0.61295299999999997</v>
      </c>
      <c r="T73" s="27">
        <f>'AEO 2023 Table 49 Raw'!W62</f>
        <v>0.66503500000000004</v>
      </c>
      <c r="U73" s="27">
        <f>'AEO 2023 Table 49 Raw'!X62</f>
        <v>0.72563100000000003</v>
      </c>
      <c r="V73" s="27">
        <f>'AEO 2023 Table 49 Raw'!Y62</f>
        <v>0.79603299999999999</v>
      </c>
      <c r="W73" s="27">
        <f>'AEO 2023 Table 49 Raw'!Z62</f>
        <v>0.87326599999999999</v>
      </c>
      <c r="X73" s="27">
        <f>'AEO 2023 Table 49 Raw'!AA62</f>
        <v>0.95440000000000003</v>
      </c>
      <c r="Y73" s="27">
        <f>'AEO 2023 Table 49 Raw'!AB62</f>
        <v>1.0405439999999999</v>
      </c>
      <c r="Z73" s="27">
        <f>'AEO 2023 Table 49 Raw'!AC62</f>
        <v>1.132317</v>
      </c>
      <c r="AA73" s="27">
        <f>'AEO 2023 Table 49 Raw'!AD62</f>
        <v>1.2314499999999999</v>
      </c>
      <c r="AB73" s="27">
        <f>'AEO 2023 Table 49 Raw'!AE62</f>
        <v>1.3375840000000001</v>
      </c>
      <c r="AC73" s="27">
        <f>'AEO 2023 Table 49 Raw'!AF62</f>
        <v>1.451794</v>
      </c>
      <c r="AD73" s="27">
        <f>'AEO 2023 Table 49 Raw'!AG62</f>
        <v>1.5713269999999999</v>
      </c>
      <c r="AE73" s="27">
        <f>'AEO 2023 Table 49 Raw'!AH62</f>
        <v>1.694326</v>
      </c>
      <c r="AF73" s="46" t="str">
        <f>'AEO 2023 Table 49 Raw'!AI62</f>
        <v>- -</v>
      </c>
    </row>
    <row r="74" spans="1:32" ht="15" customHeight="1">
      <c r="A74" s="8" t="s">
        <v>1332</v>
      </c>
      <c r="B74" s="24" t="s">
        <v>1284</v>
      </c>
      <c r="C74" s="27">
        <f>'AEO 2023 Table 49 Raw'!F63</f>
        <v>0</v>
      </c>
      <c r="D74" s="27">
        <f>'AEO 2023 Table 49 Raw'!G63</f>
        <v>0</v>
      </c>
      <c r="E74" s="27">
        <f>'AEO 2023 Table 49 Raw'!H63</f>
        <v>9.6721000000000001E-2</v>
      </c>
      <c r="F74" s="27">
        <f>'AEO 2023 Table 49 Raw'!I63</f>
        <v>0.187253</v>
      </c>
      <c r="G74" s="27">
        <f>'AEO 2023 Table 49 Raw'!J63</f>
        <v>0.27679399999999998</v>
      </c>
      <c r="H74" s="27">
        <f>'AEO 2023 Table 49 Raw'!K63</f>
        <v>0.36509900000000001</v>
      </c>
      <c r="I74" s="27">
        <f>'AEO 2023 Table 49 Raw'!L63</f>
        <v>0.45053799999999999</v>
      </c>
      <c r="J74" s="27">
        <f>'AEO 2023 Table 49 Raw'!M63</f>
        <v>0.53131499999999998</v>
      </c>
      <c r="K74" s="27">
        <f>'AEO 2023 Table 49 Raw'!N63</f>
        <v>0.60684400000000005</v>
      </c>
      <c r="L74" s="27">
        <f>'AEO 2023 Table 49 Raw'!O63</f>
        <v>0.68122899999999997</v>
      </c>
      <c r="M74" s="27">
        <f>'AEO 2023 Table 49 Raw'!P63</f>
        <v>0.75781799999999999</v>
      </c>
      <c r="N74" s="27">
        <f>'AEO 2023 Table 49 Raw'!Q63</f>
        <v>0.834507</v>
      </c>
      <c r="O74" s="27">
        <f>'AEO 2023 Table 49 Raw'!R63</f>
        <v>0.913304</v>
      </c>
      <c r="P74" s="27">
        <f>'AEO 2023 Table 49 Raw'!S63</f>
        <v>0.99509199999999998</v>
      </c>
      <c r="Q74" s="27">
        <f>'AEO 2023 Table 49 Raw'!T63</f>
        <v>1.076694</v>
      </c>
      <c r="R74" s="27">
        <f>'AEO 2023 Table 49 Raw'!U63</f>
        <v>1.163022</v>
      </c>
      <c r="S74" s="27">
        <f>'AEO 2023 Table 49 Raw'!V63</f>
        <v>1.255045</v>
      </c>
      <c r="T74" s="27">
        <f>'AEO 2023 Table 49 Raw'!W63</f>
        <v>1.35236</v>
      </c>
      <c r="U74" s="27">
        <f>'AEO 2023 Table 49 Raw'!X63</f>
        <v>1.4628429999999999</v>
      </c>
      <c r="V74" s="27">
        <f>'AEO 2023 Table 49 Raw'!Y63</f>
        <v>1.588341</v>
      </c>
      <c r="W74" s="27">
        <f>'AEO 2023 Table 49 Raw'!Z63</f>
        <v>1.7227870000000001</v>
      </c>
      <c r="X74" s="27">
        <f>'AEO 2023 Table 49 Raw'!AA63</f>
        <v>1.861623</v>
      </c>
      <c r="Y74" s="27">
        <f>'AEO 2023 Table 49 Raw'!AB63</f>
        <v>2.0061490000000002</v>
      </c>
      <c r="Z74" s="27">
        <f>'AEO 2023 Table 49 Raw'!AC63</f>
        <v>2.1577700000000002</v>
      </c>
      <c r="AA74" s="27">
        <f>'AEO 2023 Table 49 Raw'!AD63</f>
        <v>2.319766</v>
      </c>
      <c r="AB74" s="27">
        <f>'AEO 2023 Table 49 Raw'!AE63</f>
        <v>2.492245</v>
      </c>
      <c r="AC74" s="27">
        <f>'AEO 2023 Table 49 Raw'!AF63</f>
        <v>2.67761</v>
      </c>
      <c r="AD74" s="27">
        <f>'AEO 2023 Table 49 Raw'!AG63</f>
        <v>2.8719990000000002</v>
      </c>
      <c r="AE74" s="27">
        <f>'AEO 2023 Table 49 Raw'!AH63</f>
        <v>3.072946</v>
      </c>
      <c r="AF74" s="46" t="str">
        <f>'AEO 2023 Table 49 Raw'!AI63</f>
        <v>- -</v>
      </c>
    </row>
    <row r="75" spans="1:32" ht="15" customHeight="1">
      <c r="A75" s="8" t="s">
        <v>1333</v>
      </c>
      <c r="B75" s="24" t="s">
        <v>1298</v>
      </c>
      <c r="C75" s="27">
        <f>'AEO 2023 Table 49 Raw'!F64</f>
        <v>969.71234100000004</v>
      </c>
      <c r="D75" s="27">
        <f>'AEO 2023 Table 49 Raw'!G64</f>
        <v>947.11334199999999</v>
      </c>
      <c r="E75" s="27">
        <f>'AEO 2023 Table 49 Raw'!H64</f>
        <v>929.23846400000002</v>
      </c>
      <c r="F75" s="27">
        <f>'AEO 2023 Table 49 Raw'!I64</f>
        <v>917.86181599999998</v>
      </c>
      <c r="G75" s="27">
        <f>'AEO 2023 Table 49 Raw'!J64</f>
        <v>913.58532700000001</v>
      </c>
      <c r="H75" s="27">
        <f>'AEO 2023 Table 49 Raw'!K64</f>
        <v>907.69049099999995</v>
      </c>
      <c r="I75" s="27">
        <f>'AEO 2023 Table 49 Raw'!L64</f>
        <v>902.80035399999997</v>
      </c>
      <c r="J75" s="27">
        <f>'AEO 2023 Table 49 Raw'!M64</f>
        <v>896.14135699999997</v>
      </c>
      <c r="K75" s="27">
        <f>'AEO 2023 Table 49 Raw'!N64</f>
        <v>887.86566200000004</v>
      </c>
      <c r="L75" s="27">
        <f>'AEO 2023 Table 49 Raw'!O64</f>
        <v>881.61773700000003</v>
      </c>
      <c r="M75" s="27">
        <f>'AEO 2023 Table 49 Raw'!P64</f>
        <v>879.61804199999995</v>
      </c>
      <c r="N75" s="27">
        <f>'AEO 2023 Table 49 Raw'!Q64</f>
        <v>876.96832300000005</v>
      </c>
      <c r="O75" s="27">
        <f>'AEO 2023 Table 49 Raw'!R64</f>
        <v>875.89086899999995</v>
      </c>
      <c r="P75" s="27">
        <f>'AEO 2023 Table 49 Raw'!S64</f>
        <v>876.631531</v>
      </c>
      <c r="Q75" s="27">
        <f>'AEO 2023 Table 49 Raw'!T64</f>
        <v>875.92767300000003</v>
      </c>
      <c r="R75" s="27">
        <f>'AEO 2023 Table 49 Raw'!U64</f>
        <v>878.10540800000001</v>
      </c>
      <c r="S75" s="27">
        <f>'AEO 2023 Table 49 Raw'!V64</f>
        <v>880.54754600000001</v>
      </c>
      <c r="T75" s="27">
        <f>'AEO 2023 Table 49 Raw'!W64</f>
        <v>883.75238000000002</v>
      </c>
      <c r="U75" s="27">
        <f>'AEO 2023 Table 49 Raw'!X64</f>
        <v>889.77825900000005</v>
      </c>
      <c r="V75" s="27">
        <f>'AEO 2023 Table 49 Raw'!Y64</f>
        <v>898.19226100000003</v>
      </c>
      <c r="W75" s="27">
        <f>'AEO 2023 Table 49 Raw'!Z64</f>
        <v>905.41430700000001</v>
      </c>
      <c r="X75" s="27">
        <f>'AEO 2023 Table 49 Raw'!AA64</f>
        <v>912.942139</v>
      </c>
      <c r="Y75" s="27">
        <f>'AEO 2023 Table 49 Raw'!AB64</f>
        <v>919.71362299999998</v>
      </c>
      <c r="Z75" s="27">
        <f>'AEO 2023 Table 49 Raw'!AC64</f>
        <v>926.16668700000002</v>
      </c>
      <c r="AA75" s="27">
        <f>'AEO 2023 Table 49 Raw'!AD64</f>
        <v>933.24517800000001</v>
      </c>
      <c r="AB75" s="27">
        <f>'AEO 2023 Table 49 Raw'!AE64</f>
        <v>941.18066399999998</v>
      </c>
      <c r="AC75" s="27">
        <f>'AEO 2023 Table 49 Raw'!AF64</f>
        <v>950.77557400000001</v>
      </c>
      <c r="AD75" s="27">
        <f>'AEO 2023 Table 49 Raw'!AG64</f>
        <v>960.82843000000003</v>
      </c>
      <c r="AE75" s="27">
        <f>'AEO 2023 Table 49 Raw'!AH64</f>
        <v>971.03118900000004</v>
      </c>
      <c r="AF75" s="46">
        <f>'AEO 2023 Table 49 Raw'!AI64</f>
        <v>0</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6"/>
    </row>
    <row r="77" spans="1:32" ht="15" customHeight="1">
      <c r="A77" s="8" t="s">
        <v>1334</v>
      </c>
      <c r="B77" s="24" t="s">
        <v>1269</v>
      </c>
      <c r="C77" s="27">
        <f>'AEO 2023 Table 49 Raw'!F66</f>
        <v>4152.4179690000001</v>
      </c>
      <c r="D77" s="27">
        <f>'AEO 2023 Table 49 Raw'!G66</f>
        <v>4082.3945309999999</v>
      </c>
      <c r="E77" s="27">
        <f>'AEO 2023 Table 49 Raw'!H66</f>
        <v>4020.438232</v>
      </c>
      <c r="F77" s="27">
        <f>'AEO 2023 Table 49 Raw'!I66</f>
        <v>3982.2084960000002</v>
      </c>
      <c r="G77" s="27">
        <f>'AEO 2023 Table 49 Raw'!J66</f>
        <v>3967.1760250000002</v>
      </c>
      <c r="H77" s="27">
        <f>'AEO 2023 Table 49 Raw'!K66</f>
        <v>3938.5205080000001</v>
      </c>
      <c r="I77" s="27">
        <f>'AEO 2023 Table 49 Raw'!L66</f>
        <v>3904.9802249999998</v>
      </c>
      <c r="J77" s="27">
        <f>'AEO 2023 Table 49 Raw'!M66</f>
        <v>3859.6359859999998</v>
      </c>
      <c r="K77" s="27">
        <f>'AEO 2023 Table 49 Raw'!N66</f>
        <v>3803.2717290000001</v>
      </c>
      <c r="L77" s="27">
        <f>'AEO 2023 Table 49 Raw'!O66</f>
        <v>3753.7934570000002</v>
      </c>
      <c r="M77" s="27">
        <f>'AEO 2023 Table 49 Raw'!P66</f>
        <v>3717.0419919999999</v>
      </c>
      <c r="N77" s="27">
        <f>'AEO 2023 Table 49 Raw'!Q66</f>
        <v>3680.3071289999998</v>
      </c>
      <c r="O77" s="27">
        <f>'AEO 2023 Table 49 Raw'!R66</f>
        <v>3651.6464839999999</v>
      </c>
      <c r="P77" s="27">
        <f>'AEO 2023 Table 49 Raw'!S66</f>
        <v>3631.7377929999998</v>
      </c>
      <c r="Q77" s="27">
        <f>'AEO 2023 Table 49 Raw'!T66</f>
        <v>3606.3046880000002</v>
      </c>
      <c r="R77" s="27">
        <f>'AEO 2023 Table 49 Raw'!U66</f>
        <v>3589.3435060000002</v>
      </c>
      <c r="S77" s="27">
        <f>'AEO 2023 Table 49 Raw'!V66</f>
        <v>3577.6679690000001</v>
      </c>
      <c r="T77" s="27">
        <f>'AEO 2023 Table 49 Raw'!W66</f>
        <v>3562.088135</v>
      </c>
      <c r="U77" s="27">
        <f>'AEO 2023 Table 49 Raw'!X66</f>
        <v>3557.400635</v>
      </c>
      <c r="V77" s="27">
        <f>'AEO 2023 Table 49 Raw'!Y66</f>
        <v>3560.1972660000001</v>
      </c>
      <c r="W77" s="27">
        <f>'AEO 2023 Table 49 Raw'!Z66</f>
        <v>3559.439453</v>
      </c>
      <c r="X77" s="27">
        <f>'AEO 2023 Table 49 Raw'!AA66</f>
        <v>3555.1906739999999</v>
      </c>
      <c r="Y77" s="27">
        <f>'AEO 2023 Table 49 Raw'!AB66</f>
        <v>3544.2016600000002</v>
      </c>
      <c r="Z77" s="27">
        <f>'AEO 2023 Table 49 Raw'!AC66</f>
        <v>3530.4509280000002</v>
      </c>
      <c r="AA77" s="27">
        <f>'AEO 2023 Table 49 Raw'!AD66</f>
        <v>3517.4858399999998</v>
      </c>
      <c r="AB77" s="27">
        <f>'AEO 2023 Table 49 Raw'!AE66</f>
        <v>3505.7382809999999</v>
      </c>
      <c r="AC77" s="27">
        <f>'AEO 2023 Table 49 Raw'!AF66</f>
        <v>3499.088135</v>
      </c>
      <c r="AD77" s="27">
        <f>'AEO 2023 Table 49 Raw'!AG66</f>
        <v>3493.2382809999999</v>
      </c>
      <c r="AE77" s="27">
        <f>'AEO 2023 Table 49 Raw'!AH66</f>
        <v>3487.733643</v>
      </c>
      <c r="AF77" s="46">
        <f>'AEO 2023 Table 49 Raw'!AI66</f>
        <v>-6.0000000000000001E-3</v>
      </c>
    </row>
    <row r="78" spans="1:32" ht="15" customHeight="1">
      <c r="A78" s="8" t="s">
        <v>1335</v>
      </c>
      <c r="B78" s="24" t="s">
        <v>1271</v>
      </c>
      <c r="C78" s="27">
        <f>'AEO 2023 Table 49 Raw'!F67</f>
        <v>3.9676469999999999</v>
      </c>
      <c r="D78" s="27">
        <f>'AEO 2023 Table 49 Raw'!G67</f>
        <v>3.9111539999999998</v>
      </c>
      <c r="E78" s="27">
        <f>'AEO 2023 Table 49 Raw'!H67</f>
        <v>3.927038</v>
      </c>
      <c r="F78" s="27">
        <f>'AEO 2023 Table 49 Raw'!I67</f>
        <v>4.0030429999999999</v>
      </c>
      <c r="G78" s="27">
        <f>'AEO 2023 Table 49 Raw'!J67</f>
        <v>4.1671740000000002</v>
      </c>
      <c r="H78" s="27">
        <f>'AEO 2023 Table 49 Raw'!K67</f>
        <v>4.3684799999999999</v>
      </c>
      <c r="I78" s="27">
        <f>'AEO 2023 Table 49 Raw'!L67</f>
        <v>4.5846499999999999</v>
      </c>
      <c r="J78" s="27">
        <f>'AEO 2023 Table 49 Raw'!M67</f>
        <v>4.7931819999999998</v>
      </c>
      <c r="K78" s="27">
        <f>'AEO 2023 Table 49 Raw'!N67</f>
        <v>5.0087029999999997</v>
      </c>
      <c r="L78" s="27">
        <f>'AEO 2023 Table 49 Raw'!O67</f>
        <v>5.2218369999999998</v>
      </c>
      <c r="M78" s="27">
        <f>'AEO 2023 Table 49 Raw'!P67</f>
        <v>5.4312779999999998</v>
      </c>
      <c r="N78" s="27">
        <f>'AEO 2023 Table 49 Raw'!Q67</f>
        <v>5.6176399999999997</v>
      </c>
      <c r="O78" s="27">
        <f>'AEO 2023 Table 49 Raw'!R67</f>
        <v>5.7892289999999997</v>
      </c>
      <c r="P78" s="27">
        <f>'AEO 2023 Table 49 Raw'!S67</f>
        <v>5.9446009999999996</v>
      </c>
      <c r="Q78" s="27">
        <f>'AEO 2023 Table 49 Raw'!T67</f>
        <v>6.0524230000000001</v>
      </c>
      <c r="R78" s="27">
        <f>'AEO 2023 Table 49 Raw'!U67</f>
        <v>6.1481649999999997</v>
      </c>
      <c r="S78" s="27">
        <f>'AEO 2023 Table 49 Raw'!V67</f>
        <v>6.2249080000000001</v>
      </c>
      <c r="T78" s="27">
        <f>'AEO 2023 Table 49 Raw'!W67</f>
        <v>6.2828160000000004</v>
      </c>
      <c r="U78" s="27">
        <f>'AEO 2023 Table 49 Raw'!X67</f>
        <v>6.3553899999999999</v>
      </c>
      <c r="V78" s="27">
        <f>'AEO 2023 Table 49 Raw'!Y67</f>
        <v>6.4345569999999999</v>
      </c>
      <c r="W78" s="27">
        <f>'AEO 2023 Table 49 Raw'!Z67</f>
        <v>6.4712540000000001</v>
      </c>
      <c r="X78" s="27">
        <f>'AEO 2023 Table 49 Raw'!AA67</f>
        <v>6.489719</v>
      </c>
      <c r="Y78" s="27">
        <f>'AEO 2023 Table 49 Raw'!AB67</f>
        <v>6.5115769999999999</v>
      </c>
      <c r="Z78" s="27">
        <f>'AEO 2023 Table 49 Raw'!AC67</f>
        <v>6.5393359999999996</v>
      </c>
      <c r="AA78" s="27">
        <f>'AEO 2023 Table 49 Raw'!AD67</f>
        <v>6.5748519999999999</v>
      </c>
      <c r="AB78" s="27">
        <f>'AEO 2023 Table 49 Raw'!AE67</f>
        <v>6.6127890000000003</v>
      </c>
      <c r="AC78" s="27">
        <f>'AEO 2023 Table 49 Raw'!AF67</f>
        <v>6.6570309999999999</v>
      </c>
      <c r="AD78" s="27">
        <f>'AEO 2023 Table 49 Raw'!AG67</f>
        <v>6.699649</v>
      </c>
      <c r="AE78" s="27">
        <f>'AEO 2023 Table 49 Raw'!AH67</f>
        <v>6.7432530000000002</v>
      </c>
      <c r="AF78" s="46">
        <f>'AEO 2023 Table 49 Raw'!AI67</f>
        <v>1.9E-2</v>
      </c>
    </row>
    <row r="79" spans="1:32" ht="15" customHeight="1">
      <c r="A79" s="8" t="s">
        <v>1336</v>
      </c>
      <c r="B79" s="24" t="s">
        <v>915</v>
      </c>
      <c r="C79" s="27">
        <f>'AEO 2023 Table 49 Raw'!F68</f>
        <v>0.57086300000000001</v>
      </c>
      <c r="D79" s="27">
        <f>'AEO 2023 Table 49 Raw'!G68</f>
        <v>0.62453999999999998</v>
      </c>
      <c r="E79" s="27">
        <f>'AEO 2023 Table 49 Raw'!H68</f>
        <v>0.67565600000000003</v>
      </c>
      <c r="F79" s="27">
        <f>'AEO 2023 Table 49 Raw'!I68</f>
        <v>0.72326000000000001</v>
      </c>
      <c r="G79" s="27">
        <f>'AEO 2023 Table 49 Raw'!J68</f>
        <v>0.77085899999999996</v>
      </c>
      <c r="H79" s="27">
        <f>'AEO 2023 Table 49 Raw'!K68</f>
        <v>0.809423</v>
      </c>
      <c r="I79" s="27">
        <f>'AEO 2023 Table 49 Raw'!L68</f>
        <v>0.83775500000000003</v>
      </c>
      <c r="J79" s="27">
        <f>'AEO 2023 Table 49 Raw'!M68</f>
        <v>0.85240199999999999</v>
      </c>
      <c r="K79" s="27">
        <f>'AEO 2023 Table 49 Raw'!N68</f>
        <v>0.85700900000000002</v>
      </c>
      <c r="L79" s="27">
        <f>'AEO 2023 Table 49 Raw'!O68</f>
        <v>0.85722600000000004</v>
      </c>
      <c r="M79" s="27">
        <f>'AEO 2023 Table 49 Raw'!P68</f>
        <v>0.856298</v>
      </c>
      <c r="N79" s="27">
        <f>'AEO 2023 Table 49 Raw'!Q68</f>
        <v>0.85593699999999995</v>
      </c>
      <c r="O79" s="27">
        <f>'AEO 2023 Table 49 Raw'!R68</f>
        <v>0.85990699999999998</v>
      </c>
      <c r="P79" s="27">
        <f>'AEO 2023 Table 49 Raw'!S68</f>
        <v>0.86704099999999995</v>
      </c>
      <c r="Q79" s="27">
        <f>'AEO 2023 Table 49 Raw'!T68</f>
        <v>0.871035</v>
      </c>
      <c r="R79" s="27">
        <f>'AEO 2023 Table 49 Raw'!U68</f>
        <v>0.87545399999999995</v>
      </c>
      <c r="S79" s="27">
        <f>'AEO 2023 Table 49 Raw'!V68</f>
        <v>0.87738300000000002</v>
      </c>
      <c r="T79" s="27">
        <f>'AEO 2023 Table 49 Raw'!W68</f>
        <v>0.87722199999999995</v>
      </c>
      <c r="U79" s="27">
        <f>'AEO 2023 Table 49 Raw'!X68</f>
        <v>0.87896700000000005</v>
      </c>
      <c r="V79" s="27">
        <f>'AEO 2023 Table 49 Raw'!Y68</f>
        <v>0.88425900000000002</v>
      </c>
      <c r="W79" s="27">
        <f>'AEO 2023 Table 49 Raw'!Z68</f>
        <v>0.888652</v>
      </c>
      <c r="X79" s="27">
        <f>'AEO 2023 Table 49 Raw'!AA68</f>
        <v>0.89226899999999998</v>
      </c>
      <c r="Y79" s="27">
        <f>'AEO 2023 Table 49 Raw'!AB68</f>
        <v>0.89408799999999999</v>
      </c>
      <c r="Z79" s="27">
        <f>'AEO 2023 Table 49 Raw'!AC68</f>
        <v>0.89533700000000005</v>
      </c>
      <c r="AA79" s="27">
        <f>'AEO 2023 Table 49 Raw'!AD68</f>
        <v>0.89720200000000006</v>
      </c>
      <c r="AB79" s="27">
        <f>'AEO 2023 Table 49 Raw'!AE68</f>
        <v>0.89953099999999997</v>
      </c>
      <c r="AC79" s="27">
        <f>'AEO 2023 Table 49 Raw'!AF68</f>
        <v>0.90290800000000004</v>
      </c>
      <c r="AD79" s="27">
        <f>'AEO 2023 Table 49 Raw'!AG68</f>
        <v>0.90525299999999997</v>
      </c>
      <c r="AE79" s="27">
        <f>'AEO 2023 Table 49 Raw'!AH68</f>
        <v>0.90621099999999999</v>
      </c>
      <c r="AF79" s="46">
        <f>'AEO 2023 Table 49 Raw'!AI68</f>
        <v>1.7000000000000001E-2</v>
      </c>
    </row>
    <row r="80" spans="1:32" ht="15" customHeight="1">
      <c r="A80" s="8" t="s">
        <v>1337</v>
      </c>
      <c r="B80" s="24" t="s">
        <v>1274</v>
      </c>
      <c r="C80" s="27">
        <f>'AEO 2023 Table 49 Raw'!F69</f>
        <v>50.392262000000002</v>
      </c>
      <c r="D80" s="27">
        <f>'AEO 2023 Table 49 Raw'!G69</f>
        <v>50.875884999999997</v>
      </c>
      <c r="E80" s="27">
        <f>'AEO 2023 Table 49 Raw'!H69</f>
        <v>51.117263999999999</v>
      </c>
      <c r="F80" s="27">
        <f>'AEO 2023 Table 49 Raw'!I69</f>
        <v>51.257846999999998</v>
      </c>
      <c r="G80" s="27">
        <f>'AEO 2023 Table 49 Raw'!J69</f>
        <v>51.330115999999997</v>
      </c>
      <c r="H80" s="27">
        <f>'AEO 2023 Table 49 Raw'!K69</f>
        <v>50.819996000000003</v>
      </c>
      <c r="I80" s="27">
        <f>'AEO 2023 Table 49 Raw'!L69</f>
        <v>49.798496</v>
      </c>
      <c r="J80" s="27">
        <f>'AEO 2023 Table 49 Raw'!M69</f>
        <v>48.232235000000003</v>
      </c>
      <c r="K80" s="27">
        <f>'AEO 2023 Table 49 Raw'!N69</f>
        <v>46.348602</v>
      </c>
      <c r="L80" s="27">
        <f>'AEO 2023 Table 49 Raw'!O69</f>
        <v>44.523128999999997</v>
      </c>
      <c r="M80" s="27">
        <f>'AEO 2023 Table 49 Raw'!P69</f>
        <v>42.984966</v>
      </c>
      <c r="N80" s="27">
        <f>'AEO 2023 Table 49 Raw'!Q69</f>
        <v>41.739463999999998</v>
      </c>
      <c r="O80" s="27">
        <f>'AEO 2023 Table 49 Raw'!R69</f>
        <v>40.943291000000002</v>
      </c>
      <c r="P80" s="27">
        <f>'AEO 2023 Table 49 Raw'!S69</f>
        <v>40.58334</v>
      </c>
      <c r="Q80" s="27">
        <f>'AEO 2023 Table 49 Raw'!T69</f>
        <v>40.449398000000002</v>
      </c>
      <c r="R80" s="27">
        <f>'AEO 2023 Table 49 Raw'!U69</f>
        <v>40.683697000000002</v>
      </c>
      <c r="S80" s="27">
        <f>'AEO 2023 Table 49 Raw'!V69</f>
        <v>41.229443000000003</v>
      </c>
      <c r="T80" s="27">
        <f>'AEO 2023 Table 49 Raw'!W69</f>
        <v>41.989066999999999</v>
      </c>
      <c r="U80" s="27">
        <f>'AEO 2023 Table 49 Raw'!X69</f>
        <v>43.151752000000002</v>
      </c>
      <c r="V80" s="27">
        <f>'AEO 2023 Table 49 Raw'!Y69</f>
        <v>44.686478000000001</v>
      </c>
      <c r="W80" s="27">
        <f>'AEO 2023 Table 49 Raw'!Z69</f>
        <v>46.370578999999999</v>
      </c>
      <c r="X80" s="27">
        <f>'AEO 2023 Table 49 Raw'!AA69</f>
        <v>48.186332999999998</v>
      </c>
      <c r="Y80" s="27">
        <f>'AEO 2023 Table 49 Raw'!AB69</f>
        <v>50.085563999999998</v>
      </c>
      <c r="Z80" s="27">
        <f>'AEO 2023 Table 49 Raw'!AC69</f>
        <v>52.110942999999999</v>
      </c>
      <c r="AA80" s="27">
        <f>'AEO 2023 Table 49 Raw'!AD69</f>
        <v>54.325572999999999</v>
      </c>
      <c r="AB80" s="27">
        <f>'AEO 2023 Table 49 Raw'!AE69</f>
        <v>56.745463999999998</v>
      </c>
      <c r="AC80" s="27">
        <f>'AEO 2023 Table 49 Raw'!AF69</f>
        <v>59.391776999999998</v>
      </c>
      <c r="AD80" s="27">
        <f>'AEO 2023 Table 49 Raw'!AG69</f>
        <v>62.215282000000002</v>
      </c>
      <c r="AE80" s="27">
        <f>'AEO 2023 Table 49 Raw'!AH69</f>
        <v>65.215736000000007</v>
      </c>
      <c r="AF80" s="46">
        <f>'AEO 2023 Table 49 Raw'!AI69</f>
        <v>8.9999999999999993E-3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6" t="str">
        <f>'AEO 2023 Table 49 Raw'!AI70</f>
        <v>- -</v>
      </c>
    </row>
    <row r="82" spans="1:32" ht="15" customHeight="1">
      <c r="A82" s="8" t="s">
        <v>1339</v>
      </c>
      <c r="B82" s="24" t="s">
        <v>1278</v>
      </c>
      <c r="C82" s="27">
        <f>'AEO 2023 Table 49 Raw'!F71</f>
        <v>4.7273999999999997E-2</v>
      </c>
      <c r="D82" s="27">
        <f>'AEO 2023 Table 49 Raw'!G71</f>
        <v>5.6363000000000003E-2</v>
      </c>
      <c r="E82" s="27">
        <f>'AEO 2023 Table 49 Raw'!H71</f>
        <v>6.4036999999999997E-2</v>
      </c>
      <c r="F82" s="27">
        <f>'AEO 2023 Table 49 Raw'!I71</f>
        <v>7.0808999999999997E-2</v>
      </c>
      <c r="G82" s="27">
        <f>'AEO 2023 Table 49 Raw'!J71</f>
        <v>7.6938999999999994E-2</v>
      </c>
      <c r="H82" s="27">
        <f>'AEO 2023 Table 49 Raw'!K71</f>
        <v>8.1745999999999999E-2</v>
      </c>
      <c r="I82" s="27">
        <f>'AEO 2023 Table 49 Raw'!L71</f>
        <v>8.5283999999999999E-2</v>
      </c>
      <c r="J82" s="27">
        <f>'AEO 2023 Table 49 Raw'!M71</f>
        <v>8.7493000000000001E-2</v>
      </c>
      <c r="K82" s="27">
        <f>'AEO 2023 Table 49 Raw'!N71</f>
        <v>8.8437000000000002E-2</v>
      </c>
      <c r="L82" s="27">
        <f>'AEO 2023 Table 49 Raw'!O71</f>
        <v>8.8507000000000002E-2</v>
      </c>
      <c r="M82" s="27">
        <f>'AEO 2023 Table 49 Raw'!P71</f>
        <v>8.7746000000000005E-2</v>
      </c>
      <c r="N82" s="27">
        <f>'AEO 2023 Table 49 Raw'!Q71</f>
        <v>8.5832000000000006E-2</v>
      </c>
      <c r="O82" s="27">
        <f>'AEO 2023 Table 49 Raw'!R71</f>
        <v>8.3085999999999993E-2</v>
      </c>
      <c r="P82" s="27">
        <f>'AEO 2023 Table 49 Raw'!S71</f>
        <v>7.9699999999999993E-2</v>
      </c>
      <c r="Q82" s="27">
        <f>'AEO 2023 Table 49 Raw'!T71</f>
        <v>7.5717000000000007E-2</v>
      </c>
      <c r="R82" s="27">
        <f>'AEO 2023 Table 49 Raw'!U71</f>
        <v>7.1830000000000005E-2</v>
      </c>
      <c r="S82" s="27">
        <f>'AEO 2023 Table 49 Raw'!V71</f>
        <v>6.7958000000000005E-2</v>
      </c>
      <c r="T82" s="27">
        <f>'AEO 2023 Table 49 Raw'!W71</f>
        <v>6.3496999999999998E-2</v>
      </c>
      <c r="U82" s="27">
        <f>'AEO 2023 Table 49 Raw'!X71</f>
        <v>5.9144000000000002E-2</v>
      </c>
      <c r="V82" s="27">
        <f>'AEO 2023 Table 49 Raw'!Y71</f>
        <v>5.5403000000000001E-2</v>
      </c>
      <c r="W82" s="27">
        <f>'AEO 2023 Table 49 Raw'!Z71</f>
        <v>5.2134E-2</v>
      </c>
      <c r="X82" s="27">
        <f>'AEO 2023 Table 49 Raw'!AA71</f>
        <v>4.8792000000000002E-2</v>
      </c>
      <c r="Y82" s="27">
        <f>'AEO 2023 Table 49 Raw'!AB71</f>
        <v>4.5781000000000002E-2</v>
      </c>
      <c r="Z82" s="27">
        <f>'AEO 2023 Table 49 Raw'!AC71</f>
        <v>4.3052E-2</v>
      </c>
      <c r="AA82" s="27">
        <f>'AEO 2023 Table 49 Raw'!AD71</f>
        <v>4.0577000000000002E-2</v>
      </c>
      <c r="AB82" s="27">
        <f>'AEO 2023 Table 49 Raw'!AE71</f>
        <v>3.8286000000000001E-2</v>
      </c>
      <c r="AC82" s="27">
        <f>'AEO 2023 Table 49 Raw'!AF71</f>
        <v>3.6169E-2</v>
      </c>
      <c r="AD82" s="27">
        <f>'AEO 2023 Table 49 Raw'!AG71</f>
        <v>3.4189999999999998E-2</v>
      </c>
      <c r="AE82" s="27">
        <f>'AEO 2023 Table 49 Raw'!AH71</f>
        <v>3.2364999999999998E-2</v>
      </c>
      <c r="AF82" s="46">
        <f>'AEO 2023 Table 49 Raw'!AI71</f>
        <v>-1.2999999999999999E-2</v>
      </c>
    </row>
    <row r="83" spans="1:32" ht="15" customHeight="1">
      <c r="A83" s="8" t="s">
        <v>1340</v>
      </c>
      <c r="B83" s="24" t="s">
        <v>1280</v>
      </c>
      <c r="C83" s="27">
        <f>'AEO 2023 Table 49 Raw'!F72</f>
        <v>0</v>
      </c>
      <c r="D83" s="27">
        <f>'AEO 2023 Table 49 Raw'!G72</f>
        <v>0</v>
      </c>
      <c r="E83" s="27">
        <f>'AEO 2023 Table 49 Raw'!H72</f>
        <v>0.111221</v>
      </c>
      <c r="F83" s="27">
        <f>'AEO 2023 Table 49 Raw'!I72</f>
        <v>0.12599099999999999</v>
      </c>
      <c r="G83" s="27">
        <f>'AEO 2023 Table 49 Raw'!J72</f>
        <v>0.14261299999999999</v>
      </c>
      <c r="H83" s="27">
        <f>'AEO 2023 Table 49 Raw'!K72</f>
        <v>0.15964800000000001</v>
      </c>
      <c r="I83" s="27">
        <f>'AEO 2023 Table 49 Raw'!L72</f>
        <v>0.176813</v>
      </c>
      <c r="J83" s="27">
        <f>'AEO 2023 Table 49 Raw'!M72</f>
        <v>0.193082</v>
      </c>
      <c r="K83" s="27">
        <f>'AEO 2023 Table 49 Raw'!N72</f>
        <v>0.20801700000000001</v>
      </c>
      <c r="L83" s="27">
        <f>'AEO 2023 Table 49 Raw'!O72</f>
        <v>0.22220699999999999</v>
      </c>
      <c r="M83" s="27">
        <f>'AEO 2023 Table 49 Raw'!P72</f>
        <v>0.23577200000000001</v>
      </c>
      <c r="N83" s="27">
        <f>'AEO 2023 Table 49 Raw'!Q72</f>
        <v>0.247588</v>
      </c>
      <c r="O83" s="27">
        <f>'AEO 2023 Table 49 Raw'!R72</f>
        <v>0.25797199999999998</v>
      </c>
      <c r="P83" s="27">
        <f>'AEO 2023 Table 49 Raw'!S72</f>
        <v>0.26699699999999998</v>
      </c>
      <c r="Q83" s="27">
        <f>'AEO 2023 Table 49 Raw'!T72</f>
        <v>0.27386700000000003</v>
      </c>
      <c r="R83" s="27">
        <f>'AEO 2023 Table 49 Raw'!U72</f>
        <v>0.28010099999999999</v>
      </c>
      <c r="S83" s="27">
        <f>'AEO 2023 Table 49 Raw'!V72</f>
        <v>0.28610799999999997</v>
      </c>
      <c r="T83" s="27">
        <f>'AEO 2023 Table 49 Raw'!W72</f>
        <v>0.29221900000000001</v>
      </c>
      <c r="U83" s="27">
        <f>'AEO 2023 Table 49 Raw'!X72</f>
        <v>0.30059200000000003</v>
      </c>
      <c r="V83" s="27">
        <f>'AEO 2023 Table 49 Raw'!Y72</f>
        <v>0.31206</v>
      </c>
      <c r="W83" s="27">
        <f>'AEO 2023 Table 49 Raw'!Z72</f>
        <v>0.32642100000000002</v>
      </c>
      <c r="X83" s="27">
        <f>'AEO 2023 Table 49 Raw'!AA72</f>
        <v>0.33891399999999999</v>
      </c>
      <c r="Y83" s="27">
        <f>'AEO 2023 Table 49 Raw'!AB72</f>
        <v>0.350686</v>
      </c>
      <c r="Z83" s="27">
        <f>'AEO 2023 Table 49 Raw'!AC72</f>
        <v>0.36601299999999998</v>
      </c>
      <c r="AA83" s="27">
        <f>'AEO 2023 Table 49 Raw'!AD72</f>
        <v>0.38811699999999999</v>
      </c>
      <c r="AB83" s="27">
        <f>'AEO 2023 Table 49 Raw'!AE72</f>
        <v>0.41037200000000001</v>
      </c>
      <c r="AC83" s="27">
        <f>'AEO 2023 Table 49 Raw'!AF72</f>
        <v>0.435363</v>
      </c>
      <c r="AD83" s="27">
        <f>'AEO 2023 Table 49 Raw'!AG72</f>
        <v>0.46276699999999998</v>
      </c>
      <c r="AE83" s="27">
        <f>'AEO 2023 Table 49 Raw'!AH72</f>
        <v>0.49256800000000001</v>
      </c>
      <c r="AF83" s="46" t="str">
        <f>'AEO 2023 Table 49 Raw'!AI72</f>
        <v>- -</v>
      </c>
    </row>
    <row r="84" spans="1:32" ht="15" customHeight="1">
      <c r="A84" s="8" t="s">
        <v>1341</v>
      </c>
      <c r="B84" s="24" t="s">
        <v>1282</v>
      </c>
      <c r="C84" s="27">
        <f>'AEO 2023 Table 49 Raw'!F73</f>
        <v>0</v>
      </c>
      <c r="D84" s="27">
        <f>'AEO 2023 Table 49 Raw'!G73</f>
        <v>0</v>
      </c>
      <c r="E84" s="27">
        <f>'AEO 2023 Table 49 Raw'!H73</f>
        <v>0.23671800000000001</v>
      </c>
      <c r="F84" s="27">
        <f>'AEO 2023 Table 49 Raw'!I73</f>
        <v>0.26552500000000001</v>
      </c>
      <c r="G84" s="27">
        <f>'AEO 2023 Table 49 Raw'!J73</f>
        <v>0.29796800000000001</v>
      </c>
      <c r="H84" s="27">
        <f>'AEO 2023 Table 49 Raw'!K73</f>
        <v>0.33108900000000002</v>
      </c>
      <c r="I84" s="27">
        <f>'AEO 2023 Table 49 Raw'!L73</f>
        <v>0.36386099999999999</v>
      </c>
      <c r="J84" s="27">
        <f>'AEO 2023 Table 49 Raw'!M73</f>
        <v>0.39436900000000003</v>
      </c>
      <c r="K84" s="27">
        <f>'AEO 2023 Table 49 Raw'!N73</f>
        <v>0.421823</v>
      </c>
      <c r="L84" s="27">
        <f>'AEO 2023 Table 49 Raw'!O73</f>
        <v>0.44752599999999998</v>
      </c>
      <c r="M84" s="27">
        <f>'AEO 2023 Table 49 Raw'!P73</f>
        <v>0.47151599999999999</v>
      </c>
      <c r="N84" s="27">
        <f>'AEO 2023 Table 49 Raw'!Q73</f>
        <v>0.49143700000000001</v>
      </c>
      <c r="O84" s="27">
        <f>'AEO 2023 Table 49 Raw'!R73</f>
        <v>0.50787899999999997</v>
      </c>
      <c r="P84" s="27">
        <f>'AEO 2023 Table 49 Raw'!S73</f>
        <v>0.52102700000000002</v>
      </c>
      <c r="Q84" s="27">
        <f>'AEO 2023 Table 49 Raw'!T73</f>
        <v>0.52934300000000001</v>
      </c>
      <c r="R84" s="27">
        <f>'AEO 2023 Table 49 Raw'!U73</f>
        <v>0.53588999999999998</v>
      </c>
      <c r="S84" s="27">
        <f>'AEO 2023 Table 49 Raw'!V73</f>
        <v>0.54149599999999998</v>
      </c>
      <c r="T84" s="27">
        <f>'AEO 2023 Table 49 Raw'!W73</f>
        <v>0.54694500000000001</v>
      </c>
      <c r="U84" s="27">
        <f>'AEO 2023 Table 49 Raw'!X73</f>
        <v>0.55639700000000003</v>
      </c>
      <c r="V84" s="27">
        <f>'AEO 2023 Table 49 Raw'!Y73</f>
        <v>0.57145599999999996</v>
      </c>
      <c r="W84" s="27">
        <f>'AEO 2023 Table 49 Raw'!Z73</f>
        <v>0.59189800000000004</v>
      </c>
      <c r="X84" s="27">
        <f>'AEO 2023 Table 49 Raw'!AA73</f>
        <v>0.60730600000000001</v>
      </c>
      <c r="Y84" s="27">
        <f>'AEO 2023 Table 49 Raw'!AB73</f>
        <v>0.62016700000000002</v>
      </c>
      <c r="Z84" s="27">
        <f>'AEO 2023 Table 49 Raw'!AC73</f>
        <v>0.63927900000000004</v>
      </c>
      <c r="AA84" s="27">
        <f>'AEO 2023 Table 49 Raw'!AD73</f>
        <v>0.67089699999999997</v>
      </c>
      <c r="AB84" s="27">
        <f>'AEO 2023 Table 49 Raw'!AE73</f>
        <v>0.70033000000000001</v>
      </c>
      <c r="AC84" s="27">
        <f>'AEO 2023 Table 49 Raw'!AF73</f>
        <v>0.732483</v>
      </c>
      <c r="AD84" s="27">
        <f>'AEO 2023 Table 49 Raw'!AG73</f>
        <v>0.76639100000000004</v>
      </c>
      <c r="AE84" s="27">
        <f>'AEO 2023 Table 49 Raw'!AH73</f>
        <v>0.80174900000000004</v>
      </c>
      <c r="AF84" s="46" t="str">
        <f>'AEO 2023 Table 49 Raw'!AI73</f>
        <v>- -</v>
      </c>
    </row>
    <row r="85" spans="1:32" ht="15" customHeight="1">
      <c r="A85" s="8" t="s">
        <v>1342</v>
      </c>
      <c r="B85" s="24" t="s">
        <v>1284</v>
      </c>
      <c r="C85" s="27">
        <f>'AEO 2023 Table 49 Raw'!F74</f>
        <v>0</v>
      </c>
      <c r="D85" s="27">
        <f>'AEO 2023 Table 49 Raw'!G74</f>
        <v>0</v>
      </c>
      <c r="E85" s="27">
        <f>'AEO 2023 Table 49 Raw'!H74</f>
        <v>0.13180900000000001</v>
      </c>
      <c r="F85" s="27">
        <f>'AEO 2023 Table 49 Raw'!I74</f>
        <v>0.257434</v>
      </c>
      <c r="G85" s="27">
        <f>'AEO 2023 Table 49 Raw'!J74</f>
        <v>0.38553900000000002</v>
      </c>
      <c r="H85" s="27">
        <f>'AEO 2023 Table 49 Raw'!K74</f>
        <v>0.51647299999999996</v>
      </c>
      <c r="I85" s="27">
        <f>'AEO 2023 Table 49 Raw'!L74</f>
        <v>0.64809600000000001</v>
      </c>
      <c r="J85" s="27">
        <f>'AEO 2023 Table 49 Raw'!M74</f>
        <v>0.777536</v>
      </c>
      <c r="K85" s="27">
        <f>'AEO 2023 Table 49 Raw'!N74</f>
        <v>0.90305000000000002</v>
      </c>
      <c r="L85" s="27">
        <f>'AEO 2023 Table 49 Raw'!O74</f>
        <v>1.028853</v>
      </c>
      <c r="M85" s="27">
        <f>'AEO 2023 Table 49 Raw'!P74</f>
        <v>1.1572020000000001</v>
      </c>
      <c r="N85" s="27">
        <f>'AEO 2023 Table 49 Raw'!Q74</f>
        <v>1.282324</v>
      </c>
      <c r="O85" s="27">
        <f>'AEO 2023 Table 49 Raw'!R74</f>
        <v>1.4047069999999999</v>
      </c>
      <c r="P85" s="27">
        <f>'AEO 2023 Table 49 Raw'!S74</f>
        <v>1.523039</v>
      </c>
      <c r="Q85" s="27">
        <f>'AEO 2023 Table 49 Raw'!T74</f>
        <v>1.6304749999999999</v>
      </c>
      <c r="R85" s="27">
        <f>'AEO 2023 Table 49 Raw'!U74</f>
        <v>1.7328920000000001</v>
      </c>
      <c r="S85" s="27">
        <f>'AEO 2023 Table 49 Raw'!V74</f>
        <v>1.8297289999999999</v>
      </c>
      <c r="T85" s="27">
        <f>'AEO 2023 Table 49 Raw'!W74</f>
        <v>1.9195789999999999</v>
      </c>
      <c r="U85" s="27">
        <f>'AEO 2023 Table 49 Raw'!X74</f>
        <v>2.0129630000000001</v>
      </c>
      <c r="V85" s="27">
        <f>'AEO 2023 Table 49 Raw'!Y74</f>
        <v>2.1117759999999999</v>
      </c>
      <c r="W85" s="27">
        <f>'AEO 2023 Table 49 Raw'!Z74</f>
        <v>2.210585</v>
      </c>
      <c r="X85" s="27">
        <f>'AEO 2023 Table 49 Raw'!AA74</f>
        <v>2.3075369999999999</v>
      </c>
      <c r="Y85" s="27">
        <f>'AEO 2023 Table 49 Raw'!AB74</f>
        <v>2.3998189999999999</v>
      </c>
      <c r="Z85" s="27">
        <f>'AEO 2023 Table 49 Raw'!AC74</f>
        <v>2.4946000000000002</v>
      </c>
      <c r="AA85" s="27">
        <f>'AEO 2023 Table 49 Raw'!AD74</f>
        <v>2.601699</v>
      </c>
      <c r="AB85" s="27">
        <f>'AEO 2023 Table 49 Raw'!AE74</f>
        <v>2.7183820000000001</v>
      </c>
      <c r="AC85" s="27">
        <f>'AEO 2023 Table 49 Raw'!AF74</f>
        <v>2.8481209999999999</v>
      </c>
      <c r="AD85" s="27">
        <f>'AEO 2023 Table 49 Raw'!AG74</f>
        <v>2.9894669999999999</v>
      </c>
      <c r="AE85" s="27">
        <f>'AEO 2023 Table 49 Raw'!AH74</f>
        <v>3.1434639999999998</v>
      </c>
      <c r="AF85" s="46" t="str">
        <f>'AEO 2023 Table 49 Raw'!AI74</f>
        <v>- -</v>
      </c>
    </row>
    <row r="86" spans="1:32" ht="15" customHeight="1">
      <c r="A86" s="8" t="s">
        <v>1343</v>
      </c>
      <c r="B86" s="24" t="s">
        <v>1310</v>
      </c>
      <c r="C86" s="27">
        <f>'AEO 2023 Table 49 Raw'!F75</f>
        <v>4207.3974609999996</v>
      </c>
      <c r="D86" s="27">
        <f>'AEO 2023 Table 49 Raw'!G75</f>
        <v>4137.8627930000002</v>
      </c>
      <c r="E86" s="27">
        <f>'AEO 2023 Table 49 Raw'!H75</f>
        <v>4076.7014159999999</v>
      </c>
      <c r="F86" s="27">
        <f>'AEO 2023 Table 49 Raw'!I75</f>
        <v>4038.9121089999999</v>
      </c>
      <c r="G86" s="27">
        <f>'AEO 2023 Table 49 Raw'!J75</f>
        <v>4024.3466800000001</v>
      </c>
      <c r="H86" s="27">
        <f>'AEO 2023 Table 49 Raw'!K75</f>
        <v>3995.6066890000002</v>
      </c>
      <c r="I86" s="27">
        <f>'AEO 2023 Table 49 Raw'!L75</f>
        <v>3961.4748540000001</v>
      </c>
      <c r="J86" s="27">
        <f>'AEO 2023 Table 49 Raw'!M75</f>
        <v>3914.9663089999999</v>
      </c>
      <c r="K86" s="27">
        <f>'AEO 2023 Table 49 Raw'!N75</f>
        <v>3857.1071780000002</v>
      </c>
      <c r="L86" s="27">
        <f>'AEO 2023 Table 49 Raw'!O75</f>
        <v>3806.1821289999998</v>
      </c>
      <c r="M86" s="27">
        <f>'AEO 2023 Table 49 Raw'!P75</f>
        <v>3768.2678219999998</v>
      </c>
      <c r="N86" s="27">
        <f>'AEO 2023 Table 49 Raw'!Q75</f>
        <v>3730.6279300000001</v>
      </c>
      <c r="O86" s="27">
        <f>'AEO 2023 Table 49 Raw'!R75</f>
        <v>3701.4926759999998</v>
      </c>
      <c r="P86" s="27">
        <f>'AEO 2023 Table 49 Raw'!S75</f>
        <v>3681.5239259999998</v>
      </c>
      <c r="Q86" s="27">
        <f>'AEO 2023 Table 49 Raw'!T75</f>
        <v>3656.1870119999999</v>
      </c>
      <c r="R86" s="27">
        <f>'AEO 2023 Table 49 Raw'!U75</f>
        <v>3639.673096</v>
      </c>
      <c r="S86" s="27">
        <f>'AEO 2023 Table 49 Raw'!V75</f>
        <v>3628.7253420000002</v>
      </c>
      <c r="T86" s="27">
        <f>'AEO 2023 Table 49 Raw'!W75</f>
        <v>3614.0593260000001</v>
      </c>
      <c r="U86" s="27">
        <f>'AEO 2023 Table 49 Raw'!X75</f>
        <v>3610.7163089999999</v>
      </c>
      <c r="V86" s="27">
        <f>'AEO 2023 Table 49 Raw'!Y75</f>
        <v>3615.2529300000001</v>
      </c>
      <c r="W86" s="27">
        <f>'AEO 2023 Table 49 Raw'!Z75</f>
        <v>3616.3498540000001</v>
      </c>
      <c r="X86" s="27">
        <f>'AEO 2023 Table 49 Raw'!AA75</f>
        <v>3614.060547</v>
      </c>
      <c r="Y86" s="27">
        <f>'AEO 2023 Table 49 Raw'!AB75</f>
        <v>3605.1083979999999</v>
      </c>
      <c r="Z86" s="27">
        <f>'AEO 2023 Table 49 Raw'!AC75</f>
        <v>3593.538086</v>
      </c>
      <c r="AA86" s="27">
        <f>'AEO 2023 Table 49 Raw'!AD75</f>
        <v>3582.984375</v>
      </c>
      <c r="AB86" s="27">
        <f>'AEO 2023 Table 49 Raw'!AE75</f>
        <v>3573.8640140000002</v>
      </c>
      <c r="AC86" s="27">
        <f>'AEO 2023 Table 49 Raw'!AF75</f>
        <v>3570.0932619999999</v>
      </c>
      <c r="AD86" s="27">
        <f>'AEO 2023 Table 49 Raw'!AG75</f>
        <v>3567.3107909999999</v>
      </c>
      <c r="AE86" s="27">
        <f>'AEO 2023 Table 49 Raw'!AH75</f>
        <v>3565.0688479999999</v>
      </c>
      <c r="AF86" s="46">
        <f>'AEO 2023 Table 49 Raw'!AI75</f>
        <v>-6.0000000000000001E-3</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6"/>
    </row>
    <row r="88" spans="1:32" ht="15" customHeight="1">
      <c r="A88" s="8" t="s">
        <v>1345</v>
      </c>
      <c r="B88" s="24" t="s">
        <v>1269</v>
      </c>
      <c r="C88" s="27">
        <f>'AEO 2023 Table 49 Raw'!F77</f>
        <v>5252.2670900000003</v>
      </c>
      <c r="D88" s="27">
        <f>'AEO 2023 Table 49 Raw'!G77</f>
        <v>5149.1704099999997</v>
      </c>
      <c r="E88" s="27">
        <f>'AEO 2023 Table 49 Raw'!H77</f>
        <v>5060.4287109999996</v>
      </c>
      <c r="F88" s="27">
        <f>'AEO 2023 Table 49 Raw'!I77</f>
        <v>5004.5073240000002</v>
      </c>
      <c r="G88" s="27">
        <f>'AEO 2023 Table 49 Raw'!J77</f>
        <v>4979.1557620000003</v>
      </c>
      <c r="H88" s="27">
        <f>'AEO 2023 Table 49 Raw'!K77</f>
        <v>4937.4003910000001</v>
      </c>
      <c r="I88" s="27">
        <f>'AEO 2023 Table 49 Raw'!L77</f>
        <v>4891.7753910000001</v>
      </c>
      <c r="J88" s="27">
        <f>'AEO 2023 Table 49 Raw'!M77</f>
        <v>4834.2524409999996</v>
      </c>
      <c r="K88" s="27">
        <f>'AEO 2023 Table 49 Raw'!N77</f>
        <v>4766.7275390000004</v>
      </c>
      <c r="L88" s="27">
        <f>'AEO 2023 Table 49 Raw'!O77</f>
        <v>4710.5273440000001</v>
      </c>
      <c r="M88" s="27">
        <f>'AEO 2023 Table 49 Raw'!P77</f>
        <v>4671.6025390000004</v>
      </c>
      <c r="N88" s="27">
        <f>'AEO 2023 Table 49 Raw'!Q77</f>
        <v>4632.1591799999997</v>
      </c>
      <c r="O88" s="27">
        <f>'AEO 2023 Table 49 Raw'!R77</f>
        <v>4602.8413090000004</v>
      </c>
      <c r="P88" s="27">
        <f>'AEO 2023 Table 49 Raw'!S77</f>
        <v>4584.4262699999999</v>
      </c>
      <c r="Q88" s="27">
        <f>'AEO 2023 Table 49 Raw'!T77</f>
        <v>4559.185547</v>
      </c>
      <c r="R88" s="27">
        <f>'AEO 2023 Table 49 Raw'!U77</f>
        <v>4545.080078</v>
      </c>
      <c r="S88" s="27">
        <f>'AEO 2023 Table 49 Raw'!V77</f>
        <v>4537.6586909999996</v>
      </c>
      <c r="T88" s="27">
        <f>'AEO 2023 Table 49 Raw'!W77</f>
        <v>4526.4799800000001</v>
      </c>
      <c r="U88" s="27">
        <f>'AEO 2023 Table 49 Raw'!X77</f>
        <v>4530.0249020000001</v>
      </c>
      <c r="V88" s="27">
        <f>'AEO 2023 Table 49 Raw'!Y77</f>
        <v>4543.1342770000001</v>
      </c>
      <c r="W88" s="27">
        <f>'AEO 2023 Table 49 Raw'!Z77</f>
        <v>4551.1914059999999</v>
      </c>
      <c r="X88" s="27">
        <f>'AEO 2023 Table 49 Raw'!AA77</f>
        <v>4556.3715819999998</v>
      </c>
      <c r="Y88" s="27">
        <f>'AEO 2023 Table 49 Raw'!AB77</f>
        <v>4554.6489259999998</v>
      </c>
      <c r="Z88" s="27">
        <f>'AEO 2023 Table 49 Raw'!AC77</f>
        <v>4551.1875</v>
      </c>
      <c r="AA88" s="27">
        <f>'AEO 2023 Table 49 Raw'!AD77</f>
        <v>4550.1225590000004</v>
      </c>
      <c r="AB88" s="27">
        <f>'AEO 2023 Table 49 Raw'!AE77</f>
        <v>4551.5234380000002</v>
      </c>
      <c r="AC88" s="27">
        <f>'AEO 2023 Table 49 Raw'!AF77</f>
        <v>4559.7094729999999</v>
      </c>
      <c r="AD88" s="27">
        <f>'AEO 2023 Table 49 Raw'!AG77</f>
        <v>4569.0415039999998</v>
      </c>
      <c r="AE88" s="27">
        <f>'AEO 2023 Table 49 Raw'!AH77</f>
        <v>4579.5849609999996</v>
      </c>
      <c r="AF88" s="46">
        <f>'AEO 2023 Table 49 Raw'!AI77</f>
        <v>-5.0000000000000001E-3</v>
      </c>
    </row>
    <row r="89" spans="1:32" ht="15" customHeight="1">
      <c r="A89" s="8" t="s">
        <v>1346</v>
      </c>
      <c r="B89" s="24" t="s">
        <v>1271</v>
      </c>
      <c r="C89" s="27">
        <f>'AEO 2023 Table 49 Raw'!F78</f>
        <v>561.38317900000004</v>
      </c>
      <c r="D89" s="27">
        <f>'AEO 2023 Table 49 Raw'!G78</f>
        <v>557.49273700000003</v>
      </c>
      <c r="E89" s="27">
        <f>'AEO 2023 Table 49 Raw'!H78</f>
        <v>556.42694100000006</v>
      </c>
      <c r="F89" s="27">
        <f>'AEO 2023 Table 49 Raw'!I78</f>
        <v>558.68444799999997</v>
      </c>
      <c r="G89" s="27">
        <f>'AEO 2023 Table 49 Raw'!J78</f>
        <v>564.64392099999998</v>
      </c>
      <c r="H89" s="27">
        <f>'AEO 2023 Table 49 Raw'!K78</f>
        <v>568.02825900000005</v>
      </c>
      <c r="I89" s="27">
        <f>'AEO 2023 Table 49 Raw'!L78</f>
        <v>571.15411400000005</v>
      </c>
      <c r="J89" s="27">
        <f>'AEO 2023 Table 49 Raw'!M78</f>
        <v>573.58776899999998</v>
      </c>
      <c r="K89" s="27">
        <f>'AEO 2023 Table 49 Raw'!N78</f>
        <v>575.542236</v>
      </c>
      <c r="L89" s="27">
        <f>'AEO 2023 Table 49 Raw'!O78</f>
        <v>578.83630400000004</v>
      </c>
      <c r="M89" s="27">
        <f>'AEO 2023 Table 49 Raw'!P78</f>
        <v>584.66272000000004</v>
      </c>
      <c r="N89" s="27">
        <f>'AEO 2023 Table 49 Raw'!Q78</f>
        <v>589.627747</v>
      </c>
      <c r="O89" s="27">
        <f>'AEO 2023 Table 49 Raw'!R78</f>
        <v>595.82775900000001</v>
      </c>
      <c r="P89" s="27">
        <f>'AEO 2023 Table 49 Raw'!S78</f>
        <v>602.35827600000005</v>
      </c>
      <c r="Q89" s="27">
        <f>'AEO 2023 Table 49 Raw'!T78</f>
        <v>607.24176</v>
      </c>
      <c r="R89" s="27">
        <f>'AEO 2023 Table 49 Raw'!U78</f>
        <v>613.717896</v>
      </c>
      <c r="S89" s="27">
        <f>'AEO 2023 Table 49 Raw'!V78</f>
        <v>619.77069100000006</v>
      </c>
      <c r="T89" s="27">
        <f>'AEO 2023 Table 49 Raw'!W78</f>
        <v>625.97625700000003</v>
      </c>
      <c r="U89" s="27">
        <f>'AEO 2023 Table 49 Raw'!X78</f>
        <v>633.555969</v>
      </c>
      <c r="V89" s="27">
        <f>'AEO 2023 Table 49 Raw'!Y78</f>
        <v>642.65637200000003</v>
      </c>
      <c r="W89" s="27">
        <f>'AEO 2023 Table 49 Raw'!Z78</f>
        <v>650.28350799999998</v>
      </c>
      <c r="X89" s="27">
        <f>'AEO 2023 Table 49 Raw'!AA78</f>
        <v>657.24310300000002</v>
      </c>
      <c r="Y89" s="27">
        <f>'AEO 2023 Table 49 Raw'!AB78</f>
        <v>663.61120600000004</v>
      </c>
      <c r="Z89" s="27">
        <f>'AEO 2023 Table 49 Raw'!AC78</f>
        <v>670.12359600000002</v>
      </c>
      <c r="AA89" s="27">
        <f>'AEO 2023 Table 49 Raw'!AD78</f>
        <v>677.38055399999996</v>
      </c>
      <c r="AB89" s="27">
        <f>'AEO 2023 Table 49 Raw'!AE78</f>
        <v>685.01904300000001</v>
      </c>
      <c r="AC89" s="27">
        <f>'AEO 2023 Table 49 Raw'!AF78</f>
        <v>693.35076900000001</v>
      </c>
      <c r="AD89" s="27">
        <f>'AEO 2023 Table 49 Raw'!AG78</f>
        <v>701.840149</v>
      </c>
      <c r="AE89" s="27">
        <f>'AEO 2023 Table 49 Raw'!AH78</f>
        <v>710.78949</v>
      </c>
      <c r="AF89" s="46">
        <f>'AEO 2023 Table 49 Raw'!AI78</f>
        <v>8.0000000000000002E-3</v>
      </c>
    </row>
    <row r="90" spans="1:32" ht="12" customHeight="1">
      <c r="A90" s="8" t="s">
        <v>1347</v>
      </c>
      <c r="B90" s="24" t="s">
        <v>915</v>
      </c>
      <c r="C90" s="27">
        <f>'AEO 2023 Table 49 Raw'!F79</f>
        <v>1.245147</v>
      </c>
      <c r="D90" s="27">
        <f>'AEO 2023 Table 49 Raw'!G79</f>
        <v>1.3860859999999999</v>
      </c>
      <c r="E90" s="27">
        <f>'AEO 2023 Table 49 Raw'!H79</f>
        <v>1.5243610000000001</v>
      </c>
      <c r="F90" s="27">
        <f>'AEO 2023 Table 49 Raw'!I79</f>
        <v>1.655106</v>
      </c>
      <c r="G90" s="27">
        <f>'AEO 2023 Table 49 Raw'!J79</f>
        <v>1.787949</v>
      </c>
      <c r="H90" s="27">
        <f>'AEO 2023 Table 49 Raw'!K79</f>
        <v>1.9031910000000001</v>
      </c>
      <c r="I90" s="27">
        <f>'AEO 2023 Table 49 Raw'!L79</f>
        <v>2.0028139999999999</v>
      </c>
      <c r="J90" s="27">
        <f>'AEO 2023 Table 49 Raw'!M79</f>
        <v>2.0814240000000002</v>
      </c>
      <c r="K90" s="27">
        <f>'AEO 2023 Table 49 Raw'!N79</f>
        <v>2.1469330000000002</v>
      </c>
      <c r="L90" s="27">
        <f>'AEO 2023 Table 49 Raw'!O79</f>
        <v>2.2134680000000002</v>
      </c>
      <c r="M90" s="27">
        <f>'AEO 2023 Table 49 Raw'!P79</f>
        <v>2.289066</v>
      </c>
      <c r="N90" s="27">
        <f>'AEO 2023 Table 49 Raw'!Q79</f>
        <v>2.3727469999999999</v>
      </c>
      <c r="O90" s="27">
        <f>'AEO 2023 Table 49 Raw'!R79</f>
        <v>2.469611</v>
      </c>
      <c r="P90" s="27">
        <f>'AEO 2023 Table 49 Raw'!S79</f>
        <v>2.5718770000000002</v>
      </c>
      <c r="Q90" s="27">
        <f>'AEO 2023 Table 49 Raw'!T79</f>
        <v>2.6751559999999999</v>
      </c>
      <c r="R90" s="27">
        <f>'AEO 2023 Table 49 Raw'!U79</f>
        <v>2.7924359999999999</v>
      </c>
      <c r="S90" s="27">
        <f>'AEO 2023 Table 49 Raw'!V79</f>
        <v>2.9203519999999998</v>
      </c>
      <c r="T90" s="27">
        <f>'AEO 2023 Table 49 Raw'!W79</f>
        <v>3.0572849999999998</v>
      </c>
      <c r="U90" s="27">
        <f>'AEO 2023 Table 49 Raw'!X79</f>
        <v>3.2195170000000002</v>
      </c>
      <c r="V90" s="27">
        <f>'AEO 2023 Table 49 Raw'!Y79</f>
        <v>3.4097279999999999</v>
      </c>
      <c r="W90" s="27">
        <f>'AEO 2023 Table 49 Raw'!Z79</f>
        <v>3.6119620000000001</v>
      </c>
      <c r="X90" s="27">
        <f>'AEO 2023 Table 49 Raw'!AA79</f>
        <v>3.8275860000000002</v>
      </c>
      <c r="Y90" s="27">
        <f>'AEO 2023 Table 49 Raw'!AB79</f>
        <v>4.048972</v>
      </c>
      <c r="Z90" s="27">
        <f>'AEO 2023 Table 49 Raw'!AC79</f>
        <v>4.2813169999999996</v>
      </c>
      <c r="AA90" s="27">
        <f>'AEO 2023 Table 49 Raw'!AD79</f>
        <v>4.528105</v>
      </c>
      <c r="AB90" s="27">
        <f>'AEO 2023 Table 49 Raw'!AE79</f>
        <v>4.7858299999999998</v>
      </c>
      <c r="AC90" s="27">
        <f>'AEO 2023 Table 49 Raw'!AF79</f>
        <v>5.0560559999999999</v>
      </c>
      <c r="AD90" s="27">
        <f>'AEO 2023 Table 49 Raw'!AG79</f>
        <v>5.3225280000000001</v>
      </c>
      <c r="AE90" s="27">
        <f>'AEO 2023 Table 49 Raw'!AH79</f>
        <v>5.5963200000000004</v>
      </c>
      <c r="AF90" s="46">
        <f>'AEO 2023 Table 49 Raw'!AI79</f>
        <v>5.5E-2</v>
      </c>
    </row>
    <row r="91" spans="1:32" ht="15" customHeight="1">
      <c r="A91" s="8" t="s">
        <v>1348</v>
      </c>
      <c r="B91" s="24" t="s">
        <v>1274</v>
      </c>
      <c r="C91" s="27">
        <f>'AEO 2023 Table 49 Raw'!F80</f>
        <v>51.346274999999999</v>
      </c>
      <c r="D91" s="27">
        <f>'AEO 2023 Table 49 Raw'!G80</f>
        <v>51.768497000000004</v>
      </c>
      <c r="E91" s="27">
        <f>'AEO 2023 Table 49 Raw'!H80</f>
        <v>51.952057000000003</v>
      </c>
      <c r="F91" s="27">
        <f>'AEO 2023 Table 49 Raw'!I80</f>
        <v>52.041804999999997</v>
      </c>
      <c r="G91" s="27">
        <f>'AEO 2023 Table 49 Raw'!J80</f>
        <v>52.069412</v>
      </c>
      <c r="H91" s="27">
        <f>'AEO 2023 Table 49 Raw'!K80</f>
        <v>51.512740999999998</v>
      </c>
      <c r="I91" s="27">
        <f>'AEO 2023 Table 49 Raw'!L80</f>
        <v>50.447249999999997</v>
      </c>
      <c r="J91" s="27">
        <f>'AEO 2023 Table 49 Raw'!M80</f>
        <v>48.837069999999997</v>
      </c>
      <c r="K91" s="27">
        <f>'AEO 2023 Table 49 Raw'!N80</f>
        <v>46.909816999999997</v>
      </c>
      <c r="L91" s="27">
        <f>'AEO 2023 Table 49 Raw'!O80</f>
        <v>45.044899000000001</v>
      </c>
      <c r="M91" s="27">
        <f>'AEO 2023 Table 49 Raw'!P80</f>
        <v>43.471558000000002</v>
      </c>
      <c r="N91" s="27">
        <f>'AEO 2023 Table 49 Raw'!Q80</f>
        <v>42.191237999999998</v>
      </c>
      <c r="O91" s="27">
        <f>'AEO 2023 Table 49 Raw'!R80</f>
        <v>41.360649000000002</v>
      </c>
      <c r="P91" s="27">
        <f>'AEO 2023 Table 49 Raw'!S80</f>
        <v>40.966904</v>
      </c>
      <c r="Q91" s="27">
        <f>'AEO 2023 Table 49 Raw'!T80</f>
        <v>40.799500000000002</v>
      </c>
      <c r="R91" s="27">
        <f>'AEO 2023 Table 49 Raw'!U80</f>
        <v>41.003391000000001</v>
      </c>
      <c r="S91" s="27">
        <f>'AEO 2023 Table 49 Raw'!V80</f>
        <v>41.521824000000002</v>
      </c>
      <c r="T91" s="27">
        <f>'AEO 2023 Table 49 Raw'!W80</f>
        <v>42.257590999999998</v>
      </c>
      <c r="U91" s="27">
        <f>'AEO 2023 Table 49 Raw'!X80</f>
        <v>43.398223999999999</v>
      </c>
      <c r="V91" s="27">
        <f>'AEO 2023 Table 49 Raw'!Y80</f>
        <v>44.912242999999997</v>
      </c>
      <c r="W91" s="27">
        <f>'AEO 2023 Table 49 Raw'!Z80</f>
        <v>46.578392000000001</v>
      </c>
      <c r="X91" s="27">
        <f>'AEO 2023 Table 49 Raw'!AA80</f>
        <v>48.374775</v>
      </c>
      <c r="Y91" s="27">
        <f>'AEO 2023 Table 49 Raw'!AB80</f>
        <v>50.255038999999996</v>
      </c>
      <c r="Z91" s="27">
        <f>'AEO 2023 Table 49 Raw'!AC80</f>
        <v>52.265160000000002</v>
      </c>
      <c r="AA91" s="27">
        <f>'AEO 2023 Table 49 Raw'!AD80</f>
        <v>54.467120999999999</v>
      </c>
      <c r="AB91" s="27">
        <f>'AEO 2023 Table 49 Raw'!AE80</f>
        <v>56.874321000000002</v>
      </c>
      <c r="AC91" s="27">
        <f>'AEO 2023 Table 49 Raw'!AF80</f>
        <v>59.507731999999997</v>
      </c>
      <c r="AD91" s="27">
        <f>'AEO 2023 Table 49 Raw'!AG80</f>
        <v>62.319285999999998</v>
      </c>
      <c r="AE91" s="27">
        <f>'AEO 2023 Table 49 Raw'!AH80</f>
        <v>65.309241999999998</v>
      </c>
      <c r="AF91" s="46">
        <f>'AEO 2023 Table 49 Raw'!AI80</f>
        <v>8.9999999999999993E-3</v>
      </c>
    </row>
    <row r="92" spans="1:32" ht="15" customHeight="1">
      <c r="A92" s="8" t="s">
        <v>1349</v>
      </c>
      <c r="B92" s="24" t="s">
        <v>1276</v>
      </c>
      <c r="C92" s="27">
        <f>'AEO 2023 Table 49 Raw'!F81</f>
        <v>56.572014000000003</v>
      </c>
      <c r="D92" s="27">
        <f>'AEO 2023 Table 49 Raw'!G81</f>
        <v>55.936222000000001</v>
      </c>
      <c r="E92" s="27">
        <f>'AEO 2023 Table 49 Raw'!H81</f>
        <v>55.526072999999997</v>
      </c>
      <c r="F92" s="27">
        <f>'AEO 2023 Table 49 Raw'!I81</f>
        <v>55.454650999999998</v>
      </c>
      <c r="G92" s="27">
        <f>'AEO 2023 Table 49 Raw'!J81</f>
        <v>55.769584999999999</v>
      </c>
      <c r="H92" s="27">
        <f>'AEO 2023 Table 49 Raw'!K81</f>
        <v>56.046078000000001</v>
      </c>
      <c r="I92" s="27">
        <f>'AEO 2023 Table 49 Raw'!L81</f>
        <v>56.445301000000001</v>
      </c>
      <c r="J92" s="27">
        <f>'AEO 2023 Table 49 Raw'!M81</f>
        <v>56.969009</v>
      </c>
      <c r="K92" s="27">
        <f>'AEO 2023 Table 49 Raw'!N81</f>
        <v>57.620365</v>
      </c>
      <c r="L92" s="27">
        <f>'AEO 2023 Table 49 Raw'!O81</f>
        <v>58.633011000000003</v>
      </c>
      <c r="M92" s="27">
        <f>'AEO 2023 Table 49 Raw'!P81</f>
        <v>60.026291000000001</v>
      </c>
      <c r="N92" s="27">
        <f>'AEO 2023 Table 49 Raw'!Q81</f>
        <v>61.468277</v>
      </c>
      <c r="O92" s="27">
        <f>'AEO 2023 Table 49 Raw'!R81</f>
        <v>62.894508000000002</v>
      </c>
      <c r="P92" s="27">
        <f>'AEO 2023 Table 49 Raw'!S81</f>
        <v>64.329055999999994</v>
      </c>
      <c r="Q92" s="27">
        <f>'AEO 2023 Table 49 Raw'!T81</f>
        <v>65.472083999999995</v>
      </c>
      <c r="R92" s="27">
        <f>'AEO 2023 Table 49 Raw'!U81</f>
        <v>66.781875999999997</v>
      </c>
      <c r="S92" s="27">
        <f>'AEO 2023 Table 49 Raw'!V81</f>
        <v>67.969215000000005</v>
      </c>
      <c r="T92" s="27">
        <f>'AEO 2023 Table 49 Raw'!W81</f>
        <v>69.104506999999998</v>
      </c>
      <c r="U92" s="27">
        <f>'AEO 2023 Table 49 Raw'!X81</f>
        <v>70.646514999999994</v>
      </c>
      <c r="V92" s="27">
        <f>'AEO 2023 Table 49 Raw'!Y81</f>
        <v>72.462592999999998</v>
      </c>
      <c r="W92" s="27">
        <f>'AEO 2023 Table 49 Raw'!Z81</f>
        <v>74.260086000000001</v>
      </c>
      <c r="X92" s="27">
        <f>'AEO 2023 Table 49 Raw'!AA81</f>
        <v>76.144347999999994</v>
      </c>
      <c r="Y92" s="27">
        <f>'AEO 2023 Table 49 Raw'!AB81</f>
        <v>78.062118999999996</v>
      </c>
      <c r="Z92" s="27">
        <f>'AEO 2023 Table 49 Raw'!AC81</f>
        <v>80.017746000000002</v>
      </c>
      <c r="AA92" s="27">
        <f>'AEO 2023 Table 49 Raw'!AD81</f>
        <v>82.063582999999994</v>
      </c>
      <c r="AB92" s="27">
        <f>'AEO 2023 Table 49 Raw'!AE81</f>
        <v>84.130470000000003</v>
      </c>
      <c r="AC92" s="27">
        <f>'AEO 2023 Table 49 Raw'!AF81</f>
        <v>86.233765000000005</v>
      </c>
      <c r="AD92" s="27">
        <f>'AEO 2023 Table 49 Raw'!AG81</f>
        <v>88.241737000000001</v>
      </c>
      <c r="AE92" s="27">
        <f>'AEO 2023 Table 49 Raw'!AH81</f>
        <v>90.199584999999999</v>
      </c>
      <c r="AF92" s="46">
        <f>'AEO 2023 Table 49 Raw'!AI81</f>
        <v>1.7000000000000001E-2</v>
      </c>
    </row>
    <row r="93" spans="1:32" ht="15" customHeight="1">
      <c r="A93" s="8" t="s">
        <v>1350</v>
      </c>
      <c r="B93" s="24" t="s">
        <v>1278</v>
      </c>
      <c r="C93" s="27">
        <f>'AEO 2023 Table 49 Raw'!F82</f>
        <v>9.0121999999999994E-2</v>
      </c>
      <c r="D93" s="27">
        <f>'AEO 2023 Table 49 Raw'!G82</f>
        <v>0.105933</v>
      </c>
      <c r="E93" s="27">
        <f>'AEO 2023 Table 49 Raw'!H82</f>
        <v>0.118516</v>
      </c>
      <c r="F93" s="27">
        <f>'AEO 2023 Table 49 Raw'!I82</f>
        <v>0.128996</v>
      </c>
      <c r="G93" s="27">
        <f>'AEO 2023 Table 49 Raw'!J82</f>
        <v>0.138016</v>
      </c>
      <c r="H93" s="27">
        <f>'AEO 2023 Table 49 Raw'!K82</f>
        <v>0.14454900000000001</v>
      </c>
      <c r="I93" s="27">
        <f>'AEO 2023 Table 49 Raw'!L82</f>
        <v>0.14891399999999999</v>
      </c>
      <c r="J93" s="27">
        <f>'AEO 2023 Table 49 Raw'!M82</f>
        <v>0.15098800000000001</v>
      </c>
      <c r="K93" s="27">
        <f>'AEO 2023 Table 49 Raw'!N82</f>
        <v>0.15104100000000001</v>
      </c>
      <c r="L93" s="27">
        <f>'AEO 2023 Table 49 Raw'!O82</f>
        <v>0.14991699999999999</v>
      </c>
      <c r="M93" s="27">
        <f>'AEO 2023 Table 49 Raw'!P82</f>
        <v>0.147789</v>
      </c>
      <c r="N93" s="27">
        <f>'AEO 2023 Table 49 Raw'!Q82</f>
        <v>0.14397399999999999</v>
      </c>
      <c r="O93" s="27">
        <f>'AEO 2023 Table 49 Raw'!R82</f>
        <v>0.13911100000000001</v>
      </c>
      <c r="P93" s="27">
        <f>'AEO 2023 Table 49 Raw'!S82</f>
        <v>0.13359099999999999</v>
      </c>
      <c r="Q93" s="27">
        <f>'AEO 2023 Table 49 Raw'!T82</f>
        <v>0.126946</v>
      </c>
      <c r="R93" s="27">
        <f>'AEO 2023 Table 49 Raw'!U82</f>
        <v>0.120378</v>
      </c>
      <c r="S93" s="27">
        <f>'AEO 2023 Table 49 Raw'!V82</f>
        <v>0.114344</v>
      </c>
      <c r="T93" s="27">
        <f>'AEO 2023 Table 49 Raw'!W82</f>
        <v>0.10770200000000001</v>
      </c>
      <c r="U93" s="27">
        <f>'AEO 2023 Table 49 Raw'!X82</f>
        <v>0.101058</v>
      </c>
      <c r="V93" s="27">
        <f>'AEO 2023 Table 49 Raw'!Y82</f>
        <v>9.5179E-2</v>
      </c>
      <c r="W93" s="27">
        <f>'AEO 2023 Table 49 Raw'!Z82</f>
        <v>8.9789999999999995E-2</v>
      </c>
      <c r="X93" s="27">
        <f>'AEO 2023 Table 49 Raw'!AA82</f>
        <v>8.4405999999999995E-2</v>
      </c>
      <c r="Y93" s="27">
        <f>'AEO 2023 Table 49 Raw'!AB82</f>
        <v>7.9366000000000006E-2</v>
      </c>
      <c r="Z93" s="27">
        <f>'AEO 2023 Table 49 Raw'!AC82</f>
        <v>7.4714000000000003E-2</v>
      </c>
      <c r="AA93" s="27">
        <f>'AEO 2023 Table 49 Raw'!AD82</f>
        <v>7.0473999999999995E-2</v>
      </c>
      <c r="AB93" s="27">
        <f>'AEO 2023 Table 49 Raw'!AE82</f>
        <v>6.6532999999999995E-2</v>
      </c>
      <c r="AC93" s="27">
        <f>'AEO 2023 Table 49 Raw'!AF82</f>
        <v>6.2880000000000005E-2</v>
      </c>
      <c r="AD93" s="27">
        <f>'AEO 2023 Table 49 Raw'!AG82</f>
        <v>5.9452999999999999E-2</v>
      </c>
      <c r="AE93" s="27">
        <f>'AEO 2023 Table 49 Raw'!AH82</f>
        <v>5.6235E-2</v>
      </c>
      <c r="AF93" s="46">
        <f>'AEO 2023 Table 49 Raw'!AI82</f>
        <v>-1.7000000000000001E-2</v>
      </c>
    </row>
    <row r="94" spans="1:32" ht="15" customHeight="1">
      <c r="A94" s="8" t="s">
        <v>1351</v>
      </c>
      <c r="B94" s="24" t="s">
        <v>1280</v>
      </c>
      <c r="C94" s="27">
        <f>'AEO 2023 Table 49 Raw'!F83</f>
        <v>0</v>
      </c>
      <c r="D94" s="27">
        <f>'AEO 2023 Table 49 Raw'!G83</f>
        <v>3.4554000000000001E-2</v>
      </c>
      <c r="E94" s="27">
        <f>'AEO 2023 Table 49 Raw'!H83</f>
        <v>0.22548099999999999</v>
      </c>
      <c r="F94" s="27">
        <f>'AEO 2023 Table 49 Raw'!I83</f>
        <v>0.31624799999999997</v>
      </c>
      <c r="G94" s="27">
        <f>'AEO 2023 Table 49 Raw'!J83</f>
        <v>0.40776000000000001</v>
      </c>
      <c r="H94" s="27">
        <f>'AEO 2023 Table 49 Raw'!K83</f>
        <v>0.496255</v>
      </c>
      <c r="I94" s="27">
        <f>'AEO 2023 Table 49 Raw'!L83</f>
        <v>0.58192699999999997</v>
      </c>
      <c r="J94" s="27">
        <f>'AEO 2023 Table 49 Raw'!M83</f>
        <v>0.66273700000000002</v>
      </c>
      <c r="K94" s="27">
        <f>'AEO 2023 Table 49 Raw'!N83</f>
        <v>0.73841800000000002</v>
      </c>
      <c r="L94" s="27">
        <f>'AEO 2023 Table 49 Raw'!O83</f>
        <v>0.81264099999999995</v>
      </c>
      <c r="M94" s="27">
        <f>'AEO 2023 Table 49 Raw'!P83</f>
        <v>0.88751000000000002</v>
      </c>
      <c r="N94" s="27">
        <f>'AEO 2023 Table 49 Raw'!Q83</f>
        <v>0.96019600000000005</v>
      </c>
      <c r="O94" s="27">
        <f>'AEO 2023 Table 49 Raw'!R83</f>
        <v>1.033434</v>
      </c>
      <c r="P94" s="27">
        <f>'AEO 2023 Table 49 Raw'!S83</f>
        <v>1.1085929999999999</v>
      </c>
      <c r="Q94" s="27">
        <f>'AEO 2023 Table 49 Raw'!T83</f>
        <v>1.18286</v>
      </c>
      <c r="R94" s="27">
        <f>'AEO 2023 Table 49 Raw'!U83</f>
        <v>1.2628159999999999</v>
      </c>
      <c r="S94" s="27">
        <f>'AEO 2023 Table 49 Raw'!V83</f>
        <v>1.349807</v>
      </c>
      <c r="T94" s="27">
        <f>'AEO 2023 Table 49 Raw'!W83</f>
        <v>1.4437420000000001</v>
      </c>
      <c r="U94" s="27">
        <f>'AEO 2023 Table 49 Raw'!X83</f>
        <v>1.5533410000000001</v>
      </c>
      <c r="V94" s="27">
        <f>'AEO 2023 Table 49 Raw'!Y83</f>
        <v>1.6795979999999999</v>
      </c>
      <c r="W94" s="27">
        <f>'AEO 2023 Table 49 Raw'!Z83</f>
        <v>1.8162389999999999</v>
      </c>
      <c r="X94" s="27">
        <f>'AEO 2023 Table 49 Raw'!AA83</f>
        <v>1.956985</v>
      </c>
      <c r="Y94" s="27">
        <f>'AEO 2023 Table 49 Raw'!AB83</f>
        <v>2.1036489999999999</v>
      </c>
      <c r="Z94" s="27">
        <f>'AEO 2023 Table 49 Raw'!AC83</f>
        <v>2.262915</v>
      </c>
      <c r="AA94" s="27">
        <f>'AEO 2023 Table 49 Raw'!AD83</f>
        <v>2.437824</v>
      </c>
      <c r="AB94" s="27">
        <f>'AEO 2023 Table 49 Raw'!AE83</f>
        <v>2.6198510000000002</v>
      </c>
      <c r="AC94" s="27">
        <f>'AEO 2023 Table 49 Raw'!AF83</f>
        <v>2.812068</v>
      </c>
      <c r="AD94" s="27">
        <f>'AEO 2023 Table 49 Raw'!AG83</f>
        <v>3.0113310000000002</v>
      </c>
      <c r="AE94" s="27">
        <f>'AEO 2023 Table 49 Raw'!AH83</f>
        <v>3.2182249999999999</v>
      </c>
      <c r="AF94" s="46" t="str">
        <f>'AEO 2023 Table 49 Raw'!AI83</f>
        <v>- -</v>
      </c>
    </row>
    <row r="95" spans="1:32" ht="12" customHeight="1">
      <c r="A95" s="8" t="s">
        <v>1352</v>
      </c>
      <c r="B95" s="24" t="s">
        <v>1282</v>
      </c>
      <c r="C95" s="27">
        <f>'AEO 2023 Table 49 Raw'!F84</f>
        <v>0</v>
      </c>
      <c r="D95" s="27">
        <f>'AEO 2023 Table 49 Raw'!G84</f>
        <v>4.1308999999999998E-2</v>
      </c>
      <c r="E95" s="27">
        <f>'AEO 2023 Table 49 Raw'!H84</f>
        <v>0.37546600000000002</v>
      </c>
      <c r="F95" s="27">
        <f>'AEO 2023 Table 49 Raw'!I84</f>
        <v>0.49469800000000003</v>
      </c>
      <c r="G95" s="27">
        <f>'AEO 2023 Table 49 Raw'!J84</f>
        <v>0.61484099999999997</v>
      </c>
      <c r="H95" s="27">
        <f>'AEO 2023 Table 49 Raw'!K84</f>
        <v>0.73130799999999996</v>
      </c>
      <c r="I95" s="27">
        <f>'AEO 2023 Table 49 Raw'!L84</f>
        <v>0.84275699999999998</v>
      </c>
      <c r="J95" s="27">
        <f>'AEO 2023 Table 49 Raw'!M84</f>
        <v>0.94678899999999999</v>
      </c>
      <c r="K95" s="27">
        <f>'AEO 2023 Table 49 Raw'!N84</f>
        <v>1.043642</v>
      </c>
      <c r="L95" s="27">
        <f>'AEO 2023 Table 49 Raw'!O84</f>
        <v>1.1394820000000001</v>
      </c>
      <c r="M95" s="27">
        <f>'AEO 2023 Table 49 Raw'!P84</f>
        <v>1.2370540000000001</v>
      </c>
      <c r="N95" s="27">
        <f>'AEO 2023 Table 49 Raw'!Q84</f>
        <v>1.332541</v>
      </c>
      <c r="O95" s="27">
        <f>'AEO 2023 Table 49 Raw'!R84</f>
        <v>1.4293739999999999</v>
      </c>
      <c r="P95" s="27">
        <f>'AEO 2023 Table 49 Raw'!S84</f>
        <v>1.5297639999999999</v>
      </c>
      <c r="Q95" s="27">
        <f>'AEO 2023 Table 49 Raw'!T84</f>
        <v>1.629829</v>
      </c>
      <c r="R95" s="27">
        <f>'AEO 2023 Table 49 Raw'!U84</f>
        <v>1.7392719999999999</v>
      </c>
      <c r="S95" s="27">
        <f>'AEO 2023 Table 49 Raw'!V84</f>
        <v>1.8600939999999999</v>
      </c>
      <c r="T95" s="27">
        <f>'AEO 2023 Table 49 Raw'!W84</f>
        <v>1.993231</v>
      </c>
      <c r="U95" s="27">
        <f>'AEO 2023 Table 49 Raw'!X84</f>
        <v>2.151694</v>
      </c>
      <c r="V95" s="27">
        <f>'AEO 2023 Table 49 Raw'!Y84</f>
        <v>2.338069</v>
      </c>
      <c r="W95" s="27">
        <f>'AEO 2023 Table 49 Raw'!Z84</f>
        <v>2.544327</v>
      </c>
      <c r="X95" s="27">
        <f>'AEO 2023 Table 49 Raw'!AA84</f>
        <v>2.7578100000000001</v>
      </c>
      <c r="Y95" s="27">
        <f>'AEO 2023 Table 49 Raw'!AB84</f>
        <v>2.9814530000000001</v>
      </c>
      <c r="Z95" s="27">
        <f>'AEO 2023 Table 49 Raw'!AC84</f>
        <v>3.2272180000000001</v>
      </c>
      <c r="AA95" s="27">
        <f>'AEO 2023 Table 49 Raw'!AD84</f>
        <v>3.5014310000000002</v>
      </c>
      <c r="AB95" s="27">
        <f>'AEO 2023 Table 49 Raw'!AE84</f>
        <v>3.7860269999999998</v>
      </c>
      <c r="AC95" s="27">
        <f>'AEO 2023 Table 49 Raw'!AF84</f>
        <v>4.086144</v>
      </c>
      <c r="AD95" s="27">
        <f>'AEO 2023 Table 49 Raw'!AG84</f>
        <v>4.3954370000000003</v>
      </c>
      <c r="AE95" s="27">
        <f>'AEO 2023 Table 49 Raw'!AH84</f>
        <v>4.7131660000000002</v>
      </c>
      <c r="AF95" s="46" t="str">
        <f>'AEO 2023 Table 49 Raw'!AI84</f>
        <v>- -</v>
      </c>
    </row>
    <row r="96" spans="1:32" ht="15" customHeight="1">
      <c r="A96" s="8" t="s">
        <v>1353</v>
      </c>
      <c r="B96" s="24" t="s">
        <v>1284</v>
      </c>
      <c r="C96" s="27">
        <f>'AEO 2023 Table 49 Raw'!F85</f>
        <v>0</v>
      </c>
      <c r="D96" s="27">
        <f>'AEO 2023 Table 49 Raw'!G85</f>
        <v>0</v>
      </c>
      <c r="E96" s="27">
        <f>'AEO 2023 Table 49 Raw'!H85</f>
        <v>0.228545</v>
      </c>
      <c r="F96" s="27">
        <f>'AEO 2023 Table 49 Raw'!I85</f>
        <v>0.44471699999999997</v>
      </c>
      <c r="G96" s="27">
        <f>'AEO 2023 Table 49 Raw'!J85</f>
        <v>0.66237999999999997</v>
      </c>
      <c r="H96" s="27">
        <f>'AEO 2023 Table 49 Raw'!K85</f>
        <v>0.88163599999999998</v>
      </c>
      <c r="I96" s="27">
        <f>'AEO 2023 Table 49 Raw'!L85</f>
        <v>1.0987150000000001</v>
      </c>
      <c r="J96" s="27">
        <f>'AEO 2023 Table 49 Raw'!M85</f>
        <v>1.3089459999999999</v>
      </c>
      <c r="K96" s="27">
        <f>'AEO 2023 Table 49 Raw'!N85</f>
        <v>1.510005</v>
      </c>
      <c r="L96" s="27">
        <f>'AEO 2023 Table 49 Raw'!O85</f>
        <v>1.710208</v>
      </c>
      <c r="M96" s="27">
        <f>'AEO 2023 Table 49 Raw'!P85</f>
        <v>1.91516</v>
      </c>
      <c r="N96" s="27">
        <f>'AEO 2023 Table 49 Raw'!Q85</f>
        <v>2.1169850000000001</v>
      </c>
      <c r="O96" s="27">
        <f>'AEO 2023 Table 49 Raw'!R85</f>
        <v>2.3181769999999999</v>
      </c>
      <c r="P96" s="27">
        <f>'AEO 2023 Table 49 Raw'!S85</f>
        <v>2.5183089999999999</v>
      </c>
      <c r="Q96" s="27">
        <f>'AEO 2023 Table 49 Raw'!T85</f>
        <v>2.707357</v>
      </c>
      <c r="R96" s="27">
        <f>'AEO 2023 Table 49 Raw'!U85</f>
        <v>2.896112</v>
      </c>
      <c r="S96" s="27">
        <f>'AEO 2023 Table 49 Raw'!V85</f>
        <v>3.084981</v>
      </c>
      <c r="T96" s="27">
        <f>'AEO 2023 Table 49 Raw'!W85</f>
        <v>3.272154</v>
      </c>
      <c r="U96" s="27">
        <f>'AEO 2023 Table 49 Raw'!X85</f>
        <v>3.476029</v>
      </c>
      <c r="V96" s="27">
        <f>'AEO 2023 Table 49 Raw'!Y85</f>
        <v>3.700348</v>
      </c>
      <c r="W96" s="27">
        <f>'AEO 2023 Table 49 Raw'!Z85</f>
        <v>3.9336090000000001</v>
      </c>
      <c r="X96" s="27">
        <f>'AEO 2023 Table 49 Raw'!AA85</f>
        <v>4.1694000000000004</v>
      </c>
      <c r="Y96" s="27">
        <f>'AEO 2023 Table 49 Raw'!AB85</f>
        <v>4.4062109999999999</v>
      </c>
      <c r="Z96" s="27">
        <f>'AEO 2023 Table 49 Raw'!AC85</f>
        <v>4.6526139999999998</v>
      </c>
      <c r="AA96" s="27">
        <f>'AEO 2023 Table 49 Raw'!AD85</f>
        <v>4.92171</v>
      </c>
      <c r="AB96" s="27">
        <f>'AEO 2023 Table 49 Raw'!AE85</f>
        <v>5.2108699999999999</v>
      </c>
      <c r="AC96" s="27">
        <f>'AEO 2023 Table 49 Raw'!AF85</f>
        <v>5.52597</v>
      </c>
      <c r="AD96" s="27">
        <f>'AEO 2023 Table 49 Raw'!AG85</f>
        <v>5.8616999999999999</v>
      </c>
      <c r="AE96" s="27">
        <f>'AEO 2023 Table 49 Raw'!AH85</f>
        <v>6.2166379999999997</v>
      </c>
      <c r="AF96" s="46" t="str">
        <f>'AEO 2023 Table 49 Raw'!AI85</f>
        <v>- -</v>
      </c>
    </row>
    <row r="97" spans="1:32" ht="12" customHeight="1">
      <c r="A97" s="8" t="s">
        <v>1354</v>
      </c>
      <c r="B97" s="23" t="s">
        <v>1355</v>
      </c>
      <c r="C97" s="27">
        <f>'AEO 2023 Table 49 Raw'!F86</f>
        <v>5922.9052730000003</v>
      </c>
      <c r="D97" s="27">
        <f>'AEO 2023 Table 49 Raw'!G86</f>
        <v>5815.9350590000004</v>
      </c>
      <c r="E97" s="27">
        <f>'AEO 2023 Table 49 Raw'!H86</f>
        <v>5726.8056640000004</v>
      </c>
      <c r="F97" s="27">
        <f>'AEO 2023 Table 49 Raw'!I86</f>
        <v>5673.7265619999998</v>
      </c>
      <c r="G97" s="27">
        <f>'AEO 2023 Table 49 Raw'!J86</f>
        <v>5655.2539059999999</v>
      </c>
      <c r="H97" s="27">
        <f>'AEO 2023 Table 49 Raw'!K86</f>
        <v>5617.1479490000002</v>
      </c>
      <c r="I97" s="27">
        <f>'AEO 2023 Table 49 Raw'!L86</f>
        <v>5574.4960940000001</v>
      </c>
      <c r="J97" s="27">
        <f>'AEO 2023 Table 49 Raw'!M86</f>
        <v>5518.7978519999997</v>
      </c>
      <c r="K97" s="27">
        <f>'AEO 2023 Table 49 Raw'!N86</f>
        <v>5452.3916019999997</v>
      </c>
      <c r="L97" s="27">
        <f>'AEO 2023 Table 49 Raw'!O86</f>
        <v>5399.0673829999996</v>
      </c>
      <c r="M97" s="27">
        <f>'AEO 2023 Table 49 Raw'!P86</f>
        <v>5366.2368159999996</v>
      </c>
      <c r="N97" s="27">
        <f>'AEO 2023 Table 49 Raw'!Q86</f>
        <v>5332.373047</v>
      </c>
      <c r="O97" s="27">
        <f>'AEO 2023 Table 49 Raw'!R86</f>
        <v>5310.3120120000003</v>
      </c>
      <c r="P97" s="27">
        <f>'AEO 2023 Table 49 Raw'!S86</f>
        <v>5299.9409180000002</v>
      </c>
      <c r="Q97" s="27">
        <f>'AEO 2023 Table 49 Raw'!T86</f>
        <v>5281.0224609999996</v>
      </c>
      <c r="R97" s="27">
        <f>'AEO 2023 Table 49 Raw'!U86</f>
        <v>5275.3955079999996</v>
      </c>
      <c r="S97" s="27">
        <f>'AEO 2023 Table 49 Raw'!V86</f>
        <v>5276.251953</v>
      </c>
      <c r="T97" s="27">
        <f>'AEO 2023 Table 49 Raw'!W86</f>
        <v>5273.6938479999999</v>
      </c>
      <c r="U97" s="27">
        <f>'AEO 2023 Table 49 Raw'!X86</f>
        <v>5288.126953</v>
      </c>
      <c r="V97" s="27">
        <f>'AEO 2023 Table 49 Raw'!Y86</f>
        <v>5314.3896480000003</v>
      </c>
      <c r="W97" s="27">
        <f>'AEO 2023 Table 49 Raw'!Z86</f>
        <v>5334.3100590000004</v>
      </c>
      <c r="X97" s="27">
        <f>'AEO 2023 Table 49 Raw'!AA86</f>
        <v>5350.9340819999998</v>
      </c>
      <c r="Y97" s="27">
        <f>'AEO 2023 Table 49 Raw'!AB86</f>
        <v>5360.1982420000004</v>
      </c>
      <c r="Z97" s="27">
        <f>'AEO 2023 Table 49 Raw'!AC86</f>
        <v>5368.0947269999997</v>
      </c>
      <c r="AA97" s="27">
        <f>'AEO 2023 Table 49 Raw'!AD86</f>
        <v>5379.4926759999998</v>
      </c>
      <c r="AB97" s="27">
        <f>'AEO 2023 Table 49 Raw'!AE86</f>
        <v>5394.0170900000003</v>
      </c>
      <c r="AC97" s="27">
        <f>'AEO 2023 Table 49 Raw'!AF86</f>
        <v>5416.3403319999998</v>
      </c>
      <c r="AD97" s="27">
        <f>'AEO 2023 Table 49 Raw'!AG86</f>
        <v>5440.0922849999997</v>
      </c>
      <c r="AE97" s="27">
        <f>'AEO 2023 Table 49 Raw'!AH86</f>
        <v>5465.6811520000001</v>
      </c>
      <c r="AF97" s="46">
        <f>'AEO 2023 Table 49 Raw'!AI86</f>
        <v>-3.0000000000000001E-3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6"/>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6"/>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6"/>
    </row>
    <row r="101" spans="1:32" ht="15" customHeight="1">
      <c r="A101" s="8" t="s">
        <v>1357</v>
      </c>
      <c r="B101" s="24" t="s">
        <v>1269</v>
      </c>
      <c r="C101" s="27">
        <f>'AEO 2023 Table 49 Raw'!F89</f>
        <v>14.990833</v>
      </c>
      <c r="D101" s="27">
        <f>'AEO 2023 Table 49 Raw'!G89</f>
        <v>15.215268</v>
      </c>
      <c r="E101" s="27">
        <f>'AEO 2023 Table 49 Raw'!H89</f>
        <v>15.496305</v>
      </c>
      <c r="F101" s="27">
        <f>'AEO 2023 Table 49 Raw'!I89</f>
        <v>15.827888</v>
      </c>
      <c r="G101" s="27">
        <f>'AEO 2023 Table 49 Raw'!J89</f>
        <v>16.186389999999999</v>
      </c>
      <c r="H101" s="27">
        <f>'AEO 2023 Table 49 Raw'!K89</f>
        <v>16.560836999999999</v>
      </c>
      <c r="I101" s="27">
        <f>'AEO 2023 Table 49 Raw'!L89</f>
        <v>16.918693999999999</v>
      </c>
      <c r="J101" s="27">
        <f>'AEO 2023 Table 49 Raw'!M89</f>
        <v>17.261042</v>
      </c>
      <c r="K101" s="27">
        <f>'AEO 2023 Table 49 Raw'!N89</f>
        <v>17.577594999999999</v>
      </c>
      <c r="L101" s="27">
        <f>'AEO 2023 Table 49 Raw'!O89</f>
        <v>17.867258</v>
      </c>
      <c r="M101" s="27">
        <f>'AEO 2023 Table 49 Raw'!P89</f>
        <v>18.134691</v>
      </c>
      <c r="N101" s="27">
        <f>'AEO 2023 Table 49 Raw'!Q89</f>
        <v>18.379967000000001</v>
      </c>
      <c r="O101" s="27">
        <f>'AEO 2023 Table 49 Raw'!R89</f>
        <v>18.599955000000001</v>
      </c>
      <c r="P101" s="27">
        <f>'AEO 2023 Table 49 Raw'!S89</f>
        <v>18.797678000000001</v>
      </c>
      <c r="Q101" s="27">
        <f>'AEO 2023 Table 49 Raw'!T89</f>
        <v>18.977694</v>
      </c>
      <c r="R101" s="27">
        <f>'AEO 2023 Table 49 Raw'!U89</f>
        <v>19.140574000000001</v>
      </c>
      <c r="S101" s="27">
        <f>'AEO 2023 Table 49 Raw'!V89</f>
        <v>19.286472</v>
      </c>
      <c r="T101" s="27">
        <f>'AEO 2023 Table 49 Raw'!W89</f>
        <v>19.410957</v>
      </c>
      <c r="U101" s="27">
        <f>'AEO 2023 Table 49 Raw'!X89</f>
        <v>19.517668</v>
      </c>
      <c r="V101" s="27">
        <f>'AEO 2023 Table 49 Raw'!Y89</f>
        <v>19.610609</v>
      </c>
      <c r="W101" s="27">
        <f>'AEO 2023 Table 49 Raw'!Z89</f>
        <v>19.687994</v>
      </c>
      <c r="X101" s="27">
        <f>'AEO 2023 Table 49 Raw'!AA89</f>
        <v>19.746914</v>
      </c>
      <c r="Y101" s="27">
        <f>'AEO 2023 Table 49 Raw'!AB89</f>
        <v>19.790792</v>
      </c>
      <c r="Z101" s="27">
        <f>'AEO 2023 Table 49 Raw'!AC89</f>
        <v>19.822901000000002</v>
      </c>
      <c r="AA101" s="27">
        <f>'AEO 2023 Table 49 Raw'!AD89</f>
        <v>19.845963999999999</v>
      </c>
      <c r="AB101" s="27">
        <f>'AEO 2023 Table 49 Raw'!AE89</f>
        <v>19.860363</v>
      </c>
      <c r="AC101" s="27">
        <f>'AEO 2023 Table 49 Raw'!AF89</f>
        <v>19.867457999999999</v>
      </c>
      <c r="AD101" s="27">
        <f>'AEO 2023 Table 49 Raw'!AG89</f>
        <v>19.870882000000002</v>
      </c>
      <c r="AE101" s="27">
        <f>'AEO 2023 Table 49 Raw'!AH89</f>
        <v>19.867260000000002</v>
      </c>
      <c r="AF101" s="46">
        <f>'AEO 2023 Table 49 Raw'!AI89</f>
        <v>0.01</v>
      </c>
    </row>
    <row r="102" spans="1:32" ht="15" customHeight="1">
      <c r="A102" s="8" t="s">
        <v>1358</v>
      </c>
      <c r="B102" s="24" t="s">
        <v>1271</v>
      </c>
      <c r="C102" s="27">
        <f>'AEO 2023 Table 49 Raw'!F90</f>
        <v>10.726819000000001</v>
      </c>
      <c r="D102" s="27">
        <f>'AEO 2023 Table 49 Raw'!G90</f>
        <v>11.028335999999999</v>
      </c>
      <c r="E102" s="27">
        <f>'AEO 2023 Table 49 Raw'!H90</f>
        <v>11.338984</v>
      </c>
      <c r="F102" s="27">
        <f>'AEO 2023 Table 49 Raw'!I90</f>
        <v>11.655422</v>
      </c>
      <c r="G102" s="27">
        <f>'AEO 2023 Table 49 Raw'!J90</f>
        <v>11.963618</v>
      </c>
      <c r="H102" s="27">
        <f>'AEO 2023 Table 49 Raw'!K90</f>
        <v>12.26585</v>
      </c>
      <c r="I102" s="27">
        <f>'AEO 2023 Table 49 Raw'!L90</f>
        <v>12.544217</v>
      </c>
      <c r="J102" s="27">
        <f>'AEO 2023 Table 49 Raw'!M90</f>
        <v>12.803827</v>
      </c>
      <c r="K102" s="27">
        <f>'AEO 2023 Table 49 Raw'!N90</f>
        <v>13.040639000000001</v>
      </c>
      <c r="L102" s="27">
        <f>'AEO 2023 Table 49 Raw'!O90</f>
        <v>13.258656</v>
      </c>
      <c r="M102" s="27">
        <f>'AEO 2023 Table 49 Raw'!P90</f>
        <v>13.453094</v>
      </c>
      <c r="N102" s="27">
        <f>'AEO 2023 Table 49 Raw'!Q90</f>
        <v>13.625107</v>
      </c>
      <c r="O102" s="27">
        <f>'AEO 2023 Table 49 Raw'!R90</f>
        <v>13.746843</v>
      </c>
      <c r="P102" s="27">
        <f>'AEO 2023 Table 49 Raw'!S90</f>
        <v>13.859073</v>
      </c>
      <c r="Q102" s="27">
        <f>'AEO 2023 Table 49 Raw'!T90</f>
        <v>13.961306</v>
      </c>
      <c r="R102" s="27">
        <f>'AEO 2023 Table 49 Raw'!U90</f>
        <v>14.057569000000001</v>
      </c>
      <c r="S102" s="27">
        <f>'AEO 2023 Table 49 Raw'!V90</f>
        <v>14.152822</v>
      </c>
      <c r="T102" s="27">
        <f>'AEO 2023 Table 49 Raw'!W90</f>
        <v>14.250258000000001</v>
      </c>
      <c r="U102" s="27">
        <f>'AEO 2023 Table 49 Raw'!X90</f>
        <v>14.346830000000001</v>
      </c>
      <c r="V102" s="27">
        <f>'AEO 2023 Table 49 Raw'!Y90</f>
        <v>14.438148</v>
      </c>
      <c r="W102" s="27">
        <f>'AEO 2023 Table 49 Raw'!Z90</f>
        <v>14.526968999999999</v>
      </c>
      <c r="X102" s="27">
        <f>'AEO 2023 Table 49 Raw'!AA90</f>
        <v>14.614217</v>
      </c>
      <c r="Y102" s="27">
        <f>'AEO 2023 Table 49 Raw'!AB90</f>
        <v>14.690547</v>
      </c>
      <c r="Z102" s="27">
        <f>'AEO 2023 Table 49 Raw'!AC90</f>
        <v>14.759867</v>
      </c>
      <c r="AA102" s="27">
        <f>'AEO 2023 Table 49 Raw'!AD90</f>
        <v>14.820712</v>
      </c>
      <c r="AB102" s="27">
        <f>'AEO 2023 Table 49 Raw'!AE90</f>
        <v>14.872686</v>
      </c>
      <c r="AC102" s="27">
        <f>'AEO 2023 Table 49 Raw'!AF90</f>
        <v>14.917092</v>
      </c>
      <c r="AD102" s="27">
        <f>'AEO 2023 Table 49 Raw'!AG90</f>
        <v>14.954668</v>
      </c>
      <c r="AE102" s="27">
        <f>'AEO 2023 Table 49 Raw'!AH90</f>
        <v>14.984908000000001</v>
      </c>
      <c r="AF102" s="46">
        <f>'AEO 2023 Table 49 Raw'!AI90</f>
        <v>1.2E-2</v>
      </c>
    </row>
    <row r="103" spans="1:32" ht="15" customHeight="1">
      <c r="A103" s="8" t="s">
        <v>1359</v>
      </c>
      <c r="B103" s="24" t="s">
        <v>915</v>
      </c>
      <c r="C103" s="27">
        <f>'AEO 2023 Table 49 Raw'!F91</f>
        <v>8.2871170000000003</v>
      </c>
      <c r="D103" s="27">
        <f>'AEO 2023 Table 49 Raw'!G91</f>
        <v>12.069525000000001</v>
      </c>
      <c r="E103" s="27">
        <f>'AEO 2023 Table 49 Raw'!H91</f>
        <v>12.378392</v>
      </c>
      <c r="F103" s="27">
        <f>'AEO 2023 Table 49 Raw'!I91</f>
        <v>12.532349999999999</v>
      </c>
      <c r="G103" s="27">
        <f>'AEO 2023 Table 49 Raw'!J91</f>
        <v>12.640250999999999</v>
      </c>
      <c r="H103" s="27">
        <f>'AEO 2023 Table 49 Raw'!K91</f>
        <v>12.743783000000001</v>
      </c>
      <c r="I103" s="27">
        <f>'AEO 2023 Table 49 Raw'!L91</f>
        <v>12.834047999999999</v>
      </c>
      <c r="J103" s="27">
        <f>'AEO 2023 Table 49 Raw'!M91</f>
        <v>12.933109</v>
      </c>
      <c r="K103" s="27">
        <f>'AEO 2023 Table 49 Raw'!N91</f>
        <v>13.048806000000001</v>
      </c>
      <c r="L103" s="27">
        <f>'AEO 2023 Table 49 Raw'!O91</f>
        <v>13.176847</v>
      </c>
      <c r="M103" s="27">
        <f>'AEO 2023 Table 49 Raw'!P91</f>
        <v>13.312352000000001</v>
      </c>
      <c r="N103" s="27">
        <f>'AEO 2023 Table 49 Raw'!Q91</f>
        <v>13.446859999999999</v>
      </c>
      <c r="O103" s="27">
        <f>'AEO 2023 Table 49 Raw'!R91</f>
        <v>13.57544</v>
      </c>
      <c r="P103" s="27">
        <f>'AEO 2023 Table 49 Raw'!S91</f>
        <v>13.690462999999999</v>
      </c>
      <c r="Q103" s="27">
        <f>'AEO 2023 Table 49 Raw'!T91</f>
        <v>13.791012</v>
      </c>
      <c r="R103" s="27">
        <f>'AEO 2023 Table 49 Raw'!U91</f>
        <v>13.877439000000001</v>
      </c>
      <c r="S103" s="27">
        <f>'AEO 2023 Table 49 Raw'!V91</f>
        <v>13.951962</v>
      </c>
      <c r="T103" s="27">
        <f>'AEO 2023 Table 49 Raw'!W91</f>
        <v>14.016081</v>
      </c>
      <c r="U103" s="27">
        <f>'AEO 2023 Table 49 Raw'!X91</f>
        <v>14.071647</v>
      </c>
      <c r="V103" s="27">
        <f>'AEO 2023 Table 49 Raw'!Y91</f>
        <v>14.119624</v>
      </c>
      <c r="W103" s="27">
        <f>'AEO 2023 Table 49 Raw'!Z91</f>
        <v>14.160698</v>
      </c>
      <c r="X103" s="27">
        <f>'AEO 2023 Table 49 Raw'!AA91</f>
        <v>14.195815</v>
      </c>
      <c r="Y103" s="27">
        <f>'AEO 2023 Table 49 Raw'!AB91</f>
        <v>14.228441</v>
      </c>
      <c r="Z103" s="27">
        <f>'AEO 2023 Table 49 Raw'!AC91</f>
        <v>14.255566999999999</v>
      </c>
      <c r="AA103" s="27">
        <f>'AEO 2023 Table 49 Raw'!AD91</f>
        <v>14.279142</v>
      </c>
      <c r="AB103" s="27">
        <f>'AEO 2023 Table 49 Raw'!AE91</f>
        <v>14.299408</v>
      </c>
      <c r="AC103" s="27">
        <f>'AEO 2023 Table 49 Raw'!AF91</f>
        <v>14.316541000000001</v>
      </c>
      <c r="AD103" s="27">
        <f>'AEO 2023 Table 49 Raw'!AG91</f>
        <v>14.330970000000001</v>
      </c>
      <c r="AE103" s="27">
        <f>'AEO 2023 Table 49 Raw'!AH91</f>
        <v>14.343085</v>
      </c>
      <c r="AF103" s="46">
        <f>'AEO 2023 Table 49 Raw'!AI91</f>
        <v>0.02</v>
      </c>
    </row>
    <row r="104" spans="1:32" ht="15" customHeight="1">
      <c r="A104" s="8" t="s">
        <v>1360</v>
      </c>
      <c r="B104" s="24" t="s">
        <v>1274</v>
      </c>
      <c r="C104" s="27">
        <f>'AEO 2023 Table 49 Raw'!F92</f>
        <v>10.037065</v>
      </c>
      <c r="D104" s="27">
        <f>'AEO 2023 Table 49 Raw'!G92</f>
        <v>10.03825</v>
      </c>
      <c r="E104" s="27">
        <f>'AEO 2023 Table 49 Raw'!H92</f>
        <v>10.039481</v>
      </c>
      <c r="F104" s="27">
        <f>'AEO 2023 Table 49 Raw'!I92</f>
        <v>10.040760000000001</v>
      </c>
      <c r="G104" s="27">
        <f>'AEO 2023 Table 49 Raw'!J92</f>
        <v>10.042081</v>
      </c>
      <c r="H104" s="27">
        <f>'AEO 2023 Table 49 Raw'!K92</f>
        <v>10.043436</v>
      </c>
      <c r="I104" s="27">
        <f>'AEO 2023 Table 49 Raw'!L92</f>
        <v>10.044829</v>
      </c>
      <c r="J104" s="27">
        <f>'AEO 2023 Table 49 Raw'!M92</f>
        <v>10.046251</v>
      </c>
      <c r="K104" s="27">
        <f>'AEO 2023 Table 49 Raw'!N92</f>
        <v>10.047701999999999</v>
      </c>
      <c r="L104" s="27">
        <f>'AEO 2023 Table 49 Raw'!O92</f>
        <v>10.049175</v>
      </c>
      <c r="M104" s="27">
        <f>'AEO 2023 Table 49 Raw'!P92</f>
        <v>10.050672</v>
      </c>
      <c r="N104" s="27">
        <f>'AEO 2023 Table 49 Raw'!Q92</f>
        <v>10.057157</v>
      </c>
      <c r="O104" s="27">
        <f>'AEO 2023 Table 49 Raw'!R92</f>
        <v>10.073521</v>
      </c>
      <c r="P104" s="27">
        <f>'AEO 2023 Table 49 Raw'!S92</f>
        <v>10.105247</v>
      </c>
      <c r="Q104" s="27">
        <f>'AEO 2023 Table 49 Raw'!T92</f>
        <v>10.140972</v>
      </c>
      <c r="R104" s="27">
        <f>'AEO 2023 Table 49 Raw'!U92</f>
        <v>10.185601999999999</v>
      </c>
      <c r="S104" s="27">
        <f>'AEO 2023 Table 49 Raw'!V92</f>
        <v>10.231821</v>
      </c>
      <c r="T104" s="27">
        <f>'AEO 2023 Table 49 Raw'!W92</f>
        <v>10.265867999999999</v>
      </c>
      <c r="U104" s="27">
        <f>'AEO 2023 Table 49 Raw'!X92</f>
        <v>10.275095</v>
      </c>
      <c r="V104" s="27">
        <f>'AEO 2023 Table 49 Raw'!Y92</f>
        <v>10.25789</v>
      </c>
      <c r="W104" s="27">
        <f>'AEO 2023 Table 49 Raw'!Z92</f>
        <v>10.216537000000001</v>
      </c>
      <c r="X104" s="27">
        <f>'AEO 2023 Table 49 Raw'!AA92</f>
        <v>10.161300000000001</v>
      </c>
      <c r="Y104" s="27">
        <f>'AEO 2023 Table 49 Raw'!AB92</f>
        <v>10.092755</v>
      </c>
      <c r="Z104" s="27">
        <f>'AEO 2023 Table 49 Raw'!AC92</f>
        <v>10.027177</v>
      </c>
      <c r="AA104" s="27">
        <f>'AEO 2023 Table 49 Raw'!AD92</f>
        <v>9.9940429999999996</v>
      </c>
      <c r="AB104" s="27">
        <f>'AEO 2023 Table 49 Raw'!AE92</f>
        <v>10.014455</v>
      </c>
      <c r="AC104" s="27">
        <f>'AEO 2023 Table 49 Raw'!AF92</f>
        <v>10.061934000000001</v>
      </c>
      <c r="AD104" s="27">
        <f>'AEO 2023 Table 49 Raw'!AG92</f>
        <v>10.114001999999999</v>
      </c>
      <c r="AE104" s="27">
        <f>'AEO 2023 Table 49 Raw'!AH92</f>
        <v>10.188727999999999</v>
      </c>
      <c r="AF104" s="46">
        <f>'AEO 2023 Table 49 Raw'!AI92</f>
        <v>1E-3</v>
      </c>
    </row>
    <row r="105" spans="1:32" ht="15" customHeight="1">
      <c r="A105" s="8" t="s">
        <v>1361</v>
      </c>
      <c r="B105" s="24" t="s">
        <v>1276</v>
      </c>
      <c r="C105" s="27">
        <f>'AEO 2023 Table 49 Raw'!F93</f>
        <v>10.330446999999999</v>
      </c>
      <c r="D105" s="27">
        <f>'AEO 2023 Table 49 Raw'!G93</f>
        <v>10.487074</v>
      </c>
      <c r="E105" s="27">
        <f>'AEO 2023 Table 49 Raw'!H93</f>
        <v>10.663636</v>
      </c>
      <c r="F105" s="27">
        <f>'AEO 2023 Table 49 Raw'!I93</f>
        <v>10.852606</v>
      </c>
      <c r="G105" s="27">
        <f>'AEO 2023 Table 49 Raw'!J93</f>
        <v>11.047193</v>
      </c>
      <c r="H105" s="27">
        <f>'AEO 2023 Table 49 Raw'!K93</f>
        <v>11.247064999999999</v>
      </c>
      <c r="I105" s="27">
        <f>'AEO 2023 Table 49 Raw'!L93</f>
        <v>11.435803</v>
      </c>
      <c r="J105" s="27">
        <f>'AEO 2023 Table 49 Raw'!M93</f>
        <v>11.616607</v>
      </c>
      <c r="K105" s="27">
        <f>'AEO 2023 Table 49 Raw'!N93</f>
        <v>11.790469</v>
      </c>
      <c r="L105" s="27">
        <f>'AEO 2023 Table 49 Raw'!O93</f>
        <v>11.959058000000001</v>
      </c>
      <c r="M105" s="27">
        <f>'AEO 2023 Table 49 Raw'!P93</f>
        <v>12.120742999999999</v>
      </c>
      <c r="N105" s="27">
        <f>'AEO 2023 Table 49 Raw'!Q93</f>
        <v>12.278444</v>
      </c>
      <c r="O105" s="27">
        <f>'AEO 2023 Table 49 Raw'!R93</f>
        <v>12.419065</v>
      </c>
      <c r="P105" s="27">
        <f>'AEO 2023 Table 49 Raw'!S93</f>
        <v>12.570263000000001</v>
      </c>
      <c r="Q105" s="27">
        <f>'AEO 2023 Table 49 Raw'!T93</f>
        <v>12.733066000000001</v>
      </c>
      <c r="R105" s="27">
        <f>'AEO 2023 Table 49 Raw'!U93</f>
        <v>12.904067</v>
      </c>
      <c r="S105" s="27">
        <f>'AEO 2023 Table 49 Raw'!V93</f>
        <v>13.093679</v>
      </c>
      <c r="T105" s="27">
        <f>'AEO 2023 Table 49 Raw'!W93</f>
        <v>13.292135999999999</v>
      </c>
      <c r="U105" s="27">
        <f>'AEO 2023 Table 49 Raw'!X93</f>
        <v>13.494228</v>
      </c>
      <c r="V105" s="27">
        <f>'AEO 2023 Table 49 Raw'!Y93</f>
        <v>13.684958999999999</v>
      </c>
      <c r="W105" s="27">
        <f>'AEO 2023 Table 49 Raw'!Z93</f>
        <v>13.86018</v>
      </c>
      <c r="X105" s="27">
        <f>'AEO 2023 Table 49 Raw'!AA93</f>
        <v>14.011677000000001</v>
      </c>
      <c r="Y105" s="27">
        <f>'AEO 2023 Table 49 Raw'!AB93</f>
        <v>14.1381</v>
      </c>
      <c r="Z105" s="27">
        <f>'AEO 2023 Table 49 Raw'!AC93</f>
        <v>14.246390999999999</v>
      </c>
      <c r="AA105" s="27">
        <f>'AEO 2023 Table 49 Raw'!AD93</f>
        <v>14.339938999999999</v>
      </c>
      <c r="AB105" s="27">
        <f>'AEO 2023 Table 49 Raw'!AE93</f>
        <v>14.419052000000001</v>
      </c>
      <c r="AC105" s="27">
        <f>'AEO 2023 Table 49 Raw'!AF93</f>
        <v>14.485764</v>
      </c>
      <c r="AD105" s="27">
        <f>'AEO 2023 Table 49 Raw'!AG93</f>
        <v>14.548431000000001</v>
      </c>
      <c r="AE105" s="27">
        <f>'AEO 2023 Table 49 Raw'!AH93</f>
        <v>14.605836</v>
      </c>
      <c r="AF105" s="46">
        <f>'AEO 2023 Table 49 Raw'!AI93</f>
        <v>1.2E-2</v>
      </c>
    </row>
    <row r="106" spans="1:32" ht="15" customHeight="1">
      <c r="A106" s="8" t="s">
        <v>1362</v>
      </c>
      <c r="B106" s="24" t="s">
        <v>1278</v>
      </c>
      <c r="C106" s="27">
        <f>'AEO 2023 Table 49 Raw'!F94</f>
        <v>24.120540999999999</v>
      </c>
      <c r="D106" s="27">
        <f>'AEO 2023 Table 49 Raw'!G94</f>
        <v>24.120650999999999</v>
      </c>
      <c r="E106" s="27">
        <f>'AEO 2023 Table 49 Raw'!H94</f>
        <v>24.120830999999999</v>
      </c>
      <c r="F106" s="27">
        <f>'AEO 2023 Table 49 Raw'!I94</f>
        <v>24.121077</v>
      </c>
      <c r="G106" s="27">
        <f>'AEO 2023 Table 49 Raw'!J94</f>
        <v>24.121357</v>
      </c>
      <c r="H106" s="27">
        <f>'AEO 2023 Table 49 Raw'!K94</f>
        <v>24.121646999999999</v>
      </c>
      <c r="I106" s="27">
        <f>'AEO 2023 Table 49 Raw'!L94</f>
        <v>24.121905999999999</v>
      </c>
      <c r="J106" s="27">
        <f>'AEO 2023 Table 49 Raw'!M94</f>
        <v>24.1206</v>
      </c>
      <c r="K106" s="27">
        <f>'AEO 2023 Table 49 Raw'!N94</f>
        <v>24.120339999999999</v>
      </c>
      <c r="L106" s="27">
        <f>'AEO 2023 Table 49 Raw'!O94</f>
        <v>24.120311999999998</v>
      </c>
      <c r="M106" s="27">
        <f>'AEO 2023 Table 49 Raw'!P94</f>
        <v>24.120283000000001</v>
      </c>
      <c r="N106" s="27">
        <f>'AEO 2023 Table 49 Raw'!Q94</f>
        <v>24.116168999999999</v>
      </c>
      <c r="O106" s="27">
        <f>'AEO 2023 Table 49 Raw'!R94</f>
        <v>24.116142</v>
      </c>
      <c r="P106" s="27">
        <f>'AEO 2023 Table 49 Raw'!S94</f>
        <v>24.116112000000001</v>
      </c>
      <c r="Q106" s="27">
        <f>'AEO 2023 Table 49 Raw'!T94</f>
        <v>24.116087</v>
      </c>
      <c r="R106" s="27">
        <f>'AEO 2023 Table 49 Raw'!U94</f>
        <v>24.116057999999999</v>
      </c>
      <c r="S106" s="27">
        <f>'AEO 2023 Table 49 Raw'!V94</f>
        <v>24.116029999999999</v>
      </c>
      <c r="T106" s="27">
        <f>'AEO 2023 Table 49 Raw'!W94</f>
        <v>24.116002999999999</v>
      </c>
      <c r="U106" s="27">
        <f>'AEO 2023 Table 49 Raw'!X94</f>
        <v>24.121919999999999</v>
      </c>
      <c r="V106" s="27">
        <f>'AEO 2023 Table 49 Raw'!Y94</f>
        <v>24.121891000000002</v>
      </c>
      <c r="W106" s="27">
        <f>'AEO 2023 Table 49 Raw'!Z94</f>
        <v>24.121867999999999</v>
      </c>
      <c r="X106" s="27">
        <f>'AEO 2023 Table 49 Raw'!AA94</f>
        <v>24.121846999999999</v>
      </c>
      <c r="Y106" s="27">
        <f>'AEO 2023 Table 49 Raw'!AB94</f>
        <v>24.121846999999999</v>
      </c>
      <c r="Z106" s="27">
        <f>'AEO 2023 Table 49 Raw'!AC94</f>
        <v>24.121846999999999</v>
      </c>
      <c r="AA106" s="27">
        <f>'AEO 2023 Table 49 Raw'!AD94</f>
        <v>24.121846999999999</v>
      </c>
      <c r="AB106" s="27">
        <f>'AEO 2023 Table 49 Raw'!AE94</f>
        <v>24.121846999999999</v>
      </c>
      <c r="AC106" s="27">
        <f>'AEO 2023 Table 49 Raw'!AF94</f>
        <v>24.121846999999999</v>
      </c>
      <c r="AD106" s="27">
        <f>'AEO 2023 Table 49 Raw'!AG94</f>
        <v>24.121846999999999</v>
      </c>
      <c r="AE106" s="27">
        <f>'AEO 2023 Table 49 Raw'!AH94</f>
        <v>24.121846999999999</v>
      </c>
      <c r="AF106" s="46">
        <f>'AEO 2023 Table 49 Raw'!AI94</f>
        <v>0</v>
      </c>
    </row>
    <row r="107" spans="1:32" ht="15" customHeight="1">
      <c r="A107" s="8" t="s">
        <v>1363</v>
      </c>
      <c r="B107" s="24" t="s">
        <v>1280</v>
      </c>
      <c r="C107" s="27">
        <f>'AEO 2023 Table 49 Raw'!F95</f>
        <v>0</v>
      </c>
      <c r="D107" s="27">
        <f>'AEO 2023 Table 49 Raw'!G95</f>
        <v>23.1495</v>
      </c>
      <c r="E107" s="27">
        <f>'AEO 2023 Table 49 Raw'!H95</f>
        <v>23.472116</v>
      </c>
      <c r="F107" s="27">
        <f>'AEO 2023 Table 49 Raw'!I95</f>
        <v>23.713149999999999</v>
      </c>
      <c r="G107" s="27">
        <f>'AEO 2023 Table 49 Raw'!J95</f>
        <v>23.937533999999999</v>
      </c>
      <c r="H107" s="27">
        <f>'AEO 2023 Table 49 Raw'!K95</f>
        <v>24.188583000000001</v>
      </c>
      <c r="I107" s="27">
        <f>'AEO 2023 Table 49 Raw'!L95</f>
        <v>24.443301999999999</v>
      </c>
      <c r="J107" s="27">
        <f>'AEO 2023 Table 49 Raw'!M95</f>
        <v>24.743283999999999</v>
      </c>
      <c r="K107" s="27">
        <f>'AEO 2023 Table 49 Raw'!N95</f>
        <v>25.086281</v>
      </c>
      <c r="L107" s="27">
        <f>'AEO 2023 Table 49 Raw'!O95</f>
        <v>25.467397999999999</v>
      </c>
      <c r="M107" s="27">
        <f>'AEO 2023 Table 49 Raw'!P95</f>
        <v>25.875557000000001</v>
      </c>
      <c r="N107" s="27">
        <f>'AEO 2023 Table 49 Raw'!Q95</f>
        <v>26.273153000000001</v>
      </c>
      <c r="O107" s="27">
        <f>'AEO 2023 Table 49 Raw'!R95</f>
        <v>26.646158</v>
      </c>
      <c r="P107" s="27">
        <f>'AEO 2023 Table 49 Raw'!S95</f>
        <v>26.983366</v>
      </c>
      <c r="Q107" s="27">
        <f>'AEO 2023 Table 49 Raw'!T95</f>
        <v>27.285513000000002</v>
      </c>
      <c r="R107" s="27">
        <f>'AEO 2023 Table 49 Raw'!U95</f>
        <v>27.551756000000001</v>
      </c>
      <c r="S107" s="27">
        <f>'AEO 2023 Table 49 Raw'!V95</f>
        <v>27.78248</v>
      </c>
      <c r="T107" s="27">
        <f>'AEO 2023 Table 49 Raw'!W95</f>
        <v>27.978680000000001</v>
      </c>
      <c r="U107" s="27">
        <f>'AEO 2023 Table 49 Raw'!X95</f>
        <v>28.143564000000001</v>
      </c>
      <c r="V107" s="27">
        <f>'AEO 2023 Table 49 Raw'!Y95</f>
        <v>28.279796999999999</v>
      </c>
      <c r="W107" s="27">
        <f>'AEO 2023 Table 49 Raw'!Z95</f>
        <v>28.395814999999999</v>
      </c>
      <c r="X107" s="27">
        <f>'AEO 2023 Table 49 Raw'!AA95</f>
        <v>28.495180000000001</v>
      </c>
      <c r="Y107" s="27">
        <f>'AEO 2023 Table 49 Raw'!AB95</f>
        <v>28.580203999999998</v>
      </c>
      <c r="Z107" s="27">
        <f>'AEO 2023 Table 49 Raw'!AC95</f>
        <v>28.653244000000001</v>
      </c>
      <c r="AA107" s="27">
        <f>'AEO 2023 Table 49 Raw'!AD95</f>
        <v>28.722297999999999</v>
      </c>
      <c r="AB107" s="27">
        <f>'AEO 2023 Table 49 Raw'!AE95</f>
        <v>28.785119999999999</v>
      </c>
      <c r="AC107" s="27">
        <f>'AEO 2023 Table 49 Raw'!AF95</f>
        <v>28.840979000000001</v>
      </c>
      <c r="AD107" s="27">
        <f>'AEO 2023 Table 49 Raw'!AG95</f>
        <v>28.88973</v>
      </c>
      <c r="AE107" s="27">
        <f>'AEO 2023 Table 49 Raw'!AH95</f>
        <v>28.931038000000001</v>
      </c>
      <c r="AF107" s="46" t="str">
        <f>'AEO 2023 Table 49 Raw'!AI95</f>
        <v>- -</v>
      </c>
    </row>
    <row r="108" spans="1:32" ht="15" customHeight="1">
      <c r="A108" s="8" t="s">
        <v>1364</v>
      </c>
      <c r="B108" s="24" t="s">
        <v>1282</v>
      </c>
      <c r="C108" s="27">
        <f>'AEO 2023 Table 49 Raw'!F96</f>
        <v>0</v>
      </c>
      <c r="D108" s="27">
        <f>'AEO 2023 Table 49 Raw'!G96</f>
        <v>18.966090999999999</v>
      </c>
      <c r="E108" s="27">
        <f>'AEO 2023 Table 49 Raw'!H96</f>
        <v>19.092383999999999</v>
      </c>
      <c r="F108" s="27">
        <f>'AEO 2023 Table 49 Raw'!I96</f>
        <v>19.214386000000001</v>
      </c>
      <c r="G108" s="27">
        <f>'AEO 2023 Table 49 Raw'!J96</f>
        <v>19.305568999999998</v>
      </c>
      <c r="H108" s="27">
        <f>'AEO 2023 Table 49 Raw'!K96</f>
        <v>19.398249</v>
      </c>
      <c r="I108" s="27">
        <f>'AEO 2023 Table 49 Raw'!L96</f>
        <v>19.482839999999999</v>
      </c>
      <c r="J108" s="27">
        <f>'AEO 2023 Table 49 Raw'!M96</f>
        <v>19.577432999999999</v>
      </c>
      <c r="K108" s="27">
        <f>'AEO 2023 Table 49 Raw'!N96</f>
        <v>19.684034</v>
      </c>
      <c r="L108" s="27">
        <f>'AEO 2023 Table 49 Raw'!O96</f>
        <v>19.802091999999998</v>
      </c>
      <c r="M108" s="27">
        <f>'AEO 2023 Table 49 Raw'!P96</f>
        <v>19.927557</v>
      </c>
      <c r="N108" s="27">
        <f>'AEO 2023 Table 49 Raw'!Q96</f>
        <v>20.054780999999998</v>
      </c>
      <c r="O108" s="27">
        <f>'AEO 2023 Table 49 Raw'!R96</f>
        <v>20.180368000000001</v>
      </c>
      <c r="P108" s="27">
        <f>'AEO 2023 Table 49 Raw'!S96</f>
        <v>20.297411</v>
      </c>
      <c r="Q108" s="27">
        <f>'AEO 2023 Table 49 Raw'!T96</f>
        <v>20.406798999999999</v>
      </c>
      <c r="R108" s="27">
        <f>'AEO 2023 Table 49 Raw'!U96</f>
        <v>20.506132000000001</v>
      </c>
      <c r="S108" s="27">
        <f>'AEO 2023 Table 49 Raw'!V96</f>
        <v>20.592244999999998</v>
      </c>
      <c r="T108" s="27">
        <f>'AEO 2023 Table 49 Raw'!W96</f>
        <v>20.665656999999999</v>
      </c>
      <c r="U108" s="27">
        <f>'AEO 2023 Table 49 Raw'!X96</f>
        <v>20.727426999999999</v>
      </c>
      <c r="V108" s="27">
        <f>'AEO 2023 Table 49 Raw'!Y96</f>
        <v>20.777494000000001</v>
      </c>
      <c r="W108" s="27">
        <f>'AEO 2023 Table 49 Raw'!Z96</f>
        <v>20.820269</v>
      </c>
      <c r="X108" s="27">
        <f>'AEO 2023 Table 49 Raw'!AA96</f>
        <v>20.852754999999998</v>
      </c>
      <c r="Y108" s="27">
        <f>'AEO 2023 Table 49 Raw'!AB96</f>
        <v>20.882750000000001</v>
      </c>
      <c r="Z108" s="27">
        <f>'AEO 2023 Table 49 Raw'!AC96</f>
        <v>20.909061000000001</v>
      </c>
      <c r="AA108" s="27">
        <f>'AEO 2023 Table 49 Raw'!AD96</f>
        <v>20.936934999999998</v>
      </c>
      <c r="AB108" s="27">
        <f>'AEO 2023 Table 49 Raw'!AE96</f>
        <v>20.966374999999999</v>
      </c>
      <c r="AC108" s="27">
        <f>'AEO 2023 Table 49 Raw'!AF96</f>
        <v>20.997845000000002</v>
      </c>
      <c r="AD108" s="27">
        <f>'AEO 2023 Table 49 Raw'!AG96</f>
        <v>21.031870000000001</v>
      </c>
      <c r="AE108" s="27">
        <f>'AEO 2023 Table 49 Raw'!AH96</f>
        <v>21.068871000000001</v>
      </c>
      <c r="AF108" s="46" t="str">
        <f>'AEO 2023 Table 49 Raw'!AI96</f>
        <v>- -</v>
      </c>
    </row>
    <row r="109" spans="1:32" ht="15" customHeight="1">
      <c r="A109" s="8" t="s">
        <v>1365</v>
      </c>
      <c r="B109" s="24" t="s">
        <v>1284</v>
      </c>
      <c r="C109" s="27">
        <f>'AEO 2023 Table 49 Raw'!F97</f>
        <v>0</v>
      </c>
      <c r="D109" s="27">
        <f>'AEO 2023 Table 49 Raw'!G97</f>
        <v>0</v>
      </c>
      <c r="E109" s="27">
        <f>'AEO 2023 Table 49 Raw'!H97</f>
        <v>18.589186000000002</v>
      </c>
      <c r="F109" s="27">
        <f>'AEO 2023 Table 49 Raw'!I97</f>
        <v>17.317871</v>
      </c>
      <c r="G109" s="27">
        <f>'AEO 2023 Table 49 Raw'!J97</f>
        <v>16.948839</v>
      </c>
      <c r="H109" s="27">
        <f>'AEO 2023 Table 49 Raw'!K97</f>
        <v>16.761952999999998</v>
      </c>
      <c r="I109" s="27">
        <f>'AEO 2023 Table 49 Raw'!L97</f>
        <v>16.647000999999999</v>
      </c>
      <c r="J109" s="27">
        <f>'AEO 2023 Table 49 Raw'!M97</f>
        <v>16.567855999999999</v>
      </c>
      <c r="K109" s="27">
        <f>'AEO 2023 Table 49 Raw'!N97</f>
        <v>16.510000000000002</v>
      </c>
      <c r="L109" s="27">
        <f>'AEO 2023 Table 49 Raw'!O97</f>
        <v>16.465800999999999</v>
      </c>
      <c r="M109" s="27">
        <f>'AEO 2023 Table 49 Raw'!P97</f>
        <v>16.431047</v>
      </c>
      <c r="N109" s="27">
        <f>'AEO 2023 Table 49 Raw'!Q97</f>
        <v>16.403317999999999</v>
      </c>
      <c r="O109" s="27">
        <f>'AEO 2023 Table 49 Raw'!R97</f>
        <v>16.380897999999998</v>
      </c>
      <c r="P109" s="27">
        <f>'AEO 2023 Table 49 Raw'!S97</f>
        <v>16.362660999999999</v>
      </c>
      <c r="Q109" s="27">
        <f>'AEO 2023 Table 49 Raw'!T97</f>
        <v>16.347885000000002</v>
      </c>
      <c r="R109" s="27">
        <f>'AEO 2023 Table 49 Raw'!U97</f>
        <v>16.336006000000001</v>
      </c>
      <c r="S109" s="27">
        <f>'AEO 2023 Table 49 Raw'!V97</f>
        <v>16.326554999999999</v>
      </c>
      <c r="T109" s="27">
        <f>'AEO 2023 Table 49 Raw'!W97</f>
        <v>16.319208</v>
      </c>
      <c r="U109" s="27">
        <f>'AEO 2023 Table 49 Raw'!X97</f>
        <v>16.313586999999998</v>
      </c>
      <c r="V109" s="27">
        <f>'AEO 2023 Table 49 Raw'!Y97</f>
        <v>16.309418000000001</v>
      </c>
      <c r="W109" s="27">
        <f>'AEO 2023 Table 49 Raw'!Z97</f>
        <v>16.306415999999999</v>
      </c>
      <c r="X109" s="27">
        <f>'AEO 2023 Table 49 Raw'!AA97</f>
        <v>16.301041000000001</v>
      </c>
      <c r="Y109" s="27">
        <f>'AEO 2023 Table 49 Raw'!AB97</f>
        <v>16.295953999999998</v>
      </c>
      <c r="Z109" s="27">
        <f>'AEO 2023 Table 49 Raw'!AC97</f>
        <v>16.291558999999999</v>
      </c>
      <c r="AA109" s="27">
        <f>'AEO 2023 Table 49 Raw'!AD97</f>
        <v>16.287749999999999</v>
      </c>
      <c r="AB109" s="27">
        <f>'AEO 2023 Table 49 Raw'!AE97</f>
        <v>16.278925000000001</v>
      </c>
      <c r="AC109" s="27">
        <f>'AEO 2023 Table 49 Raw'!AF97</f>
        <v>16.272102</v>
      </c>
      <c r="AD109" s="27">
        <f>'AEO 2023 Table 49 Raw'!AG97</f>
        <v>16.266779</v>
      </c>
      <c r="AE109" s="27">
        <f>'AEO 2023 Table 49 Raw'!AH97</f>
        <v>16.262594</v>
      </c>
      <c r="AF109" s="46" t="str">
        <f>'AEO 2023 Table 49 Raw'!AI97</f>
        <v>- -</v>
      </c>
    </row>
    <row r="110" spans="1:32" ht="15" customHeight="1">
      <c r="A110" s="8" t="s">
        <v>1366</v>
      </c>
      <c r="B110" s="24" t="s">
        <v>1367</v>
      </c>
      <c r="C110" s="27">
        <f>'AEO 2023 Table 49 Raw'!F98</f>
        <v>13.701715999999999</v>
      </c>
      <c r="D110" s="27">
        <f>'AEO 2023 Table 49 Raw'!G98</f>
        <v>13.893554999999999</v>
      </c>
      <c r="E110" s="27">
        <f>'AEO 2023 Table 49 Raw'!H98</f>
        <v>14.131378</v>
      </c>
      <c r="F110" s="27">
        <f>'AEO 2023 Table 49 Raw'!I98</f>
        <v>14.408307000000001</v>
      </c>
      <c r="G110" s="27">
        <f>'AEO 2023 Table 49 Raw'!J98</f>
        <v>14.70215</v>
      </c>
      <c r="H110" s="27">
        <f>'AEO 2023 Table 49 Raw'!K98</f>
        <v>15.006862</v>
      </c>
      <c r="I110" s="27">
        <f>'AEO 2023 Table 49 Raw'!L98</f>
        <v>15.295230999999999</v>
      </c>
      <c r="J110" s="27">
        <f>'AEO 2023 Table 49 Raw'!M98</f>
        <v>15.569210999999999</v>
      </c>
      <c r="K110" s="27">
        <f>'AEO 2023 Table 49 Raw'!N98</f>
        <v>15.821562</v>
      </c>
      <c r="L110" s="27">
        <f>'AEO 2023 Table 49 Raw'!O98</f>
        <v>16.054086999999999</v>
      </c>
      <c r="M110" s="27">
        <f>'AEO 2023 Table 49 Raw'!P98</f>
        <v>16.264811999999999</v>
      </c>
      <c r="N110" s="27">
        <f>'AEO 2023 Table 49 Raw'!Q98</f>
        <v>16.45364</v>
      </c>
      <c r="O110" s="27">
        <f>'AEO 2023 Table 49 Raw'!R98</f>
        <v>16.606714</v>
      </c>
      <c r="P110" s="27">
        <f>'AEO 2023 Table 49 Raw'!S98</f>
        <v>16.745325000000001</v>
      </c>
      <c r="Q110" s="27">
        <f>'AEO 2023 Table 49 Raw'!T98</f>
        <v>16.870215999999999</v>
      </c>
      <c r="R110" s="27">
        <f>'AEO 2023 Table 49 Raw'!U98</f>
        <v>16.983764999999998</v>
      </c>
      <c r="S110" s="27">
        <f>'AEO 2023 Table 49 Raw'!V98</f>
        <v>17.089545999999999</v>
      </c>
      <c r="T110" s="27">
        <f>'AEO 2023 Table 49 Raw'!W98</f>
        <v>17.188051000000002</v>
      </c>
      <c r="U110" s="27">
        <f>'AEO 2023 Table 49 Raw'!X98</f>
        <v>17.279012999999999</v>
      </c>
      <c r="V110" s="27">
        <f>'AEO 2023 Table 49 Raw'!Y98</f>
        <v>17.36064</v>
      </c>
      <c r="W110" s="27">
        <f>'AEO 2023 Table 49 Raw'!Z98</f>
        <v>17.434844999999999</v>
      </c>
      <c r="X110" s="27">
        <f>'AEO 2023 Table 49 Raw'!AA98</f>
        <v>17.502448999999999</v>
      </c>
      <c r="Y110" s="27">
        <f>'AEO 2023 Table 49 Raw'!AB98</f>
        <v>17.559128000000001</v>
      </c>
      <c r="Z110" s="27">
        <f>'AEO 2023 Table 49 Raw'!AC98</f>
        <v>17.607994000000001</v>
      </c>
      <c r="AA110" s="27">
        <f>'AEO 2023 Table 49 Raw'!AD98</f>
        <v>17.649158</v>
      </c>
      <c r="AB110" s="27">
        <f>'AEO 2023 Table 49 Raw'!AE98</f>
        <v>17.682252999999999</v>
      </c>
      <c r="AC110" s="27">
        <f>'AEO 2023 Table 49 Raw'!AF98</f>
        <v>17.708677000000002</v>
      </c>
      <c r="AD110" s="27">
        <f>'AEO 2023 Table 49 Raw'!AG98</f>
        <v>17.730195999999999</v>
      </c>
      <c r="AE110" s="27">
        <f>'AEO 2023 Table 49 Raw'!AH98</f>
        <v>17.744433999999998</v>
      </c>
      <c r="AF110" s="46">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6"/>
    </row>
    <row r="112" spans="1:32" ht="15" customHeight="1">
      <c r="A112" s="8" t="s">
        <v>1368</v>
      </c>
      <c r="B112" s="24" t="s">
        <v>1269</v>
      </c>
      <c r="C112" s="27">
        <f>'AEO 2023 Table 49 Raw'!F100</f>
        <v>9.1934930000000001</v>
      </c>
      <c r="D112" s="27">
        <f>'AEO 2023 Table 49 Raw'!G100</f>
        <v>9.3652320000000007</v>
      </c>
      <c r="E112" s="27">
        <f>'AEO 2023 Table 49 Raw'!H100</f>
        <v>9.5524740000000001</v>
      </c>
      <c r="F112" s="27">
        <f>'AEO 2023 Table 49 Raw'!I100</f>
        <v>9.7553370000000008</v>
      </c>
      <c r="G112" s="27">
        <f>'AEO 2023 Table 49 Raw'!J100</f>
        <v>9.9775200000000002</v>
      </c>
      <c r="H112" s="27">
        <f>'AEO 2023 Table 49 Raw'!K100</f>
        <v>10.21791</v>
      </c>
      <c r="I112" s="27">
        <f>'AEO 2023 Table 49 Raw'!L100</f>
        <v>10.453772000000001</v>
      </c>
      <c r="J112" s="27">
        <f>'AEO 2023 Table 49 Raw'!M100</f>
        <v>10.692489999999999</v>
      </c>
      <c r="K112" s="27">
        <f>'AEO 2023 Table 49 Raw'!N100</f>
        <v>10.928440999999999</v>
      </c>
      <c r="L112" s="27">
        <f>'AEO 2023 Table 49 Raw'!O100</f>
        <v>11.163418999999999</v>
      </c>
      <c r="M112" s="27">
        <f>'AEO 2023 Table 49 Raw'!P100</f>
        <v>11.393236999999999</v>
      </c>
      <c r="N112" s="27">
        <f>'AEO 2023 Table 49 Raw'!Q100</f>
        <v>11.612363999999999</v>
      </c>
      <c r="O112" s="27">
        <f>'AEO 2023 Table 49 Raw'!R100</f>
        <v>11.819832</v>
      </c>
      <c r="P112" s="27">
        <f>'AEO 2023 Table 49 Raw'!S100</f>
        <v>12.013006000000001</v>
      </c>
      <c r="Q112" s="27">
        <f>'AEO 2023 Table 49 Raw'!T100</f>
        <v>12.188948</v>
      </c>
      <c r="R112" s="27">
        <f>'AEO 2023 Table 49 Raw'!U100</f>
        <v>12.343935999999999</v>
      </c>
      <c r="S112" s="27">
        <f>'AEO 2023 Table 49 Raw'!V100</f>
        <v>12.486737</v>
      </c>
      <c r="T112" s="27">
        <f>'AEO 2023 Table 49 Raw'!W100</f>
        <v>12.618592</v>
      </c>
      <c r="U112" s="27">
        <f>'AEO 2023 Table 49 Raw'!X100</f>
        <v>12.741313999999999</v>
      </c>
      <c r="V112" s="27">
        <f>'AEO 2023 Table 49 Raw'!Y100</f>
        <v>12.857139999999999</v>
      </c>
      <c r="W112" s="27">
        <f>'AEO 2023 Table 49 Raw'!Z100</f>
        <v>12.963443</v>
      </c>
      <c r="X112" s="27">
        <f>'AEO 2023 Table 49 Raw'!AA100</f>
        <v>13.05461</v>
      </c>
      <c r="Y112" s="27">
        <f>'AEO 2023 Table 49 Raw'!AB100</f>
        <v>13.131830000000001</v>
      </c>
      <c r="Z112" s="27">
        <f>'AEO 2023 Table 49 Raw'!AC100</f>
        <v>13.199884000000001</v>
      </c>
      <c r="AA112" s="27">
        <f>'AEO 2023 Table 49 Raw'!AD100</f>
        <v>13.263370999999999</v>
      </c>
      <c r="AB112" s="27">
        <f>'AEO 2023 Table 49 Raw'!AE100</f>
        <v>13.321268</v>
      </c>
      <c r="AC112" s="27">
        <f>'AEO 2023 Table 49 Raw'!AF100</f>
        <v>13.374677999999999</v>
      </c>
      <c r="AD112" s="27">
        <f>'AEO 2023 Table 49 Raw'!AG100</f>
        <v>13.425803999999999</v>
      </c>
      <c r="AE112" s="27">
        <f>'AEO 2023 Table 49 Raw'!AH100</f>
        <v>13.475213</v>
      </c>
      <c r="AF112" s="46">
        <f>'AEO 2023 Table 49 Raw'!AI100</f>
        <v>1.4E-2</v>
      </c>
    </row>
    <row r="113" spans="1:32" ht="12" customHeight="1">
      <c r="A113" s="8" t="s">
        <v>1369</v>
      </c>
      <c r="B113" s="24" t="s">
        <v>1271</v>
      </c>
      <c r="C113" s="27">
        <f>'AEO 2023 Table 49 Raw'!F101</f>
        <v>6.7494009999999998</v>
      </c>
      <c r="D113" s="27">
        <f>'AEO 2023 Table 49 Raw'!G101</f>
        <v>6.8180079999999998</v>
      </c>
      <c r="E113" s="27">
        <f>'AEO 2023 Table 49 Raw'!H101</f>
        <v>6.8954649999999997</v>
      </c>
      <c r="F113" s="27">
        <f>'AEO 2023 Table 49 Raw'!I101</f>
        <v>6.9845829999999998</v>
      </c>
      <c r="G113" s="27">
        <f>'AEO 2023 Table 49 Raw'!J101</f>
        <v>7.0856370000000002</v>
      </c>
      <c r="H113" s="27">
        <f>'AEO 2023 Table 49 Raw'!K101</f>
        <v>7.1996779999999996</v>
      </c>
      <c r="I113" s="27">
        <f>'AEO 2023 Table 49 Raw'!L101</f>
        <v>7.3122870000000004</v>
      </c>
      <c r="J113" s="27">
        <f>'AEO 2023 Table 49 Raw'!M101</f>
        <v>7.4288230000000004</v>
      </c>
      <c r="K113" s="27">
        <f>'AEO 2023 Table 49 Raw'!N101</f>
        <v>7.5473569999999999</v>
      </c>
      <c r="L113" s="27">
        <f>'AEO 2023 Table 49 Raw'!O101</f>
        <v>7.6688140000000002</v>
      </c>
      <c r="M113" s="27">
        <f>'AEO 2023 Table 49 Raw'!P101</f>
        <v>7.7905740000000003</v>
      </c>
      <c r="N113" s="27">
        <f>'AEO 2023 Table 49 Raw'!Q101</f>
        <v>7.9125480000000001</v>
      </c>
      <c r="O113" s="27">
        <f>'AEO 2023 Table 49 Raw'!R101</f>
        <v>8.0303690000000003</v>
      </c>
      <c r="P113" s="27">
        <f>'AEO 2023 Table 49 Raw'!S101</f>
        <v>8.1447109999999991</v>
      </c>
      <c r="Q113" s="27">
        <f>'AEO 2023 Table 49 Raw'!T101</f>
        <v>8.2542380000000009</v>
      </c>
      <c r="R113" s="27">
        <f>'AEO 2023 Table 49 Raw'!U101</f>
        <v>8.3553920000000002</v>
      </c>
      <c r="S113" s="27">
        <f>'AEO 2023 Table 49 Raw'!V101</f>
        <v>8.453716</v>
      </c>
      <c r="T113" s="27">
        <f>'AEO 2023 Table 49 Raw'!W101</f>
        <v>8.5422940000000001</v>
      </c>
      <c r="U113" s="27">
        <f>'AEO 2023 Table 49 Raw'!X101</f>
        <v>8.6283569999999994</v>
      </c>
      <c r="V113" s="27">
        <f>'AEO 2023 Table 49 Raw'!Y101</f>
        <v>8.7083139999999997</v>
      </c>
      <c r="W113" s="27">
        <f>'AEO 2023 Table 49 Raw'!Z101</f>
        <v>8.7824120000000008</v>
      </c>
      <c r="X113" s="27">
        <f>'AEO 2023 Table 49 Raw'!AA101</f>
        <v>8.8477949999999996</v>
      </c>
      <c r="Y113" s="27">
        <f>'AEO 2023 Table 49 Raw'!AB101</f>
        <v>8.9052720000000001</v>
      </c>
      <c r="Z113" s="27">
        <f>'AEO 2023 Table 49 Raw'!AC101</f>
        <v>8.9584709999999994</v>
      </c>
      <c r="AA113" s="27">
        <f>'AEO 2023 Table 49 Raw'!AD101</f>
        <v>9.0087639999999993</v>
      </c>
      <c r="AB113" s="27">
        <f>'AEO 2023 Table 49 Raw'!AE101</f>
        <v>9.0568310000000007</v>
      </c>
      <c r="AC113" s="27">
        <f>'AEO 2023 Table 49 Raw'!AF101</f>
        <v>9.1012599999999999</v>
      </c>
      <c r="AD113" s="27">
        <f>'AEO 2023 Table 49 Raw'!AG101</f>
        <v>9.1424400000000006</v>
      </c>
      <c r="AE113" s="27">
        <f>'AEO 2023 Table 49 Raw'!AH101</f>
        <v>9.1822199999999992</v>
      </c>
      <c r="AF113" s="46">
        <f>'AEO 2023 Table 49 Raw'!AI101</f>
        <v>1.0999999999999999E-2</v>
      </c>
    </row>
    <row r="114" spans="1:32" ht="15" customHeight="1">
      <c r="A114" s="8" t="s">
        <v>1370</v>
      </c>
      <c r="B114" s="24" t="s">
        <v>915</v>
      </c>
      <c r="C114" s="27">
        <f>'AEO 2023 Table 49 Raw'!F102</f>
        <v>6.6742569999999999</v>
      </c>
      <c r="D114" s="27">
        <f>'AEO 2023 Table 49 Raw'!G102</f>
        <v>6.7502360000000001</v>
      </c>
      <c r="E114" s="27">
        <f>'AEO 2023 Table 49 Raw'!H102</f>
        <v>6.8340909999999999</v>
      </c>
      <c r="F114" s="27">
        <f>'AEO 2023 Table 49 Raw'!I102</f>
        <v>6.9270420000000001</v>
      </c>
      <c r="G114" s="27">
        <f>'AEO 2023 Table 49 Raw'!J102</f>
        <v>7.0353000000000003</v>
      </c>
      <c r="H114" s="27">
        <f>'AEO 2023 Table 49 Raw'!K102</f>
        <v>7.1614709999999997</v>
      </c>
      <c r="I114" s="27">
        <f>'AEO 2023 Table 49 Raw'!L102</f>
        <v>7.2920660000000002</v>
      </c>
      <c r="J114" s="27">
        <f>'AEO 2023 Table 49 Raw'!M102</f>
        <v>7.4338920000000002</v>
      </c>
      <c r="K114" s="27">
        <f>'AEO 2023 Table 49 Raw'!N102</f>
        <v>7.5826339999999997</v>
      </c>
      <c r="L114" s="27">
        <f>'AEO 2023 Table 49 Raw'!O102</f>
        <v>7.7406329999999999</v>
      </c>
      <c r="M114" s="27">
        <f>'AEO 2023 Table 49 Raw'!P102</f>
        <v>7.9053680000000002</v>
      </c>
      <c r="N114" s="27">
        <f>'AEO 2023 Table 49 Raw'!Q102</f>
        <v>8.0702040000000004</v>
      </c>
      <c r="O114" s="27">
        <f>'AEO 2023 Table 49 Raw'!R102</f>
        <v>8.2291989999999995</v>
      </c>
      <c r="P114" s="27">
        <f>'AEO 2023 Table 49 Raw'!S102</f>
        <v>8.3903549999999996</v>
      </c>
      <c r="Q114" s="27">
        <f>'AEO 2023 Table 49 Raw'!T102</f>
        <v>8.5396909999999995</v>
      </c>
      <c r="R114" s="27">
        <f>'AEO 2023 Table 49 Raw'!U102</f>
        <v>8.6743699999999997</v>
      </c>
      <c r="S114" s="27">
        <f>'AEO 2023 Table 49 Raw'!V102</f>
        <v>8.7934529999999995</v>
      </c>
      <c r="T114" s="27">
        <f>'AEO 2023 Table 49 Raw'!W102</f>
        <v>8.8961089999999992</v>
      </c>
      <c r="U114" s="27">
        <f>'AEO 2023 Table 49 Raw'!X102</f>
        <v>8.9826840000000008</v>
      </c>
      <c r="V114" s="27">
        <f>'AEO 2023 Table 49 Raw'!Y102</f>
        <v>9.0538650000000001</v>
      </c>
      <c r="W114" s="27">
        <f>'AEO 2023 Table 49 Raw'!Z102</f>
        <v>9.1118970000000008</v>
      </c>
      <c r="X114" s="27">
        <f>'AEO 2023 Table 49 Raw'!AA102</f>
        <v>9.1586599999999994</v>
      </c>
      <c r="Y114" s="27">
        <f>'AEO 2023 Table 49 Raw'!AB102</f>
        <v>9.1958420000000007</v>
      </c>
      <c r="Z114" s="27">
        <f>'AEO 2023 Table 49 Raw'!AC102</f>
        <v>9.2252840000000003</v>
      </c>
      <c r="AA114" s="27">
        <f>'AEO 2023 Table 49 Raw'!AD102</f>
        <v>9.2488969999999995</v>
      </c>
      <c r="AB114" s="27">
        <f>'AEO 2023 Table 49 Raw'!AE102</f>
        <v>9.2681740000000001</v>
      </c>
      <c r="AC114" s="27">
        <f>'AEO 2023 Table 49 Raw'!AF102</f>
        <v>9.2843180000000007</v>
      </c>
      <c r="AD114" s="27">
        <f>'AEO 2023 Table 49 Raw'!AG102</f>
        <v>9.3088909999999991</v>
      </c>
      <c r="AE114" s="27">
        <f>'AEO 2023 Table 49 Raw'!AH102</f>
        <v>9.3286909999999992</v>
      </c>
      <c r="AF114" s="46">
        <f>'AEO 2023 Table 49 Raw'!AI102</f>
        <v>1.2E-2</v>
      </c>
    </row>
    <row r="115" spans="1:32" ht="15" customHeight="1">
      <c r="A115" s="8" t="s">
        <v>1371</v>
      </c>
      <c r="B115" s="24" t="s">
        <v>1274</v>
      </c>
      <c r="C115" s="27">
        <f>'AEO 2023 Table 49 Raw'!F103</f>
        <v>6.682525</v>
      </c>
      <c r="D115" s="27">
        <f>'AEO 2023 Table 49 Raw'!G103</f>
        <v>6.742184</v>
      </c>
      <c r="E115" s="27">
        <f>'AEO 2023 Table 49 Raw'!H103</f>
        <v>6.8050129999999998</v>
      </c>
      <c r="F115" s="27">
        <f>'AEO 2023 Table 49 Raw'!I103</f>
        <v>6.869828</v>
      </c>
      <c r="G115" s="27">
        <f>'AEO 2023 Table 49 Raw'!J103</f>
        <v>6.9357240000000004</v>
      </c>
      <c r="H115" s="27">
        <f>'AEO 2023 Table 49 Raw'!K103</f>
        <v>7.0026320000000002</v>
      </c>
      <c r="I115" s="27">
        <f>'AEO 2023 Table 49 Raw'!L103</f>
        <v>7.0620139999999996</v>
      </c>
      <c r="J115" s="27">
        <f>'AEO 2023 Table 49 Raw'!M103</f>
        <v>7.1196809999999999</v>
      </c>
      <c r="K115" s="27">
        <f>'AEO 2023 Table 49 Raw'!N103</f>
        <v>7.1755659999999999</v>
      </c>
      <c r="L115" s="27">
        <f>'AEO 2023 Table 49 Raw'!O103</f>
        <v>7.2264179999999998</v>
      </c>
      <c r="M115" s="27">
        <f>'AEO 2023 Table 49 Raw'!P103</f>
        <v>7.2705489999999999</v>
      </c>
      <c r="N115" s="27">
        <f>'AEO 2023 Table 49 Raw'!Q103</f>
        <v>7.3095549999999996</v>
      </c>
      <c r="O115" s="27">
        <f>'AEO 2023 Table 49 Raw'!R103</f>
        <v>7.3472239999999998</v>
      </c>
      <c r="P115" s="27">
        <f>'AEO 2023 Table 49 Raw'!S103</f>
        <v>7.3818339999999996</v>
      </c>
      <c r="Q115" s="27">
        <f>'AEO 2023 Table 49 Raw'!T103</f>
        <v>7.4139150000000003</v>
      </c>
      <c r="R115" s="27">
        <f>'AEO 2023 Table 49 Raw'!U103</f>
        <v>7.439146</v>
      </c>
      <c r="S115" s="27">
        <f>'AEO 2023 Table 49 Raw'!V103</f>
        <v>7.4591969999999996</v>
      </c>
      <c r="T115" s="27">
        <f>'AEO 2023 Table 49 Raw'!W103</f>
        <v>7.468807</v>
      </c>
      <c r="U115" s="27">
        <f>'AEO 2023 Table 49 Raw'!X103</f>
        <v>7.4727690000000004</v>
      </c>
      <c r="V115" s="27">
        <f>'AEO 2023 Table 49 Raw'!Y103</f>
        <v>7.4818030000000002</v>
      </c>
      <c r="W115" s="27">
        <f>'AEO 2023 Table 49 Raw'!Z103</f>
        <v>7.4849439999999996</v>
      </c>
      <c r="X115" s="27">
        <f>'AEO 2023 Table 49 Raw'!AA103</f>
        <v>7.5111949999999998</v>
      </c>
      <c r="Y115" s="27">
        <f>'AEO 2023 Table 49 Raw'!AB103</f>
        <v>7.5534230000000004</v>
      </c>
      <c r="Z115" s="27">
        <f>'AEO 2023 Table 49 Raw'!AC103</f>
        <v>7.5835270000000001</v>
      </c>
      <c r="AA115" s="27">
        <f>'AEO 2023 Table 49 Raw'!AD103</f>
        <v>7.604724</v>
      </c>
      <c r="AB115" s="27">
        <f>'AEO 2023 Table 49 Raw'!AE103</f>
        <v>7.643014</v>
      </c>
      <c r="AC115" s="27">
        <f>'AEO 2023 Table 49 Raw'!AF103</f>
        <v>7.6935770000000003</v>
      </c>
      <c r="AD115" s="27">
        <f>'AEO 2023 Table 49 Raw'!AG103</f>
        <v>7.7463850000000001</v>
      </c>
      <c r="AE115" s="27">
        <f>'AEO 2023 Table 49 Raw'!AH103</f>
        <v>7.792611</v>
      </c>
      <c r="AF115" s="46">
        <f>'AEO 2023 Table 49 Raw'!AI103</f>
        <v>6.0000000000000001E-3</v>
      </c>
    </row>
    <row r="116" spans="1:32" ht="15" customHeight="1">
      <c r="A116" s="8" t="s">
        <v>1372</v>
      </c>
      <c r="B116" s="24" t="s">
        <v>1276</v>
      </c>
      <c r="C116" s="27">
        <f>'AEO 2023 Table 49 Raw'!F104</f>
        <v>6.8797300000000003</v>
      </c>
      <c r="D116" s="27">
        <f>'AEO 2023 Table 49 Raw'!G104</f>
        <v>6.9585559999999997</v>
      </c>
      <c r="E116" s="27">
        <f>'AEO 2023 Table 49 Raw'!H104</f>
        <v>7.0539259999999997</v>
      </c>
      <c r="F116" s="27">
        <f>'AEO 2023 Table 49 Raw'!I104</f>
        <v>7.1643509999999999</v>
      </c>
      <c r="G116" s="27">
        <f>'AEO 2023 Table 49 Raw'!J104</f>
        <v>7.2945729999999998</v>
      </c>
      <c r="H116" s="27">
        <f>'AEO 2023 Table 49 Raw'!K104</f>
        <v>7.4456369999999996</v>
      </c>
      <c r="I116" s="27">
        <f>'AEO 2023 Table 49 Raw'!L104</f>
        <v>7.5878620000000003</v>
      </c>
      <c r="J116" s="27">
        <f>'AEO 2023 Table 49 Raw'!M104</f>
        <v>7.7344910000000002</v>
      </c>
      <c r="K116" s="27">
        <f>'AEO 2023 Table 49 Raw'!N104</f>
        <v>7.8792689999999999</v>
      </c>
      <c r="L116" s="27">
        <f>'AEO 2023 Table 49 Raw'!O104</f>
        <v>8.0266629999999992</v>
      </c>
      <c r="M116" s="27">
        <f>'AEO 2023 Table 49 Raw'!P104</f>
        <v>8.1720649999999999</v>
      </c>
      <c r="N116" s="27">
        <f>'AEO 2023 Table 49 Raw'!Q104</f>
        <v>8.3128790000000006</v>
      </c>
      <c r="O116" s="27">
        <f>'AEO 2023 Table 49 Raw'!R104</f>
        <v>8.4358620000000002</v>
      </c>
      <c r="P116" s="27">
        <f>'AEO 2023 Table 49 Raw'!S104</f>
        <v>8.5469030000000004</v>
      </c>
      <c r="Q116" s="27">
        <f>'AEO 2023 Table 49 Raw'!T104</f>
        <v>8.6447420000000008</v>
      </c>
      <c r="R116" s="27">
        <f>'AEO 2023 Table 49 Raw'!U104</f>
        <v>8.7266689999999993</v>
      </c>
      <c r="S116" s="27">
        <f>'AEO 2023 Table 49 Raw'!V104</f>
        <v>8.796284</v>
      </c>
      <c r="T116" s="27">
        <f>'AEO 2023 Table 49 Raw'!W104</f>
        <v>8.8562709999999996</v>
      </c>
      <c r="U116" s="27">
        <f>'AEO 2023 Table 49 Raw'!X104</f>
        <v>8.9036550000000005</v>
      </c>
      <c r="V116" s="27">
        <f>'AEO 2023 Table 49 Raw'!Y104</f>
        <v>8.9469100000000008</v>
      </c>
      <c r="W116" s="27">
        <f>'AEO 2023 Table 49 Raw'!Z104</f>
        <v>8.9838509999999996</v>
      </c>
      <c r="X116" s="27">
        <f>'AEO 2023 Table 49 Raw'!AA104</f>
        <v>9.0151039999999991</v>
      </c>
      <c r="Y116" s="27">
        <f>'AEO 2023 Table 49 Raw'!AB104</f>
        <v>9.0420529999999992</v>
      </c>
      <c r="Z116" s="27">
        <f>'AEO 2023 Table 49 Raw'!AC104</f>
        <v>9.0653799999999993</v>
      </c>
      <c r="AA116" s="27">
        <f>'AEO 2023 Table 49 Raw'!AD104</f>
        <v>9.0867579999999997</v>
      </c>
      <c r="AB116" s="27">
        <f>'AEO 2023 Table 49 Raw'!AE104</f>
        <v>9.1067900000000002</v>
      </c>
      <c r="AC116" s="27">
        <f>'AEO 2023 Table 49 Raw'!AF104</f>
        <v>9.1259890000000006</v>
      </c>
      <c r="AD116" s="27">
        <f>'AEO 2023 Table 49 Raw'!AG104</f>
        <v>9.142906</v>
      </c>
      <c r="AE116" s="27">
        <f>'AEO 2023 Table 49 Raw'!AH104</f>
        <v>9.1575290000000003</v>
      </c>
      <c r="AF116" s="46">
        <f>'AEO 2023 Table 49 Raw'!AI104</f>
        <v>0.01</v>
      </c>
    </row>
    <row r="117" spans="1:32" ht="15" customHeight="1">
      <c r="A117" s="8" t="s">
        <v>1373</v>
      </c>
      <c r="B117" s="24" t="s">
        <v>1278</v>
      </c>
      <c r="C117" s="27">
        <f>'AEO 2023 Table 49 Raw'!F105</f>
        <v>17.406905999999999</v>
      </c>
      <c r="D117" s="27">
        <f>'AEO 2023 Table 49 Raw'!G105</f>
        <v>17.424475000000001</v>
      </c>
      <c r="E117" s="27">
        <f>'AEO 2023 Table 49 Raw'!H105</f>
        <v>17.492425999999998</v>
      </c>
      <c r="F117" s="27">
        <f>'AEO 2023 Table 49 Raw'!I105</f>
        <v>17.592855</v>
      </c>
      <c r="G117" s="27">
        <f>'AEO 2023 Table 49 Raw'!J105</f>
        <v>17.722049999999999</v>
      </c>
      <c r="H117" s="27">
        <f>'AEO 2023 Table 49 Raw'!K105</f>
        <v>17.871120000000001</v>
      </c>
      <c r="I117" s="27">
        <f>'AEO 2023 Table 49 Raw'!L105</f>
        <v>18.008963000000001</v>
      </c>
      <c r="J117" s="27">
        <f>'AEO 2023 Table 49 Raw'!M105</f>
        <v>18.153369999999999</v>
      </c>
      <c r="K117" s="27">
        <f>'AEO 2023 Table 49 Raw'!N105</f>
        <v>18.298325999999999</v>
      </c>
      <c r="L117" s="27">
        <f>'AEO 2023 Table 49 Raw'!O105</f>
        <v>18.44256</v>
      </c>
      <c r="M117" s="27">
        <f>'AEO 2023 Table 49 Raw'!P105</f>
        <v>18.583237</v>
      </c>
      <c r="N117" s="27">
        <f>'AEO 2023 Table 49 Raw'!Q105</f>
        <v>18.715268999999999</v>
      </c>
      <c r="O117" s="27">
        <f>'AEO 2023 Table 49 Raw'!R105</f>
        <v>18.800598000000001</v>
      </c>
      <c r="P117" s="27">
        <f>'AEO 2023 Table 49 Raw'!S105</f>
        <v>18.892838999999999</v>
      </c>
      <c r="Q117" s="27">
        <f>'AEO 2023 Table 49 Raw'!T105</f>
        <v>19.002372999999999</v>
      </c>
      <c r="R117" s="27">
        <f>'AEO 2023 Table 49 Raw'!U105</f>
        <v>19.094362</v>
      </c>
      <c r="S117" s="27">
        <f>'AEO 2023 Table 49 Raw'!V105</f>
        <v>19.152878000000001</v>
      </c>
      <c r="T117" s="27">
        <f>'AEO 2023 Table 49 Raw'!W105</f>
        <v>19.201273</v>
      </c>
      <c r="U117" s="27">
        <f>'AEO 2023 Table 49 Raw'!X105</f>
        <v>19.264382999999999</v>
      </c>
      <c r="V117" s="27">
        <f>'AEO 2023 Table 49 Raw'!Y105</f>
        <v>19.314791</v>
      </c>
      <c r="W117" s="27">
        <f>'AEO 2023 Table 49 Raw'!Z105</f>
        <v>19.355913000000001</v>
      </c>
      <c r="X117" s="27">
        <f>'AEO 2023 Table 49 Raw'!AA105</f>
        <v>19.387871000000001</v>
      </c>
      <c r="Y117" s="27">
        <f>'AEO 2023 Table 49 Raw'!AB105</f>
        <v>19.411762</v>
      </c>
      <c r="Z117" s="27">
        <f>'AEO 2023 Table 49 Raw'!AC105</f>
        <v>19.428677</v>
      </c>
      <c r="AA117" s="27">
        <f>'AEO 2023 Table 49 Raw'!AD105</f>
        <v>19.440024999999999</v>
      </c>
      <c r="AB117" s="27">
        <f>'AEO 2023 Table 49 Raw'!AE105</f>
        <v>19.449598000000002</v>
      </c>
      <c r="AC117" s="27">
        <f>'AEO 2023 Table 49 Raw'!AF105</f>
        <v>19.456088999999999</v>
      </c>
      <c r="AD117" s="27">
        <f>'AEO 2023 Table 49 Raw'!AG105</f>
        <v>19.417252000000001</v>
      </c>
      <c r="AE117" s="27">
        <f>'AEO 2023 Table 49 Raw'!AH105</f>
        <v>19.417746999999999</v>
      </c>
      <c r="AF117" s="46">
        <f>'AEO 2023 Table 49 Raw'!AI105</f>
        <v>4.0000000000000001E-3</v>
      </c>
    </row>
    <row r="118" spans="1:32" ht="15" customHeight="1">
      <c r="A118" s="8" t="s">
        <v>1374</v>
      </c>
      <c r="B118" s="24" t="s">
        <v>1280</v>
      </c>
      <c r="C118" s="27">
        <f>'AEO 2023 Table 49 Raw'!F106</f>
        <v>0</v>
      </c>
      <c r="D118" s="27">
        <f>'AEO 2023 Table 49 Raw'!G106</f>
        <v>0</v>
      </c>
      <c r="E118" s="27">
        <f>'AEO 2023 Table 49 Raw'!H106</f>
        <v>14.553922999999999</v>
      </c>
      <c r="F118" s="27">
        <f>'AEO 2023 Table 49 Raw'!I106</f>
        <v>14.81443</v>
      </c>
      <c r="G118" s="27">
        <f>'AEO 2023 Table 49 Raw'!J106</f>
        <v>14.999262</v>
      </c>
      <c r="H118" s="27">
        <f>'AEO 2023 Table 49 Raw'!K106</f>
        <v>15.194221000000001</v>
      </c>
      <c r="I118" s="27">
        <f>'AEO 2023 Table 49 Raw'!L106</f>
        <v>15.370452999999999</v>
      </c>
      <c r="J118" s="27">
        <f>'AEO 2023 Table 49 Raw'!M106</f>
        <v>15.555801000000001</v>
      </c>
      <c r="K118" s="27">
        <f>'AEO 2023 Table 49 Raw'!N106</f>
        <v>15.742837</v>
      </c>
      <c r="L118" s="27">
        <f>'AEO 2023 Table 49 Raw'!O106</f>
        <v>15.940346</v>
      </c>
      <c r="M118" s="27">
        <f>'AEO 2023 Table 49 Raw'!P106</f>
        <v>16.155581999999999</v>
      </c>
      <c r="N118" s="27">
        <f>'AEO 2023 Table 49 Raw'!Q106</f>
        <v>16.388338000000001</v>
      </c>
      <c r="O118" s="27">
        <f>'AEO 2023 Table 49 Raw'!R106</f>
        <v>16.627168999999999</v>
      </c>
      <c r="P118" s="27">
        <f>'AEO 2023 Table 49 Raw'!S106</f>
        <v>16.845728000000001</v>
      </c>
      <c r="Q118" s="27">
        <f>'AEO 2023 Table 49 Raw'!T106</f>
        <v>17.061309999999999</v>
      </c>
      <c r="R118" s="27">
        <f>'AEO 2023 Table 49 Raw'!U106</f>
        <v>17.263641</v>
      </c>
      <c r="S118" s="27">
        <f>'AEO 2023 Table 49 Raw'!V106</f>
        <v>17.442574</v>
      </c>
      <c r="T118" s="27">
        <f>'AEO 2023 Table 49 Raw'!W106</f>
        <v>17.599931999999999</v>
      </c>
      <c r="U118" s="27">
        <f>'AEO 2023 Table 49 Raw'!X106</f>
        <v>17.737359999999999</v>
      </c>
      <c r="V118" s="27">
        <f>'AEO 2023 Table 49 Raw'!Y106</f>
        <v>17.856698999999999</v>
      </c>
      <c r="W118" s="27">
        <f>'AEO 2023 Table 49 Raw'!Z106</f>
        <v>17.957497</v>
      </c>
      <c r="X118" s="27">
        <f>'AEO 2023 Table 49 Raw'!AA106</f>
        <v>18.053599999999999</v>
      </c>
      <c r="Y118" s="27">
        <f>'AEO 2023 Table 49 Raw'!AB106</f>
        <v>18.132908</v>
      </c>
      <c r="Z118" s="27">
        <f>'AEO 2023 Table 49 Raw'!AC106</f>
        <v>18.198986000000001</v>
      </c>
      <c r="AA118" s="27">
        <f>'AEO 2023 Table 49 Raw'!AD106</f>
        <v>18.254505000000002</v>
      </c>
      <c r="AB118" s="27">
        <f>'AEO 2023 Table 49 Raw'!AE106</f>
        <v>18.301893</v>
      </c>
      <c r="AC118" s="27">
        <f>'AEO 2023 Table 49 Raw'!AF106</f>
        <v>18.342362999999999</v>
      </c>
      <c r="AD118" s="27">
        <f>'AEO 2023 Table 49 Raw'!AG106</f>
        <v>18.376874999999998</v>
      </c>
      <c r="AE118" s="27">
        <f>'AEO 2023 Table 49 Raw'!AH106</f>
        <v>18.40605</v>
      </c>
      <c r="AF118" s="46" t="str">
        <f>'AEO 2023 Table 49 Raw'!AI106</f>
        <v>- -</v>
      </c>
    </row>
    <row r="119" spans="1:32" ht="15" customHeight="1">
      <c r="A119" s="8" t="s">
        <v>1375</v>
      </c>
      <c r="B119" s="24" t="s">
        <v>1282</v>
      </c>
      <c r="C119" s="27">
        <f>'AEO 2023 Table 49 Raw'!F107</f>
        <v>0</v>
      </c>
      <c r="D119" s="27">
        <f>'AEO 2023 Table 49 Raw'!G107</f>
        <v>0</v>
      </c>
      <c r="E119" s="27">
        <f>'AEO 2023 Table 49 Raw'!H107</f>
        <v>10.500055</v>
      </c>
      <c r="F119" s="27">
        <f>'AEO 2023 Table 49 Raw'!I107</f>
        <v>10.657635000000001</v>
      </c>
      <c r="G119" s="27">
        <f>'AEO 2023 Table 49 Raw'!J107</f>
        <v>10.761960999999999</v>
      </c>
      <c r="H119" s="27">
        <f>'AEO 2023 Table 49 Raw'!K107</f>
        <v>10.867803</v>
      </c>
      <c r="I119" s="27">
        <f>'AEO 2023 Table 49 Raw'!L107</f>
        <v>10.963429</v>
      </c>
      <c r="J119" s="27">
        <f>'AEO 2023 Table 49 Raw'!M107</f>
        <v>11.074039000000001</v>
      </c>
      <c r="K119" s="27">
        <f>'AEO 2023 Table 49 Raw'!N107</f>
        <v>11.193396999999999</v>
      </c>
      <c r="L119" s="27">
        <f>'AEO 2023 Table 49 Raw'!O107</f>
        <v>11.326418</v>
      </c>
      <c r="M119" s="27">
        <f>'AEO 2023 Table 49 Raw'!P107</f>
        <v>11.477342</v>
      </c>
      <c r="N119" s="27">
        <f>'AEO 2023 Table 49 Raw'!Q107</f>
        <v>11.645424</v>
      </c>
      <c r="O119" s="27">
        <f>'AEO 2023 Table 49 Raw'!R107</f>
        <v>11.824282999999999</v>
      </c>
      <c r="P119" s="27">
        <f>'AEO 2023 Table 49 Raw'!S107</f>
        <v>11.987831</v>
      </c>
      <c r="Q119" s="27">
        <f>'AEO 2023 Table 49 Raw'!T107</f>
        <v>12.151196000000001</v>
      </c>
      <c r="R119" s="27">
        <f>'AEO 2023 Table 49 Raw'!U107</f>
        <v>12.305491999999999</v>
      </c>
      <c r="S119" s="27">
        <f>'AEO 2023 Table 49 Raw'!V107</f>
        <v>12.440662</v>
      </c>
      <c r="T119" s="27">
        <f>'AEO 2023 Table 49 Raw'!W107</f>
        <v>12.557858</v>
      </c>
      <c r="U119" s="27">
        <f>'AEO 2023 Table 49 Raw'!X107</f>
        <v>12.658509</v>
      </c>
      <c r="V119" s="27">
        <f>'AEO 2023 Table 49 Raw'!Y107</f>
        <v>12.744272</v>
      </c>
      <c r="W119" s="27">
        <f>'AEO 2023 Table 49 Raw'!Z107</f>
        <v>12.815201</v>
      </c>
      <c r="X119" s="27">
        <f>'AEO 2023 Table 49 Raw'!AA107</f>
        <v>12.880362999999999</v>
      </c>
      <c r="Y119" s="27">
        <f>'AEO 2023 Table 49 Raw'!AB107</f>
        <v>12.932831</v>
      </c>
      <c r="Z119" s="27">
        <f>'AEO 2023 Table 49 Raw'!AC107</f>
        <v>12.975436</v>
      </c>
      <c r="AA119" s="27">
        <f>'AEO 2023 Table 49 Raw'!AD107</f>
        <v>13.010389999999999</v>
      </c>
      <c r="AB119" s="27">
        <f>'AEO 2023 Table 49 Raw'!AE107</f>
        <v>13.039383000000001</v>
      </c>
      <c r="AC119" s="27">
        <f>'AEO 2023 Table 49 Raw'!AF107</f>
        <v>13.063438</v>
      </c>
      <c r="AD119" s="27">
        <f>'AEO 2023 Table 49 Raw'!AG107</f>
        <v>13.083444</v>
      </c>
      <c r="AE119" s="27">
        <f>'AEO 2023 Table 49 Raw'!AH107</f>
        <v>13.096159999999999</v>
      </c>
      <c r="AF119" s="46" t="str">
        <f>'AEO 2023 Table 49 Raw'!AI107</f>
        <v>- -</v>
      </c>
    </row>
    <row r="120" spans="1:32" ht="15" customHeight="1">
      <c r="A120" s="8" t="s">
        <v>1376</v>
      </c>
      <c r="B120" s="24" t="s">
        <v>1284</v>
      </c>
      <c r="C120" s="27">
        <f>'AEO 2023 Table 49 Raw'!F108</f>
        <v>0</v>
      </c>
      <c r="D120" s="27">
        <f>'AEO 2023 Table 49 Raw'!G108</f>
        <v>0</v>
      </c>
      <c r="E120" s="27">
        <f>'AEO 2023 Table 49 Raw'!H108</f>
        <v>11.516572999999999</v>
      </c>
      <c r="F120" s="27">
        <f>'AEO 2023 Table 49 Raw'!I108</f>
        <v>11.51674</v>
      </c>
      <c r="G120" s="27">
        <f>'AEO 2023 Table 49 Raw'!J108</f>
        <v>11.516776999999999</v>
      </c>
      <c r="H120" s="27">
        <f>'AEO 2023 Table 49 Raw'!K108</f>
        <v>11.516795</v>
      </c>
      <c r="I120" s="27">
        <f>'AEO 2023 Table 49 Raw'!L108</f>
        <v>11.516812</v>
      </c>
      <c r="J120" s="27">
        <f>'AEO 2023 Table 49 Raw'!M108</f>
        <v>11.516825000000001</v>
      </c>
      <c r="K120" s="27">
        <f>'AEO 2023 Table 49 Raw'!N108</f>
        <v>11.516837000000001</v>
      </c>
      <c r="L120" s="27">
        <f>'AEO 2023 Table 49 Raw'!O108</f>
        <v>11.516852999999999</v>
      </c>
      <c r="M120" s="27">
        <f>'AEO 2023 Table 49 Raw'!P108</f>
        <v>11.516868000000001</v>
      </c>
      <c r="N120" s="27">
        <f>'AEO 2023 Table 49 Raw'!Q108</f>
        <v>11.516883999999999</v>
      </c>
      <c r="O120" s="27">
        <f>'AEO 2023 Table 49 Raw'!R108</f>
        <v>11.516895</v>
      </c>
      <c r="P120" s="27">
        <f>'AEO 2023 Table 49 Raw'!S108</f>
        <v>11.516906000000001</v>
      </c>
      <c r="Q120" s="27">
        <f>'AEO 2023 Table 49 Raw'!T108</f>
        <v>11.516906000000001</v>
      </c>
      <c r="R120" s="27">
        <f>'AEO 2023 Table 49 Raw'!U108</f>
        <v>11.516907</v>
      </c>
      <c r="S120" s="27">
        <f>'AEO 2023 Table 49 Raw'!V108</f>
        <v>11.516893</v>
      </c>
      <c r="T120" s="27">
        <f>'AEO 2023 Table 49 Raw'!W108</f>
        <v>11.516888</v>
      </c>
      <c r="U120" s="27">
        <f>'AEO 2023 Table 49 Raw'!X108</f>
        <v>11.516883</v>
      </c>
      <c r="V120" s="27">
        <f>'AEO 2023 Table 49 Raw'!Y108</f>
        <v>11.516888</v>
      </c>
      <c r="W120" s="27">
        <f>'AEO 2023 Table 49 Raw'!Z108</f>
        <v>11.516892</v>
      </c>
      <c r="X120" s="27">
        <f>'AEO 2023 Table 49 Raw'!AA108</f>
        <v>11.516897999999999</v>
      </c>
      <c r="Y120" s="27">
        <f>'AEO 2023 Table 49 Raw'!AB108</f>
        <v>11.516908000000001</v>
      </c>
      <c r="Z120" s="27">
        <f>'AEO 2023 Table 49 Raw'!AC108</f>
        <v>11.516914</v>
      </c>
      <c r="AA120" s="27">
        <f>'AEO 2023 Table 49 Raw'!AD108</f>
        <v>11.516919</v>
      </c>
      <c r="AB120" s="27">
        <f>'AEO 2023 Table 49 Raw'!AE108</f>
        <v>11.516926</v>
      </c>
      <c r="AC120" s="27">
        <f>'AEO 2023 Table 49 Raw'!AF108</f>
        <v>11.516935999999999</v>
      </c>
      <c r="AD120" s="27">
        <f>'AEO 2023 Table 49 Raw'!AG108</f>
        <v>11.516937</v>
      </c>
      <c r="AE120" s="27">
        <f>'AEO 2023 Table 49 Raw'!AH108</f>
        <v>11.516947</v>
      </c>
      <c r="AF120" s="46" t="str">
        <f>'AEO 2023 Table 49 Raw'!AI108</f>
        <v>- -</v>
      </c>
    </row>
    <row r="121" spans="1:32" ht="15" customHeight="1">
      <c r="A121" s="8" t="s">
        <v>1377</v>
      </c>
      <c r="B121" s="24" t="s">
        <v>1378</v>
      </c>
      <c r="C121" s="27">
        <f>'AEO 2023 Table 49 Raw'!F109</f>
        <v>8.2096020000000003</v>
      </c>
      <c r="D121" s="27">
        <f>'AEO 2023 Table 49 Raw'!G109</f>
        <v>8.3398249999999994</v>
      </c>
      <c r="E121" s="27">
        <f>'AEO 2023 Table 49 Raw'!H109</f>
        <v>8.4815039999999993</v>
      </c>
      <c r="F121" s="27">
        <f>'AEO 2023 Table 49 Raw'!I109</f>
        <v>8.6381859999999993</v>
      </c>
      <c r="G121" s="27">
        <f>'AEO 2023 Table 49 Raw'!J109</f>
        <v>8.8106980000000004</v>
      </c>
      <c r="H121" s="27">
        <f>'AEO 2023 Table 49 Raw'!K109</f>
        <v>8.9997310000000006</v>
      </c>
      <c r="I121" s="27">
        <f>'AEO 2023 Table 49 Raw'!L109</f>
        <v>9.1849310000000006</v>
      </c>
      <c r="J121" s="27">
        <f>'AEO 2023 Table 49 Raw'!M109</f>
        <v>9.3724620000000005</v>
      </c>
      <c r="K121" s="27">
        <f>'AEO 2023 Table 49 Raw'!N109</f>
        <v>9.5590010000000003</v>
      </c>
      <c r="L121" s="27">
        <f>'AEO 2023 Table 49 Raw'!O109</f>
        <v>9.7464049999999993</v>
      </c>
      <c r="M121" s="27">
        <f>'AEO 2023 Table 49 Raw'!P109</f>
        <v>9.9304330000000007</v>
      </c>
      <c r="N121" s="27">
        <f>'AEO 2023 Table 49 Raw'!Q109</f>
        <v>10.109066</v>
      </c>
      <c r="O121" s="27">
        <f>'AEO 2023 Table 49 Raw'!R109</f>
        <v>10.279066</v>
      </c>
      <c r="P121" s="27">
        <f>'AEO 2023 Table 49 Raw'!S109</f>
        <v>10.440113999999999</v>
      </c>
      <c r="Q121" s="27">
        <f>'AEO 2023 Table 49 Raw'!T109</f>
        <v>10.590581999999999</v>
      </c>
      <c r="R121" s="27">
        <f>'AEO 2023 Table 49 Raw'!U109</f>
        <v>10.724627999999999</v>
      </c>
      <c r="S121" s="27">
        <f>'AEO 2023 Table 49 Raw'!V109</f>
        <v>10.852525</v>
      </c>
      <c r="T121" s="27">
        <f>'AEO 2023 Table 49 Raw'!W109</f>
        <v>10.967029</v>
      </c>
      <c r="U121" s="27">
        <f>'AEO 2023 Table 49 Raw'!X109</f>
        <v>11.076487999999999</v>
      </c>
      <c r="V121" s="27">
        <f>'AEO 2023 Table 49 Raw'!Y109</f>
        <v>11.178454</v>
      </c>
      <c r="W121" s="27">
        <f>'AEO 2023 Table 49 Raw'!Z109</f>
        <v>11.272087000000001</v>
      </c>
      <c r="X121" s="27">
        <f>'AEO 2023 Table 49 Raw'!AA109</f>
        <v>11.353084000000001</v>
      </c>
      <c r="Y121" s="27">
        <f>'AEO 2023 Table 49 Raw'!AB109</f>
        <v>11.422397</v>
      </c>
      <c r="Z121" s="27">
        <f>'AEO 2023 Table 49 Raw'!AC109</f>
        <v>11.484747</v>
      </c>
      <c r="AA121" s="27">
        <f>'AEO 2023 Table 49 Raw'!AD109</f>
        <v>11.543283000000001</v>
      </c>
      <c r="AB121" s="27">
        <f>'AEO 2023 Table 49 Raw'!AE109</f>
        <v>11.598205999999999</v>
      </c>
      <c r="AC121" s="27">
        <f>'AEO 2023 Table 49 Raw'!AF109</f>
        <v>11.649372</v>
      </c>
      <c r="AD121" s="27">
        <f>'AEO 2023 Table 49 Raw'!AG109</f>
        <v>11.697779000000001</v>
      </c>
      <c r="AE121" s="27">
        <f>'AEO 2023 Table 49 Raw'!AH109</f>
        <v>11.744865000000001</v>
      </c>
      <c r="AF121" s="46">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6"/>
    </row>
    <row r="123" spans="1:32" ht="15" customHeight="1">
      <c r="A123" s="8" t="s">
        <v>1379</v>
      </c>
      <c r="B123" s="24" t="s">
        <v>1269</v>
      </c>
      <c r="C123" s="27">
        <f>'AEO 2023 Table 49 Raw'!F111</f>
        <v>6.1747969999999999</v>
      </c>
      <c r="D123" s="27">
        <f>'AEO 2023 Table 49 Raw'!G111</f>
        <v>6.2631379999999996</v>
      </c>
      <c r="E123" s="27">
        <f>'AEO 2023 Table 49 Raw'!H111</f>
        <v>6.3641899999999998</v>
      </c>
      <c r="F123" s="27">
        <f>'AEO 2023 Table 49 Raw'!I111</f>
        <v>6.4745460000000001</v>
      </c>
      <c r="G123" s="27">
        <f>'AEO 2023 Table 49 Raw'!J111</f>
        <v>6.5940469999999998</v>
      </c>
      <c r="H123" s="27">
        <f>'AEO 2023 Table 49 Raw'!K111</f>
        <v>6.7207889999999999</v>
      </c>
      <c r="I123" s="27">
        <f>'AEO 2023 Table 49 Raw'!L111</f>
        <v>6.843197</v>
      </c>
      <c r="J123" s="27">
        <f>'AEO 2023 Table 49 Raw'!M111</f>
        <v>6.961862</v>
      </c>
      <c r="K123" s="27">
        <f>'AEO 2023 Table 49 Raw'!N111</f>
        <v>7.0754049999999999</v>
      </c>
      <c r="L123" s="27">
        <f>'AEO 2023 Table 49 Raw'!O111</f>
        <v>7.1845970000000001</v>
      </c>
      <c r="M123" s="27">
        <f>'AEO 2023 Table 49 Raw'!P111</f>
        <v>7.2889530000000002</v>
      </c>
      <c r="N123" s="27">
        <f>'AEO 2023 Table 49 Raw'!Q111</f>
        <v>7.3843529999999999</v>
      </c>
      <c r="O123" s="27">
        <f>'AEO 2023 Table 49 Raw'!R111</f>
        <v>7.4700069999999998</v>
      </c>
      <c r="P123" s="27">
        <f>'AEO 2023 Table 49 Raw'!S111</f>
        <v>7.5458119999999997</v>
      </c>
      <c r="Q123" s="27">
        <f>'AEO 2023 Table 49 Raw'!T111</f>
        <v>7.6120619999999999</v>
      </c>
      <c r="R123" s="27">
        <f>'AEO 2023 Table 49 Raw'!U111</f>
        <v>7.6691320000000003</v>
      </c>
      <c r="S123" s="27">
        <f>'AEO 2023 Table 49 Raw'!V111</f>
        <v>7.7173400000000001</v>
      </c>
      <c r="T123" s="27">
        <f>'AEO 2023 Table 49 Raw'!W111</f>
        <v>7.7591830000000002</v>
      </c>
      <c r="U123" s="27">
        <f>'AEO 2023 Table 49 Raw'!X111</f>
        <v>7.7956770000000004</v>
      </c>
      <c r="V123" s="27">
        <f>'AEO 2023 Table 49 Raw'!Y111</f>
        <v>7.8286949999999997</v>
      </c>
      <c r="W123" s="27">
        <f>'AEO 2023 Table 49 Raw'!Z111</f>
        <v>7.8561550000000002</v>
      </c>
      <c r="X123" s="27">
        <f>'AEO 2023 Table 49 Raw'!AA111</f>
        <v>7.8795140000000004</v>
      </c>
      <c r="Y123" s="27">
        <f>'AEO 2023 Table 49 Raw'!AB111</f>
        <v>7.8988430000000003</v>
      </c>
      <c r="Z123" s="27">
        <f>'AEO 2023 Table 49 Raw'!AC111</f>
        <v>7.9154609999999996</v>
      </c>
      <c r="AA123" s="27">
        <f>'AEO 2023 Table 49 Raw'!AD111</f>
        <v>7.9312490000000002</v>
      </c>
      <c r="AB123" s="27">
        <f>'AEO 2023 Table 49 Raw'!AE111</f>
        <v>7.9465659999999998</v>
      </c>
      <c r="AC123" s="27">
        <f>'AEO 2023 Table 49 Raw'!AF111</f>
        <v>7.9618060000000002</v>
      </c>
      <c r="AD123" s="27">
        <f>'AEO 2023 Table 49 Raw'!AG111</f>
        <v>7.9777769999999997</v>
      </c>
      <c r="AE123" s="27">
        <f>'AEO 2023 Table 49 Raw'!AH111</f>
        <v>7.9944930000000003</v>
      </c>
      <c r="AF123" s="46">
        <f>'AEO 2023 Table 49 Raw'!AI111</f>
        <v>8.9999999999999993E-3</v>
      </c>
    </row>
    <row r="124" spans="1:32" ht="15" customHeight="1">
      <c r="A124" s="8" t="s">
        <v>1380</v>
      </c>
      <c r="B124" s="24" t="s">
        <v>1271</v>
      </c>
      <c r="C124" s="27">
        <f>'AEO 2023 Table 49 Raw'!F112</f>
        <v>5.6052359999999997</v>
      </c>
      <c r="D124" s="27">
        <f>'AEO 2023 Table 49 Raw'!G112</f>
        <v>5.6847539999999999</v>
      </c>
      <c r="E124" s="27">
        <f>'AEO 2023 Table 49 Raw'!H112</f>
        <v>5.7612589999999999</v>
      </c>
      <c r="F124" s="27">
        <f>'AEO 2023 Table 49 Raw'!I112</f>
        <v>5.8358800000000004</v>
      </c>
      <c r="G124" s="27">
        <f>'AEO 2023 Table 49 Raw'!J112</f>
        <v>5.9035820000000001</v>
      </c>
      <c r="H124" s="27">
        <f>'AEO 2023 Table 49 Raw'!K112</f>
        <v>5.9654299999999996</v>
      </c>
      <c r="I124" s="27">
        <f>'AEO 2023 Table 49 Raw'!L112</f>
        <v>6.0203810000000004</v>
      </c>
      <c r="J124" s="27">
        <f>'AEO 2023 Table 49 Raw'!M112</f>
        <v>6.073061</v>
      </c>
      <c r="K124" s="27">
        <f>'AEO 2023 Table 49 Raw'!N112</f>
        <v>6.1196070000000002</v>
      </c>
      <c r="L124" s="27">
        <f>'AEO 2023 Table 49 Raw'!O112</f>
        <v>6.1651819999999997</v>
      </c>
      <c r="M124" s="27">
        <f>'AEO 2023 Table 49 Raw'!P112</f>
        <v>6.2110370000000001</v>
      </c>
      <c r="N124" s="27">
        <f>'AEO 2023 Table 49 Raw'!Q112</f>
        <v>6.2564869999999999</v>
      </c>
      <c r="O124" s="27">
        <f>'AEO 2023 Table 49 Raw'!R112</f>
        <v>6.2983520000000004</v>
      </c>
      <c r="P124" s="27">
        <f>'AEO 2023 Table 49 Raw'!S112</f>
        <v>6.3369929999999997</v>
      </c>
      <c r="Q124" s="27">
        <f>'AEO 2023 Table 49 Raw'!T112</f>
        <v>6.3735580000000001</v>
      </c>
      <c r="R124" s="27">
        <f>'AEO 2023 Table 49 Raw'!U112</f>
        <v>6.4073900000000004</v>
      </c>
      <c r="S124" s="27">
        <f>'AEO 2023 Table 49 Raw'!V112</f>
        <v>6.4394929999999997</v>
      </c>
      <c r="T124" s="27">
        <f>'AEO 2023 Table 49 Raw'!W112</f>
        <v>6.4703780000000002</v>
      </c>
      <c r="U124" s="27">
        <f>'AEO 2023 Table 49 Raw'!X112</f>
        <v>6.4995399999999997</v>
      </c>
      <c r="V124" s="27">
        <f>'AEO 2023 Table 49 Raw'!Y112</f>
        <v>6.5243080000000004</v>
      </c>
      <c r="W124" s="27">
        <f>'AEO 2023 Table 49 Raw'!Z112</f>
        <v>6.5479719999999997</v>
      </c>
      <c r="X124" s="27">
        <f>'AEO 2023 Table 49 Raw'!AA112</f>
        <v>6.5713140000000001</v>
      </c>
      <c r="Y124" s="27">
        <f>'AEO 2023 Table 49 Raw'!AB112</f>
        <v>6.5926679999999998</v>
      </c>
      <c r="Z124" s="27">
        <f>'AEO 2023 Table 49 Raw'!AC112</f>
        <v>6.6086530000000003</v>
      </c>
      <c r="AA124" s="27">
        <f>'AEO 2023 Table 49 Raw'!AD112</f>
        <v>6.6221139999999998</v>
      </c>
      <c r="AB124" s="27">
        <f>'AEO 2023 Table 49 Raw'!AE112</f>
        <v>6.6339899999999998</v>
      </c>
      <c r="AC124" s="27">
        <f>'AEO 2023 Table 49 Raw'!AF112</f>
        <v>6.6447120000000002</v>
      </c>
      <c r="AD124" s="27">
        <f>'AEO 2023 Table 49 Raw'!AG112</f>
        <v>6.6551020000000003</v>
      </c>
      <c r="AE124" s="27">
        <f>'AEO 2023 Table 49 Raw'!AH112</f>
        <v>6.6650169999999997</v>
      </c>
      <c r="AF124" s="46">
        <f>'AEO 2023 Table 49 Raw'!AI112</f>
        <v>6.0000000000000001E-3</v>
      </c>
    </row>
    <row r="125" spans="1:32" ht="15" customHeight="1">
      <c r="A125" s="8" t="s">
        <v>1381</v>
      </c>
      <c r="B125" s="24" t="s">
        <v>915</v>
      </c>
      <c r="C125" s="27">
        <f>'AEO 2023 Table 49 Raw'!F113</f>
        <v>6.0561600000000002</v>
      </c>
      <c r="D125" s="27">
        <f>'AEO 2023 Table 49 Raw'!G113</f>
        <v>6.0489430000000004</v>
      </c>
      <c r="E125" s="27">
        <f>'AEO 2023 Table 49 Raw'!H113</f>
        <v>6.0412739999999996</v>
      </c>
      <c r="F125" s="27">
        <f>'AEO 2023 Table 49 Raw'!I113</f>
        <v>6.039669</v>
      </c>
      <c r="G125" s="27">
        <f>'AEO 2023 Table 49 Raw'!J113</f>
        <v>6.0465280000000003</v>
      </c>
      <c r="H125" s="27">
        <f>'AEO 2023 Table 49 Raw'!K113</f>
        <v>6.0660280000000002</v>
      </c>
      <c r="I125" s="27">
        <f>'AEO 2023 Table 49 Raw'!L113</f>
        <v>6.0933210000000004</v>
      </c>
      <c r="J125" s="27">
        <f>'AEO 2023 Table 49 Raw'!M113</f>
        <v>6.1326470000000004</v>
      </c>
      <c r="K125" s="27">
        <f>'AEO 2023 Table 49 Raw'!N113</f>
        <v>6.1812399999999998</v>
      </c>
      <c r="L125" s="27">
        <f>'AEO 2023 Table 49 Raw'!O113</f>
        <v>6.2398040000000004</v>
      </c>
      <c r="M125" s="27">
        <f>'AEO 2023 Table 49 Raw'!P113</f>
        <v>6.3066719999999998</v>
      </c>
      <c r="N125" s="27">
        <f>'AEO 2023 Table 49 Raw'!Q113</f>
        <v>6.3761840000000003</v>
      </c>
      <c r="O125" s="27">
        <f>'AEO 2023 Table 49 Raw'!R113</f>
        <v>6.4389529999999997</v>
      </c>
      <c r="P125" s="27">
        <f>'AEO 2023 Table 49 Raw'!S113</f>
        <v>6.4935749999999999</v>
      </c>
      <c r="Q125" s="27">
        <f>'AEO 2023 Table 49 Raw'!T113</f>
        <v>6.5429089999999999</v>
      </c>
      <c r="R125" s="27">
        <f>'AEO 2023 Table 49 Raw'!U113</f>
        <v>6.5880179999999999</v>
      </c>
      <c r="S125" s="27">
        <f>'AEO 2023 Table 49 Raw'!V113</f>
        <v>6.6285590000000001</v>
      </c>
      <c r="T125" s="27">
        <f>'AEO 2023 Table 49 Raw'!W113</f>
        <v>6.6656829999999996</v>
      </c>
      <c r="U125" s="27">
        <f>'AEO 2023 Table 49 Raw'!X113</f>
        <v>6.7004239999999999</v>
      </c>
      <c r="V125" s="27">
        <f>'AEO 2023 Table 49 Raw'!Y113</f>
        <v>6.7319459999999998</v>
      </c>
      <c r="W125" s="27">
        <f>'AEO 2023 Table 49 Raw'!Z113</f>
        <v>6.7575539999999998</v>
      </c>
      <c r="X125" s="27">
        <f>'AEO 2023 Table 49 Raw'!AA113</f>
        <v>6.7787800000000002</v>
      </c>
      <c r="Y125" s="27">
        <f>'AEO 2023 Table 49 Raw'!AB113</f>
        <v>6.7963300000000002</v>
      </c>
      <c r="Z125" s="27">
        <f>'AEO 2023 Table 49 Raw'!AC113</f>
        <v>6.810613</v>
      </c>
      <c r="AA125" s="27">
        <f>'AEO 2023 Table 49 Raw'!AD113</f>
        <v>6.822203</v>
      </c>
      <c r="AB125" s="27">
        <f>'AEO 2023 Table 49 Raw'!AE113</f>
        <v>6.831779</v>
      </c>
      <c r="AC125" s="27">
        <f>'AEO 2023 Table 49 Raw'!AF113</f>
        <v>6.8401379999999996</v>
      </c>
      <c r="AD125" s="27">
        <f>'AEO 2023 Table 49 Raw'!AG113</f>
        <v>6.8498039999999998</v>
      </c>
      <c r="AE125" s="27">
        <f>'AEO 2023 Table 49 Raw'!AH113</f>
        <v>6.8615259999999996</v>
      </c>
      <c r="AF125" s="46">
        <f>'AEO 2023 Table 49 Raw'!AI113</f>
        <v>4.0000000000000001E-3</v>
      </c>
    </row>
    <row r="126" spans="1:32" ht="15" customHeight="1">
      <c r="A126" s="8" t="s">
        <v>1382</v>
      </c>
      <c r="B126" s="24" t="s">
        <v>1274</v>
      </c>
      <c r="C126" s="27">
        <f>'AEO 2023 Table 49 Raw'!F114</f>
        <v>5.9053310000000003</v>
      </c>
      <c r="D126" s="27">
        <f>'AEO 2023 Table 49 Raw'!G114</f>
        <v>5.983123</v>
      </c>
      <c r="E126" s="27">
        <f>'AEO 2023 Table 49 Raw'!H114</f>
        <v>6.0726930000000001</v>
      </c>
      <c r="F126" s="27">
        <f>'AEO 2023 Table 49 Raw'!I114</f>
        <v>6.168634</v>
      </c>
      <c r="G126" s="27">
        <f>'AEO 2023 Table 49 Raw'!J114</f>
        <v>6.2683559999999998</v>
      </c>
      <c r="H126" s="27">
        <f>'AEO 2023 Table 49 Raw'!K114</f>
        <v>6.3721629999999996</v>
      </c>
      <c r="I126" s="27">
        <f>'AEO 2023 Table 49 Raw'!L114</f>
        <v>6.4672330000000002</v>
      </c>
      <c r="J126" s="27">
        <f>'AEO 2023 Table 49 Raw'!M114</f>
        <v>6.556108</v>
      </c>
      <c r="K126" s="27">
        <f>'AEO 2023 Table 49 Raw'!N114</f>
        <v>6.6405469999999998</v>
      </c>
      <c r="L126" s="27">
        <f>'AEO 2023 Table 49 Raw'!O114</f>
        <v>6.7226379999999999</v>
      </c>
      <c r="M126" s="27">
        <f>'AEO 2023 Table 49 Raw'!P114</f>
        <v>6.8020509999999996</v>
      </c>
      <c r="N126" s="27">
        <f>'AEO 2023 Table 49 Raw'!Q114</f>
        <v>6.8769489999999998</v>
      </c>
      <c r="O126" s="27">
        <f>'AEO 2023 Table 49 Raw'!R114</f>
        <v>6.9468329999999998</v>
      </c>
      <c r="P126" s="27">
        <f>'AEO 2023 Table 49 Raw'!S114</f>
        <v>7.0134730000000003</v>
      </c>
      <c r="Q126" s="27">
        <f>'AEO 2023 Table 49 Raw'!T114</f>
        <v>7.0764860000000001</v>
      </c>
      <c r="R126" s="27">
        <f>'AEO 2023 Table 49 Raw'!U114</f>
        <v>7.1345520000000002</v>
      </c>
      <c r="S126" s="27">
        <f>'AEO 2023 Table 49 Raw'!V114</f>
        <v>7.1866700000000003</v>
      </c>
      <c r="T126" s="27">
        <f>'AEO 2023 Table 49 Raw'!W114</f>
        <v>7.2327680000000001</v>
      </c>
      <c r="U126" s="27">
        <f>'AEO 2023 Table 49 Raw'!X114</f>
        <v>7.2719079999999998</v>
      </c>
      <c r="V126" s="27">
        <f>'AEO 2023 Table 49 Raw'!Y114</f>
        <v>7.3056330000000003</v>
      </c>
      <c r="W126" s="27">
        <f>'AEO 2023 Table 49 Raw'!Z114</f>
        <v>7.3347680000000004</v>
      </c>
      <c r="X126" s="27">
        <f>'AEO 2023 Table 49 Raw'!AA114</f>
        <v>7.360627</v>
      </c>
      <c r="Y126" s="27">
        <f>'AEO 2023 Table 49 Raw'!AB114</f>
        <v>7.3831530000000001</v>
      </c>
      <c r="Z126" s="27">
        <f>'AEO 2023 Table 49 Raw'!AC114</f>
        <v>7.4035219999999997</v>
      </c>
      <c r="AA126" s="27">
        <f>'AEO 2023 Table 49 Raw'!AD114</f>
        <v>7.4229089999999998</v>
      </c>
      <c r="AB126" s="27">
        <f>'AEO 2023 Table 49 Raw'!AE114</f>
        <v>7.441611</v>
      </c>
      <c r="AC126" s="27">
        <f>'AEO 2023 Table 49 Raw'!AF114</f>
        <v>7.4615900000000002</v>
      </c>
      <c r="AD126" s="27">
        <f>'AEO 2023 Table 49 Raw'!AG114</f>
        <v>7.4824029999999997</v>
      </c>
      <c r="AE126" s="27">
        <f>'AEO 2023 Table 49 Raw'!AH114</f>
        <v>7.5027249999999999</v>
      </c>
      <c r="AF126" s="46">
        <f>'AEO 2023 Table 49 Raw'!AI114</f>
        <v>8.9999999999999993E-3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6" t="str">
        <f>'AEO 2023 Table 49 Raw'!AI115</f>
        <v>- -</v>
      </c>
    </row>
    <row r="128" spans="1:32" ht="12" customHeight="1">
      <c r="A128" s="8" t="s">
        <v>1384</v>
      </c>
      <c r="B128" s="24" t="s">
        <v>1278</v>
      </c>
      <c r="C128" s="27">
        <f>'AEO 2023 Table 49 Raw'!F116</f>
        <v>12.511473000000001</v>
      </c>
      <c r="D128" s="27">
        <f>'AEO 2023 Table 49 Raw'!G116</f>
        <v>12.210653000000001</v>
      </c>
      <c r="E128" s="27">
        <f>'AEO 2023 Table 49 Raw'!H116</f>
        <v>12.036019</v>
      </c>
      <c r="F128" s="27">
        <f>'AEO 2023 Table 49 Raw'!I116</f>
        <v>11.924056</v>
      </c>
      <c r="G128" s="27">
        <f>'AEO 2023 Table 49 Raw'!J116</f>
        <v>11.843102999999999</v>
      </c>
      <c r="H128" s="27">
        <f>'AEO 2023 Table 49 Raw'!K116</f>
        <v>11.780753000000001</v>
      </c>
      <c r="I128" s="27">
        <f>'AEO 2023 Table 49 Raw'!L116</f>
        <v>11.727449</v>
      </c>
      <c r="J128" s="27">
        <f>'AEO 2023 Table 49 Raw'!M116</f>
        <v>11.683047999999999</v>
      </c>
      <c r="K128" s="27">
        <f>'AEO 2023 Table 49 Raw'!N116</f>
        <v>11.644795</v>
      </c>
      <c r="L128" s="27">
        <f>'AEO 2023 Table 49 Raw'!O116</f>
        <v>11.610479</v>
      </c>
      <c r="M128" s="27">
        <f>'AEO 2023 Table 49 Raw'!P116</f>
        <v>11.5802</v>
      </c>
      <c r="N128" s="27">
        <f>'AEO 2023 Table 49 Raw'!Q116</f>
        <v>11.554527999999999</v>
      </c>
      <c r="O128" s="27">
        <f>'AEO 2023 Table 49 Raw'!R116</f>
        <v>11.535361</v>
      </c>
      <c r="P128" s="27">
        <f>'AEO 2023 Table 49 Raw'!S116</f>
        <v>11.525733000000001</v>
      </c>
      <c r="Q128" s="27">
        <f>'AEO 2023 Table 49 Raw'!T116</f>
        <v>11.515779</v>
      </c>
      <c r="R128" s="27">
        <f>'AEO 2023 Table 49 Raw'!U116</f>
        <v>11.511056999999999</v>
      </c>
      <c r="S128" s="27">
        <f>'AEO 2023 Table 49 Raw'!V116</f>
        <v>11.517839</v>
      </c>
      <c r="T128" s="27">
        <f>'AEO 2023 Table 49 Raw'!W116</f>
        <v>11.529489999999999</v>
      </c>
      <c r="U128" s="27">
        <f>'AEO 2023 Table 49 Raw'!X116</f>
        <v>11.525361</v>
      </c>
      <c r="V128" s="27">
        <f>'AEO 2023 Table 49 Raw'!Y116</f>
        <v>11.531764000000001</v>
      </c>
      <c r="W128" s="27">
        <f>'AEO 2023 Table 49 Raw'!Z116</f>
        <v>11.557098</v>
      </c>
      <c r="X128" s="27">
        <f>'AEO 2023 Table 49 Raw'!AA116</f>
        <v>11.581346999999999</v>
      </c>
      <c r="Y128" s="27">
        <f>'AEO 2023 Table 49 Raw'!AB116</f>
        <v>11.593443000000001</v>
      </c>
      <c r="Z128" s="27">
        <f>'AEO 2023 Table 49 Raw'!AC116</f>
        <v>11.601804</v>
      </c>
      <c r="AA128" s="27">
        <f>'AEO 2023 Table 49 Raw'!AD116</f>
        <v>11.607435000000001</v>
      </c>
      <c r="AB128" s="27">
        <f>'AEO 2023 Table 49 Raw'!AE116</f>
        <v>11.611329</v>
      </c>
      <c r="AC128" s="27">
        <f>'AEO 2023 Table 49 Raw'!AF116</f>
        <v>11.614020999999999</v>
      </c>
      <c r="AD128" s="27">
        <f>'AEO 2023 Table 49 Raw'!AG116</f>
        <v>11.615816000000001</v>
      </c>
      <c r="AE128" s="27">
        <f>'AEO 2023 Table 49 Raw'!AH116</f>
        <v>11.616849</v>
      </c>
      <c r="AF128" s="46">
        <f>'AEO 2023 Table 49 Raw'!AI116</f>
        <v>-3.0000000000000001E-3</v>
      </c>
    </row>
    <row r="129" spans="1:32" ht="12" customHeight="1">
      <c r="A129" s="8" t="s">
        <v>1385</v>
      </c>
      <c r="B129" s="24" t="s">
        <v>1280</v>
      </c>
      <c r="C129" s="27">
        <f>'AEO 2023 Table 49 Raw'!F117</f>
        <v>0</v>
      </c>
      <c r="D129" s="27">
        <f>'AEO 2023 Table 49 Raw'!G117</f>
        <v>0</v>
      </c>
      <c r="E129" s="27">
        <f>'AEO 2023 Table 49 Raw'!H117</f>
        <v>1.5461009999999999</v>
      </c>
      <c r="F129" s="27">
        <f>'AEO 2023 Table 49 Raw'!I117</f>
        <v>2.6609569999999998</v>
      </c>
      <c r="G129" s="27">
        <f>'AEO 2023 Table 49 Raw'!J117</f>
        <v>3.5018669999999998</v>
      </c>
      <c r="H129" s="27">
        <f>'AEO 2023 Table 49 Raw'!K117</f>
        <v>4.1707020000000004</v>
      </c>
      <c r="I129" s="27">
        <f>'AEO 2023 Table 49 Raw'!L117</f>
        <v>4.7141149999999996</v>
      </c>
      <c r="J129" s="27">
        <f>'AEO 2023 Table 49 Raw'!M117</f>
        <v>5.1710019999999997</v>
      </c>
      <c r="K129" s="27">
        <f>'AEO 2023 Table 49 Raw'!N117</f>
        <v>5.5729930000000003</v>
      </c>
      <c r="L129" s="27">
        <f>'AEO 2023 Table 49 Raw'!O117</f>
        <v>5.949503</v>
      </c>
      <c r="M129" s="27">
        <f>'AEO 2023 Table 49 Raw'!P117</f>
        <v>6.3241040000000002</v>
      </c>
      <c r="N129" s="27">
        <f>'AEO 2023 Table 49 Raw'!Q117</f>
        <v>6.7058600000000004</v>
      </c>
      <c r="O129" s="27">
        <f>'AEO 2023 Table 49 Raw'!R117</f>
        <v>7.0957330000000001</v>
      </c>
      <c r="P129" s="27">
        <f>'AEO 2023 Table 49 Raw'!S117</f>
        <v>7.4876860000000001</v>
      </c>
      <c r="Q129" s="27">
        <f>'AEO 2023 Table 49 Raw'!T117</f>
        <v>7.8834790000000003</v>
      </c>
      <c r="R129" s="27">
        <f>'AEO 2023 Table 49 Raw'!U117</f>
        <v>8.2753180000000004</v>
      </c>
      <c r="S129" s="27">
        <f>'AEO 2023 Table 49 Raw'!V117</f>
        <v>8.65062</v>
      </c>
      <c r="T129" s="27">
        <f>'AEO 2023 Table 49 Raw'!W117</f>
        <v>8.9969479999999997</v>
      </c>
      <c r="U129" s="27">
        <f>'AEO 2023 Table 49 Raw'!X117</f>
        <v>9.2994760000000003</v>
      </c>
      <c r="V129" s="27">
        <f>'AEO 2023 Table 49 Raw'!Y117</f>
        <v>9.5419169999999998</v>
      </c>
      <c r="W129" s="27">
        <f>'AEO 2023 Table 49 Raw'!Z117</f>
        <v>9.7067639999999997</v>
      </c>
      <c r="X129" s="27">
        <f>'AEO 2023 Table 49 Raw'!AA117</f>
        <v>9.9307259999999999</v>
      </c>
      <c r="Y129" s="27">
        <f>'AEO 2023 Table 49 Raw'!AB117</f>
        <v>10.165642</v>
      </c>
      <c r="Z129" s="27">
        <f>'AEO 2023 Table 49 Raw'!AC117</f>
        <v>10.317242</v>
      </c>
      <c r="AA129" s="27">
        <f>'AEO 2023 Table 49 Raw'!AD117</f>
        <v>10.342036</v>
      </c>
      <c r="AB129" s="27">
        <f>'AEO 2023 Table 49 Raw'!AE117</f>
        <v>10.416891</v>
      </c>
      <c r="AC129" s="27">
        <f>'AEO 2023 Table 49 Raw'!AF117</f>
        <v>10.484289</v>
      </c>
      <c r="AD129" s="27">
        <f>'AEO 2023 Table 49 Raw'!AG117</f>
        <v>10.544497</v>
      </c>
      <c r="AE129" s="27">
        <f>'AEO 2023 Table 49 Raw'!AH117</f>
        <v>10.597572</v>
      </c>
      <c r="AF129" s="46"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2.532251</v>
      </c>
      <c r="G130" s="27">
        <f>'AEO 2023 Table 49 Raw'!J118</f>
        <v>3.3301569999999998</v>
      </c>
      <c r="H130" s="27">
        <f>'AEO 2023 Table 49 Raw'!K118</f>
        <v>3.9660000000000002</v>
      </c>
      <c r="I130" s="27">
        <f>'AEO 2023 Table 49 Raw'!L118</f>
        <v>4.4790369999999999</v>
      </c>
      <c r="J130" s="27">
        <f>'AEO 2023 Table 49 Raw'!M118</f>
        <v>4.9083370000000004</v>
      </c>
      <c r="K130" s="27">
        <f>'AEO 2023 Table 49 Raw'!N118</f>
        <v>5.2851129999999999</v>
      </c>
      <c r="L130" s="27">
        <f>'AEO 2023 Table 49 Raw'!O118</f>
        <v>5.6391960000000001</v>
      </c>
      <c r="M130" s="27">
        <f>'AEO 2023 Table 49 Raw'!P118</f>
        <v>5.9924439999999999</v>
      </c>
      <c r="N130" s="27">
        <f>'AEO 2023 Table 49 Raw'!Q118</f>
        <v>6.3551549999999999</v>
      </c>
      <c r="O130" s="27">
        <f>'AEO 2023 Table 49 Raw'!R118</f>
        <v>6.7287650000000001</v>
      </c>
      <c r="P130" s="27">
        <f>'AEO 2023 Table 49 Raw'!S118</f>
        <v>7.1095030000000001</v>
      </c>
      <c r="Q130" s="27">
        <f>'AEO 2023 Table 49 Raw'!T118</f>
        <v>7.4971319999999997</v>
      </c>
      <c r="R130" s="27">
        <f>'AEO 2023 Table 49 Raw'!U118</f>
        <v>7.8846910000000001</v>
      </c>
      <c r="S130" s="27">
        <f>'AEO 2023 Table 49 Raw'!V118</f>
        <v>8.2597059999999995</v>
      </c>
      <c r="T130" s="27">
        <f>'AEO 2023 Table 49 Raw'!W118</f>
        <v>8.6092370000000003</v>
      </c>
      <c r="U130" s="27">
        <f>'AEO 2023 Table 49 Raw'!X118</f>
        <v>8.9166629999999998</v>
      </c>
      <c r="V130" s="27">
        <f>'AEO 2023 Table 49 Raw'!Y118</f>
        <v>9.1627430000000007</v>
      </c>
      <c r="W130" s="27">
        <f>'AEO 2023 Table 49 Raw'!Z118</f>
        <v>9.3262119999999999</v>
      </c>
      <c r="X130" s="27">
        <f>'AEO 2023 Table 49 Raw'!AA118</f>
        <v>9.5611700000000006</v>
      </c>
      <c r="Y130" s="27">
        <f>'AEO 2023 Table 49 Raw'!AB118</f>
        <v>9.8144650000000002</v>
      </c>
      <c r="Z130" s="27">
        <f>'AEO 2023 Table 49 Raw'!AC118</f>
        <v>9.9757239999999996</v>
      </c>
      <c r="AA130" s="27">
        <f>'AEO 2023 Table 49 Raw'!AD118</f>
        <v>9.9897519999999993</v>
      </c>
      <c r="AB130" s="27">
        <f>'AEO 2023 Table 49 Raw'!AE118</f>
        <v>10.065386</v>
      </c>
      <c r="AC130" s="27">
        <f>'AEO 2023 Table 49 Raw'!AF118</f>
        <v>10.133794999999999</v>
      </c>
      <c r="AD130" s="27">
        <f>'AEO 2023 Table 49 Raw'!AG118</f>
        <v>10.195079</v>
      </c>
      <c r="AE130" s="27">
        <f>'AEO 2023 Table 49 Raw'!AH118</f>
        <v>10.249694</v>
      </c>
      <c r="AF130" s="46"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7.105721</v>
      </c>
      <c r="G131" s="27">
        <f>'AEO 2023 Table 49 Raw'!J119</f>
        <v>7.1073690000000003</v>
      </c>
      <c r="H131" s="27">
        <f>'AEO 2023 Table 49 Raw'!K119</f>
        <v>7.1081440000000002</v>
      </c>
      <c r="I131" s="27">
        <f>'AEO 2023 Table 49 Raw'!L119</f>
        <v>7.108555</v>
      </c>
      <c r="J131" s="27">
        <f>'AEO 2023 Table 49 Raw'!M119</f>
        <v>7.108765</v>
      </c>
      <c r="K131" s="27">
        <f>'AEO 2023 Table 49 Raw'!N119</f>
        <v>7.1088480000000001</v>
      </c>
      <c r="L131" s="27">
        <f>'AEO 2023 Table 49 Raw'!O119</f>
        <v>7.1088690000000003</v>
      </c>
      <c r="M131" s="27">
        <f>'AEO 2023 Table 49 Raw'!P119</f>
        <v>7.1088750000000003</v>
      </c>
      <c r="N131" s="27">
        <f>'AEO 2023 Table 49 Raw'!Q119</f>
        <v>7.1088620000000002</v>
      </c>
      <c r="O131" s="27">
        <f>'AEO 2023 Table 49 Raw'!R119</f>
        <v>7.1088519999999997</v>
      </c>
      <c r="P131" s="27">
        <f>'AEO 2023 Table 49 Raw'!S119</f>
        <v>7.1088519999999997</v>
      </c>
      <c r="Q131" s="27">
        <f>'AEO 2023 Table 49 Raw'!T119</f>
        <v>7.1088680000000002</v>
      </c>
      <c r="R131" s="27">
        <f>'AEO 2023 Table 49 Raw'!U119</f>
        <v>7.1088959999999997</v>
      </c>
      <c r="S131" s="27">
        <f>'AEO 2023 Table 49 Raw'!V119</f>
        <v>7.1089380000000002</v>
      </c>
      <c r="T131" s="27">
        <f>'AEO 2023 Table 49 Raw'!W119</f>
        <v>7.1089919999999998</v>
      </c>
      <c r="U131" s="27">
        <f>'AEO 2023 Table 49 Raw'!X119</f>
        <v>7.1090549999999997</v>
      </c>
      <c r="V131" s="27">
        <f>'AEO 2023 Table 49 Raw'!Y119</f>
        <v>7.1091300000000004</v>
      </c>
      <c r="W131" s="27">
        <f>'AEO 2023 Table 49 Raw'!Z119</f>
        <v>7.1092170000000001</v>
      </c>
      <c r="X131" s="27">
        <f>'AEO 2023 Table 49 Raw'!AA119</f>
        <v>7.1093450000000002</v>
      </c>
      <c r="Y131" s="27">
        <f>'AEO 2023 Table 49 Raw'!AB119</f>
        <v>7.1094970000000002</v>
      </c>
      <c r="Z131" s="27">
        <f>'AEO 2023 Table 49 Raw'!AC119</f>
        <v>7.1096550000000001</v>
      </c>
      <c r="AA131" s="27">
        <f>'AEO 2023 Table 49 Raw'!AD119</f>
        <v>7.1098109999999997</v>
      </c>
      <c r="AB131" s="27">
        <f>'AEO 2023 Table 49 Raw'!AE119</f>
        <v>7.11</v>
      </c>
      <c r="AC131" s="27">
        <f>'AEO 2023 Table 49 Raw'!AF119</f>
        <v>7.1102040000000004</v>
      </c>
      <c r="AD131" s="27">
        <f>'AEO 2023 Table 49 Raw'!AG119</f>
        <v>7.1104269999999996</v>
      </c>
      <c r="AE131" s="27">
        <f>'AEO 2023 Table 49 Raw'!AH119</f>
        <v>7.1106559999999996</v>
      </c>
      <c r="AF131" s="46" t="str">
        <f>'AEO 2023 Table 49 Raw'!AI119</f>
        <v>- -</v>
      </c>
    </row>
    <row r="132" spans="1:32" ht="12" customHeight="1">
      <c r="A132" s="8" t="s">
        <v>1388</v>
      </c>
      <c r="B132" s="24" t="s">
        <v>1389</v>
      </c>
      <c r="C132" s="27">
        <f>'AEO 2023 Table 49 Raw'!F120</f>
        <v>6.1709569999999996</v>
      </c>
      <c r="D132" s="27">
        <f>'AEO 2023 Table 49 Raw'!G120</f>
        <v>6.2590529999999998</v>
      </c>
      <c r="E132" s="27">
        <f>'AEO 2023 Table 49 Raw'!H120</f>
        <v>6.3598309999999998</v>
      </c>
      <c r="F132" s="27">
        <f>'AEO 2023 Table 49 Raw'!I120</f>
        <v>6.4698760000000002</v>
      </c>
      <c r="G132" s="27">
        <f>'AEO 2023 Table 49 Raw'!J120</f>
        <v>6.5889829999999998</v>
      </c>
      <c r="H132" s="27">
        <f>'AEO 2023 Table 49 Raw'!K120</f>
        <v>6.7152919999999998</v>
      </c>
      <c r="I132" s="27">
        <f>'AEO 2023 Table 49 Raw'!L120</f>
        <v>6.8372390000000003</v>
      </c>
      <c r="J132" s="27">
        <f>'AEO 2023 Table 49 Raw'!M120</f>
        <v>6.9554549999999997</v>
      </c>
      <c r="K132" s="27">
        <f>'AEO 2023 Table 49 Raw'!N120</f>
        <v>7.068581</v>
      </c>
      <c r="L132" s="27">
        <f>'AEO 2023 Table 49 Raw'!O120</f>
        <v>7.1774040000000001</v>
      </c>
      <c r="M132" s="27">
        <f>'AEO 2023 Table 49 Raw'!P120</f>
        <v>7.2814249999999996</v>
      </c>
      <c r="N132" s="27">
        <f>'AEO 2023 Table 49 Raw'!Q120</f>
        <v>7.3765330000000002</v>
      </c>
      <c r="O132" s="27">
        <f>'AEO 2023 Table 49 Raw'!R120</f>
        <v>7.461919</v>
      </c>
      <c r="P132" s="27">
        <f>'AEO 2023 Table 49 Raw'!S120</f>
        <v>7.5374999999999996</v>
      </c>
      <c r="Q132" s="27">
        <f>'AEO 2023 Table 49 Raw'!T120</f>
        <v>7.6035760000000003</v>
      </c>
      <c r="R132" s="27">
        <f>'AEO 2023 Table 49 Raw'!U120</f>
        <v>7.6604989999999997</v>
      </c>
      <c r="S132" s="27">
        <f>'AEO 2023 Table 49 Raw'!V120</f>
        <v>7.7085800000000004</v>
      </c>
      <c r="T132" s="27">
        <f>'AEO 2023 Table 49 Raw'!W120</f>
        <v>7.7502800000000001</v>
      </c>
      <c r="U132" s="27">
        <f>'AEO 2023 Table 49 Raw'!X120</f>
        <v>7.7865820000000001</v>
      </c>
      <c r="V132" s="27">
        <f>'AEO 2023 Table 49 Raw'!Y120</f>
        <v>7.8193479999999997</v>
      </c>
      <c r="W132" s="27">
        <f>'AEO 2023 Table 49 Raw'!Z120</f>
        <v>7.8465619999999996</v>
      </c>
      <c r="X132" s="27">
        <f>'AEO 2023 Table 49 Raw'!AA120</f>
        <v>7.8696739999999998</v>
      </c>
      <c r="Y132" s="27">
        <f>'AEO 2023 Table 49 Raw'!AB120</f>
        <v>7.888744</v>
      </c>
      <c r="Z132" s="27">
        <f>'AEO 2023 Table 49 Raw'!AC120</f>
        <v>7.9050779999999996</v>
      </c>
      <c r="AA132" s="27">
        <f>'AEO 2023 Table 49 Raw'!AD120</f>
        <v>7.9205509999999997</v>
      </c>
      <c r="AB132" s="27">
        <f>'AEO 2023 Table 49 Raw'!AE120</f>
        <v>7.935524</v>
      </c>
      <c r="AC132" s="27">
        <f>'AEO 2023 Table 49 Raw'!AF120</f>
        <v>7.9504250000000001</v>
      </c>
      <c r="AD132" s="27">
        <f>'AEO 2023 Table 49 Raw'!AG120</f>
        <v>7.966043</v>
      </c>
      <c r="AE132" s="27">
        <f>'AEO 2023 Table 49 Raw'!AH120</f>
        <v>7.9823639999999996</v>
      </c>
      <c r="AF132" s="46">
        <f>'AEO 2023 Table 49 Raw'!AI120</f>
        <v>8.9999999999999993E-3</v>
      </c>
    </row>
    <row r="133" spans="1:32" ht="12" customHeight="1">
      <c r="A133" s="8" t="s">
        <v>1390</v>
      </c>
      <c r="B133" s="23" t="s">
        <v>1391</v>
      </c>
      <c r="C133" s="27">
        <f>'AEO 2023 Table 49 Raw'!F121</f>
        <v>7.4722710000000001</v>
      </c>
      <c r="D133" s="27">
        <f>'AEO 2023 Table 49 Raw'!G121</f>
        <v>7.5781910000000003</v>
      </c>
      <c r="E133" s="27">
        <f>'AEO 2023 Table 49 Raw'!H121</f>
        <v>7.7046760000000001</v>
      </c>
      <c r="F133" s="27">
        <f>'AEO 2023 Table 49 Raw'!I121</f>
        <v>7.8476410000000003</v>
      </c>
      <c r="G133" s="27">
        <f>'AEO 2023 Table 49 Raw'!J121</f>
        <v>8.0023850000000003</v>
      </c>
      <c r="H133" s="27">
        <f>'AEO 2023 Table 49 Raw'!K121</f>
        <v>8.1650950000000009</v>
      </c>
      <c r="I133" s="27">
        <f>'AEO 2023 Table 49 Raw'!L121</f>
        <v>8.3234320000000004</v>
      </c>
      <c r="J133" s="27">
        <f>'AEO 2023 Table 49 Raw'!M121</f>
        <v>8.4823579999999996</v>
      </c>
      <c r="K133" s="27">
        <f>'AEO 2023 Table 49 Raw'!N121</f>
        <v>8.6411680000000004</v>
      </c>
      <c r="L133" s="27">
        <f>'AEO 2023 Table 49 Raw'!O121</f>
        <v>8.7992460000000001</v>
      </c>
      <c r="M133" s="27">
        <f>'AEO 2023 Table 49 Raw'!P121</f>
        <v>8.9527129999999993</v>
      </c>
      <c r="N133" s="27">
        <f>'AEO 2023 Table 49 Raw'!Q121</f>
        <v>9.0957740000000005</v>
      </c>
      <c r="O133" s="27">
        <f>'AEO 2023 Table 49 Raw'!R121</f>
        <v>9.2264759999999999</v>
      </c>
      <c r="P133" s="27">
        <f>'AEO 2023 Table 49 Raw'!S121</f>
        <v>9.3457360000000005</v>
      </c>
      <c r="Q133" s="27">
        <f>'AEO 2023 Table 49 Raw'!T121</f>
        <v>9.4542029999999997</v>
      </c>
      <c r="R133" s="27">
        <f>'AEO 2023 Table 49 Raw'!U121</f>
        <v>9.5522039999999997</v>
      </c>
      <c r="S133" s="27">
        <f>'AEO 2023 Table 49 Raw'!V121</f>
        <v>9.6412949999999995</v>
      </c>
      <c r="T133" s="27">
        <f>'AEO 2023 Table 49 Raw'!W121</f>
        <v>9.7237410000000004</v>
      </c>
      <c r="U133" s="27">
        <f>'AEO 2023 Table 49 Raw'!X121</f>
        <v>9.8012669999999993</v>
      </c>
      <c r="V133" s="27">
        <f>'AEO 2023 Table 49 Raw'!Y121</f>
        <v>9.8736149999999991</v>
      </c>
      <c r="W133" s="27">
        <f>'AEO 2023 Table 49 Raw'!Z121</f>
        <v>9.9381979999999999</v>
      </c>
      <c r="X133" s="27">
        <f>'AEO 2023 Table 49 Raw'!AA121</f>
        <v>9.9978499999999997</v>
      </c>
      <c r="Y133" s="27">
        <f>'AEO 2023 Table 49 Raw'!AB121</f>
        <v>10.053634000000001</v>
      </c>
      <c r="Z133" s="27">
        <f>'AEO 2023 Table 49 Raw'!AC121</f>
        <v>10.108453000000001</v>
      </c>
      <c r="AA133" s="27">
        <f>'AEO 2023 Table 49 Raw'!AD121</f>
        <v>10.163320000000001</v>
      </c>
      <c r="AB133" s="27">
        <f>'AEO 2023 Table 49 Raw'!AE121</f>
        <v>10.216730999999999</v>
      </c>
      <c r="AC133" s="27">
        <f>'AEO 2023 Table 49 Raw'!AF121</f>
        <v>10.267576</v>
      </c>
      <c r="AD133" s="27">
        <f>'AEO 2023 Table 49 Raw'!AG121</f>
        <v>10.317114999999999</v>
      </c>
      <c r="AE133" s="27">
        <f>'AEO 2023 Table 49 Raw'!AH121</f>
        <v>10.366857</v>
      </c>
      <c r="AF133" s="46">
        <f>'AEO 2023 Table 49 Raw'!AI121</f>
        <v>1.2E-2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6"/>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6"/>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6"/>
    </row>
    <row r="137" spans="1:32" ht="12" customHeight="1">
      <c r="A137" s="8" t="s">
        <v>1393</v>
      </c>
      <c r="B137" s="24" t="s">
        <v>1269</v>
      </c>
      <c r="C137" s="27">
        <f>'AEO 2023 Table 49 Raw'!F124</f>
        <v>3.0150450000000002</v>
      </c>
      <c r="D137" s="27">
        <f>'AEO 2023 Table 49 Raw'!G124</f>
        <v>3.0964860000000001</v>
      </c>
      <c r="E137" s="27">
        <f>'AEO 2023 Table 49 Raw'!H124</f>
        <v>3.1816469999999999</v>
      </c>
      <c r="F137" s="27">
        <f>'AEO 2023 Table 49 Raw'!I124</f>
        <v>3.268999</v>
      </c>
      <c r="G137" s="27">
        <f>'AEO 2023 Table 49 Raw'!J124</f>
        <v>3.356503</v>
      </c>
      <c r="H137" s="27">
        <f>'AEO 2023 Table 49 Raw'!K124</f>
        <v>3.440925</v>
      </c>
      <c r="I137" s="27">
        <f>'AEO 2023 Table 49 Raw'!L124</f>
        <v>3.521706</v>
      </c>
      <c r="J137" s="27">
        <f>'AEO 2023 Table 49 Raw'!M124</f>
        <v>3.5998019999999999</v>
      </c>
      <c r="K137" s="27">
        <f>'AEO 2023 Table 49 Raw'!N124</f>
        <v>3.6746279999999998</v>
      </c>
      <c r="L137" s="27">
        <f>'AEO 2023 Table 49 Raw'!O124</f>
        <v>3.7461899999999999</v>
      </c>
      <c r="M137" s="27">
        <f>'AEO 2023 Table 49 Raw'!P124</f>
        <v>3.816262</v>
      </c>
      <c r="N137" s="27">
        <f>'AEO 2023 Table 49 Raw'!Q124</f>
        <v>3.8792580000000001</v>
      </c>
      <c r="O137" s="27">
        <f>'AEO 2023 Table 49 Raw'!R124</f>
        <v>3.940423</v>
      </c>
      <c r="P137" s="27">
        <f>'AEO 2023 Table 49 Raw'!S124</f>
        <v>3.999533</v>
      </c>
      <c r="Q137" s="27">
        <f>'AEO 2023 Table 49 Raw'!T124</f>
        <v>4.058872</v>
      </c>
      <c r="R137" s="27">
        <f>'AEO 2023 Table 49 Raw'!U124</f>
        <v>4.118544</v>
      </c>
      <c r="S137" s="27">
        <f>'AEO 2023 Table 49 Raw'!V124</f>
        <v>4.1794070000000003</v>
      </c>
      <c r="T137" s="27">
        <f>'AEO 2023 Table 49 Raw'!W124</f>
        <v>4.2377510000000003</v>
      </c>
      <c r="U137" s="27">
        <f>'AEO 2023 Table 49 Raw'!X124</f>
        <v>4.2934609999999997</v>
      </c>
      <c r="V137" s="27">
        <f>'AEO 2023 Table 49 Raw'!Y124</f>
        <v>4.3508120000000003</v>
      </c>
      <c r="W137" s="27">
        <f>'AEO 2023 Table 49 Raw'!Z124</f>
        <v>4.407114</v>
      </c>
      <c r="X137" s="27">
        <f>'AEO 2023 Table 49 Raw'!AA124</f>
        <v>4.4699489999999997</v>
      </c>
      <c r="Y137" s="27">
        <f>'AEO 2023 Table 49 Raw'!AB124</f>
        <v>4.5373970000000003</v>
      </c>
      <c r="Z137" s="27">
        <f>'AEO 2023 Table 49 Raw'!AC124</f>
        <v>4.6036039999999998</v>
      </c>
      <c r="AA137" s="27">
        <f>'AEO 2023 Table 49 Raw'!AD124</f>
        <v>4.6677679999999997</v>
      </c>
      <c r="AB137" s="27">
        <f>'AEO 2023 Table 49 Raw'!AE124</f>
        <v>4.7340090000000004</v>
      </c>
      <c r="AC137" s="27">
        <f>'AEO 2023 Table 49 Raw'!AF124</f>
        <v>4.8013919999999999</v>
      </c>
      <c r="AD137" s="27">
        <f>'AEO 2023 Table 49 Raw'!AG124</f>
        <v>4.8653779999999998</v>
      </c>
      <c r="AE137" s="27">
        <f>'AEO 2023 Table 49 Raw'!AH124</f>
        <v>4.929119</v>
      </c>
      <c r="AF137" s="46">
        <f>'AEO 2023 Table 49 Raw'!AI124</f>
        <v>1.7999999999999999E-2</v>
      </c>
    </row>
    <row r="138" spans="1:32" ht="12" customHeight="1">
      <c r="A138" s="8" t="s">
        <v>1394</v>
      </c>
      <c r="B138" s="24" t="s">
        <v>1271</v>
      </c>
      <c r="C138" s="27">
        <f>'AEO 2023 Table 49 Raw'!F125</f>
        <v>1.311815</v>
      </c>
      <c r="D138" s="27">
        <f>'AEO 2023 Table 49 Raw'!G125</f>
        <v>1.3892789999999999</v>
      </c>
      <c r="E138" s="27">
        <f>'AEO 2023 Table 49 Raw'!H125</f>
        <v>1.474183</v>
      </c>
      <c r="F138" s="27">
        <f>'AEO 2023 Table 49 Raw'!I125</f>
        <v>1.5648770000000001</v>
      </c>
      <c r="G138" s="27">
        <f>'AEO 2023 Table 49 Raw'!J125</f>
        <v>1.659092</v>
      </c>
      <c r="H138" s="27">
        <f>'AEO 2023 Table 49 Raw'!K125</f>
        <v>1.7536639999999999</v>
      </c>
      <c r="I138" s="27">
        <f>'AEO 2023 Table 49 Raw'!L125</f>
        <v>1.846684</v>
      </c>
      <c r="J138" s="27">
        <f>'AEO 2023 Table 49 Raw'!M125</f>
        <v>1.938207</v>
      </c>
      <c r="K138" s="27">
        <f>'AEO 2023 Table 49 Raw'!N125</f>
        <v>2.0289229999999998</v>
      </c>
      <c r="L138" s="27">
        <f>'AEO 2023 Table 49 Raw'!O125</f>
        <v>2.117661</v>
      </c>
      <c r="M138" s="27">
        <f>'AEO 2023 Table 49 Raw'!P125</f>
        <v>2.2065589999999999</v>
      </c>
      <c r="N138" s="27">
        <f>'AEO 2023 Table 49 Raw'!Q125</f>
        <v>2.2920950000000002</v>
      </c>
      <c r="O138" s="27">
        <f>'AEO 2023 Table 49 Raw'!R125</f>
        <v>2.3765700000000001</v>
      </c>
      <c r="P138" s="27">
        <f>'AEO 2023 Table 49 Raw'!S125</f>
        <v>2.4592160000000001</v>
      </c>
      <c r="Q138" s="27">
        <f>'AEO 2023 Table 49 Raw'!T125</f>
        <v>2.5429349999999999</v>
      </c>
      <c r="R138" s="27">
        <f>'AEO 2023 Table 49 Raw'!U125</f>
        <v>2.6274500000000001</v>
      </c>
      <c r="S138" s="27">
        <f>'AEO 2023 Table 49 Raw'!V125</f>
        <v>2.7116720000000001</v>
      </c>
      <c r="T138" s="27">
        <f>'AEO 2023 Table 49 Raw'!W125</f>
        <v>2.7947639999999998</v>
      </c>
      <c r="U138" s="27">
        <f>'AEO 2023 Table 49 Raw'!X125</f>
        <v>2.8776989999999998</v>
      </c>
      <c r="V138" s="27">
        <f>'AEO 2023 Table 49 Raw'!Y125</f>
        <v>2.9632879999999999</v>
      </c>
      <c r="W138" s="27">
        <f>'AEO 2023 Table 49 Raw'!Z125</f>
        <v>3.0460889999999998</v>
      </c>
      <c r="X138" s="27">
        <f>'AEO 2023 Table 49 Raw'!AA125</f>
        <v>3.1314920000000002</v>
      </c>
      <c r="Y138" s="27">
        <f>'AEO 2023 Table 49 Raw'!AB125</f>
        <v>3.221368</v>
      </c>
      <c r="Z138" s="27">
        <f>'AEO 2023 Table 49 Raw'!AC125</f>
        <v>3.3126129999999998</v>
      </c>
      <c r="AA138" s="27">
        <f>'AEO 2023 Table 49 Raw'!AD125</f>
        <v>3.4037869999999999</v>
      </c>
      <c r="AB138" s="27">
        <f>'AEO 2023 Table 49 Raw'!AE125</f>
        <v>3.4961350000000002</v>
      </c>
      <c r="AC138" s="27">
        <f>'AEO 2023 Table 49 Raw'!AF125</f>
        <v>3.5880040000000002</v>
      </c>
      <c r="AD138" s="27">
        <f>'AEO 2023 Table 49 Raw'!AG125</f>
        <v>3.6762039999999998</v>
      </c>
      <c r="AE138" s="27">
        <f>'AEO 2023 Table 49 Raw'!AH125</f>
        <v>3.7620870000000002</v>
      </c>
      <c r="AF138" s="46">
        <f>'AEO 2023 Table 49 Raw'!AI125</f>
        <v>3.7999999999999999E-2</v>
      </c>
    </row>
    <row r="139" spans="1:32" ht="12" customHeight="1">
      <c r="A139" s="8" t="s">
        <v>1395</v>
      </c>
      <c r="B139" s="24" t="s">
        <v>915</v>
      </c>
      <c r="C139" s="27">
        <f>'AEO 2023 Table 49 Raw'!F126</f>
        <v>1.18E-4</v>
      </c>
      <c r="D139" s="27">
        <f>'AEO 2023 Table 49 Raw'!G126</f>
        <v>3.9100000000000002E-4</v>
      </c>
      <c r="E139" s="27">
        <f>'AEO 2023 Table 49 Raw'!H126</f>
        <v>6.7299999999999999E-4</v>
      </c>
      <c r="F139" s="27">
        <f>'AEO 2023 Table 49 Raw'!I126</f>
        <v>9.5399999999999999E-4</v>
      </c>
      <c r="G139" s="27">
        <f>'AEO 2023 Table 49 Raw'!J126</f>
        <v>1.2409999999999999E-3</v>
      </c>
      <c r="H139" s="27">
        <f>'AEO 2023 Table 49 Raw'!K126</f>
        <v>1.5269999999999999E-3</v>
      </c>
      <c r="I139" s="27">
        <f>'AEO 2023 Table 49 Raw'!L126</f>
        <v>1.812E-3</v>
      </c>
      <c r="J139" s="27">
        <f>'AEO 2023 Table 49 Raw'!M126</f>
        <v>2.1020000000000001E-3</v>
      </c>
      <c r="K139" s="27">
        <f>'AEO 2023 Table 49 Raw'!N126</f>
        <v>2.398E-3</v>
      </c>
      <c r="L139" s="27">
        <f>'AEO 2023 Table 49 Raw'!O126</f>
        <v>2.7070000000000002E-3</v>
      </c>
      <c r="M139" s="27">
        <f>'AEO 2023 Table 49 Raw'!P126</f>
        <v>3.0309999999999998E-3</v>
      </c>
      <c r="N139" s="27">
        <f>'AEO 2023 Table 49 Raw'!Q126</f>
        <v>3.3700000000000002E-3</v>
      </c>
      <c r="O139" s="27">
        <f>'AEO 2023 Table 49 Raw'!R126</f>
        <v>3.7130000000000002E-3</v>
      </c>
      <c r="P139" s="27">
        <f>'AEO 2023 Table 49 Raw'!S126</f>
        <v>4.0720000000000001E-3</v>
      </c>
      <c r="Q139" s="27">
        <f>'AEO 2023 Table 49 Raw'!T126</f>
        <v>4.4619999999999998E-3</v>
      </c>
      <c r="R139" s="27">
        <f>'AEO 2023 Table 49 Raw'!U126</f>
        <v>4.8859999999999997E-3</v>
      </c>
      <c r="S139" s="27">
        <f>'AEO 2023 Table 49 Raw'!V126</f>
        <v>5.3449999999999999E-3</v>
      </c>
      <c r="T139" s="27">
        <f>'AEO 2023 Table 49 Raw'!W126</f>
        <v>5.842E-3</v>
      </c>
      <c r="U139" s="27">
        <f>'AEO 2023 Table 49 Raw'!X126</f>
        <v>6.3829999999999998E-3</v>
      </c>
      <c r="V139" s="27">
        <f>'AEO 2023 Table 49 Raw'!Y126</f>
        <v>6.973E-3</v>
      </c>
      <c r="W139" s="27">
        <f>'AEO 2023 Table 49 Raw'!Z126</f>
        <v>7.6119999999999998E-3</v>
      </c>
      <c r="X139" s="27">
        <f>'AEO 2023 Table 49 Raw'!AA126</f>
        <v>8.3090000000000004E-3</v>
      </c>
      <c r="Y139" s="27">
        <f>'AEO 2023 Table 49 Raw'!AB126</f>
        <v>9.0639999999999991E-3</v>
      </c>
      <c r="Z139" s="27">
        <f>'AEO 2023 Table 49 Raw'!AC126</f>
        <v>9.8809999999999992E-3</v>
      </c>
      <c r="AA139" s="27">
        <f>'AEO 2023 Table 49 Raw'!AD126</f>
        <v>1.0761E-2</v>
      </c>
      <c r="AB139" s="27">
        <f>'AEO 2023 Table 49 Raw'!AE126</f>
        <v>1.1697000000000001E-2</v>
      </c>
      <c r="AC139" s="27">
        <f>'AEO 2023 Table 49 Raw'!AF126</f>
        <v>1.2687E-2</v>
      </c>
      <c r="AD139" s="27">
        <f>'AEO 2023 Table 49 Raw'!AG126</f>
        <v>1.3731E-2</v>
      </c>
      <c r="AE139" s="27">
        <f>'AEO 2023 Table 49 Raw'!AH126</f>
        <v>1.4831E-2</v>
      </c>
      <c r="AF139" s="46">
        <f>'AEO 2023 Table 49 Raw'!AI126</f>
        <v>0.188</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6">
        <f>'AEO 2023 Table 49 Raw'!AI127</f>
        <v>-2.9000000000000001E-2</v>
      </c>
    </row>
    <row r="141" spans="1:32" ht="12" customHeight="1">
      <c r="A141" s="8" t="s">
        <v>1397</v>
      </c>
      <c r="B141" s="24" t="s">
        <v>1276</v>
      </c>
      <c r="C141" s="27">
        <f>'AEO 2023 Table 49 Raw'!F128</f>
        <v>0.229378</v>
      </c>
      <c r="D141" s="27">
        <f>'AEO 2023 Table 49 Raw'!G128</f>
        <v>0.24135100000000001</v>
      </c>
      <c r="E141" s="27">
        <f>'AEO 2023 Table 49 Raw'!H128</f>
        <v>0.25326900000000002</v>
      </c>
      <c r="F141" s="27">
        <f>'AEO 2023 Table 49 Raw'!I128</f>
        <v>0.26463300000000001</v>
      </c>
      <c r="G141" s="27">
        <f>'AEO 2023 Table 49 Raw'!J128</f>
        <v>0.27556399999999998</v>
      </c>
      <c r="H141" s="27">
        <f>'AEO 2023 Table 49 Raw'!K128</f>
        <v>0.28616200000000003</v>
      </c>
      <c r="I141" s="27">
        <f>'AEO 2023 Table 49 Raw'!L128</f>
        <v>0.29617199999999999</v>
      </c>
      <c r="J141" s="27">
        <f>'AEO 2023 Table 49 Raw'!M128</f>
        <v>0.30581799999999998</v>
      </c>
      <c r="K141" s="27">
        <f>'AEO 2023 Table 49 Raw'!N128</f>
        <v>0.31517299999999998</v>
      </c>
      <c r="L141" s="27">
        <f>'AEO 2023 Table 49 Raw'!O128</f>
        <v>0.32445000000000002</v>
      </c>
      <c r="M141" s="27">
        <f>'AEO 2023 Table 49 Raw'!P128</f>
        <v>0.33363700000000002</v>
      </c>
      <c r="N141" s="27">
        <f>'AEO 2023 Table 49 Raw'!Q128</f>
        <v>0.34273399999999998</v>
      </c>
      <c r="O141" s="27">
        <f>'AEO 2023 Table 49 Raw'!R128</f>
        <v>0.35115600000000002</v>
      </c>
      <c r="P141" s="27">
        <f>'AEO 2023 Table 49 Raw'!S128</f>
        <v>0.35966199999999998</v>
      </c>
      <c r="Q141" s="27">
        <f>'AEO 2023 Table 49 Raw'!T128</f>
        <v>0.36818400000000001</v>
      </c>
      <c r="R141" s="27">
        <f>'AEO 2023 Table 49 Raw'!U128</f>
        <v>0.37675999999999998</v>
      </c>
      <c r="S141" s="27">
        <f>'AEO 2023 Table 49 Raw'!V128</f>
        <v>0.38537700000000003</v>
      </c>
      <c r="T141" s="27">
        <f>'AEO 2023 Table 49 Raw'!W128</f>
        <v>0.394015</v>
      </c>
      <c r="U141" s="27">
        <f>'AEO 2023 Table 49 Raw'!X128</f>
        <v>0.40273199999999998</v>
      </c>
      <c r="V141" s="27">
        <f>'AEO 2023 Table 49 Raw'!Y128</f>
        <v>0.41146899999999997</v>
      </c>
      <c r="W141" s="27">
        <f>'AEO 2023 Table 49 Raw'!Z128</f>
        <v>0.42011599999999999</v>
      </c>
      <c r="X141" s="27">
        <f>'AEO 2023 Table 49 Raw'!AA128</f>
        <v>0.42867300000000003</v>
      </c>
      <c r="Y141" s="27">
        <f>'AEO 2023 Table 49 Raw'!AB128</f>
        <v>0.436006</v>
      </c>
      <c r="Z141" s="27">
        <f>'AEO 2023 Table 49 Raw'!AC128</f>
        <v>0.440388</v>
      </c>
      <c r="AA141" s="27">
        <f>'AEO 2023 Table 49 Raw'!AD128</f>
        <v>0.44264500000000001</v>
      </c>
      <c r="AB141" s="27">
        <f>'AEO 2023 Table 49 Raw'!AE128</f>
        <v>0.44335599999999997</v>
      </c>
      <c r="AC141" s="27">
        <f>'AEO 2023 Table 49 Raw'!AF128</f>
        <v>0.443629</v>
      </c>
      <c r="AD141" s="27">
        <f>'AEO 2023 Table 49 Raw'!AG128</f>
        <v>0.44074799999999997</v>
      </c>
      <c r="AE141" s="27">
        <f>'AEO 2023 Table 49 Raw'!AH128</f>
        <v>0.43706299999999998</v>
      </c>
      <c r="AF141" s="46">
        <f>'AEO 2023 Table 49 Raw'!AI128</f>
        <v>2.3E-2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6">
        <f>'AEO 2023 Table 49 Raw'!AI129</f>
        <v>-9.4E-2</v>
      </c>
    </row>
    <row r="143" spans="1:32" ht="12" customHeight="1">
      <c r="A143" s="8" t="s">
        <v>1399</v>
      </c>
      <c r="B143" s="24" t="s">
        <v>1280</v>
      </c>
      <c r="C143" s="27">
        <f>'AEO 2023 Table 49 Raw'!F130</f>
        <v>0</v>
      </c>
      <c r="D143" s="27">
        <f>'AEO 2023 Table 49 Raw'!G130</f>
        <v>3.1500000000000001E-4</v>
      </c>
      <c r="E143" s="27">
        <f>'AEO 2023 Table 49 Raw'!H130</f>
        <v>6.4400000000000004E-4</v>
      </c>
      <c r="F143" s="27">
        <f>'AEO 2023 Table 49 Raw'!I130</f>
        <v>9.8299999999999993E-4</v>
      </c>
      <c r="G143" s="27">
        <f>'AEO 2023 Table 49 Raw'!J130</f>
        <v>1.3309999999999999E-3</v>
      </c>
      <c r="H143" s="27">
        <f>'AEO 2023 Table 49 Raw'!K130</f>
        <v>1.6869999999999999E-3</v>
      </c>
      <c r="I143" s="27">
        <f>'AEO 2023 Table 49 Raw'!L130</f>
        <v>2.0539999999999998E-3</v>
      </c>
      <c r="J143" s="27">
        <f>'AEO 2023 Table 49 Raw'!M130</f>
        <v>2.4399999999999999E-3</v>
      </c>
      <c r="K143" s="27">
        <f>'AEO 2023 Table 49 Raw'!N130</f>
        <v>2.8470000000000001E-3</v>
      </c>
      <c r="L143" s="27">
        <f>'AEO 2023 Table 49 Raw'!O130</f>
        <v>3.2780000000000001E-3</v>
      </c>
      <c r="M143" s="27">
        <f>'AEO 2023 Table 49 Raw'!P130</f>
        <v>3.738E-3</v>
      </c>
      <c r="N143" s="27">
        <f>'AEO 2023 Table 49 Raw'!Q130</f>
        <v>4.2290000000000001E-3</v>
      </c>
      <c r="O143" s="27">
        <f>'AEO 2023 Table 49 Raw'!R130</f>
        <v>4.7569999999999999E-3</v>
      </c>
      <c r="P143" s="27">
        <f>'AEO 2023 Table 49 Raw'!S130</f>
        <v>5.3309999999999998E-3</v>
      </c>
      <c r="Q143" s="27">
        <f>'AEO 2023 Table 49 Raw'!T130</f>
        <v>5.9579999999999998E-3</v>
      </c>
      <c r="R143" s="27">
        <f>'AEO 2023 Table 49 Raw'!U130</f>
        <v>6.6470000000000001E-3</v>
      </c>
      <c r="S143" s="27">
        <f>'AEO 2023 Table 49 Raw'!V130</f>
        <v>7.4079999999999997E-3</v>
      </c>
      <c r="T143" s="27">
        <f>'AEO 2023 Table 49 Raw'!W130</f>
        <v>8.2459999999999999E-3</v>
      </c>
      <c r="U143" s="27">
        <f>'AEO 2023 Table 49 Raw'!X130</f>
        <v>9.1710000000000003E-3</v>
      </c>
      <c r="V143" s="27">
        <f>'AEO 2023 Table 49 Raw'!Y130</f>
        <v>1.0187E-2</v>
      </c>
      <c r="W143" s="27">
        <f>'AEO 2023 Table 49 Raw'!Z130</f>
        <v>1.1287999999999999E-2</v>
      </c>
      <c r="X143" s="27">
        <f>'AEO 2023 Table 49 Raw'!AA130</f>
        <v>1.2478E-2</v>
      </c>
      <c r="Y143" s="27">
        <f>'AEO 2023 Table 49 Raw'!AB130</f>
        <v>1.3757E-2</v>
      </c>
      <c r="Z143" s="27">
        <f>'AEO 2023 Table 49 Raw'!AC130</f>
        <v>1.5126000000000001E-2</v>
      </c>
      <c r="AA143" s="27">
        <f>'AEO 2023 Table 49 Raw'!AD130</f>
        <v>1.6577999999999999E-2</v>
      </c>
      <c r="AB143" s="27">
        <f>'AEO 2023 Table 49 Raw'!AE130</f>
        <v>1.8100999999999999E-2</v>
      </c>
      <c r="AC143" s="27">
        <f>'AEO 2023 Table 49 Raw'!AF130</f>
        <v>1.9687E-2</v>
      </c>
      <c r="AD143" s="27">
        <f>'AEO 2023 Table 49 Raw'!AG130</f>
        <v>2.1330999999999999E-2</v>
      </c>
      <c r="AE143" s="27">
        <f>'AEO 2023 Table 49 Raw'!AH130</f>
        <v>2.3032E-2</v>
      </c>
      <c r="AF143" s="46" t="str">
        <f>'AEO 2023 Table 49 Raw'!AI130</f>
        <v>- -</v>
      </c>
    </row>
    <row r="144" spans="1:32" ht="12" customHeight="1">
      <c r="A144" s="8" t="s">
        <v>1400</v>
      </c>
      <c r="B144" s="24" t="s">
        <v>1282</v>
      </c>
      <c r="C144" s="27">
        <f>'AEO 2023 Table 49 Raw'!F131</f>
        <v>0</v>
      </c>
      <c r="D144" s="27">
        <f>'AEO 2023 Table 49 Raw'!G131</f>
        <v>3.4200000000000002E-4</v>
      </c>
      <c r="E144" s="27">
        <f>'AEO 2023 Table 49 Raw'!H131</f>
        <v>6.9300000000000004E-4</v>
      </c>
      <c r="F144" s="27">
        <f>'AEO 2023 Table 49 Raw'!I131</f>
        <v>1.0449999999999999E-3</v>
      </c>
      <c r="G144" s="27">
        <f>'AEO 2023 Table 49 Raw'!J131</f>
        <v>1.3990000000000001E-3</v>
      </c>
      <c r="H144" s="27">
        <f>'AEO 2023 Table 49 Raw'!K131</f>
        <v>1.756E-3</v>
      </c>
      <c r="I144" s="27">
        <f>'AEO 2023 Table 49 Raw'!L131</f>
        <v>2.1159999999999998E-3</v>
      </c>
      <c r="J144" s="27">
        <f>'AEO 2023 Table 49 Raw'!M131</f>
        <v>2.4870000000000001E-3</v>
      </c>
      <c r="K144" s="27">
        <f>'AEO 2023 Table 49 Raw'!N131</f>
        <v>2.8730000000000001E-3</v>
      </c>
      <c r="L144" s="27">
        <f>'AEO 2023 Table 49 Raw'!O131</f>
        <v>3.2829999999999999E-3</v>
      </c>
      <c r="M144" s="27">
        <f>'AEO 2023 Table 49 Raw'!P131</f>
        <v>3.7230000000000002E-3</v>
      </c>
      <c r="N144" s="27">
        <f>'AEO 2023 Table 49 Raw'!Q131</f>
        <v>4.1970000000000002E-3</v>
      </c>
      <c r="O144" s="27">
        <f>'AEO 2023 Table 49 Raw'!R131</f>
        <v>4.7149999999999996E-3</v>
      </c>
      <c r="P144" s="27">
        <f>'AEO 2023 Table 49 Raw'!S131</f>
        <v>5.287E-3</v>
      </c>
      <c r="Q144" s="27">
        <f>'AEO 2023 Table 49 Raw'!T131</f>
        <v>5.9199999999999999E-3</v>
      </c>
      <c r="R144" s="27">
        <f>'AEO 2023 Table 49 Raw'!U131</f>
        <v>6.6239999999999997E-3</v>
      </c>
      <c r="S144" s="27">
        <f>'AEO 2023 Table 49 Raw'!V131</f>
        <v>7.4110000000000001E-3</v>
      </c>
      <c r="T144" s="27">
        <f>'AEO 2023 Table 49 Raw'!W131</f>
        <v>8.2880000000000002E-3</v>
      </c>
      <c r="U144" s="27">
        <f>'AEO 2023 Table 49 Raw'!X131</f>
        <v>9.2669999999999992E-3</v>
      </c>
      <c r="V144" s="27">
        <f>'AEO 2023 Table 49 Raw'!Y131</f>
        <v>1.0351000000000001E-2</v>
      </c>
      <c r="W144" s="27">
        <f>'AEO 2023 Table 49 Raw'!Z131</f>
        <v>1.1538E-2</v>
      </c>
      <c r="X144" s="27">
        <f>'AEO 2023 Table 49 Raw'!AA131</f>
        <v>1.2827E-2</v>
      </c>
      <c r="Y144" s="27">
        <f>'AEO 2023 Table 49 Raw'!AB131</f>
        <v>1.4220999999999999E-2</v>
      </c>
      <c r="Z144" s="27">
        <f>'AEO 2023 Table 49 Raw'!AC131</f>
        <v>1.5723999999999998E-2</v>
      </c>
      <c r="AA144" s="27">
        <f>'AEO 2023 Table 49 Raw'!AD131</f>
        <v>1.7329000000000001E-2</v>
      </c>
      <c r="AB144" s="27">
        <f>'AEO 2023 Table 49 Raw'!AE131</f>
        <v>1.9018E-2</v>
      </c>
      <c r="AC144" s="27">
        <f>'AEO 2023 Table 49 Raw'!AF131</f>
        <v>2.0784E-2</v>
      </c>
      <c r="AD144" s="27">
        <f>'AEO 2023 Table 49 Raw'!AG131</f>
        <v>2.2616000000000001E-2</v>
      </c>
      <c r="AE144" s="27">
        <f>'AEO 2023 Table 49 Raw'!AH131</f>
        <v>2.4513E-2</v>
      </c>
      <c r="AF144" s="46"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9.9999999999999995E-7</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1.9999999999999999E-6</v>
      </c>
      <c r="S145" s="27">
        <f>'AEO 2023 Table 49 Raw'!V132</f>
        <v>1.9999999999999999E-6</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6" t="str">
        <f>'AEO 2023 Table 49 Raw'!AI132</f>
        <v>- -</v>
      </c>
    </row>
    <row r="146" spans="1:32" ht="12" customHeight="1">
      <c r="A146" s="8" t="s">
        <v>1402</v>
      </c>
      <c r="B146" s="24" t="s">
        <v>1286</v>
      </c>
      <c r="C146" s="27">
        <f>'AEO 2023 Table 49 Raw'!F133</f>
        <v>4.5572350000000004</v>
      </c>
      <c r="D146" s="27">
        <f>'AEO 2023 Table 49 Raw'!G133</f>
        <v>4.7290400000000004</v>
      </c>
      <c r="E146" s="27">
        <f>'AEO 2023 Table 49 Raw'!H133</f>
        <v>4.9119789999999997</v>
      </c>
      <c r="F146" s="27">
        <f>'AEO 2023 Table 49 Raw'!I133</f>
        <v>5.1023560000000003</v>
      </c>
      <c r="G146" s="27">
        <f>'AEO 2023 Table 49 Raw'!J133</f>
        <v>5.2959899999999998</v>
      </c>
      <c r="H146" s="27">
        <f>'AEO 2023 Table 49 Raw'!K133</f>
        <v>5.4865719999999998</v>
      </c>
      <c r="I146" s="27">
        <f>'AEO 2023 Table 49 Raw'!L133</f>
        <v>5.6713870000000002</v>
      </c>
      <c r="J146" s="27">
        <f>'AEO 2023 Table 49 Raw'!M133</f>
        <v>5.8516950000000003</v>
      </c>
      <c r="K146" s="27">
        <f>'AEO 2023 Table 49 Raw'!N133</f>
        <v>6.0276719999999999</v>
      </c>
      <c r="L146" s="27">
        <f>'AEO 2023 Table 49 Raw'!O133</f>
        <v>6.1983889999999997</v>
      </c>
      <c r="M146" s="27">
        <f>'AEO 2023 Table 49 Raw'!P133</f>
        <v>6.3677599999999996</v>
      </c>
      <c r="N146" s="27">
        <f>'AEO 2023 Table 49 Raw'!Q133</f>
        <v>6.5266830000000002</v>
      </c>
      <c r="O146" s="27">
        <f>'AEO 2023 Table 49 Raw'!R133</f>
        <v>6.6821200000000003</v>
      </c>
      <c r="P146" s="27">
        <f>'AEO 2023 Table 49 Raw'!S133</f>
        <v>6.8338710000000003</v>
      </c>
      <c r="Q146" s="27">
        <f>'AEO 2023 Table 49 Raw'!T133</f>
        <v>6.9870910000000004</v>
      </c>
      <c r="R146" s="27">
        <f>'AEO 2023 Table 49 Raw'!U133</f>
        <v>7.1416620000000002</v>
      </c>
      <c r="S146" s="27">
        <f>'AEO 2023 Table 49 Raw'!V133</f>
        <v>7.2973530000000002</v>
      </c>
      <c r="T146" s="27">
        <f>'AEO 2023 Table 49 Raw'!W133</f>
        <v>7.4496260000000003</v>
      </c>
      <c r="U146" s="27">
        <f>'AEO 2023 Table 49 Raw'!X133</f>
        <v>7.5994210000000004</v>
      </c>
      <c r="V146" s="27">
        <f>'AEO 2023 Table 49 Raw'!Y133</f>
        <v>7.7537750000000001</v>
      </c>
      <c r="W146" s="27">
        <f>'AEO 2023 Table 49 Raw'!Z133</f>
        <v>7.9044350000000003</v>
      </c>
      <c r="X146" s="27">
        <f>'AEO 2023 Table 49 Raw'!AA133</f>
        <v>8.0643930000000008</v>
      </c>
      <c r="Y146" s="27">
        <f>'AEO 2023 Table 49 Raw'!AB133</f>
        <v>8.2324490000000008</v>
      </c>
      <c r="Z146" s="27">
        <f>'AEO 2023 Table 49 Raw'!AC133</f>
        <v>8.3979470000000003</v>
      </c>
      <c r="AA146" s="27">
        <f>'AEO 2023 Table 49 Raw'!AD133</f>
        <v>8.55945</v>
      </c>
      <c r="AB146" s="27">
        <f>'AEO 2023 Table 49 Raw'!AE133</f>
        <v>8.7228650000000005</v>
      </c>
      <c r="AC146" s="27">
        <f>'AEO 2023 Table 49 Raw'!AF133</f>
        <v>8.8866800000000001</v>
      </c>
      <c r="AD146" s="27">
        <f>'AEO 2023 Table 49 Raw'!AG133</f>
        <v>9.0404450000000001</v>
      </c>
      <c r="AE146" s="27">
        <f>'AEO 2023 Table 49 Raw'!AH133</f>
        <v>9.1909989999999997</v>
      </c>
      <c r="AF146" s="46">
        <f>'AEO 2023 Table 49 Raw'!AI133</f>
        <v>2.5000000000000001E-2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6"/>
    </row>
    <row r="148" spans="1:32" ht="12" customHeight="1">
      <c r="A148" s="8" t="s">
        <v>1403</v>
      </c>
      <c r="B148" s="24" t="s">
        <v>1269</v>
      </c>
      <c r="C148" s="27">
        <f>'AEO 2023 Table 49 Raw'!F135</f>
        <v>2.2435559999999999</v>
      </c>
      <c r="D148" s="27">
        <f>'AEO 2023 Table 49 Raw'!G135</f>
        <v>2.2859590000000001</v>
      </c>
      <c r="E148" s="27">
        <f>'AEO 2023 Table 49 Raw'!H135</f>
        <v>2.3272520000000001</v>
      </c>
      <c r="F148" s="27">
        <f>'AEO 2023 Table 49 Raw'!I135</f>
        <v>2.3684970000000001</v>
      </c>
      <c r="G148" s="27">
        <f>'AEO 2023 Table 49 Raw'!J135</f>
        <v>2.4124370000000002</v>
      </c>
      <c r="H148" s="27">
        <f>'AEO 2023 Table 49 Raw'!K135</f>
        <v>2.459479</v>
      </c>
      <c r="I148" s="27">
        <f>'AEO 2023 Table 49 Raw'!L135</f>
        <v>2.5067879999999998</v>
      </c>
      <c r="J148" s="27">
        <f>'AEO 2023 Table 49 Raw'!M135</f>
        <v>2.5492900000000001</v>
      </c>
      <c r="K148" s="27">
        <f>'AEO 2023 Table 49 Raw'!N135</f>
        <v>2.5874359999999998</v>
      </c>
      <c r="L148" s="27">
        <f>'AEO 2023 Table 49 Raw'!O135</f>
        <v>2.620924</v>
      </c>
      <c r="M148" s="27">
        <f>'AEO 2023 Table 49 Raw'!P135</f>
        <v>2.6543559999999999</v>
      </c>
      <c r="N148" s="27">
        <f>'AEO 2023 Table 49 Raw'!Q135</f>
        <v>2.6840709999999999</v>
      </c>
      <c r="O148" s="27">
        <f>'AEO 2023 Table 49 Raw'!R135</f>
        <v>2.7114020000000001</v>
      </c>
      <c r="P148" s="27">
        <f>'AEO 2023 Table 49 Raw'!S135</f>
        <v>2.7404139999999999</v>
      </c>
      <c r="Q148" s="27">
        <f>'AEO 2023 Table 49 Raw'!T135</f>
        <v>2.7715239999999999</v>
      </c>
      <c r="R148" s="27">
        <f>'AEO 2023 Table 49 Raw'!U135</f>
        <v>2.8032020000000002</v>
      </c>
      <c r="S148" s="27">
        <f>'AEO 2023 Table 49 Raw'!V135</f>
        <v>2.8342239999999999</v>
      </c>
      <c r="T148" s="27">
        <f>'AEO 2023 Table 49 Raw'!W135</f>
        <v>2.8630620000000002</v>
      </c>
      <c r="U148" s="27">
        <f>'AEO 2023 Table 49 Raw'!X135</f>
        <v>2.89</v>
      </c>
      <c r="V148" s="27">
        <f>'AEO 2023 Table 49 Raw'!Y135</f>
        <v>2.9164870000000001</v>
      </c>
      <c r="W148" s="27">
        <f>'AEO 2023 Table 49 Raw'!Z135</f>
        <v>2.9436610000000001</v>
      </c>
      <c r="X148" s="27">
        <f>'AEO 2023 Table 49 Raw'!AA135</f>
        <v>2.9760430000000002</v>
      </c>
      <c r="Y148" s="27">
        <f>'AEO 2023 Table 49 Raw'!AB135</f>
        <v>3.0111819999999998</v>
      </c>
      <c r="Z148" s="27">
        <f>'AEO 2023 Table 49 Raw'!AC135</f>
        <v>3.0446219999999999</v>
      </c>
      <c r="AA148" s="27">
        <f>'AEO 2023 Table 49 Raw'!AD135</f>
        <v>3.0751270000000002</v>
      </c>
      <c r="AB148" s="27">
        <f>'AEO 2023 Table 49 Raw'!AE135</f>
        <v>3.106223</v>
      </c>
      <c r="AC148" s="27">
        <f>'AEO 2023 Table 49 Raw'!AF135</f>
        <v>3.1386630000000002</v>
      </c>
      <c r="AD148" s="27">
        <f>'AEO 2023 Table 49 Raw'!AG135</f>
        <v>3.170388</v>
      </c>
      <c r="AE148" s="27">
        <f>'AEO 2023 Table 49 Raw'!AH135</f>
        <v>3.1997900000000001</v>
      </c>
      <c r="AF148" s="46">
        <f>'AEO 2023 Table 49 Raw'!AI135</f>
        <v>1.2999999999999999E-2</v>
      </c>
    </row>
    <row r="149" spans="1:32" ht="12" customHeight="1">
      <c r="A149" s="8" t="s">
        <v>1404</v>
      </c>
      <c r="B149" s="24" t="s">
        <v>1271</v>
      </c>
      <c r="C149" s="27">
        <f>'AEO 2023 Table 49 Raw'!F136</f>
        <v>1.502686</v>
      </c>
      <c r="D149" s="27">
        <f>'AEO 2023 Table 49 Raw'!G136</f>
        <v>1.510446</v>
      </c>
      <c r="E149" s="27">
        <f>'AEO 2023 Table 49 Raw'!H136</f>
        <v>1.521047</v>
      </c>
      <c r="F149" s="27">
        <f>'AEO 2023 Table 49 Raw'!I136</f>
        <v>1.5347660000000001</v>
      </c>
      <c r="G149" s="27">
        <f>'AEO 2023 Table 49 Raw'!J136</f>
        <v>1.55217</v>
      </c>
      <c r="H149" s="27">
        <f>'AEO 2023 Table 49 Raw'!K136</f>
        <v>1.5736490000000001</v>
      </c>
      <c r="I149" s="27">
        <f>'AEO 2023 Table 49 Raw'!L136</f>
        <v>1.5956939999999999</v>
      </c>
      <c r="J149" s="27">
        <f>'AEO 2023 Table 49 Raw'!M136</f>
        <v>1.6158269999999999</v>
      </c>
      <c r="K149" s="27">
        <f>'AEO 2023 Table 49 Raw'!N136</f>
        <v>1.634369</v>
      </c>
      <c r="L149" s="27">
        <f>'AEO 2023 Table 49 Raw'!O136</f>
        <v>1.6489590000000001</v>
      </c>
      <c r="M149" s="27">
        <f>'AEO 2023 Table 49 Raw'!P136</f>
        <v>1.665184</v>
      </c>
      <c r="N149" s="27">
        <f>'AEO 2023 Table 49 Raw'!Q136</f>
        <v>1.678534</v>
      </c>
      <c r="O149" s="27">
        <f>'AEO 2023 Table 49 Raw'!R136</f>
        <v>1.6912609999999999</v>
      </c>
      <c r="P149" s="27">
        <f>'AEO 2023 Table 49 Raw'!S136</f>
        <v>1.706904</v>
      </c>
      <c r="Q149" s="27">
        <f>'AEO 2023 Table 49 Raw'!T136</f>
        <v>1.7233259999999999</v>
      </c>
      <c r="R149" s="27">
        <f>'AEO 2023 Table 49 Raw'!U136</f>
        <v>1.7400180000000001</v>
      </c>
      <c r="S149" s="27">
        <f>'AEO 2023 Table 49 Raw'!V136</f>
        <v>1.756335</v>
      </c>
      <c r="T149" s="27">
        <f>'AEO 2023 Table 49 Raw'!W136</f>
        <v>1.773539</v>
      </c>
      <c r="U149" s="27">
        <f>'AEO 2023 Table 49 Raw'!X136</f>
        <v>1.788985</v>
      </c>
      <c r="V149" s="27">
        <f>'AEO 2023 Table 49 Raw'!Y136</f>
        <v>1.8061229999999999</v>
      </c>
      <c r="W149" s="27">
        <f>'AEO 2023 Table 49 Raw'!Z136</f>
        <v>1.8243799999999999</v>
      </c>
      <c r="X149" s="27">
        <f>'AEO 2023 Table 49 Raw'!AA136</f>
        <v>1.8449629999999999</v>
      </c>
      <c r="Y149" s="27">
        <f>'AEO 2023 Table 49 Raw'!AB136</f>
        <v>1.866217</v>
      </c>
      <c r="Z149" s="27">
        <f>'AEO 2023 Table 49 Raw'!AC136</f>
        <v>1.885027</v>
      </c>
      <c r="AA149" s="27">
        <f>'AEO 2023 Table 49 Raw'!AD136</f>
        <v>1.9019079999999999</v>
      </c>
      <c r="AB149" s="27">
        <f>'AEO 2023 Table 49 Raw'!AE136</f>
        <v>1.9181889999999999</v>
      </c>
      <c r="AC149" s="27">
        <f>'AEO 2023 Table 49 Raw'!AF136</f>
        <v>1.9348270000000001</v>
      </c>
      <c r="AD149" s="27">
        <f>'AEO 2023 Table 49 Raw'!AG136</f>
        <v>1.951622</v>
      </c>
      <c r="AE149" s="27">
        <f>'AEO 2023 Table 49 Raw'!AH136</f>
        <v>1.9661360000000001</v>
      </c>
      <c r="AF149" s="46">
        <f>'AEO 2023 Table 49 Raw'!AI136</f>
        <v>0.01</v>
      </c>
    </row>
    <row r="150" spans="1:32" ht="15" customHeight="1">
      <c r="A150" s="8" t="s">
        <v>1405</v>
      </c>
      <c r="B150" s="24" t="s">
        <v>915</v>
      </c>
      <c r="C150" s="27">
        <f>'AEO 2023 Table 49 Raw'!F137</f>
        <v>2.4919999999999999E-3</v>
      </c>
      <c r="D150" s="27">
        <f>'AEO 2023 Table 49 Raw'!G137</f>
        <v>2.5119999999999999E-3</v>
      </c>
      <c r="E150" s="27">
        <f>'AEO 2023 Table 49 Raw'!H137</f>
        <v>2.5639999999999999E-3</v>
      </c>
      <c r="F150" s="27">
        <f>'AEO 2023 Table 49 Raw'!I137</f>
        <v>2.637E-3</v>
      </c>
      <c r="G150" s="27">
        <f>'AEO 2023 Table 49 Raw'!J137</f>
        <v>2.7360000000000002E-3</v>
      </c>
      <c r="H150" s="27">
        <f>'AEO 2023 Table 49 Raw'!K137</f>
        <v>2.8540000000000002E-3</v>
      </c>
      <c r="I150" s="27">
        <f>'AEO 2023 Table 49 Raw'!L137</f>
        <v>2.9819999999999998E-3</v>
      </c>
      <c r="J150" s="27">
        <f>'AEO 2023 Table 49 Raw'!M137</f>
        <v>3.0999999999999999E-3</v>
      </c>
      <c r="K150" s="27">
        <f>'AEO 2023 Table 49 Raw'!N137</f>
        <v>3.2209999999999999E-3</v>
      </c>
      <c r="L150" s="27">
        <f>'AEO 2023 Table 49 Raw'!O137</f>
        <v>3.3449999999999999E-3</v>
      </c>
      <c r="M150" s="27">
        <f>'AEO 2023 Table 49 Raw'!P137</f>
        <v>3.4880000000000002E-3</v>
      </c>
      <c r="N150" s="27">
        <f>'AEO 2023 Table 49 Raw'!Q137</f>
        <v>3.6640000000000002E-3</v>
      </c>
      <c r="O150" s="27">
        <f>'AEO 2023 Table 49 Raw'!R137</f>
        <v>3.8449999999999999E-3</v>
      </c>
      <c r="P150" s="27">
        <f>'AEO 2023 Table 49 Raw'!S137</f>
        <v>4.0390000000000001E-3</v>
      </c>
      <c r="Q150" s="27">
        <f>'AEO 2023 Table 49 Raw'!T137</f>
        <v>4.2729999999999999E-3</v>
      </c>
      <c r="R150" s="27">
        <f>'AEO 2023 Table 49 Raw'!U137</f>
        <v>4.5450000000000004E-3</v>
      </c>
      <c r="S150" s="27">
        <f>'AEO 2023 Table 49 Raw'!V137</f>
        <v>4.8510000000000003E-3</v>
      </c>
      <c r="T150" s="27">
        <f>'AEO 2023 Table 49 Raw'!W137</f>
        <v>5.1879999999999999E-3</v>
      </c>
      <c r="U150" s="27">
        <f>'AEO 2023 Table 49 Raw'!X137</f>
        <v>5.5589999999999997E-3</v>
      </c>
      <c r="V150" s="27">
        <f>'AEO 2023 Table 49 Raw'!Y137</f>
        <v>5.9680000000000002E-3</v>
      </c>
      <c r="W150" s="27">
        <f>'AEO 2023 Table 49 Raw'!Z137</f>
        <v>6.4120000000000002E-3</v>
      </c>
      <c r="X150" s="27">
        <f>'AEO 2023 Table 49 Raw'!AA137</f>
        <v>6.8840000000000004E-3</v>
      </c>
      <c r="Y150" s="27">
        <f>'AEO 2023 Table 49 Raw'!AB137</f>
        <v>7.3749999999999996E-3</v>
      </c>
      <c r="Z150" s="27">
        <f>'AEO 2023 Table 49 Raw'!AC137</f>
        <v>7.8770000000000003E-3</v>
      </c>
      <c r="AA150" s="27">
        <f>'AEO 2023 Table 49 Raw'!AD137</f>
        <v>8.3899999999999999E-3</v>
      </c>
      <c r="AB150" s="27">
        <f>'AEO 2023 Table 49 Raw'!AE137</f>
        <v>8.9180000000000006E-3</v>
      </c>
      <c r="AC150" s="27">
        <f>'AEO 2023 Table 49 Raw'!AF137</f>
        <v>9.4649999999999995E-3</v>
      </c>
      <c r="AD150" s="27">
        <f>'AEO 2023 Table 49 Raw'!AG137</f>
        <v>9.9469999999999992E-3</v>
      </c>
      <c r="AE150" s="27">
        <f>'AEO 2023 Table 49 Raw'!AH137</f>
        <v>1.0449E-2</v>
      </c>
      <c r="AF150" s="46">
        <f>'AEO 2023 Table 49 Raw'!AI137</f>
        <v>5.2999999999999999E-2</v>
      </c>
    </row>
    <row r="151" spans="1:32" ht="15" customHeight="1">
      <c r="A151" s="8" t="s">
        <v>1406</v>
      </c>
      <c r="B151" s="24" t="s">
        <v>1274</v>
      </c>
      <c r="C151" s="27">
        <f>'AEO 2023 Table 49 Raw'!F138</f>
        <v>2.434E-3</v>
      </c>
      <c r="D151" s="27">
        <f>'AEO 2023 Table 49 Raw'!G138</f>
        <v>2.467E-3</v>
      </c>
      <c r="E151" s="27">
        <f>'AEO 2023 Table 49 Raw'!H138</f>
        <v>2.4849999999999998E-3</v>
      </c>
      <c r="F151" s="27">
        <f>'AEO 2023 Table 49 Raw'!I138</f>
        <v>2.4910000000000002E-3</v>
      </c>
      <c r="G151" s="27">
        <f>'AEO 2023 Table 49 Raw'!J138</f>
        <v>2.4859999999999999E-3</v>
      </c>
      <c r="H151" s="27">
        <f>'AEO 2023 Table 49 Raw'!K138</f>
        <v>2.4710000000000001E-3</v>
      </c>
      <c r="I151" s="27">
        <f>'AEO 2023 Table 49 Raw'!L138</f>
        <v>2.4480000000000001E-3</v>
      </c>
      <c r="J151" s="27">
        <f>'AEO 2023 Table 49 Raw'!M138</f>
        <v>2.4139999999999999E-3</v>
      </c>
      <c r="K151" s="27">
        <f>'AEO 2023 Table 49 Raw'!N138</f>
        <v>2.372E-3</v>
      </c>
      <c r="L151" s="27">
        <f>'AEO 2023 Table 49 Raw'!O138</f>
        <v>2.3219999999999998E-3</v>
      </c>
      <c r="M151" s="27">
        <f>'AEO 2023 Table 49 Raw'!P138</f>
        <v>2.2650000000000001E-3</v>
      </c>
      <c r="N151" s="27">
        <f>'AEO 2023 Table 49 Raw'!Q138</f>
        <v>2.202E-3</v>
      </c>
      <c r="O151" s="27">
        <f>'AEO 2023 Table 49 Raw'!R138</f>
        <v>2.134E-3</v>
      </c>
      <c r="P151" s="27">
        <f>'AEO 2023 Table 49 Raw'!S138</f>
        <v>2.0590000000000001E-3</v>
      </c>
      <c r="Q151" s="27">
        <f>'AEO 2023 Table 49 Raw'!T138</f>
        <v>1.9740000000000001E-3</v>
      </c>
      <c r="R151" s="27">
        <f>'AEO 2023 Table 49 Raw'!U138</f>
        <v>1.887E-3</v>
      </c>
      <c r="S151" s="27">
        <f>'AEO 2023 Table 49 Raw'!V138</f>
        <v>1.799E-3</v>
      </c>
      <c r="T151" s="27">
        <f>'AEO 2023 Table 49 Raw'!W138</f>
        <v>1.7160000000000001E-3</v>
      </c>
      <c r="U151" s="27">
        <f>'AEO 2023 Table 49 Raw'!X138</f>
        <v>1.6379999999999999E-3</v>
      </c>
      <c r="V151" s="27">
        <f>'AEO 2023 Table 49 Raw'!Y138</f>
        <v>1.5479999999999999E-3</v>
      </c>
      <c r="W151" s="27">
        <f>'AEO 2023 Table 49 Raw'!Z138</f>
        <v>1.467E-3</v>
      </c>
      <c r="X151" s="27">
        <f>'AEO 2023 Table 49 Raw'!AA138</f>
        <v>1.3619999999999999E-3</v>
      </c>
      <c r="Y151" s="27">
        <f>'AEO 2023 Table 49 Raw'!AB138</f>
        <v>1.2489999999999999E-3</v>
      </c>
      <c r="Z151" s="27">
        <f>'AEO 2023 Table 49 Raw'!AC138</f>
        <v>1.155E-3</v>
      </c>
      <c r="AA151" s="27">
        <f>'AEO 2023 Table 49 Raw'!AD138</f>
        <v>1.075E-3</v>
      </c>
      <c r="AB151" s="27">
        <f>'AEO 2023 Table 49 Raw'!AE138</f>
        <v>9.8900000000000008E-4</v>
      </c>
      <c r="AC151" s="27">
        <f>'AEO 2023 Table 49 Raw'!AF138</f>
        <v>8.9999999999999998E-4</v>
      </c>
      <c r="AD151" s="27">
        <f>'AEO 2023 Table 49 Raw'!AG138</f>
        <v>8.1800000000000004E-4</v>
      </c>
      <c r="AE151" s="27">
        <f>'AEO 2023 Table 49 Raw'!AH138</f>
        <v>7.4799999999999997E-4</v>
      </c>
      <c r="AF151" s="46">
        <f>'AEO 2023 Table 49 Raw'!AI138</f>
        <v>-4.1000000000000002E-2</v>
      </c>
    </row>
    <row r="152" spans="1:32" ht="15" customHeight="1">
      <c r="A152" s="8" t="s">
        <v>1407</v>
      </c>
      <c r="B152" s="24" t="s">
        <v>1276</v>
      </c>
      <c r="C152" s="27">
        <f>'AEO 2023 Table 49 Raw'!F139</f>
        <v>3.4016999999999999E-2</v>
      </c>
      <c r="D152" s="27">
        <f>'AEO 2023 Table 49 Raw'!G139</f>
        <v>3.7680999999999999E-2</v>
      </c>
      <c r="E152" s="27">
        <f>'AEO 2023 Table 49 Raw'!H139</f>
        <v>4.1617000000000001E-2</v>
      </c>
      <c r="F152" s="27">
        <f>'AEO 2023 Table 49 Raw'!I139</f>
        <v>4.5723E-2</v>
      </c>
      <c r="G152" s="27">
        <f>'AEO 2023 Table 49 Raw'!J139</f>
        <v>5.0237999999999998E-2</v>
      </c>
      <c r="H152" s="27">
        <f>'AEO 2023 Table 49 Raw'!K139</f>
        <v>5.5399999999999998E-2</v>
      </c>
      <c r="I152" s="27">
        <f>'AEO 2023 Table 49 Raw'!L139</f>
        <v>6.0955000000000002E-2</v>
      </c>
      <c r="J152" s="27">
        <f>'AEO 2023 Table 49 Raw'!M139</f>
        <v>6.6800999999999999E-2</v>
      </c>
      <c r="K152" s="27">
        <f>'AEO 2023 Table 49 Raw'!N139</f>
        <v>7.2860999999999995E-2</v>
      </c>
      <c r="L152" s="27">
        <f>'AEO 2023 Table 49 Raw'!O139</f>
        <v>7.9328999999999997E-2</v>
      </c>
      <c r="M152" s="27">
        <f>'AEO 2023 Table 49 Raw'!P139</f>
        <v>8.6423E-2</v>
      </c>
      <c r="N152" s="27">
        <f>'AEO 2023 Table 49 Raw'!Q139</f>
        <v>9.4289999999999999E-2</v>
      </c>
      <c r="O152" s="27">
        <f>'AEO 2023 Table 49 Raw'!R139</f>
        <v>0.102853</v>
      </c>
      <c r="P152" s="27">
        <f>'AEO 2023 Table 49 Raw'!S139</f>
        <v>0.112124</v>
      </c>
      <c r="Q152" s="27">
        <f>'AEO 2023 Table 49 Raw'!T139</f>
        <v>0.121859</v>
      </c>
      <c r="R152" s="27">
        <f>'AEO 2023 Table 49 Raw'!U139</f>
        <v>0.13202800000000001</v>
      </c>
      <c r="S152" s="27">
        <f>'AEO 2023 Table 49 Raw'!V139</f>
        <v>0.142432</v>
      </c>
      <c r="T152" s="27">
        <f>'AEO 2023 Table 49 Raw'!W139</f>
        <v>0.15303700000000001</v>
      </c>
      <c r="U152" s="27">
        <f>'AEO 2023 Table 49 Raw'!X139</f>
        <v>0.16386200000000001</v>
      </c>
      <c r="V152" s="27">
        <f>'AEO 2023 Table 49 Raw'!Y139</f>
        <v>0.17499000000000001</v>
      </c>
      <c r="W152" s="27">
        <f>'AEO 2023 Table 49 Raw'!Z139</f>
        <v>0.186221</v>
      </c>
      <c r="X152" s="27">
        <f>'AEO 2023 Table 49 Raw'!AA139</f>
        <v>0.197383</v>
      </c>
      <c r="Y152" s="27">
        <f>'AEO 2023 Table 49 Raw'!AB139</f>
        <v>0.20824999999999999</v>
      </c>
      <c r="Z152" s="27">
        <f>'AEO 2023 Table 49 Raw'!AC139</f>
        <v>0.21876200000000001</v>
      </c>
      <c r="AA152" s="27">
        <f>'AEO 2023 Table 49 Raw'!AD139</f>
        <v>0.22897100000000001</v>
      </c>
      <c r="AB152" s="27">
        <f>'AEO 2023 Table 49 Raw'!AE139</f>
        <v>0.23893500000000001</v>
      </c>
      <c r="AC152" s="27">
        <f>'AEO 2023 Table 49 Raw'!AF139</f>
        <v>0.24865599999999999</v>
      </c>
      <c r="AD152" s="27">
        <f>'AEO 2023 Table 49 Raw'!AG139</f>
        <v>0.25818999999999998</v>
      </c>
      <c r="AE152" s="27">
        <f>'AEO 2023 Table 49 Raw'!AH139</f>
        <v>0.26733000000000001</v>
      </c>
      <c r="AF152" s="46">
        <f>'AEO 2023 Table 49 Raw'!AI139</f>
        <v>7.5999999999999998E-2</v>
      </c>
    </row>
    <row r="153" spans="1:32" ht="15" customHeight="1">
      <c r="A153" s="8" t="s">
        <v>1408</v>
      </c>
      <c r="B153" s="24" t="s">
        <v>1278</v>
      </c>
      <c r="C153" s="27">
        <f>'AEO 2023 Table 49 Raw'!F140</f>
        <v>2.4399999999999999E-4</v>
      </c>
      <c r="D153" s="27">
        <f>'AEO 2023 Table 49 Raw'!G140</f>
        <v>3.0200000000000002E-4</v>
      </c>
      <c r="E153" s="27">
        <f>'AEO 2023 Table 49 Raw'!H140</f>
        <v>3.5300000000000002E-4</v>
      </c>
      <c r="F153" s="27">
        <f>'AEO 2023 Table 49 Raw'!I140</f>
        <v>3.97E-4</v>
      </c>
      <c r="G153" s="27">
        <f>'AEO 2023 Table 49 Raw'!J140</f>
        <v>4.3600000000000003E-4</v>
      </c>
      <c r="H153" s="27">
        <f>'AEO 2023 Table 49 Raw'!K140</f>
        <v>4.7100000000000001E-4</v>
      </c>
      <c r="I153" s="27">
        <f>'AEO 2023 Table 49 Raw'!L140</f>
        <v>5.0100000000000003E-4</v>
      </c>
      <c r="J153" s="27">
        <f>'AEO 2023 Table 49 Raw'!M140</f>
        <v>5.2499999999999997E-4</v>
      </c>
      <c r="K153" s="27">
        <f>'AEO 2023 Table 49 Raw'!N140</f>
        <v>5.4299999999999997E-4</v>
      </c>
      <c r="L153" s="27">
        <f>'AEO 2023 Table 49 Raw'!O140</f>
        <v>5.5699999999999999E-4</v>
      </c>
      <c r="M153" s="27">
        <f>'AEO 2023 Table 49 Raw'!P140</f>
        <v>5.6800000000000004E-4</v>
      </c>
      <c r="N153" s="27">
        <f>'AEO 2023 Table 49 Raw'!Q140</f>
        <v>5.7399999999999997E-4</v>
      </c>
      <c r="O153" s="27">
        <f>'AEO 2023 Table 49 Raw'!R140</f>
        <v>5.7700000000000004E-4</v>
      </c>
      <c r="P153" s="27">
        <f>'AEO 2023 Table 49 Raw'!S140</f>
        <v>5.7799999999999995E-4</v>
      </c>
      <c r="Q153" s="27">
        <f>'AEO 2023 Table 49 Raw'!T140</f>
        <v>5.7499999999999999E-4</v>
      </c>
      <c r="R153" s="27">
        <f>'AEO 2023 Table 49 Raw'!U140</f>
        <v>5.6899999999999995E-4</v>
      </c>
      <c r="S153" s="27">
        <f>'AEO 2023 Table 49 Raw'!V140</f>
        <v>5.62E-4</v>
      </c>
      <c r="T153" s="27">
        <f>'AEO 2023 Table 49 Raw'!W140</f>
        <v>5.5199999999999997E-4</v>
      </c>
      <c r="U153" s="27">
        <f>'AEO 2023 Table 49 Raw'!X140</f>
        <v>5.4000000000000001E-4</v>
      </c>
      <c r="V153" s="27">
        <f>'AEO 2023 Table 49 Raw'!Y140</f>
        <v>5.2599999999999999E-4</v>
      </c>
      <c r="W153" s="27">
        <f>'AEO 2023 Table 49 Raw'!Z140</f>
        <v>5.1099999999999995E-4</v>
      </c>
      <c r="X153" s="27">
        <f>'AEO 2023 Table 49 Raw'!AA140</f>
        <v>4.9600000000000002E-4</v>
      </c>
      <c r="Y153" s="27">
        <f>'AEO 2023 Table 49 Raw'!AB140</f>
        <v>4.7899999999999999E-4</v>
      </c>
      <c r="Z153" s="27">
        <f>'AEO 2023 Table 49 Raw'!AC140</f>
        <v>4.6099999999999998E-4</v>
      </c>
      <c r="AA153" s="27">
        <f>'AEO 2023 Table 49 Raw'!AD140</f>
        <v>4.4299999999999998E-4</v>
      </c>
      <c r="AB153" s="27">
        <f>'AEO 2023 Table 49 Raw'!AE140</f>
        <v>4.2499999999999998E-4</v>
      </c>
      <c r="AC153" s="27">
        <f>'AEO 2023 Table 49 Raw'!AF140</f>
        <v>4.0700000000000003E-4</v>
      </c>
      <c r="AD153" s="27">
        <f>'AEO 2023 Table 49 Raw'!AG140</f>
        <v>3.88E-4</v>
      </c>
      <c r="AE153" s="27">
        <f>'AEO 2023 Table 49 Raw'!AH140</f>
        <v>3.6999999999999999E-4</v>
      </c>
      <c r="AF153" s="46">
        <f>'AEO 2023 Table 49 Raw'!AI140</f>
        <v>1.4999999999999999E-2</v>
      </c>
    </row>
    <row r="154" spans="1:32" ht="15" customHeight="1">
      <c r="A154" s="8" t="s">
        <v>1409</v>
      </c>
      <c r="B154" s="24" t="s">
        <v>1280</v>
      </c>
      <c r="C154" s="27">
        <f>'AEO 2023 Table 49 Raw'!F141</f>
        <v>0</v>
      </c>
      <c r="D154" s="27">
        <f>'AEO 2023 Table 49 Raw'!G141</f>
        <v>0</v>
      </c>
      <c r="E154" s="27">
        <f>'AEO 2023 Table 49 Raw'!H141</f>
        <v>2.24E-4</v>
      </c>
      <c r="F154" s="27">
        <f>'AEO 2023 Table 49 Raw'!I141</f>
        <v>4.4900000000000002E-4</v>
      </c>
      <c r="G154" s="27">
        <f>'AEO 2023 Table 49 Raw'!J141</f>
        <v>6.7900000000000002E-4</v>
      </c>
      <c r="H154" s="27">
        <f>'AEO 2023 Table 49 Raw'!K141</f>
        <v>9.2000000000000003E-4</v>
      </c>
      <c r="I154" s="27">
        <f>'AEO 2023 Table 49 Raw'!L141</f>
        <v>1.1670000000000001E-3</v>
      </c>
      <c r="J154" s="27">
        <f>'AEO 2023 Table 49 Raw'!M141</f>
        <v>1.413E-3</v>
      </c>
      <c r="K154" s="27">
        <f>'AEO 2023 Table 49 Raw'!N141</f>
        <v>1.655E-3</v>
      </c>
      <c r="L154" s="27">
        <f>'AEO 2023 Table 49 Raw'!O141</f>
        <v>1.897E-3</v>
      </c>
      <c r="M154" s="27">
        <f>'AEO 2023 Table 49 Raw'!P141</f>
        <v>2.1459999999999999E-3</v>
      </c>
      <c r="N154" s="27">
        <f>'AEO 2023 Table 49 Raw'!Q141</f>
        <v>2.4069999999999999E-3</v>
      </c>
      <c r="O154" s="27">
        <f>'AEO 2023 Table 49 Raw'!R141</f>
        <v>2.6809999999999998E-3</v>
      </c>
      <c r="P154" s="27">
        <f>'AEO 2023 Table 49 Raw'!S141</f>
        <v>2.967E-3</v>
      </c>
      <c r="Q154" s="27">
        <f>'AEO 2023 Table 49 Raw'!T141</f>
        <v>3.2659999999999998E-3</v>
      </c>
      <c r="R154" s="27">
        <f>'AEO 2023 Table 49 Raw'!U141</f>
        <v>3.5790000000000001E-3</v>
      </c>
      <c r="S154" s="27">
        <f>'AEO 2023 Table 49 Raw'!V141</f>
        <v>3.9050000000000001E-3</v>
      </c>
      <c r="T154" s="27">
        <f>'AEO 2023 Table 49 Raw'!W141</f>
        <v>4.248E-3</v>
      </c>
      <c r="U154" s="27">
        <f>'AEO 2023 Table 49 Raw'!X141</f>
        <v>4.6100000000000004E-3</v>
      </c>
      <c r="V154" s="27">
        <f>'AEO 2023 Table 49 Raw'!Y141</f>
        <v>4.999E-3</v>
      </c>
      <c r="W154" s="27">
        <f>'AEO 2023 Table 49 Raw'!Z141</f>
        <v>5.411E-3</v>
      </c>
      <c r="X154" s="27">
        <f>'AEO 2023 Table 49 Raw'!AA141</f>
        <v>5.8450000000000004E-3</v>
      </c>
      <c r="Y154" s="27">
        <f>'AEO 2023 Table 49 Raw'!AB141</f>
        <v>6.2950000000000002E-3</v>
      </c>
      <c r="Z154" s="27">
        <f>'AEO 2023 Table 49 Raw'!AC141</f>
        <v>6.7590000000000003E-3</v>
      </c>
      <c r="AA154" s="27">
        <f>'AEO 2023 Table 49 Raw'!AD141</f>
        <v>7.2399999999999999E-3</v>
      </c>
      <c r="AB154" s="27">
        <f>'AEO 2023 Table 49 Raw'!AE141</f>
        <v>7.7429999999999999E-3</v>
      </c>
      <c r="AC154" s="27">
        <f>'AEO 2023 Table 49 Raw'!AF141</f>
        <v>8.2710000000000006E-3</v>
      </c>
      <c r="AD154" s="27">
        <f>'AEO 2023 Table 49 Raw'!AG141</f>
        <v>8.8240000000000002E-3</v>
      </c>
      <c r="AE154" s="27">
        <f>'AEO 2023 Table 49 Raw'!AH141</f>
        <v>9.391E-3</v>
      </c>
      <c r="AF154" s="46" t="str">
        <f>'AEO 2023 Table 49 Raw'!AI141</f>
        <v>- -</v>
      </c>
    </row>
    <row r="155" spans="1:32" ht="15" customHeight="1">
      <c r="A155" s="8" t="s">
        <v>1410</v>
      </c>
      <c r="B155" s="24" t="s">
        <v>1282</v>
      </c>
      <c r="C155" s="27">
        <f>'AEO 2023 Table 49 Raw'!F142</f>
        <v>0</v>
      </c>
      <c r="D155" s="27">
        <f>'AEO 2023 Table 49 Raw'!G142</f>
        <v>0</v>
      </c>
      <c r="E155" s="27">
        <f>'AEO 2023 Table 49 Raw'!H142</f>
        <v>2.23E-4</v>
      </c>
      <c r="F155" s="27">
        <f>'AEO 2023 Table 49 Raw'!I142</f>
        <v>4.4099999999999999E-4</v>
      </c>
      <c r="G155" s="27">
        <f>'AEO 2023 Table 49 Raw'!J142</f>
        <v>6.5899999999999997E-4</v>
      </c>
      <c r="H155" s="27">
        <f>'AEO 2023 Table 49 Raw'!K142</f>
        <v>8.83E-4</v>
      </c>
      <c r="I155" s="27">
        <f>'AEO 2023 Table 49 Raw'!L142</f>
        <v>1.1100000000000001E-3</v>
      </c>
      <c r="J155" s="27">
        <f>'AEO 2023 Table 49 Raw'!M142</f>
        <v>1.3339999999999999E-3</v>
      </c>
      <c r="K155" s="27">
        <f>'AEO 2023 Table 49 Raw'!N142</f>
        <v>1.555E-3</v>
      </c>
      <c r="L155" s="27">
        <f>'AEO 2023 Table 49 Raw'!O142</f>
        <v>1.7780000000000001E-3</v>
      </c>
      <c r="M155" s="27">
        <f>'AEO 2023 Table 49 Raw'!P142</f>
        <v>2.0140000000000002E-3</v>
      </c>
      <c r="N155" s="27">
        <f>'AEO 2023 Table 49 Raw'!Q142</f>
        <v>2.2680000000000001E-3</v>
      </c>
      <c r="O155" s="27">
        <f>'AEO 2023 Table 49 Raw'!R142</f>
        <v>2.5430000000000001E-3</v>
      </c>
      <c r="P155" s="27">
        <f>'AEO 2023 Table 49 Raw'!S142</f>
        <v>2.8379999999999998E-3</v>
      </c>
      <c r="Q155" s="27">
        <f>'AEO 2023 Table 49 Raw'!T142</f>
        <v>3.1570000000000001E-3</v>
      </c>
      <c r="R155" s="27">
        <f>'AEO 2023 Table 49 Raw'!U142</f>
        <v>3.5010000000000002E-3</v>
      </c>
      <c r="S155" s="27">
        <f>'AEO 2023 Table 49 Raw'!V142</f>
        <v>3.8709999999999999E-3</v>
      </c>
      <c r="T155" s="27">
        <f>'AEO 2023 Table 49 Raw'!W142</f>
        <v>4.2729999999999999E-3</v>
      </c>
      <c r="U155" s="27">
        <f>'AEO 2023 Table 49 Raw'!X142</f>
        <v>4.7109999999999999E-3</v>
      </c>
      <c r="V155" s="27">
        <f>'AEO 2023 Table 49 Raw'!Y142</f>
        <v>5.1960000000000001E-3</v>
      </c>
      <c r="W155" s="27">
        <f>'AEO 2023 Table 49 Raw'!Z142</f>
        <v>5.7260000000000002E-3</v>
      </c>
      <c r="X155" s="27">
        <f>'AEO 2023 Table 49 Raw'!AA142</f>
        <v>6.2989999999999999E-3</v>
      </c>
      <c r="Y155" s="27">
        <f>'AEO 2023 Table 49 Raw'!AB142</f>
        <v>6.9100000000000003E-3</v>
      </c>
      <c r="Z155" s="27">
        <f>'AEO 2023 Table 49 Raw'!AC142</f>
        <v>7.554E-3</v>
      </c>
      <c r="AA155" s="27">
        <f>'AEO 2023 Table 49 Raw'!AD142</f>
        <v>8.2360000000000003E-3</v>
      </c>
      <c r="AB155" s="27">
        <f>'AEO 2023 Table 49 Raw'!AE142</f>
        <v>8.9589999999999999E-3</v>
      </c>
      <c r="AC155" s="27">
        <f>'AEO 2023 Table 49 Raw'!AF142</f>
        <v>9.7280000000000005E-3</v>
      </c>
      <c r="AD155" s="27">
        <f>'AEO 2023 Table 49 Raw'!AG142</f>
        <v>1.0538E-2</v>
      </c>
      <c r="AE155" s="27">
        <f>'AEO 2023 Table 49 Raw'!AH142</f>
        <v>1.137E-2</v>
      </c>
      <c r="AF155" s="46" t="str">
        <f>'AEO 2023 Table 49 Raw'!AI142</f>
        <v>- -</v>
      </c>
    </row>
    <row r="156" spans="1:32" ht="15" customHeight="1">
      <c r="A156" s="8" t="s">
        <v>1411</v>
      </c>
      <c r="B156" s="24" t="s">
        <v>1284</v>
      </c>
      <c r="C156" s="27">
        <f>'AEO 2023 Table 49 Raw'!F143</f>
        <v>0</v>
      </c>
      <c r="D156" s="27">
        <f>'AEO 2023 Table 49 Raw'!G143</f>
        <v>0</v>
      </c>
      <c r="E156" s="27">
        <f>'AEO 2023 Table 49 Raw'!H143</f>
        <v>3.7399999999999998E-4</v>
      </c>
      <c r="F156" s="27">
        <f>'AEO 2023 Table 49 Raw'!I143</f>
        <v>7.5199999999999996E-4</v>
      </c>
      <c r="G156" s="27">
        <f>'AEO 2023 Table 49 Raw'!J143</f>
        <v>1.1460000000000001E-3</v>
      </c>
      <c r="H156" s="27">
        <f>'AEO 2023 Table 49 Raw'!K143</f>
        <v>1.56E-3</v>
      </c>
      <c r="I156" s="27">
        <f>'AEO 2023 Table 49 Raw'!L143</f>
        <v>1.9859999999999999E-3</v>
      </c>
      <c r="J156" s="27">
        <f>'AEO 2023 Table 49 Raw'!M143</f>
        <v>2.4130000000000002E-3</v>
      </c>
      <c r="K156" s="27">
        <f>'AEO 2023 Table 49 Raw'!N143</f>
        <v>2.8349999999999998E-3</v>
      </c>
      <c r="L156" s="27">
        <f>'AEO 2023 Table 49 Raw'!O143</f>
        <v>3.2560000000000002E-3</v>
      </c>
      <c r="M156" s="27">
        <f>'AEO 2023 Table 49 Raw'!P143</f>
        <v>3.6879999999999999E-3</v>
      </c>
      <c r="N156" s="27">
        <f>'AEO 2023 Table 49 Raw'!Q143</f>
        <v>4.1359999999999999E-3</v>
      </c>
      <c r="O156" s="27">
        <f>'AEO 2023 Table 49 Raw'!R143</f>
        <v>4.6030000000000003E-3</v>
      </c>
      <c r="P156" s="27">
        <f>'AEO 2023 Table 49 Raw'!S143</f>
        <v>5.0920000000000002E-3</v>
      </c>
      <c r="Q156" s="27">
        <f>'AEO 2023 Table 49 Raw'!T143</f>
        <v>5.6030000000000003E-3</v>
      </c>
      <c r="R156" s="27">
        <f>'AEO 2023 Table 49 Raw'!U143</f>
        <v>6.1380000000000002E-3</v>
      </c>
      <c r="S156" s="27">
        <f>'AEO 2023 Table 49 Raw'!V143</f>
        <v>6.7029999999999998E-3</v>
      </c>
      <c r="T156" s="27">
        <f>'AEO 2023 Table 49 Raw'!W143</f>
        <v>7.3020000000000003E-3</v>
      </c>
      <c r="U156" s="27">
        <f>'AEO 2023 Table 49 Raw'!X143</f>
        <v>7.9419999999999994E-3</v>
      </c>
      <c r="V156" s="27">
        <f>'AEO 2023 Table 49 Raw'!Y143</f>
        <v>8.6359999999999996E-3</v>
      </c>
      <c r="W156" s="27">
        <f>'AEO 2023 Table 49 Raw'!Z143</f>
        <v>9.3799999999999994E-3</v>
      </c>
      <c r="X156" s="27">
        <f>'AEO 2023 Table 49 Raw'!AA143</f>
        <v>1.0170999999999999E-2</v>
      </c>
      <c r="Y156" s="27">
        <f>'AEO 2023 Table 49 Raw'!AB143</f>
        <v>1.0999E-2</v>
      </c>
      <c r="Z156" s="27">
        <f>'AEO 2023 Table 49 Raw'!AC143</f>
        <v>1.1859E-2</v>
      </c>
      <c r="AA156" s="27">
        <f>'AEO 2023 Table 49 Raw'!AD143</f>
        <v>1.2756E-2</v>
      </c>
      <c r="AB156" s="27">
        <f>'AEO 2023 Table 49 Raw'!AE143</f>
        <v>1.3698999999999999E-2</v>
      </c>
      <c r="AC156" s="27">
        <f>'AEO 2023 Table 49 Raw'!AF143</f>
        <v>1.4697E-2</v>
      </c>
      <c r="AD156" s="27">
        <f>'AEO 2023 Table 49 Raw'!AG143</f>
        <v>1.5744000000000001E-2</v>
      </c>
      <c r="AE156" s="27">
        <f>'AEO 2023 Table 49 Raw'!AH143</f>
        <v>1.6822E-2</v>
      </c>
      <c r="AF156" s="46" t="str">
        <f>'AEO 2023 Table 49 Raw'!AI143</f>
        <v>- -</v>
      </c>
    </row>
    <row r="157" spans="1:32" ht="15" customHeight="1">
      <c r="A157" s="8" t="s">
        <v>1412</v>
      </c>
      <c r="B157" s="24" t="s">
        <v>1298</v>
      </c>
      <c r="C157" s="27">
        <f>'AEO 2023 Table 49 Raw'!F144</f>
        <v>3.7854269999999999</v>
      </c>
      <c r="D157" s="27">
        <f>'AEO 2023 Table 49 Raw'!G144</f>
        <v>3.8393670000000002</v>
      </c>
      <c r="E157" s="27">
        <f>'AEO 2023 Table 49 Raw'!H144</f>
        <v>3.8961380000000001</v>
      </c>
      <c r="F157" s="27">
        <f>'AEO 2023 Table 49 Raw'!I144</f>
        <v>3.9561519999999999</v>
      </c>
      <c r="G157" s="27">
        <f>'AEO 2023 Table 49 Raw'!J144</f>
        <v>4.0229850000000003</v>
      </c>
      <c r="H157" s="27">
        <f>'AEO 2023 Table 49 Raw'!K144</f>
        <v>4.0976910000000002</v>
      </c>
      <c r="I157" s="27">
        <f>'AEO 2023 Table 49 Raw'!L144</f>
        <v>4.1736310000000003</v>
      </c>
      <c r="J157" s="27">
        <f>'AEO 2023 Table 49 Raw'!M144</f>
        <v>4.2431190000000001</v>
      </c>
      <c r="K157" s="27">
        <f>'AEO 2023 Table 49 Raw'!N144</f>
        <v>4.3068429999999998</v>
      </c>
      <c r="L157" s="27">
        <f>'AEO 2023 Table 49 Raw'!O144</f>
        <v>4.3623710000000004</v>
      </c>
      <c r="M157" s="27">
        <f>'AEO 2023 Table 49 Raw'!P144</f>
        <v>4.4201329999999999</v>
      </c>
      <c r="N157" s="27">
        <f>'AEO 2023 Table 49 Raw'!Q144</f>
        <v>4.4721460000000004</v>
      </c>
      <c r="O157" s="27">
        <f>'AEO 2023 Table 49 Raw'!R144</f>
        <v>4.5218980000000002</v>
      </c>
      <c r="P157" s="27">
        <f>'AEO 2023 Table 49 Raw'!S144</f>
        <v>4.5770109999999997</v>
      </c>
      <c r="Q157" s="27">
        <f>'AEO 2023 Table 49 Raw'!T144</f>
        <v>4.6355550000000001</v>
      </c>
      <c r="R157" s="27">
        <f>'AEO 2023 Table 49 Raw'!U144</f>
        <v>4.6954690000000001</v>
      </c>
      <c r="S157" s="27">
        <f>'AEO 2023 Table 49 Raw'!V144</f>
        <v>4.754683</v>
      </c>
      <c r="T157" s="27">
        <f>'AEO 2023 Table 49 Raw'!W144</f>
        <v>4.8129169999999997</v>
      </c>
      <c r="U157" s="27">
        <f>'AEO 2023 Table 49 Raw'!X144</f>
        <v>4.8678470000000003</v>
      </c>
      <c r="V157" s="27">
        <f>'AEO 2023 Table 49 Raw'!Y144</f>
        <v>4.9244700000000003</v>
      </c>
      <c r="W157" s="27">
        <f>'AEO 2023 Table 49 Raw'!Z144</f>
        <v>4.9831659999999998</v>
      </c>
      <c r="X157" s="27">
        <f>'AEO 2023 Table 49 Raw'!AA144</f>
        <v>5.049442</v>
      </c>
      <c r="Y157" s="27">
        <f>'AEO 2023 Table 49 Raw'!AB144</f>
        <v>5.1189520000000002</v>
      </c>
      <c r="Z157" s="27">
        <f>'AEO 2023 Table 49 Raw'!AC144</f>
        <v>5.1840770000000003</v>
      </c>
      <c r="AA157" s="27">
        <f>'AEO 2023 Table 49 Raw'!AD144</f>
        <v>5.2441449999999996</v>
      </c>
      <c r="AB157" s="27">
        <f>'AEO 2023 Table 49 Raw'!AE144</f>
        <v>5.3040750000000001</v>
      </c>
      <c r="AC157" s="27">
        <f>'AEO 2023 Table 49 Raw'!AF144</f>
        <v>5.3656180000000004</v>
      </c>
      <c r="AD157" s="27">
        <f>'AEO 2023 Table 49 Raw'!AG144</f>
        <v>5.4264590000000004</v>
      </c>
      <c r="AE157" s="27">
        <f>'AEO 2023 Table 49 Raw'!AH144</f>
        <v>5.4824039999999998</v>
      </c>
      <c r="AF157" s="46">
        <f>'AEO 2023 Table 49 Raw'!AI144</f>
        <v>1.2999999999999999E-2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6"/>
    </row>
    <row r="159" spans="1:32" ht="15" customHeight="1">
      <c r="A159" s="8" t="s">
        <v>1413</v>
      </c>
      <c r="B159" s="24" t="s">
        <v>1269</v>
      </c>
      <c r="C159" s="27">
        <f>'AEO 2023 Table 49 Raw'!F146</f>
        <v>5.2064019999999998</v>
      </c>
      <c r="D159" s="27">
        <f>'AEO 2023 Table 49 Raw'!G146</f>
        <v>5.289059</v>
      </c>
      <c r="E159" s="27">
        <f>'AEO 2023 Table 49 Raw'!H146</f>
        <v>5.3691409999999999</v>
      </c>
      <c r="F159" s="27">
        <f>'AEO 2023 Table 49 Raw'!I146</f>
        <v>5.4491680000000002</v>
      </c>
      <c r="G159" s="27">
        <f>'AEO 2023 Table 49 Raw'!J146</f>
        <v>5.5355239999999997</v>
      </c>
      <c r="H159" s="27">
        <f>'AEO 2023 Table 49 Raw'!K146</f>
        <v>5.6279219999999999</v>
      </c>
      <c r="I159" s="27">
        <f>'AEO 2023 Table 49 Raw'!L146</f>
        <v>5.7164549999999998</v>
      </c>
      <c r="J159" s="27">
        <f>'AEO 2023 Table 49 Raw'!M146</f>
        <v>5.7902750000000003</v>
      </c>
      <c r="K159" s="27">
        <f>'AEO 2023 Table 49 Raw'!N146</f>
        <v>5.8504860000000001</v>
      </c>
      <c r="L159" s="27">
        <f>'AEO 2023 Table 49 Raw'!O146</f>
        <v>5.9016630000000001</v>
      </c>
      <c r="M159" s="27">
        <f>'AEO 2023 Table 49 Raw'!P146</f>
        <v>5.9474830000000001</v>
      </c>
      <c r="N159" s="27">
        <f>'AEO 2023 Table 49 Raw'!Q146</f>
        <v>5.9865259999999996</v>
      </c>
      <c r="O159" s="27">
        <f>'AEO 2023 Table 49 Raw'!R146</f>
        <v>6.0160650000000002</v>
      </c>
      <c r="P159" s="27">
        <f>'AEO 2023 Table 49 Raw'!S146</f>
        <v>6.0486190000000004</v>
      </c>
      <c r="Q159" s="27">
        <f>'AEO 2023 Table 49 Raw'!T146</f>
        <v>6.0862509999999999</v>
      </c>
      <c r="R159" s="27">
        <f>'AEO 2023 Table 49 Raw'!U146</f>
        <v>6.122738</v>
      </c>
      <c r="S159" s="27">
        <f>'AEO 2023 Table 49 Raw'!V146</f>
        <v>6.1570390000000002</v>
      </c>
      <c r="T159" s="27">
        <f>'AEO 2023 Table 49 Raw'!W146</f>
        <v>6.1813440000000002</v>
      </c>
      <c r="U159" s="27">
        <f>'AEO 2023 Table 49 Raw'!X146</f>
        <v>6.1989130000000001</v>
      </c>
      <c r="V159" s="27">
        <f>'AEO 2023 Table 49 Raw'!Y146</f>
        <v>6.206766</v>
      </c>
      <c r="W159" s="27">
        <f>'AEO 2023 Table 49 Raw'!Z146</f>
        <v>6.2253749999999997</v>
      </c>
      <c r="X159" s="27">
        <f>'AEO 2023 Table 49 Raw'!AA146</f>
        <v>6.2479870000000002</v>
      </c>
      <c r="Y159" s="27">
        <f>'AEO 2023 Table 49 Raw'!AB146</f>
        <v>6.2730499999999996</v>
      </c>
      <c r="Z159" s="27">
        <f>'AEO 2023 Table 49 Raw'!AC146</f>
        <v>6.2945820000000001</v>
      </c>
      <c r="AA159" s="27">
        <f>'AEO 2023 Table 49 Raw'!AD146</f>
        <v>6.3071130000000002</v>
      </c>
      <c r="AB159" s="27">
        <f>'AEO 2023 Table 49 Raw'!AE146</f>
        <v>6.3137150000000002</v>
      </c>
      <c r="AC159" s="27">
        <f>'AEO 2023 Table 49 Raw'!AF146</f>
        <v>6.318111</v>
      </c>
      <c r="AD159" s="27">
        <f>'AEO 2023 Table 49 Raw'!AG146</f>
        <v>6.3159130000000001</v>
      </c>
      <c r="AE159" s="27">
        <f>'AEO 2023 Table 49 Raw'!AH146</f>
        <v>6.3039560000000003</v>
      </c>
      <c r="AF159" s="46">
        <f>'AEO 2023 Table 49 Raw'!AI146</f>
        <v>7.0000000000000001E-3</v>
      </c>
    </row>
    <row r="160" spans="1:32" ht="15" customHeight="1">
      <c r="A160" s="8" t="s">
        <v>1414</v>
      </c>
      <c r="B160" s="24" t="s">
        <v>1271</v>
      </c>
      <c r="C160" s="27">
        <f>'AEO 2023 Table 49 Raw'!F147</f>
        <v>4.3720000000000002E-2</v>
      </c>
      <c r="D160" s="27">
        <f>'AEO 2023 Table 49 Raw'!G147</f>
        <v>3.9245000000000002E-2</v>
      </c>
      <c r="E160" s="27">
        <f>'AEO 2023 Table 49 Raw'!H147</f>
        <v>3.5557999999999999E-2</v>
      </c>
      <c r="F160" s="27">
        <f>'AEO 2023 Table 49 Raw'!I147</f>
        <v>3.2535000000000001E-2</v>
      </c>
      <c r="G160" s="27">
        <f>'AEO 2023 Table 49 Raw'!J147</f>
        <v>3.0325000000000001E-2</v>
      </c>
      <c r="H160" s="27">
        <f>'AEO 2023 Table 49 Raw'!K147</f>
        <v>2.8804E-2</v>
      </c>
      <c r="I160" s="27">
        <f>'AEO 2023 Table 49 Raw'!L147</f>
        <v>2.7751000000000001E-2</v>
      </c>
      <c r="J160" s="27">
        <f>'AEO 2023 Table 49 Raw'!M147</f>
        <v>2.6924E-2</v>
      </c>
      <c r="K160" s="27">
        <f>'AEO 2023 Table 49 Raw'!N147</f>
        <v>2.6350999999999999E-2</v>
      </c>
      <c r="L160" s="27">
        <f>'AEO 2023 Table 49 Raw'!O147</f>
        <v>2.5867000000000001E-2</v>
      </c>
      <c r="M160" s="27">
        <f>'AEO 2023 Table 49 Raw'!P147</f>
        <v>2.5576000000000002E-2</v>
      </c>
      <c r="N160" s="27">
        <f>'AEO 2023 Table 49 Raw'!Q147</f>
        <v>2.5495E-2</v>
      </c>
      <c r="O160" s="27">
        <f>'AEO 2023 Table 49 Raw'!R147</f>
        <v>2.5586000000000001E-2</v>
      </c>
      <c r="P160" s="27">
        <f>'AEO 2023 Table 49 Raw'!S147</f>
        <v>2.5871000000000002E-2</v>
      </c>
      <c r="Q160" s="27">
        <f>'AEO 2023 Table 49 Raw'!T147</f>
        <v>2.6213E-2</v>
      </c>
      <c r="R160" s="27">
        <f>'AEO 2023 Table 49 Raw'!U147</f>
        <v>2.6685E-2</v>
      </c>
      <c r="S160" s="27">
        <f>'AEO 2023 Table 49 Raw'!V147</f>
        <v>2.7236E-2</v>
      </c>
      <c r="T160" s="27">
        <f>'AEO 2023 Table 49 Raw'!W147</f>
        <v>2.7777E-2</v>
      </c>
      <c r="U160" s="27">
        <f>'AEO 2023 Table 49 Raw'!X147</f>
        <v>2.8265999999999999E-2</v>
      </c>
      <c r="V160" s="27">
        <f>'AEO 2023 Table 49 Raw'!Y147</f>
        <v>2.8813999999999999E-2</v>
      </c>
      <c r="W160" s="27">
        <f>'AEO 2023 Table 49 Raw'!Z147</f>
        <v>2.9262E-2</v>
      </c>
      <c r="X160" s="27">
        <f>'AEO 2023 Table 49 Raw'!AA147</f>
        <v>2.9666000000000001E-2</v>
      </c>
      <c r="Y160" s="27">
        <f>'AEO 2023 Table 49 Raw'!AB147</f>
        <v>3.0126E-2</v>
      </c>
      <c r="Z160" s="27">
        <f>'AEO 2023 Table 49 Raw'!AC147</f>
        <v>3.0603000000000002E-2</v>
      </c>
      <c r="AA160" s="27">
        <f>'AEO 2023 Table 49 Raw'!AD147</f>
        <v>3.1078999999999999E-2</v>
      </c>
      <c r="AB160" s="27">
        <f>'AEO 2023 Table 49 Raw'!AE147</f>
        <v>3.1548E-2</v>
      </c>
      <c r="AC160" s="27">
        <f>'AEO 2023 Table 49 Raw'!AF147</f>
        <v>3.2024999999999998E-2</v>
      </c>
      <c r="AD160" s="27">
        <f>'AEO 2023 Table 49 Raw'!AG147</f>
        <v>3.2476999999999999E-2</v>
      </c>
      <c r="AE160" s="27">
        <f>'AEO 2023 Table 49 Raw'!AH147</f>
        <v>3.2894E-2</v>
      </c>
      <c r="AF160" s="46">
        <f>'AEO 2023 Table 49 Raw'!AI147</f>
        <v>-0.01</v>
      </c>
    </row>
    <row r="161" spans="1:32" ht="15" customHeight="1">
      <c r="A161" s="8" t="s">
        <v>1415</v>
      </c>
      <c r="B161" s="24" t="s">
        <v>915</v>
      </c>
      <c r="C161" s="27">
        <f>'AEO 2023 Table 49 Raw'!F148</f>
        <v>3.2079999999999999E-3</v>
      </c>
      <c r="D161" s="27">
        <f>'AEO 2023 Table 49 Raw'!G148</f>
        <v>3.1350000000000002E-3</v>
      </c>
      <c r="E161" s="27">
        <f>'AEO 2023 Table 49 Raw'!H148</f>
        <v>3.0799999999999998E-3</v>
      </c>
      <c r="F161" s="27">
        <f>'AEO 2023 Table 49 Raw'!I148</f>
        <v>3.042E-3</v>
      </c>
      <c r="G161" s="27">
        <f>'AEO 2023 Table 49 Raw'!J148</f>
        <v>3.0500000000000002E-3</v>
      </c>
      <c r="H161" s="27">
        <f>'AEO 2023 Table 49 Raw'!K148</f>
        <v>3.0730000000000002E-3</v>
      </c>
      <c r="I161" s="27">
        <f>'AEO 2023 Table 49 Raw'!L148</f>
        <v>3.0920000000000001E-3</v>
      </c>
      <c r="J161" s="27">
        <f>'AEO 2023 Table 49 Raw'!M148</f>
        <v>3.0709999999999999E-3</v>
      </c>
      <c r="K161" s="27">
        <f>'AEO 2023 Table 49 Raw'!N148</f>
        <v>3.0560000000000001E-3</v>
      </c>
      <c r="L161" s="27">
        <f>'AEO 2023 Table 49 Raw'!O148</f>
        <v>3.042E-3</v>
      </c>
      <c r="M161" s="27">
        <f>'AEO 2023 Table 49 Raw'!P148</f>
        <v>3.026E-3</v>
      </c>
      <c r="N161" s="27">
        <f>'AEO 2023 Table 49 Raw'!Q148</f>
        <v>3.0460000000000001E-3</v>
      </c>
      <c r="O161" s="27">
        <f>'AEO 2023 Table 49 Raw'!R148</f>
        <v>3.0890000000000002E-3</v>
      </c>
      <c r="P161" s="27">
        <f>'AEO 2023 Table 49 Raw'!S148</f>
        <v>3.1470000000000001E-3</v>
      </c>
      <c r="Q161" s="27">
        <f>'AEO 2023 Table 49 Raw'!T148</f>
        <v>3.215E-3</v>
      </c>
      <c r="R161" s="27">
        <f>'AEO 2023 Table 49 Raw'!U148</f>
        <v>3.2859999999999999E-3</v>
      </c>
      <c r="S161" s="27">
        <f>'AEO 2023 Table 49 Raw'!V148</f>
        <v>3.3579999999999999E-3</v>
      </c>
      <c r="T161" s="27">
        <f>'AEO 2023 Table 49 Raw'!W148</f>
        <v>3.4299999999999999E-3</v>
      </c>
      <c r="U161" s="27">
        <f>'AEO 2023 Table 49 Raw'!X148</f>
        <v>3.5000000000000001E-3</v>
      </c>
      <c r="V161" s="27">
        <f>'AEO 2023 Table 49 Raw'!Y148</f>
        <v>3.5699999999999998E-3</v>
      </c>
      <c r="W161" s="27">
        <f>'AEO 2023 Table 49 Raw'!Z148</f>
        <v>3.6380000000000002E-3</v>
      </c>
      <c r="X161" s="27">
        <f>'AEO 2023 Table 49 Raw'!AA148</f>
        <v>3.702E-3</v>
      </c>
      <c r="Y161" s="27">
        <f>'AEO 2023 Table 49 Raw'!AB148</f>
        <v>3.7599999999999999E-3</v>
      </c>
      <c r="Z161" s="27">
        <f>'AEO 2023 Table 49 Raw'!AC148</f>
        <v>3.813E-3</v>
      </c>
      <c r="AA161" s="27">
        <f>'AEO 2023 Table 49 Raw'!AD148</f>
        <v>3.8609999999999998E-3</v>
      </c>
      <c r="AB161" s="27">
        <f>'AEO 2023 Table 49 Raw'!AE148</f>
        <v>3.9050000000000001E-3</v>
      </c>
      <c r="AC161" s="27">
        <f>'AEO 2023 Table 49 Raw'!AF148</f>
        <v>3.9449999999999997E-3</v>
      </c>
      <c r="AD161" s="27">
        <f>'AEO 2023 Table 49 Raw'!AG148</f>
        <v>3.9630000000000004E-3</v>
      </c>
      <c r="AE161" s="27">
        <f>'AEO 2023 Table 49 Raw'!AH148</f>
        <v>3.954E-3</v>
      </c>
      <c r="AF161" s="46">
        <f>'AEO 2023 Table 49 Raw'!AI148</f>
        <v>7.0000000000000001E-3</v>
      </c>
    </row>
    <row r="162" spans="1:32" ht="15" customHeight="1">
      <c r="A162" s="8" t="s">
        <v>1416</v>
      </c>
      <c r="B162" s="24" t="s">
        <v>1274</v>
      </c>
      <c r="C162" s="27">
        <f>'AEO 2023 Table 49 Raw'!F149</f>
        <v>4.9806000000000003E-2</v>
      </c>
      <c r="D162" s="27">
        <f>'AEO 2023 Table 49 Raw'!G149</f>
        <v>5.3509000000000001E-2</v>
      </c>
      <c r="E162" s="27">
        <f>'AEO 2023 Table 49 Raw'!H149</f>
        <v>5.6991E-2</v>
      </c>
      <c r="F162" s="27">
        <f>'AEO 2023 Table 49 Raw'!I149</f>
        <v>6.0211000000000001E-2</v>
      </c>
      <c r="G162" s="27">
        <f>'AEO 2023 Table 49 Raw'!J149</f>
        <v>6.3233999999999999E-2</v>
      </c>
      <c r="H162" s="27">
        <f>'AEO 2023 Table 49 Raw'!K149</f>
        <v>6.6039E-2</v>
      </c>
      <c r="I162" s="27">
        <f>'AEO 2023 Table 49 Raw'!L149</f>
        <v>6.8457000000000004E-2</v>
      </c>
      <c r="J162" s="27">
        <f>'AEO 2023 Table 49 Raw'!M149</f>
        <v>7.0389999999999994E-2</v>
      </c>
      <c r="K162" s="27">
        <f>'AEO 2023 Table 49 Raw'!N149</f>
        <v>7.1900000000000006E-2</v>
      </c>
      <c r="L162" s="27">
        <f>'AEO 2023 Table 49 Raw'!O149</f>
        <v>7.3117000000000001E-2</v>
      </c>
      <c r="M162" s="27">
        <f>'AEO 2023 Table 49 Raw'!P149</f>
        <v>7.4161000000000005E-2</v>
      </c>
      <c r="N162" s="27">
        <f>'AEO 2023 Table 49 Raw'!Q149</f>
        <v>7.5144000000000002E-2</v>
      </c>
      <c r="O162" s="27">
        <f>'AEO 2023 Table 49 Raw'!R149</f>
        <v>7.6125999999999999E-2</v>
      </c>
      <c r="P162" s="27">
        <f>'AEO 2023 Table 49 Raw'!S149</f>
        <v>7.7175999999999995E-2</v>
      </c>
      <c r="Q162" s="27">
        <f>'AEO 2023 Table 49 Raw'!T149</f>
        <v>7.8275999999999998E-2</v>
      </c>
      <c r="R162" s="27">
        <f>'AEO 2023 Table 49 Raw'!U149</f>
        <v>7.9434000000000005E-2</v>
      </c>
      <c r="S162" s="27">
        <f>'AEO 2023 Table 49 Raw'!V149</f>
        <v>8.0669000000000005E-2</v>
      </c>
      <c r="T162" s="27">
        <f>'AEO 2023 Table 49 Raw'!W149</f>
        <v>8.1991999999999995E-2</v>
      </c>
      <c r="U162" s="27">
        <f>'AEO 2023 Table 49 Raw'!X149</f>
        <v>8.3433999999999994E-2</v>
      </c>
      <c r="V162" s="27">
        <f>'AEO 2023 Table 49 Raw'!Y149</f>
        <v>8.5037000000000001E-2</v>
      </c>
      <c r="W162" s="27">
        <f>'AEO 2023 Table 49 Raw'!Z149</f>
        <v>8.6751999999999996E-2</v>
      </c>
      <c r="X162" s="27">
        <f>'AEO 2023 Table 49 Raw'!AA149</f>
        <v>8.8507000000000002E-2</v>
      </c>
      <c r="Y162" s="27">
        <f>'AEO 2023 Table 49 Raw'!AB149</f>
        <v>9.0343000000000007E-2</v>
      </c>
      <c r="Z162" s="27">
        <f>'AEO 2023 Table 49 Raw'!AC149</f>
        <v>9.2193999999999998E-2</v>
      </c>
      <c r="AA162" s="27">
        <f>'AEO 2023 Table 49 Raw'!AD149</f>
        <v>9.4015000000000001E-2</v>
      </c>
      <c r="AB162" s="27">
        <f>'AEO 2023 Table 49 Raw'!AE149</f>
        <v>9.5912999999999998E-2</v>
      </c>
      <c r="AC162" s="27">
        <f>'AEO 2023 Table 49 Raw'!AF149</f>
        <v>9.7739000000000006E-2</v>
      </c>
      <c r="AD162" s="27">
        <f>'AEO 2023 Table 49 Raw'!AG149</f>
        <v>9.9582000000000004E-2</v>
      </c>
      <c r="AE162" s="27">
        <f>'AEO 2023 Table 49 Raw'!AH149</f>
        <v>0.101481</v>
      </c>
      <c r="AF162" s="46">
        <f>'AEO 2023 Table 49 Raw'!AI149</f>
        <v>2.5999999999999999E-2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6" t="str">
        <f>'AEO 2023 Table 49 Raw'!AI150</f>
        <v>- -</v>
      </c>
    </row>
    <row r="164" spans="1:32" ht="15" customHeight="1">
      <c r="A164" s="8" t="s">
        <v>1418</v>
      </c>
      <c r="B164" s="24" t="s">
        <v>1278</v>
      </c>
      <c r="C164" s="27">
        <f>'AEO 2023 Table 49 Raw'!F151</f>
        <v>2.13E-4</v>
      </c>
      <c r="D164" s="27">
        <f>'AEO 2023 Table 49 Raw'!G151</f>
        <v>2.5500000000000002E-4</v>
      </c>
      <c r="E164" s="27">
        <f>'AEO 2023 Table 49 Raw'!H151</f>
        <v>2.92E-4</v>
      </c>
      <c r="F164" s="27">
        <f>'AEO 2023 Table 49 Raw'!I151</f>
        <v>3.2299999999999999E-4</v>
      </c>
      <c r="G164" s="27">
        <f>'AEO 2023 Table 49 Raw'!J151</f>
        <v>3.5199999999999999E-4</v>
      </c>
      <c r="H164" s="27">
        <f>'AEO 2023 Table 49 Raw'!K151</f>
        <v>3.77E-4</v>
      </c>
      <c r="I164" s="27">
        <f>'AEO 2023 Table 49 Raw'!L151</f>
        <v>3.9899999999999999E-4</v>
      </c>
      <c r="J164" s="27">
        <f>'AEO 2023 Table 49 Raw'!M151</f>
        <v>4.17E-4</v>
      </c>
      <c r="K164" s="27">
        <f>'AEO 2023 Table 49 Raw'!N151</f>
        <v>4.3100000000000001E-4</v>
      </c>
      <c r="L164" s="27">
        <f>'AEO 2023 Table 49 Raw'!O151</f>
        <v>4.4200000000000001E-4</v>
      </c>
      <c r="M164" s="27">
        <f>'AEO 2023 Table 49 Raw'!P151</f>
        <v>4.5100000000000001E-4</v>
      </c>
      <c r="N164" s="27">
        <f>'AEO 2023 Table 49 Raw'!Q151</f>
        <v>4.5800000000000002E-4</v>
      </c>
      <c r="O164" s="27">
        <f>'AEO 2023 Table 49 Raw'!R151</f>
        <v>4.6200000000000001E-4</v>
      </c>
      <c r="P164" s="27">
        <f>'AEO 2023 Table 49 Raw'!S151</f>
        <v>4.64E-4</v>
      </c>
      <c r="Q164" s="27">
        <f>'AEO 2023 Table 49 Raw'!T151</f>
        <v>4.6500000000000003E-4</v>
      </c>
      <c r="R164" s="27">
        <f>'AEO 2023 Table 49 Raw'!U151</f>
        <v>4.6299999999999998E-4</v>
      </c>
      <c r="S164" s="27">
        <f>'AEO 2023 Table 49 Raw'!V151</f>
        <v>4.6000000000000001E-4</v>
      </c>
      <c r="T164" s="27">
        <f>'AEO 2023 Table 49 Raw'!W151</f>
        <v>4.5600000000000003E-4</v>
      </c>
      <c r="U164" s="27">
        <f>'AEO 2023 Table 49 Raw'!X151</f>
        <v>4.4999999999999999E-4</v>
      </c>
      <c r="V164" s="27">
        <f>'AEO 2023 Table 49 Raw'!Y151</f>
        <v>4.4299999999999998E-4</v>
      </c>
      <c r="W164" s="27">
        <f>'AEO 2023 Table 49 Raw'!Z151</f>
        <v>4.35E-4</v>
      </c>
      <c r="X164" s="27">
        <f>'AEO 2023 Table 49 Raw'!AA151</f>
        <v>4.26E-4</v>
      </c>
      <c r="Y164" s="27">
        <f>'AEO 2023 Table 49 Raw'!AB151</f>
        <v>4.1599999999999997E-4</v>
      </c>
      <c r="Z164" s="27">
        <f>'AEO 2023 Table 49 Raw'!AC151</f>
        <v>4.06E-4</v>
      </c>
      <c r="AA164" s="27">
        <f>'AEO 2023 Table 49 Raw'!AD151</f>
        <v>3.9500000000000001E-4</v>
      </c>
      <c r="AB164" s="27">
        <f>'AEO 2023 Table 49 Raw'!AE151</f>
        <v>3.8299999999999999E-4</v>
      </c>
      <c r="AC164" s="27">
        <f>'AEO 2023 Table 49 Raw'!AF151</f>
        <v>3.7100000000000002E-4</v>
      </c>
      <c r="AD164" s="27">
        <f>'AEO 2023 Table 49 Raw'!AG151</f>
        <v>3.6000000000000002E-4</v>
      </c>
      <c r="AE164" s="27">
        <f>'AEO 2023 Table 49 Raw'!AH151</f>
        <v>3.4699999999999998E-4</v>
      </c>
      <c r="AF164" s="46">
        <f>'AEO 2023 Table 49 Raw'!AI151</f>
        <v>1.7999999999999999E-2</v>
      </c>
    </row>
    <row r="165" spans="1:32" ht="15" customHeight="1">
      <c r="A165" s="8" t="s">
        <v>1419</v>
      </c>
      <c r="B165" s="24" t="s">
        <v>1280</v>
      </c>
      <c r="C165" s="27">
        <f>'AEO 2023 Table 49 Raw'!F152</f>
        <v>0</v>
      </c>
      <c r="D165" s="27">
        <f>'AEO 2023 Table 49 Raw'!G152</f>
        <v>0</v>
      </c>
      <c r="E165" s="27">
        <f>'AEO 2023 Table 49 Raw'!H152</f>
        <v>1.2300000000000001E-4</v>
      </c>
      <c r="F165" s="27">
        <f>'AEO 2023 Table 49 Raw'!I152</f>
        <v>2.4600000000000002E-4</v>
      </c>
      <c r="G165" s="27">
        <f>'AEO 2023 Table 49 Raw'!J152</f>
        <v>3.6999999999999999E-4</v>
      </c>
      <c r="H165" s="27">
        <f>'AEO 2023 Table 49 Raw'!K152</f>
        <v>4.9700000000000005E-4</v>
      </c>
      <c r="I165" s="27">
        <f>'AEO 2023 Table 49 Raw'!L152</f>
        <v>6.2699999999999995E-4</v>
      </c>
      <c r="J165" s="27">
        <f>'AEO 2023 Table 49 Raw'!M152</f>
        <v>7.5500000000000003E-4</v>
      </c>
      <c r="K165" s="27">
        <f>'AEO 2023 Table 49 Raw'!N152</f>
        <v>8.8099999999999995E-4</v>
      </c>
      <c r="L165" s="27">
        <f>'AEO 2023 Table 49 Raw'!O152</f>
        <v>1.005E-3</v>
      </c>
      <c r="M165" s="27">
        <f>'AEO 2023 Table 49 Raw'!P152</f>
        <v>1.1329999999999999E-3</v>
      </c>
      <c r="N165" s="27">
        <f>'AEO 2023 Table 49 Raw'!Q152</f>
        <v>1.266E-3</v>
      </c>
      <c r="O165" s="27">
        <f>'AEO 2023 Table 49 Raw'!R152</f>
        <v>1.4040000000000001E-3</v>
      </c>
      <c r="P165" s="27">
        <f>'AEO 2023 Table 49 Raw'!S152</f>
        <v>1.5460000000000001E-3</v>
      </c>
      <c r="Q165" s="27">
        <f>'AEO 2023 Table 49 Raw'!T152</f>
        <v>1.694E-3</v>
      </c>
      <c r="R165" s="27">
        <f>'AEO 2023 Table 49 Raw'!U152</f>
        <v>1.8469999999999999E-3</v>
      </c>
      <c r="S165" s="27">
        <f>'AEO 2023 Table 49 Raw'!V152</f>
        <v>2.0040000000000001E-3</v>
      </c>
      <c r="T165" s="27">
        <f>'AEO 2023 Table 49 Raw'!W152</f>
        <v>2.1679999999999998E-3</v>
      </c>
      <c r="U165" s="27">
        <f>'AEO 2023 Table 49 Raw'!X152</f>
        <v>2.3389999999999999E-3</v>
      </c>
      <c r="V165" s="27">
        <f>'AEO 2023 Table 49 Raw'!Y152</f>
        <v>2.5209999999999998E-3</v>
      </c>
      <c r="W165" s="27">
        <f>'AEO 2023 Table 49 Raw'!Z152</f>
        <v>2.712E-3</v>
      </c>
      <c r="X165" s="27">
        <f>'AEO 2023 Table 49 Raw'!AA152</f>
        <v>2.9139999999999999E-3</v>
      </c>
      <c r="Y165" s="27">
        <f>'AEO 2023 Table 49 Raw'!AB152</f>
        <v>3.1229999999999999E-3</v>
      </c>
      <c r="Z165" s="27">
        <f>'AEO 2023 Table 49 Raw'!AC152</f>
        <v>3.3400000000000001E-3</v>
      </c>
      <c r="AA165" s="27">
        <f>'AEO 2023 Table 49 Raw'!AD152</f>
        <v>3.568E-3</v>
      </c>
      <c r="AB165" s="27">
        <f>'AEO 2023 Table 49 Raw'!AE152</f>
        <v>3.81E-3</v>
      </c>
      <c r="AC165" s="27">
        <f>'AEO 2023 Table 49 Raw'!AF152</f>
        <v>4.071E-3</v>
      </c>
      <c r="AD165" s="27">
        <f>'AEO 2023 Table 49 Raw'!AG152</f>
        <v>4.3499999999999997E-3</v>
      </c>
      <c r="AE165" s="27">
        <f>'AEO 2023 Table 49 Raw'!AH152</f>
        <v>4.6449999999999998E-3</v>
      </c>
      <c r="AF165" s="46" t="str">
        <f>'AEO 2023 Table 49 Raw'!AI152</f>
        <v>- -</v>
      </c>
    </row>
    <row r="166" spans="1:32" ht="15" customHeight="1">
      <c r="A166" s="8" t="s">
        <v>1420</v>
      </c>
      <c r="B166" s="24" t="s">
        <v>1282</v>
      </c>
      <c r="C166" s="27">
        <f>'AEO 2023 Table 49 Raw'!F153</f>
        <v>0</v>
      </c>
      <c r="D166" s="27">
        <f>'AEO 2023 Table 49 Raw'!G153</f>
        <v>0</v>
      </c>
      <c r="E166" s="27">
        <f>'AEO 2023 Table 49 Raw'!H153</f>
        <v>2.7799999999999998E-4</v>
      </c>
      <c r="F166" s="27">
        <f>'AEO 2023 Table 49 Raw'!I153</f>
        <v>5.4699999999999996E-4</v>
      </c>
      <c r="G166" s="27">
        <f>'AEO 2023 Table 49 Raw'!J153</f>
        <v>8.1400000000000005E-4</v>
      </c>
      <c r="H166" s="27">
        <f>'AEO 2023 Table 49 Raw'!K153</f>
        <v>1.0870000000000001E-3</v>
      </c>
      <c r="I166" s="27">
        <f>'AEO 2023 Table 49 Raw'!L153</f>
        <v>1.3600000000000001E-3</v>
      </c>
      <c r="J166" s="27">
        <f>'AEO 2023 Table 49 Raw'!M153</f>
        <v>1.624E-3</v>
      </c>
      <c r="K166" s="27">
        <f>'AEO 2023 Table 49 Raw'!N153</f>
        <v>1.879E-3</v>
      </c>
      <c r="L166" s="27">
        <f>'AEO 2023 Table 49 Raw'!O153</f>
        <v>2.1289999999999998E-3</v>
      </c>
      <c r="M166" s="27">
        <f>'AEO 2023 Table 49 Raw'!P153</f>
        <v>2.3830000000000001E-3</v>
      </c>
      <c r="N166" s="27">
        <f>'AEO 2023 Table 49 Raw'!Q153</f>
        <v>2.6440000000000001E-3</v>
      </c>
      <c r="O166" s="27">
        <f>'AEO 2023 Table 49 Raw'!R153</f>
        <v>2.9120000000000001E-3</v>
      </c>
      <c r="P166" s="27">
        <f>'AEO 2023 Table 49 Raw'!S153</f>
        <v>3.1870000000000002E-3</v>
      </c>
      <c r="Q166" s="27">
        <f>'AEO 2023 Table 49 Raw'!T153</f>
        <v>3.4680000000000002E-3</v>
      </c>
      <c r="R166" s="27">
        <f>'AEO 2023 Table 49 Raw'!U153</f>
        <v>3.754E-3</v>
      </c>
      <c r="S166" s="27">
        <f>'AEO 2023 Table 49 Raw'!V153</f>
        <v>4.0470000000000002E-3</v>
      </c>
      <c r="T166" s="27">
        <f>'AEO 2023 Table 49 Raw'!W153</f>
        <v>4.346E-3</v>
      </c>
      <c r="U166" s="27">
        <f>'AEO 2023 Table 49 Raw'!X153</f>
        <v>4.6560000000000004E-3</v>
      </c>
      <c r="V166" s="27">
        <f>'AEO 2023 Table 49 Raw'!Y153</f>
        <v>4.9810000000000002E-3</v>
      </c>
      <c r="W166" s="27">
        <f>'AEO 2023 Table 49 Raw'!Z153</f>
        <v>5.3200000000000001E-3</v>
      </c>
      <c r="X166" s="27">
        <f>'AEO 2023 Table 49 Raw'!AA153</f>
        <v>5.6690000000000004E-3</v>
      </c>
      <c r="Y166" s="27">
        <f>'AEO 2023 Table 49 Raw'!AB153</f>
        <v>6.0260000000000001E-3</v>
      </c>
      <c r="Z166" s="27">
        <f>'AEO 2023 Table 49 Raw'!AC153</f>
        <v>6.3879999999999996E-3</v>
      </c>
      <c r="AA166" s="27">
        <f>'AEO 2023 Table 49 Raw'!AD153</f>
        <v>6.7590000000000003E-3</v>
      </c>
      <c r="AB166" s="27">
        <f>'AEO 2023 Table 49 Raw'!AE153</f>
        <v>7.143E-3</v>
      </c>
      <c r="AC166" s="27">
        <f>'AEO 2023 Table 49 Raw'!AF153</f>
        <v>7.5420000000000001E-3</v>
      </c>
      <c r="AD166" s="27">
        <f>'AEO 2023 Table 49 Raw'!AG153</f>
        <v>7.9550000000000003E-3</v>
      </c>
      <c r="AE166" s="27">
        <f>'AEO 2023 Table 49 Raw'!AH153</f>
        <v>8.3739999999999995E-3</v>
      </c>
      <c r="AF166" s="46" t="str">
        <f>'AEO 2023 Table 49 Raw'!AI153</f>
        <v>- -</v>
      </c>
    </row>
    <row r="167" spans="1:32" ht="15" customHeight="1">
      <c r="A167" s="8" t="s">
        <v>1421</v>
      </c>
      <c r="B167" s="24" t="s">
        <v>1284</v>
      </c>
      <c r="C167" s="27">
        <f>'AEO 2023 Table 49 Raw'!F154</f>
        <v>0</v>
      </c>
      <c r="D167" s="27">
        <f>'AEO 2023 Table 49 Raw'!G154</f>
        <v>0</v>
      </c>
      <c r="E167" s="27">
        <f>'AEO 2023 Table 49 Raw'!H154</f>
        <v>4.08E-4</v>
      </c>
      <c r="F167" s="27">
        <f>'AEO 2023 Table 49 Raw'!I154</f>
        <v>8.1499999999999997E-4</v>
      </c>
      <c r="G167" s="27">
        <f>'AEO 2023 Table 49 Raw'!J154</f>
        <v>1.232E-3</v>
      </c>
      <c r="H167" s="27">
        <f>'AEO 2023 Table 49 Raw'!K154</f>
        <v>1.6659999999999999E-3</v>
      </c>
      <c r="I167" s="27">
        <f>'AEO 2023 Table 49 Raw'!L154</f>
        <v>2.1059999999999998E-3</v>
      </c>
      <c r="J167" s="27">
        <f>'AEO 2023 Table 49 Raw'!M154</f>
        <v>2.5409999999999999E-3</v>
      </c>
      <c r="K167" s="27">
        <f>'AEO 2023 Table 49 Raw'!N154</f>
        <v>2.9650000000000002E-3</v>
      </c>
      <c r="L167" s="27">
        <f>'AEO 2023 Table 49 Raw'!O154</f>
        <v>3.3809999999999999E-3</v>
      </c>
      <c r="M167" s="27">
        <f>'AEO 2023 Table 49 Raw'!P154</f>
        <v>3.8E-3</v>
      </c>
      <c r="N167" s="27">
        <f>'AEO 2023 Table 49 Raw'!Q154</f>
        <v>4.2249999999999996E-3</v>
      </c>
      <c r="O167" s="27">
        <f>'AEO 2023 Table 49 Raw'!R154</f>
        <v>4.6560000000000004E-3</v>
      </c>
      <c r="P167" s="27">
        <f>'AEO 2023 Table 49 Raw'!S154</f>
        <v>5.0949999999999997E-3</v>
      </c>
      <c r="Q167" s="27">
        <f>'AEO 2023 Table 49 Raw'!T154</f>
        <v>5.5380000000000004E-3</v>
      </c>
      <c r="R167" s="27">
        <f>'AEO 2023 Table 49 Raw'!U154</f>
        <v>5.9839999999999997E-3</v>
      </c>
      <c r="S167" s="27">
        <f>'AEO 2023 Table 49 Raw'!V154</f>
        <v>6.4339999999999996E-3</v>
      </c>
      <c r="T167" s="27">
        <f>'AEO 2023 Table 49 Raw'!W154</f>
        <v>6.8890000000000002E-3</v>
      </c>
      <c r="U167" s="27">
        <f>'AEO 2023 Table 49 Raw'!X154</f>
        <v>7.3530000000000002E-3</v>
      </c>
      <c r="V167" s="27">
        <f>'AEO 2023 Table 49 Raw'!Y154</f>
        <v>7.8309999999999994E-3</v>
      </c>
      <c r="W167" s="27">
        <f>'AEO 2023 Table 49 Raw'!Z154</f>
        <v>8.3199999999999993E-3</v>
      </c>
      <c r="X167" s="27">
        <f>'AEO 2023 Table 49 Raw'!AA154</f>
        <v>8.8179999999999994E-3</v>
      </c>
      <c r="Y167" s="27">
        <f>'AEO 2023 Table 49 Raw'!AB154</f>
        <v>9.3200000000000002E-3</v>
      </c>
      <c r="Z167" s="27">
        <f>'AEO 2023 Table 49 Raw'!AC154</f>
        <v>9.8250000000000004E-3</v>
      </c>
      <c r="AA167" s="27">
        <f>'AEO 2023 Table 49 Raw'!AD154</f>
        <v>1.0342E-2</v>
      </c>
      <c r="AB167" s="27">
        <f>'AEO 2023 Table 49 Raw'!AE154</f>
        <v>1.0878000000000001E-2</v>
      </c>
      <c r="AC167" s="27">
        <f>'AEO 2023 Table 49 Raw'!AF154</f>
        <v>1.1445E-2</v>
      </c>
      <c r="AD167" s="27">
        <f>'AEO 2023 Table 49 Raw'!AG154</f>
        <v>1.2045E-2</v>
      </c>
      <c r="AE167" s="27">
        <f>'AEO 2023 Table 49 Raw'!AH154</f>
        <v>1.2674E-2</v>
      </c>
      <c r="AF167" s="46" t="str">
        <f>'AEO 2023 Table 49 Raw'!AI154</f>
        <v>- -</v>
      </c>
    </row>
    <row r="168" spans="1:32" ht="15" customHeight="1">
      <c r="A168" s="8" t="s">
        <v>1422</v>
      </c>
      <c r="B168" s="24" t="s">
        <v>1310</v>
      </c>
      <c r="C168" s="27">
        <f>'AEO 2023 Table 49 Raw'!F155</f>
        <v>5.3033510000000001</v>
      </c>
      <c r="D168" s="27">
        <f>'AEO 2023 Table 49 Raw'!G155</f>
        <v>5.3852010000000003</v>
      </c>
      <c r="E168" s="27">
        <f>'AEO 2023 Table 49 Raw'!H155</f>
        <v>5.4658670000000003</v>
      </c>
      <c r="F168" s="27">
        <f>'AEO 2023 Table 49 Raw'!I155</f>
        <v>5.546888</v>
      </c>
      <c r="G168" s="27">
        <f>'AEO 2023 Table 49 Raw'!J155</f>
        <v>5.6348979999999997</v>
      </c>
      <c r="H168" s="27">
        <f>'AEO 2023 Table 49 Raw'!K155</f>
        <v>5.7294650000000003</v>
      </c>
      <c r="I168" s="27">
        <f>'AEO 2023 Table 49 Raw'!L155</f>
        <v>5.8202489999999996</v>
      </c>
      <c r="J168" s="27">
        <f>'AEO 2023 Table 49 Raw'!M155</f>
        <v>5.8959979999999996</v>
      </c>
      <c r="K168" s="27">
        <f>'AEO 2023 Table 49 Raw'!N155</f>
        <v>5.9579490000000002</v>
      </c>
      <c r="L168" s="27">
        <f>'AEO 2023 Table 49 Raw'!O155</f>
        <v>6.0106440000000001</v>
      </c>
      <c r="M168" s="27">
        <f>'AEO 2023 Table 49 Raw'!P155</f>
        <v>6.0580119999999997</v>
      </c>
      <c r="N168" s="27">
        <f>'AEO 2023 Table 49 Raw'!Q155</f>
        <v>6.0988049999999996</v>
      </c>
      <c r="O168" s="27">
        <f>'AEO 2023 Table 49 Raw'!R155</f>
        <v>6.1302969999999997</v>
      </c>
      <c r="P168" s="27">
        <f>'AEO 2023 Table 49 Raw'!S155</f>
        <v>6.1651040000000004</v>
      </c>
      <c r="Q168" s="27">
        <f>'AEO 2023 Table 49 Raw'!T155</f>
        <v>6.2051189999999998</v>
      </c>
      <c r="R168" s="27">
        <f>'AEO 2023 Table 49 Raw'!U155</f>
        <v>6.2441969999999998</v>
      </c>
      <c r="S168" s="27">
        <f>'AEO 2023 Table 49 Raw'!V155</f>
        <v>6.28125</v>
      </c>
      <c r="T168" s="27">
        <f>'AEO 2023 Table 49 Raw'!W155</f>
        <v>6.3084049999999996</v>
      </c>
      <c r="U168" s="27">
        <f>'AEO 2023 Table 49 Raw'!X155</f>
        <v>6.3289160000000004</v>
      </c>
      <c r="V168" s="27">
        <f>'AEO 2023 Table 49 Raw'!Y155</f>
        <v>6.339963</v>
      </c>
      <c r="W168" s="27">
        <f>'AEO 2023 Table 49 Raw'!Z155</f>
        <v>6.3618139999999999</v>
      </c>
      <c r="X168" s="27">
        <f>'AEO 2023 Table 49 Raw'!AA155</f>
        <v>6.3876929999999996</v>
      </c>
      <c r="Y168" s="27">
        <f>'AEO 2023 Table 49 Raw'!AB155</f>
        <v>6.4161679999999999</v>
      </c>
      <c r="Z168" s="27">
        <f>'AEO 2023 Table 49 Raw'!AC155</f>
        <v>6.4411550000000002</v>
      </c>
      <c r="AA168" s="27">
        <f>'AEO 2023 Table 49 Raw'!AD155</f>
        <v>6.4571360000000002</v>
      </c>
      <c r="AB168" s="27">
        <f>'AEO 2023 Table 49 Raw'!AE155</f>
        <v>6.4672980000000004</v>
      </c>
      <c r="AC168" s="27">
        <f>'AEO 2023 Table 49 Raw'!AF155</f>
        <v>6.4752489999999998</v>
      </c>
      <c r="AD168" s="27">
        <f>'AEO 2023 Table 49 Raw'!AG155</f>
        <v>6.4766469999999998</v>
      </c>
      <c r="AE168" s="27">
        <f>'AEO 2023 Table 49 Raw'!AH155</f>
        <v>6.4683289999999998</v>
      </c>
      <c r="AF168" s="46">
        <f>'AEO 2023 Table 49 Raw'!AI155</f>
        <v>7.0000000000000001E-3</v>
      </c>
    </row>
    <row r="169" spans="1:32" ht="15" customHeight="1">
      <c r="A169" s="8" t="s">
        <v>1423</v>
      </c>
      <c r="B169" s="23" t="s">
        <v>1424</v>
      </c>
      <c r="C169" s="27">
        <f>'AEO 2023 Table 49 Raw'!F156</f>
        <v>13.64602</v>
      </c>
      <c r="D169" s="27">
        <f>'AEO 2023 Table 49 Raw'!G156</f>
        <v>13.953614</v>
      </c>
      <c r="E169" s="27">
        <f>'AEO 2023 Table 49 Raw'!H156</f>
        <v>14.273998000000001</v>
      </c>
      <c r="F169" s="27">
        <f>'AEO 2023 Table 49 Raw'!I156</f>
        <v>14.605385999999999</v>
      </c>
      <c r="G169" s="27">
        <f>'AEO 2023 Table 49 Raw'!J156</f>
        <v>14.953875999999999</v>
      </c>
      <c r="H169" s="27">
        <f>'AEO 2023 Table 49 Raw'!K156</f>
        <v>15.31372</v>
      </c>
      <c r="I169" s="27">
        <f>'AEO 2023 Table 49 Raw'!L156</f>
        <v>15.665258</v>
      </c>
      <c r="J169" s="27">
        <f>'AEO 2023 Table 49 Raw'!M156</f>
        <v>15.990807999999999</v>
      </c>
      <c r="K169" s="27">
        <f>'AEO 2023 Table 49 Raw'!N156</f>
        <v>16.292452000000001</v>
      </c>
      <c r="L169" s="27">
        <f>'AEO 2023 Table 49 Raw'!O156</f>
        <v>16.571390000000001</v>
      </c>
      <c r="M169" s="27">
        <f>'AEO 2023 Table 49 Raw'!P156</f>
        <v>16.845903</v>
      </c>
      <c r="N169" s="27">
        <f>'AEO 2023 Table 49 Raw'!Q156</f>
        <v>17.097643000000001</v>
      </c>
      <c r="O169" s="27">
        <f>'AEO 2023 Table 49 Raw'!R156</f>
        <v>17.334302999999998</v>
      </c>
      <c r="P169" s="27">
        <f>'AEO 2023 Table 49 Raw'!S156</f>
        <v>17.576001999999999</v>
      </c>
      <c r="Q169" s="27">
        <f>'AEO 2023 Table 49 Raw'!T156</f>
        <v>17.827763000000001</v>
      </c>
      <c r="R169" s="27">
        <f>'AEO 2023 Table 49 Raw'!U156</f>
        <v>18.081309999999998</v>
      </c>
      <c r="S169" s="27">
        <f>'AEO 2023 Table 49 Raw'!V156</f>
        <v>18.333282000000001</v>
      </c>
      <c r="T169" s="27">
        <f>'AEO 2023 Table 49 Raw'!W156</f>
        <v>18.57095</v>
      </c>
      <c r="U169" s="27">
        <f>'AEO 2023 Table 49 Raw'!X156</f>
        <v>18.796168999999999</v>
      </c>
      <c r="V169" s="27">
        <f>'AEO 2023 Table 49 Raw'!Y156</f>
        <v>19.018211000000001</v>
      </c>
      <c r="W169" s="27">
        <f>'AEO 2023 Table 49 Raw'!Z156</f>
        <v>19.249426</v>
      </c>
      <c r="X169" s="27">
        <f>'AEO 2023 Table 49 Raw'!AA156</f>
        <v>19.501539000000001</v>
      </c>
      <c r="Y169" s="27">
        <f>'AEO 2023 Table 49 Raw'!AB156</f>
        <v>19.767569000000002</v>
      </c>
      <c r="Z169" s="27">
        <f>'AEO 2023 Table 49 Raw'!AC156</f>
        <v>20.023188000000001</v>
      </c>
      <c r="AA169" s="27">
        <f>'AEO 2023 Table 49 Raw'!AD156</f>
        <v>20.260719000000002</v>
      </c>
      <c r="AB169" s="27">
        <f>'AEO 2023 Table 49 Raw'!AE156</f>
        <v>20.494243999999998</v>
      </c>
      <c r="AC169" s="27">
        <f>'AEO 2023 Table 49 Raw'!AF156</f>
        <v>20.727535</v>
      </c>
      <c r="AD169" s="27">
        <f>'AEO 2023 Table 49 Raw'!AG156</f>
        <v>20.943535000000001</v>
      </c>
      <c r="AE169" s="27">
        <f>'AEO 2023 Table 49 Raw'!AH156</f>
        <v>21.141726999999999</v>
      </c>
      <c r="AF169" s="46">
        <f>'AEO 2023 Table 49 Raw'!AI156</f>
        <v>1.6E-2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6"/>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6"/>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6"/>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6"/>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6"/>
    </row>
    <row r="175" spans="1:32" ht="15" customHeight="1">
      <c r="A175" s="8" t="s">
        <v>1425</v>
      </c>
      <c r="B175" s="24" t="s">
        <v>1269</v>
      </c>
      <c r="C175" s="27">
        <f>'AEO 2023 Table 49 Raw'!F160</f>
        <v>17.217651</v>
      </c>
      <c r="D175" s="27">
        <f>'AEO 2023 Table 49 Raw'!G160</f>
        <v>17.743547</v>
      </c>
      <c r="E175" s="27">
        <f>'AEO 2023 Table 49 Raw'!H160</f>
        <v>18.596025000000001</v>
      </c>
      <c r="F175" s="27">
        <f>'AEO 2023 Table 49 Raw'!I160</f>
        <v>19.406721000000001</v>
      </c>
      <c r="G175" s="27">
        <f>'AEO 2023 Table 49 Raw'!J160</f>
        <v>19.924015000000001</v>
      </c>
      <c r="H175" s="27">
        <f>'AEO 2023 Table 49 Raw'!K160</f>
        <v>20.362583000000001</v>
      </c>
      <c r="I175" s="27">
        <f>'AEO 2023 Table 49 Raw'!L160</f>
        <v>20.356161</v>
      </c>
      <c r="J175" s="27">
        <f>'AEO 2023 Table 49 Raw'!M160</f>
        <v>20.380956999999999</v>
      </c>
      <c r="K175" s="27">
        <f>'AEO 2023 Table 49 Raw'!N160</f>
        <v>20.348326</v>
      </c>
      <c r="L175" s="27">
        <f>'AEO 2023 Table 49 Raw'!O160</f>
        <v>20.307680000000001</v>
      </c>
      <c r="M175" s="27">
        <f>'AEO 2023 Table 49 Raw'!P160</f>
        <v>20.251843999999998</v>
      </c>
      <c r="N175" s="27">
        <f>'AEO 2023 Table 49 Raw'!Q160</f>
        <v>20.189793000000002</v>
      </c>
      <c r="O175" s="27">
        <f>'AEO 2023 Table 49 Raw'!R160</f>
        <v>20.137314</v>
      </c>
      <c r="P175" s="27">
        <f>'AEO 2023 Table 49 Raw'!S160</f>
        <v>20.09243</v>
      </c>
      <c r="Q175" s="27">
        <f>'AEO 2023 Table 49 Raw'!T160</f>
        <v>20.053948999999999</v>
      </c>
      <c r="R175" s="27">
        <f>'AEO 2023 Table 49 Raw'!U160</f>
        <v>20.020992</v>
      </c>
      <c r="S175" s="27">
        <f>'AEO 2023 Table 49 Raw'!V160</f>
        <v>19.992943</v>
      </c>
      <c r="T175" s="27">
        <f>'AEO 2023 Table 49 Raw'!W160</f>
        <v>19.969200000000001</v>
      </c>
      <c r="U175" s="27">
        <f>'AEO 2023 Table 49 Raw'!X160</f>
        <v>19.949213</v>
      </c>
      <c r="V175" s="27">
        <f>'AEO 2023 Table 49 Raw'!Y160</f>
        <v>19.932269999999999</v>
      </c>
      <c r="W175" s="27">
        <f>'AEO 2023 Table 49 Raw'!Z160</f>
        <v>19.917465</v>
      </c>
      <c r="X175" s="27">
        <f>'AEO 2023 Table 49 Raw'!AA160</f>
        <v>19.904736</v>
      </c>
      <c r="Y175" s="27">
        <f>'AEO 2023 Table 49 Raw'!AB160</f>
        <v>19.89348</v>
      </c>
      <c r="Z175" s="27">
        <f>'AEO 2023 Table 49 Raw'!AC160</f>
        <v>19.883537</v>
      </c>
      <c r="AA175" s="27">
        <f>'AEO 2023 Table 49 Raw'!AD160</f>
        <v>19.874748</v>
      </c>
      <c r="AB175" s="27">
        <f>'AEO 2023 Table 49 Raw'!AE160</f>
        <v>19.867262</v>
      </c>
      <c r="AC175" s="27">
        <f>'AEO 2023 Table 49 Raw'!AF160</f>
        <v>19.860983000000001</v>
      </c>
      <c r="AD175" s="27">
        <f>'AEO 2023 Table 49 Raw'!AG160</f>
        <v>19.855672999999999</v>
      </c>
      <c r="AE175" s="27">
        <f>'AEO 2023 Table 49 Raw'!AH160</f>
        <v>19.80377</v>
      </c>
      <c r="AF175" s="46">
        <f>'AEO 2023 Table 49 Raw'!AI160</f>
        <v>5.0000000000000001E-3</v>
      </c>
    </row>
    <row r="176" spans="1:32" ht="15" customHeight="1">
      <c r="A176" s="8" t="s">
        <v>1426</v>
      </c>
      <c r="B176" s="24" t="s">
        <v>1271</v>
      </c>
      <c r="C176" s="27">
        <f>'AEO 2023 Table 49 Raw'!F161</f>
        <v>12.602577</v>
      </c>
      <c r="D176" s="27">
        <f>'AEO 2023 Table 49 Raw'!G161</f>
        <v>13.424742999999999</v>
      </c>
      <c r="E176" s="27">
        <f>'AEO 2023 Table 49 Raw'!H161</f>
        <v>13.841559</v>
      </c>
      <c r="F176" s="27">
        <f>'AEO 2023 Table 49 Raw'!I161</f>
        <v>14.271967</v>
      </c>
      <c r="G176" s="27">
        <f>'AEO 2023 Table 49 Raw'!J161</f>
        <v>14.547954000000001</v>
      </c>
      <c r="H176" s="27">
        <f>'AEO 2023 Table 49 Raw'!K161</f>
        <v>14.875249999999999</v>
      </c>
      <c r="I176" s="27">
        <f>'AEO 2023 Table 49 Raw'!L161</f>
        <v>14.9079</v>
      </c>
      <c r="J176" s="27">
        <f>'AEO 2023 Table 49 Raw'!M161</f>
        <v>15.001958999999999</v>
      </c>
      <c r="K176" s="27">
        <f>'AEO 2023 Table 49 Raw'!N161</f>
        <v>15.073352999999999</v>
      </c>
      <c r="L176" s="27">
        <f>'AEO 2023 Table 49 Raw'!O161</f>
        <v>15.125170000000001</v>
      </c>
      <c r="M176" s="27">
        <f>'AEO 2023 Table 49 Raw'!P161</f>
        <v>15.133190000000001</v>
      </c>
      <c r="N176" s="27">
        <f>'AEO 2023 Table 49 Raw'!Q161</f>
        <v>15.133492</v>
      </c>
      <c r="O176" s="27">
        <f>'AEO 2023 Table 49 Raw'!R161</f>
        <v>14.608499</v>
      </c>
      <c r="P176" s="27">
        <f>'AEO 2023 Table 49 Raw'!S161</f>
        <v>14.667869</v>
      </c>
      <c r="Q176" s="27">
        <f>'AEO 2023 Table 49 Raw'!T161</f>
        <v>14.742486</v>
      </c>
      <c r="R176" s="27">
        <f>'AEO 2023 Table 49 Raw'!U161</f>
        <v>14.829189</v>
      </c>
      <c r="S176" s="27">
        <f>'AEO 2023 Table 49 Raw'!V161</f>
        <v>14.919003</v>
      </c>
      <c r="T176" s="27">
        <f>'AEO 2023 Table 49 Raw'!W161</f>
        <v>15.000613</v>
      </c>
      <c r="U176" s="27">
        <f>'AEO 2023 Table 49 Raw'!X161</f>
        <v>15.068873999999999</v>
      </c>
      <c r="V176" s="27">
        <f>'AEO 2023 Table 49 Raw'!Y161</f>
        <v>15.117858999999999</v>
      </c>
      <c r="W176" s="27">
        <f>'AEO 2023 Table 49 Raw'!Z161</f>
        <v>15.154018000000001</v>
      </c>
      <c r="X176" s="27">
        <f>'AEO 2023 Table 49 Raw'!AA161</f>
        <v>15.173104</v>
      </c>
      <c r="Y176" s="27">
        <f>'AEO 2023 Table 49 Raw'!AB161</f>
        <v>15.172495</v>
      </c>
      <c r="Z176" s="27">
        <f>'AEO 2023 Table 49 Raw'!AC161</f>
        <v>15.172007000000001</v>
      </c>
      <c r="AA176" s="27">
        <f>'AEO 2023 Table 49 Raw'!AD161</f>
        <v>15.171593</v>
      </c>
      <c r="AB176" s="27">
        <f>'AEO 2023 Table 49 Raw'!AE161</f>
        <v>15.171241999999999</v>
      </c>
      <c r="AC176" s="27">
        <f>'AEO 2023 Table 49 Raw'!AF161</f>
        <v>15.170933</v>
      </c>
      <c r="AD176" s="27">
        <f>'AEO 2023 Table 49 Raw'!AG161</f>
        <v>15.170658</v>
      </c>
      <c r="AE176" s="27">
        <f>'AEO 2023 Table 49 Raw'!AH161</f>
        <v>15.170404</v>
      </c>
      <c r="AF176" s="46">
        <f>'AEO 2023 Table 49 Raw'!AI161</f>
        <v>7.0000000000000001E-3</v>
      </c>
    </row>
    <row r="177" spans="1:32" ht="15" customHeight="1">
      <c r="A177" s="8" t="s">
        <v>1427</v>
      </c>
      <c r="B177" s="24" t="s">
        <v>915</v>
      </c>
      <c r="C177" s="27">
        <f>'AEO 2023 Table 49 Raw'!F162</f>
        <v>12.370099</v>
      </c>
      <c r="D177" s="27">
        <f>'AEO 2023 Table 49 Raw'!G162</f>
        <v>12.423857999999999</v>
      </c>
      <c r="E177" s="27">
        <f>'AEO 2023 Table 49 Raw'!H162</f>
        <v>12.629770000000001</v>
      </c>
      <c r="F177" s="27">
        <f>'AEO 2023 Table 49 Raw'!I162</f>
        <v>12.778192000000001</v>
      </c>
      <c r="G177" s="27">
        <f>'AEO 2023 Table 49 Raw'!J162</f>
        <v>12.892868999999999</v>
      </c>
      <c r="H177" s="27">
        <f>'AEO 2023 Table 49 Raw'!K162</f>
        <v>13.078198</v>
      </c>
      <c r="I177" s="27">
        <f>'AEO 2023 Table 49 Raw'!L162</f>
        <v>13.205848</v>
      </c>
      <c r="J177" s="27">
        <f>'AEO 2023 Table 49 Raw'!M162</f>
        <v>13.424772000000001</v>
      </c>
      <c r="K177" s="27">
        <f>'AEO 2023 Table 49 Raw'!N162</f>
        <v>13.687287</v>
      </c>
      <c r="L177" s="27">
        <f>'AEO 2023 Table 49 Raw'!O162</f>
        <v>13.930418</v>
      </c>
      <c r="M177" s="27">
        <f>'AEO 2023 Table 49 Raw'!P162</f>
        <v>14.149129</v>
      </c>
      <c r="N177" s="27">
        <f>'AEO 2023 Table 49 Raw'!Q162</f>
        <v>14.307021000000001</v>
      </c>
      <c r="O177" s="27">
        <f>'AEO 2023 Table 49 Raw'!R162</f>
        <v>14.393402</v>
      </c>
      <c r="P177" s="27">
        <f>'AEO 2023 Table 49 Raw'!S162</f>
        <v>14.414377</v>
      </c>
      <c r="Q177" s="27">
        <f>'AEO 2023 Table 49 Raw'!T162</f>
        <v>14.426</v>
      </c>
      <c r="R177" s="27">
        <f>'AEO 2023 Table 49 Raw'!U162</f>
        <v>14.420439</v>
      </c>
      <c r="S177" s="27">
        <f>'AEO 2023 Table 49 Raw'!V162</f>
        <v>14.415295</v>
      </c>
      <c r="T177" s="27">
        <f>'AEO 2023 Table 49 Raw'!W162</f>
        <v>14.411014</v>
      </c>
      <c r="U177" s="27">
        <f>'AEO 2023 Table 49 Raw'!X162</f>
        <v>14.407558</v>
      </c>
      <c r="V177" s="27">
        <f>'AEO 2023 Table 49 Raw'!Y162</f>
        <v>14.40415</v>
      </c>
      <c r="W177" s="27">
        <f>'AEO 2023 Table 49 Raw'!Z162</f>
        <v>14.400779999999999</v>
      </c>
      <c r="X177" s="27">
        <f>'AEO 2023 Table 49 Raw'!AA162</f>
        <v>14.397645000000001</v>
      </c>
      <c r="Y177" s="27">
        <f>'AEO 2023 Table 49 Raw'!AB162</f>
        <v>14.394707</v>
      </c>
      <c r="Z177" s="27">
        <f>'AEO 2023 Table 49 Raw'!AC162</f>
        <v>14.375890999999999</v>
      </c>
      <c r="AA177" s="27">
        <f>'AEO 2023 Table 49 Raw'!AD162</f>
        <v>14.374387</v>
      </c>
      <c r="AB177" s="27">
        <f>'AEO 2023 Table 49 Raw'!AE162</f>
        <v>14.374110999999999</v>
      </c>
      <c r="AC177" s="27">
        <f>'AEO 2023 Table 49 Raw'!AF162</f>
        <v>14.374779</v>
      </c>
      <c r="AD177" s="27">
        <f>'AEO 2023 Table 49 Raw'!AG162</f>
        <v>14.37654</v>
      </c>
      <c r="AE177" s="27">
        <f>'AEO 2023 Table 49 Raw'!AH162</f>
        <v>14.379396</v>
      </c>
      <c r="AF177" s="46">
        <f>'AEO 2023 Table 49 Raw'!AI162</f>
        <v>5.0000000000000001E-3</v>
      </c>
    </row>
    <row r="178" spans="1:32" ht="15" customHeight="1">
      <c r="A178" s="8" t="s">
        <v>1428</v>
      </c>
      <c r="B178" s="24" t="s">
        <v>1274</v>
      </c>
      <c r="C178" s="27">
        <f>'AEO 2023 Table 49 Raw'!F163</f>
        <v>12.486860999999999</v>
      </c>
      <c r="D178" s="27">
        <f>'AEO 2023 Table 49 Raw'!G163</f>
        <v>12.486863</v>
      </c>
      <c r="E178" s="27">
        <f>'AEO 2023 Table 49 Raw'!H163</f>
        <v>12.48686</v>
      </c>
      <c r="F178" s="27">
        <f>'AEO 2023 Table 49 Raw'!I163</f>
        <v>12.48686</v>
      </c>
      <c r="G178" s="27">
        <f>'AEO 2023 Table 49 Raw'!J163</f>
        <v>12.486860999999999</v>
      </c>
      <c r="H178" s="27">
        <f>'AEO 2023 Table 49 Raw'!K163</f>
        <v>12.486863</v>
      </c>
      <c r="I178" s="27">
        <f>'AEO 2023 Table 49 Raw'!L163</f>
        <v>12.48686</v>
      </c>
      <c r="J178" s="27">
        <f>'AEO 2023 Table 49 Raw'!M163</f>
        <v>12.48686</v>
      </c>
      <c r="K178" s="27">
        <f>'AEO 2023 Table 49 Raw'!N163</f>
        <v>12.486864000000001</v>
      </c>
      <c r="L178" s="27">
        <f>'AEO 2023 Table 49 Raw'!O163</f>
        <v>12.486863</v>
      </c>
      <c r="M178" s="27">
        <f>'AEO 2023 Table 49 Raw'!P163</f>
        <v>12.486863</v>
      </c>
      <c r="N178" s="27">
        <f>'AEO 2023 Table 49 Raw'!Q163</f>
        <v>12.486863</v>
      </c>
      <c r="O178" s="27">
        <f>'AEO 2023 Table 49 Raw'!R163</f>
        <v>12.486860999999999</v>
      </c>
      <c r="P178" s="27">
        <f>'AEO 2023 Table 49 Raw'!S163</f>
        <v>12.486860999999999</v>
      </c>
      <c r="Q178" s="27">
        <f>'AEO 2023 Table 49 Raw'!T163</f>
        <v>12.486860999999999</v>
      </c>
      <c r="R178" s="27">
        <f>'AEO 2023 Table 49 Raw'!U163</f>
        <v>12.48686</v>
      </c>
      <c r="S178" s="27">
        <f>'AEO 2023 Table 49 Raw'!V163</f>
        <v>12.486863</v>
      </c>
      <c r="T178" s="27">
        <f>'AEO 2023 Table 49 Raw'!W163</f>
        <v>12.486860999999999</v>
      </c>
      <c r="U178" s="27">
        <f>'AEO 2023 Table 49 Raw'!X163</f>
        <v>12.486863</v>
      </c>
      <c r="V178" s="27">
        <f>'AEO 2023 Table 49 Raw'!Y163</f>
        <v>12.486864000000001</v>
      </c>
      <c r="W178" s="27">
        <f>'AEO 2023 Table 49 Raw'!Z163</f>
        <v>12.486860999999999</v>
      </c>
      <c r="X178" s="27">
        <f>'AEO 2023 Table 49 Raw'!AA163</f>
        <v>12.486863</v>
      </c>
      <c r="Y178" s="27">
        <f>'AEO 2023 Table 49 Raw'!AB163</f>
        <v>12.486864000000001</v>
      </c>
      <c r="Z178" s="27">
        <f>'AEO 2023 Table 49 Raw'!AC163</f>
        <v>12.486860999999999</v>
      </c>
      <c r="AA178" s="27">
        <f>'AEO 2023 Table 49 Raw'!AD163</f>
        <v>12.486863</v>
      </c>
      <c r="AB178" s="27">
        <f>'AEO 2023 Table 49 Raw'!AE163</f>
        <v>12.48686</v>
      </c>
      <c r="AC178" s="27">
        <f>'AEO 2023 Table 49 Raw'!AF163</f>
        <v>12.486860999999999</v>
      </c>
      <c r="AD178" s="27">
        <f>'AEO 2023 Table 49 Raw'!AG163</f>
        <v>12.486860999999999</v>
      </c>
      <c r="AE178" s="27">
        <f>'AEO 2023 Table 49 Raw'!AH163</f>
        <v>12.486863</v>
      </c>
      <c r="AF178" s="46">
        <f>'AEO 2023 Table 49 Raw'!AI163</f>
        <v>0</v>
      </c>
    </row>
    <row r="179" spans="1:32" ht="15" customHeight="1">
      <c r="A179" s="8" t="s">
        <v>1429</v>
      </c>
      <c r="B179" s="24" t="s">
        <v>1276</v>
      </c>
      <c r="C179" s="27">
        <f>'AEO 2023 Table 49 Raw'!F164</f>
        <v>12.856133</v>
      </c>
      <c r="D179" s="27">
        <f>'AEO 2023 Table 49 Raw'!G164</f>
        <v>13.201433</v>
      </c>
      <c r="E179" s="27">
        <f>'AEO 2023 Table 49 Raw'!H164</f>
        <v>13.607141</v>
      </c>
      <c r="F179" s="27">
        <f>'AEO 2023 Table 49 Raw'!I164</f>
        <v>14.030506000000001</v>
      </c>
      <c r="G179" s="27">
        <f>'AEO 2023 Table 49 Raw'!J164</f>
        <v>14.303201</v>
      </c>
      <c r="H179" s="27">
        <f>'AEO 2023 Table 49 Raw'!K164</f>
        <v>14.626950000000001</v>
      </c>
      <c r="I179" s="27">
        <f>'AEO 2023 Table 49 Raw'!L164</f>
        <v>14.660361999999999</v>
      </c>
      <c r="J179" s="27">
        <f>'AEO 2023 Table 49 Raw'!M164</f>
        <v>14.755535999999999</v>
      </c>
      <c r="K179" s="27">
        <f>'AEO 2023 Table 49 Raw'!N164</f>
        <v>14.826283999999999</v>
      </c>
      <c r="L179" s="27">
        <f>'AEO 2023 Table 49 Raw'!O164</f>
        <v>14.876101</v>
      </c>
      <c r="M179" s="27">
        <f>'AEO 2023 Table 49 Raw'!P164</f>
        <v>14.880082</v>
      </c>
      <c r="N179" s="27">
        <f>'AEO 2023 Table 49 Raw'!Q164</f>
        <v>14.877095000000001</v>
      </c>
      <c r="O179" s="27">
        <f>'AEO 2023 Table 49 Raw'!R164</f>
        <v>14.336190999999999</v>
      </c>
      <c r="P179" s="27">
        <f>'AEO 2023 Table 49 Raw'!S164</f>
        <v>14.384604</v>
      </c>
      <c r="Q179" s="27">
        <f>'AEO 2023 Table 49 Raw'!T164</f>
        <v>14.461091</v>
      </c>
      <c r="R179" s="27">
        <f>'AEO 2023 Table 49 Raw'!U164</f>
        <v>14.551601</v>
      </c>
      <c r="S179" s="27">
        <f>'AEO 2023 Table 49 Raw'!V164</f>
        <v>14.645386</v>
      </c>
      <c r="T179" s="27">
        <f>'AEO 2023 Table 49 Raw'!W164</f>
        <v>14.731645</v>
      </c>
      <c r="U179" s="27">
        <f>'AEO 2023 Table 49 Raw'!X164</f>
        <v>14.803395999999999</v>
      </c>
      <c r="V179" s="27">
        <f>'AEO 2023 Table 49 Raw'!Y164</f>
        <v>14.854941999999999</v>
      </c>
      <c r="W179" s="27">
        <f>'AEO 2023 Table 49 Raw'!Z164</f>
        <v>14.892814</v>
      </c>
      <c r="X179" s="27">
        <f>'AEO 2023 Table 49 Raw'!AA164</f>
        <v>14.913308000000001</v>
      </c>
      <c r="Y179" s="27">
        <f>'AEO 2023 Table 49 Raw'!AB164</f>
        <v>14.913672</v>
      </c>
      <c r="Z179" s="27">
        <f>'AEO 2023 Table 49 Raw'!AC164</f>
        <v>14.913360000000001</v>
      </c>
      <c r="AA179" s="27">
        <f>'AEO 2023 Table 49 Raw'!AD164</f>
        <v>14.912653000000001</v>
      </c>
      <c r="AB179" s="27">
        <f>'AEO 2023 Table 49 Raw'!AE164</f>
        <v>14.911801000000001</v>
      </c>
      <c r="AC179" s="27">
        <f>'AEO 2023 Table 49 Raw'!AF164</f>
        <v>14.911859</v>
      </c>
      <c r="AD179" s="27">
        <f>'AEO 2023 Table 49 Raw'!AG164</f>
        <v>14.912352</v>
      </c>
      <c r="AE179" s="27">
        <f>'AEO 2023 Table 49 Raw'!AH164</f>
        <v>14.913733000000001</v>
      </c>
      <c r="AF179" s="46">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27.281466999999999</v>
      </c>
      <c r="F180" s="27">
        <f>'AEO 2023 Table 49 Raw'!I165</f>
        <v>27.325963999999999</v>
      </c>
      <c r="G180" s="27">
        <f>'AEO 2023 Table 49 Raw'!J165</f>
        <v>27.380199000000001</v>
      </c>
      <c r="H180" s="27">
        <f>'AEO 2023 Table 49 Raw'!K165</f>
        <v>27.443390000000001</v>
      </c>
      <c r="I180" s="27">
        <f>'AEO 2023 Table 49 Raw'!L165</f>
        <v>27.475245000000001</v>
      </c>
      <c r="J180" s="27">
        <f>'AEO 2023 Table 49 Raw'!M165</f>
        <v>27.531632999999999</v>
      </c>
      <c r="K180" s="27">
        <f>'AEO 2023 Table 49 Raw'!N165</f>
        <v>27.585930000000001</v>
      </c>
      <c r="L180" s="27">
        <f>'AEO 2023 Table 49 Raw'!O165</f>
        <v>27.636108</v>
      </c>
      <c r="M180" s="27">
        <f>'AEO 2023 Table 49 Raw'!P165</f>
        <v>27.680384</v>
      </c>
      <c r="N180" s="27">
        <f>'AEO 2023 Table 49 Raw'!Q165</f>
        <v>27.707193</v>
      </c>
      <c r="O180" s="27">
        <f>'AEO 2023 Table 49 Raw'!R165</f>
        <v>27.716335000000001</v>
      </c>
      <c r="P180" s="27">
        <f>'AEO 2023 Table 49 Raw'!S165</f>
        <v>27.722781999999999</v>
      </c>
      <c r="Q180" s="27">
        <f>'AEO 2023 Table 49 Raw'!T165</f>
        <v>27.722731</v>
      </c>
      <c r="R180" s="27">
        <f>'AEO 2023 Table 49 Raw'!U165</f>
        <v>27.722687000000001</v>
      </c>
      <c r="S180" s="27">
        <f>'AEO 2023 Table 49 Raw'!V165</f>
        <v>27.722662</v>
      </c>
      <c r="T180" s="27">
        <f>'AEO 2023 Table 49 Raw'!W165</f>
        <v>27.722632999999998</v>
      </c>
      <c r="U180" s="27">
        <f>'AEO 2023 Table 49 Raw'!X165</f>
        <v>27.722615999999999</v>
      </c>
      <c r="V180" s="27">
        <f>'AEO 2023 Table 49 Raw'!Y165</f>
        <v>27.722601000000001</v>
      </c>
      <c r="W180" s="27">
        <f>'AEO 2023 Table 49 Raw'!Z165</f>
        <v>27.722584000000001</v>
      </c>
      <c r="X180" s="27">
        <f>'AEO 2023 Table 49 Raw'!AA165</f>
        <v>27.722576</v>
      </c>
      <c r="Y180" s="27">
        <f>'AEO 2023 Table 49 Raw'!AB165</f>
        <v>27.722572</v>
      </c>
      <c r="Z180" s="27">
        <f>'AEO 2023 Table 49 Raw'!AC165</f>
        <v>27.722559</v>
      </c>
      <c r="AA180" s="27">
        <f>'AEO 2023 Table 49 Raw'!AD165</f>
        <v>27.722555</v>
      </c>
      <c r="AB180" s="27">
        <f>'AEO 2023 Table 49 Raw'!AE165</f>
        <v>27.722549000000001</v>
      </c>
      <c r="AC180" s="27">
        <f>'AEO 2023 Table 49 Raw'!AF165</f>
        <v>27.722543999999999</v>
      </c>
      <c r="AD180" s="27">
        <f>'AEO 2023 Table 49 Raw'!AG165</f>
        <v>27.722542000000001</v>
      </c>
      <c r="AE180" s="27">
        <f>'AEO 2023 Table 49 Raw'!AH165</f>
        <v>27.722543999999999</v>
      </c>
      <c r="AF180" s="46">
        <f>'AEO 2023 Table 49 Raw'!AI165</f>
        <v>1E-3</v>
      </c>
    </row>
    <row r="181" spans="1:32" ht="12" customHeight="1">
      <c r="A181" s="8" t="s">
        <v>1431</v>
      </c>
      <c r="B181" s="24" t="s">
        <v>1280</v>
      </c>
      <c r="C181" s="27">
        <f>'AEO 2023 Table 49 Raw'!F166</f>
        <v>0</v>
      </c>
      <c r="D181" s="27">
        <f>'AEO 2023 Table 49 Raw'!G166</f>
        <v>23.1495</v>
      </c>
      <c r="E181" s="27">
        <f>'AEO 2023 Table 49 Raw'!H166</f>
        <v>23.788934999999999</v>
      </c>
      <c r="F181" s="27">
        <f>'AEO 2023 Table 49 Raw'!I166</f>
        <v>24.201128000000001</v>
      </c>
      <c r="G181" s="27">
        <f>'AEO 2023 Table 49 Raw'!J166</f>
        <v>24.605974</v>
      </c>
      <c r="H181" s="27">
        <f>'AEO 2023 Table 49 Raw'!K166</f>
        <v>25.172661000000002</v>
      </c>
      <c r="I181" s="27">
        <f>'AEO 2023 Table 49 Raw'!L166</f>
        <v>25.641286999999998</v>
      </c>
      <c r="J181" s="27">
        <f>'AEO 2023 Table 49 Raw'!M166</f>
        <v>26.355715</v>
      </c>
      <c r="K181" s="27">
        <f>'AEO 2023 Table 49 Raw'!N166</f>
        <v>27.131965999999998</v>
      </c>
      <c r="L181" s="27">
        <f>'AEO 2023 Table 49 Raw'!O166</f>
        <v>27.903462999999999</v>
      </c>
      <c r="M181" s="27">
        <f>'AEO 2023 Table 49 Raw'!P166</f>
        <v>28.588906999999999</v>
      </c>
      <c r="N181" s="27">
        <f>'AEO 2023 Table 49 Raw'!Q166</f>
        <v>28.934222999999999</v>
      </c>
      <c r="O181" s="27">
        <f>'AEO 2023 Table 49 Raw'!R166</f>
        <v>29.087472999999999</v>
      </c>
      <c r="P181" s="27">
        <f>'AEO 2023 Table 49 Raw'!S166</f>
        <v>29.109465</v>
      </c>
      <c r="Q181" s="27">
        <f>'AEO 2023 Table 49 Raw'!T166</f>
        <v>29.126930000000002</v>
      </c>
      <c r="R181" s="27">
        <f>'AEO 2023 Table 49 Raw'!U166</f>
        <v>29.13007</v>
      </c>
      <c r="S181" s="27">
        <f>'AEO 2023 Table 49 Raw'!V166</f>
        <v>29.124077</v>
      </c>
      <c r="T181" s="27">
        <f>'AEO 2023 Table 49 Raw'!W166</f>
        <v>29.118825999999999</v>
      </c>
      <c r="U181" s="27">
        <f>'AEO 2023 Table 49 Raw'!X166</f>
        <v>29.114283</v>
      </c>
      <c r="V181" s="27">
        <f>'AEO 2023 Table 49 Raw'!Y166</f>
        <v>29.109755</v>
      </c>
      <c r="W181" s="27">
        <f>'AEO 2023 Table 49 Raw'!Z166</f>
        <v>29.105436000000001</v>
      </c>
      <c r="X181" s="27">
        <f>'AEO 2023 Table 49 Raw'!AA166</f>
        <v>29.101745999999999</v>
      </c>
      <c r="Y181" s="27">
        <f>'AEO 2023 Table 49 Raw'!AB166</f>
        <v>29.098461</v>
      </c>
      <c r="Z181" s="27">
        <f>'AEO 2023 Table 49 Raw'!AC166</f>
        <v>29.095585</v>
      </c>
      <c r="AA181" s="27">
        <f>'AEO 2023 Table 49 Raw'!AD166</f>
        <v>29.093039999999998</v>
      </c>
      <c r="AB181" s="27">
        <f>'AEO 2023 Table 49 Raw'!AE166</f>
        <v>29.090873999999999</v>
      </c>
      <c r="AC181" s="27">
        <f>'AEO 2023 Table 49 Raw'!AF166</f>
        <v>29.089061999999998</v>
      </c>
      <c r="AD181" s="27">
        <f>'AEO 2023 Table 49 Raw'!AG166</f>
        <v>29.087510999999999</v>
      </c>
      <c r="AE181" s="27">
        <f>'AEO 2023 Table 49 Raw'!AH166</f>
        <v>29.082806000000001</v>
      </c>
      <c r="AF181" s="46" t="str">
        <f>'AEO 2023 Table 49 Raw'!AI166</f>
        <v>- -</v>
      </c>
    </row>
    <row r="182" spans="1:32" ht="12" customHeight="1">
      <c r="A182" s="8" t="s">
        <v>1432</v>
      </c>
      <c r="B182" s="24" t="s">
        <v>1282</v>
      </c>
      <c r="C182" s="27">
        <f>'AEO 2023 Table 49 Raw'!F167</f>
        <v>0</v>
      </c>
      <c r="D182" s="27">
        <f>'AEO 2023 Table 49 Raw'!G167</f>
        <v>18.966090999999999</v>
      </c>
      <c r="E182" s="27">
        <f>'AEO 2023 Table 49 Raw'!H167</f>
        <v>19.217055999999999</v>
      </c>
      <c r="F182" s="27">
        <f>'AEO 2023 Table 49 Raw'!I167</f>
        <v>19.466335000000001</v>
      </c>
      <c r="G182" s="27">
        <f>'AEO 2023 Table 49 Raw'!J167</f>
        <v>19.585391999999999</v>
      </c>
      <c r="H182" s="27">
        <f>'AEO 2023 Table 49 Raw'!K167</f>
        <v>19.766490999999998</v>
      </c>
      <c r="I182" s="27">
        <f>'AEO 2023 Table 49 Raw'!L167</f>
        <v>19.885629999999999</v>
      </c>
      <c r="J182" s="27">
        <f>'AEO 2023 Table 49 Raw'!M167</f>
        <v>20.089777000000002</v>
      </c>
      <c r="K182" s="27">
        <f>'AEO 2023 Table 49 Raw'!N167</f>
        <v>20.320015000000001</v>
      </c>
      <c r="L182" s="27">
        <f>'AEO 2023 Table 49 Raw'!O167</f>
        <v>20.544498000000001</v>
      </c>
      <c r="M182" s="27">
        <f>'AEO 2023 Table 49 Raw'!P167</f>
        <v>20.735008000000001</v>
      </c>
      <c r="N182" s="27">
        <f>'AEO 2023 Table 49 Raw'!Q167</f>
        <v>20.874796</v>
      </c>
      <c r="O182" s="27">
        <f>'AEO 2023 Table 49 Raw'!R167</f>
        <v>20.975071</v>
      </c>
      <c r="P182" s="27">
        <f>'AEO 2023 Table 49 Raw'!S167</f>
        <v>21.010739999999998</v>
      </c>
      <c r="Q182" s="27">
        <f>'AEO 2023 Table 49 Raw'!T167</f>
        <v>21.054231999999999</v>
      </c>
      <c r="R182" s="27">
        <f>'AEO 2023 Table 49 Raw'!U167</f>
        <v>21.077864000000002</v>
      </c>
      <c r="S182" s="27">
        <f>'AEO 2023 Table 49 Raw'!V167</f>
        <v>21.074000999999999</v>
      </c>
      <c r="T182" s="27">
        <f>'AEO 2023 Table 49 Raw'!W167</f>
        <v>21.071625000000001</v>
      </c>
      <c r="U182" s="27">
        <f>'AEO 2023 Table 49 Raw'!X167</f>
        <v>21.069766999999999</v>
      </c>
      <c r="V182" s="27">
        <f>'AEO 2023 Table 49 Raw'!Y167</f>
        <v>21.060279999999999</v>
      </c>
      <c r="W182" s="27">
        <f>'AEO 2023 Table 49 Raw'!Z167</f>
        <v>21.062449000000001</v>
      </c>
      <c r="X182" s="27">
        <f>'AEO 2023 Table 49 Raw'!AA167</f>
        <v>21.030688999999999</v>
      </c>
      <c r="Y182" s="27">
        <f>'AEO 2023 Table 49 Raw'!AB167</f>
        <v>21.053121999999998</v>
      </c>
      <c r="Z182" s="27">
        <f>'AEO 2023 Table 49 Raw'!AC167</f>
        <v>21.061394</v>
      </c>
      <c r="AA182" s="27">
        <f>'AEO 2023 Table 49 Raw'!AD167</f>
        <v>21.091352000000001</v>
      </c>
      <c r="AB182" s="27">
        <f>'AEO 2023 Table 49 Raw'!AE167</f>
        <v>21.131606999999999</v>
      </c>
      <c r="AC182" s="27">
        <f>'AEO 2023 Table 49 Raw'!AF167</f>
        <v>21.182721999999998</v>
      </c>
      <c r="AD182" s="27">
        <f>'AEO 2023 Table 49 Raw'!AG167</f>
        <v>21.243618000000001</v>
      </c>
      <c r="AE182" s="27">
        <f>'AEO 2023 Table 49 Raw'!AH167</f>
        <v>21.312746000000001</v>
      </c>
      <c r="AF182" s="46" t="str">
        <f>'AEO 2023 Table 49 Raw'!AI167</f>
        <v>- -</v>
      </c>
    </row>
    <row r="183" spans="1:32" ht="15" customHeight="1">
      <c r="A183" s="8" t="s">
        <v>1433</v>
      </c>
      <c r="B183" s="24" t="s">
        <v>1284</v>
      </c>
      <c r="C183" s="27">
        <f>'AEO 2023 Table 49 Raw'!F168</f>
        <v>0</v>
      </c>
      <c r="D183" s="27">
        <f>'AEO 2023 Table 49 Raw'!G168</f>
        <v>0</v>
      </c>
      <c r="E183" s="27">
        <f>'AEO 2023 Table 49 Raw'!H168</f>
        <v>18.589186000000002</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6" t="str">
        <f>'AEO 2023 Table 49 Raw'!AI168</f>
        <v>- -</v>
      </c>
    </row>
    <row r="184" spans="1:32" ht="15" customHeight="1">
      <c r="A184" s="8" t="s">
        <v>1434</v>
      </c>
      <c r="B184" s="24" t="s">
        <v>1367</v>
      </c>
      <c r="C184" s="27">
        <f>'AEO 2023 Table 49 Raw'!F169</f>
        <v>15.490802</v>
      </c>
      <c r="D184" s="27">
        <f>'AEO 2023 Table 49 Raw'!G169</f>
        <v>16.166103</v>
      </c>
      <c r="E184" s="27">
        <f>'AEO 2023 Table 49 Raw'!H169</f>
        <v>16.851973000000001</v>
      </c>
      <c r="F184" s="27">
        <f>'AEO 2023 Table 49 Raw'!I169</f>
        <v>17.519234000000001</v>
      </c>
      <c r="G184" s="27">
        <f>'AEO 2023 Table 49 Raw'!J169</f>
        <v>17.948889000000001</v>
      </c>
      <c r="H184" s="27">
        <f>'AEO 2023 Table 49 Raw'!K169</f>
        <v>18.35652</v>
      </c>
      <c r="I184" s="27">
        <f>'AEO 2023 Table 49 Raw'!L169</f>
        <v>18.376358</v>
      </c>
      <c r="J184" s="27">
        <f>'AEO 2023 Table 49 Raw'!M169</f>
        <v>18.440588000000002</v>
      </c>
      <c r="K184" s="27">
        <f>'AEO 2023 Table 49 Raw'!N169</f>
        <v>18.460349999999998</v>
      </c>
      <c r="L184" s="27">
        <f>'AEO 2023 Table 49 Raw'!O169</f>
        <v>18.465596999999999</v>
      </c>
      <c r="M184" s="27">
        <f>'AEO 2023 Table 49 Raw'!P169</f>
        <v>18.442083</v>
      </c>
      <c r="N184" s="27">
        <f>'AEO 2023 Table 49 Raw'!Q169</f>
        <v>18.410775999999998</v>
      </c>
      <c r="O184" s="27">
        <f>'AEO 2023 Table 49 Raw'!R169</f>
        <v>18.156818000000001</v>
      </c>
      <c r="P184" s="27">
        <f>'AEO 2023 Table 49 Raw'!S169</f>
        <v>18.161397999999998</v>
      </c>
      <c r="Q184" s="27">
        <f>'AEO 2023 Table 49 Raw'!T169</f>
        <v>18.175369</v>
      </c>
      <c r="R184" s="27">
        <f>'AEO 2023 Table 49 Raw'!U169</f>
        <v>18.196771999999999</v>
      </c>
      <c r="S184" s="27">
        <f>'AEO 2023 Table 49 Raw'!V169</f>
        <v>18.221399000000002</v>
      </c>
      <c r="T184" s="27">
        <f>'AEO 2023 Table 49 Raw'!W169</f>
        <v>18.244209000000001</v>
      </c>
      <c r="U184" s="27">
        <f>'AEO 2023 Table 49 Raw'!X169</f>
        <v>18.262899000000001</v>
      </c>
      <c r="V184" s="27">
        <f>'AEO 2023 Table 49 Raw'!Y169</f>
        <v>18.274805000000001</v>
      </c>
      <c r="W184" s="27">
        <f>'AEO 2023 Table 49 Raw'!Z169</f>
        <v>18.282254999999999</v>
      </c>
      <c r="X184" s="27">
        <f>'AEO 2023 Table 49 Raw'!AA169</f>
        <v>18.283607</v>
      </c>
      <c r="Y184" s="27">
        <f>'AEO 2023 Table 49 Raw'!AB169</f>
        <v>18.277594000000001</v>
      </c>
      <c r="Z184" s="27">
        <f>'AEO 2023 Table 49 Raw'!AC169</f>
        <v>18.272214999999999</v>
      </c>
      <c r="AA184" s="27">
        <f>'AEO 2023 Table 49 Raw'!AD169</f>
        <v>18.267498</v>
      </c>
      <c r="AB184" s="27">
        <f>'AEO 2023 Table 49 Raw'!AE169</f>
        <v>18.263508000000002</v>
      </c>
      <c r="AC184" s="27">
        <f>'AEO 2023 Table 49 Raw'!AF169</f>
        <v>18.260199</v>
      </c>
      <c r="AD184" s="27">
        <f>'AEO 2023 Table 49 Raw'!AG169</f>
        <v>18.257421000000001</v>
      </c>
      <c r="AE184" s="27">
        <f>'AEO 2023 Table 49 Raw'!AH169</f>
        <v>18.226313000000001</v>
      </c>
      <c r="AF184" s="46">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6"/>
    </row>
    <row r="186" spans="1:32" ht="15" customHeight="1">
      <c r="A186" s="8" t="s">
        <v>1435</v>
      </c>
      <c r="B186" s="24" t="s">
        <v>1269</v>
      </c>
      <c r="C186" s="27">
        <f>'AEO 2023 Table 49 Raw'!F171</f>
        <v>10.573097000000001</v>
      </c>
      <c r="D186" s="27">
        <f>'AEO 2023 Table 49 Raw'!G171</f>
        <v>11.142497000000001</v>
      </c>
      <c r="E186" s="27">
        <f>'AEO 2023 Table 49 Raw'!H171</f>
        <v>11.550459</v>
      </c>
      <c r="F186" s="27">
        <f>'AEO 2023 Table 49 Raw'!I171</f>
        <v>11.976406000000001</v>
      </c>
      <c r="G186" s="27">
        <f>'AEO 2023 Table 49 Raw'!J171</f>
        <v>12.420876</v>
      </c>
      <c r="H186" s="27">
        <f>'AEO 2023 Table 49 Raw'!K171</f>
        <v>12.828049999999999</v>
      </c>
      <c r="I186" s="27">
        <f>'AEO 2023 Table 49 Raw'!L171</f>
        <v>12.983438</v>
      </c>
      <c r="J186" s="27">
        <f>'AEO 2023 Table 49 Raw'!M171</f>
        <v>13.300224</v>
      </c>
      <c r="K186" s="27">
        <f>'AEO 2023 Table 49 Raw'!N171</f>
        <v>13.582940000000001</v>
      </c>
      <c r="L186" s="27">
        <f>'AEO 2023 Table 49 Raw'!O171</f>
        <v>13.843849000000001</v>
      </c>
      <c r="M186" s="27">
        <f>'AEO 2023 Table 49 Raw'!P171</f>
        <v>13.968927000000001</v>
      </c>
      <c r="N186" s="27">
        <f>'AEO 2023 Table 49 Raw'!Q171</f>
        <v>13.942895999999999</v>
      </c>
      <c r="O186" s="27">
        <f>'AEO 2023 Table 49 Raw'!R171</f>
        <v>13.921996</v>
      </c>
      <c r="P186" s="27">
        <f>'AEO 2023 Table 49 Raw'!S171</f>
        <v>13.905181000000001</v>
      </c>
      <c r="Q186" s="27">
        <f>'AEO 2023 Table 49 Raw'!T171</f>
        <v>13.891662999999999</v>
      </c>
      <c r="R186" s="27">
        <f>'AEO 2023 Table 49 Raw'!U171</f>
        <v>13.827199999999999</v>
      </c>
      <c r="S186" s="27">
        <f>'AEO 2023 Table 49 Raw'!V171</f>
        <v>13.833352</v>
      </c>
      <c r="T186" s="27">
        <f>'AEO 2023 Table 49 Raw'!W171</f>
        <v>13.840346</v>
      </c>
      <c r="U186" s="27">
        <f>'AEO 2023 Table 49 Raw'!X171</f>
        <v>13.846354</v>
      </c>
      <c r="V186" s="27">
        <f>'AEO 2023 Table 49 Raw'!Y171</f>
        <v>13.850621</v>
      </c>
      <c r="W186" s="27">
        <f>'AEO 2023 Table 49 Raw'!Z171</f>
        <v>13.853059999999999</v>
      </c>
      <c r="X186" s="27">
        <f>'AEO 2023 Table 49 Raw'!AA171</f>
        <v>13.853909</v>
      </c>
      <c r="Y186" s="27">
        <f>'AEO 2023 Table 49 Raw'!AB171</f>
        <v>13.853624999999999</v>
      </c>
      <c r="Z186" s="27">
        <f>'AEO 2023 Table 49 Raw'!AC171</f>
        <v>13.851489000000001</v>
      </c>
      <c r="AA186" s="27">
        <f>'AEO 2023 Table 49 Raw'!AD171</f>
        <v>13.848921000000001</v>
      </c>
      <c r="AB186" s="27">
        <f>'AEO 2023 Table 49 Raw'!AE171</f>
        <v>13.846690000000001</v>
      </c>
      <c r="AC186" s="27">
        <f>'AEO 2023 Table 49 Raw'!AF171</f>
        <v>13.844764</v>
      </c>
      <c r="AD186" s="27">
        <f>'AEO 2023 Table 49 Raw'!AG171</f>
        <v>13.843090999999999</v>
      </c>
      <c r="AE186" s="27">
        <f>'AEO 2023 Table 49 Raw'!AH171</f>
        <v>13.841633</v>
      </c>
      <c r="AF186" s="46">
        <f>'AEO 2023 Table 49 Raw'!AI171</f>
        <v>0.01</v>
      </c>
    </row>
    <row r="187" spans="1:32" ht="15" customHeight="1">
      <c r="A187" s="8" t="s">
        <v>1436</v>
      </c>
      <c r="B187" s="24" t="s">
        <v>1271</v>
      </c>
      <c r="C187" s="27">
        <f>'AEO 2023 Table 49 Raw'!F172</f>
        <v>7.5891570000000002</v>
      </c>
      <c r="D187" s="27">
        <f>'AEO 2023 Table 49 Raw'!G172</f>
        <v>7.653613</v>
      </c>
      <c r="E187" s="27">
        <f>'AEO 2023 Table 49 Raw'!H172</f>
        <v>7.8745760000000002</v>
      </c>
      <c r="F187" s="27">
        <f>'AEO 2023 Table 49 Raw'!I172</f>
        <v>8.1246460000000003</v>
      </c>
      <c r="G187" s="27">
        <f>'AEO 2023 Table 49 Raw'!J172</f>
        <v>8.3947020000000006</v>
      </c>
      <c r="H187" s="27">
        <f>'AEO 2023 Table 49 Raw'!K172</f>
        <v>8.6581530000000004</v>
      </c>
      <c r="I187" s="27">
        <f>'AEO 2023 Table 49 Raw'!L172</f>
        <v>8.7452690000000004</v>
      </c>
      <c r="J187" s="27">
        <f>'AEO 2023 Table 49 Raw'!M172</f>
        <v>8.9524609999999996</v>
      </c>
      <c r="K187" s="27">
        <f>'AEO 2023 Table 49 Raw'!N172</f>
        <v>9.1337910000000004</v>
      </c>
      <c r="L187" s="27">
        <f>'AEO 2023 Table 49 Raw'!O172</f>
        <v>9.3013089999999998</v>
      </c>
      <c r="M187" s="27">
        <f>'AEO 2023 Table 49 Raw'!P172</f>
        <v>9.4123850000000004</v>
      </c>
      <c r="N187" s="27">
        <f>'AEO 2023 Table 49 Raw'!Q172</f>
        <v>9.4562589999999993</v>
      </c>
      <c r="O187" s="27">
        <f>'AEO 2023 Table 49 Raw'!R172</f>
        <v>9.4911980000000007</v>
      </c>
      <c r="P187" s="27">
        <f>'AEO 2023 Table 49 Raw'!S172</f>
        <v>9.5119729999999993</v>
      </c>
      <c r="Q187" s="27">
        <f>'AEO 2023 Table 49 Raw'!T172</f>
        <v>9.5175099999999997</v>
      </c>
      <c r="R187" s="27">
        <f>'AEO 2023 Table 49 Raw'!U172</f>
        <v>9.5169630000000005</v>
      </c>
      <c r="S187" s="27">
        <f>'AEO 2023 Table 49 Raw'!V172</f>
        <v>9.5164849999999994</v>
      </c>
      <c r="T187" s="27">
        <f>'AEO 2023 Table 49 Raw'!W172</f>
        <v>9.516197</v>
      </c>
      <c r="U187" s="27">
        <f>'AEO 2023 Table 49 Raw'!X172</f>
        <v>9.515981</v>
      </c>
      <c r="V187" s="27">
        <f>'AEO 2023 Table 49 Raw'!Y172</f>
        <v>9.5158149999999999</v>
      </c>
      <c r="W187" s="27">
        <f>'AEO 2023 Table 49 Raw'!Z172</f>
        <v>9.5156880000000008</v>
      </c>
      <c r="X187" s="27">
        <f>'AEO 2023 Table 49 Raw'!AA172</f>
        <v>9.5155890000000003</v>
      </c>
      <c r="Y187" s="27">
        <f>'AEO 2023 Table 49 Raw'!AB172</f>
        <v>9.5155119999999993</v>
      </c>
      <c r="Z187" s="27">
        <f>'AEO 2023 Table 49 Raw'!AC172</f>
        <v>9.5154490000000003</v>
      </c>
      <c r="AA187" s="27">
        <f>'AEO 2023 Table 49 Raw'!AD172</f>
        <v>9.5153979999999994</v>
      </c>
      <c r="AB187" s="27">
        <f>'AEO 2023 Table 49 Raw'!AE172</f>
        <v>9.5153540000000003</v>
      </c>
      <c r="AC187" s="27">
        <f>'AEO 2023 Table 49 Raw'!AF172</f>
        <v>9.5153219999999994</v>
      </c>
      <c r="AD187" s="27">
        <f>'AEO 2023 Table 49 Raw'!AG172</f>
        <v>9.5152970000000003</v>
      </c>
      <c r="AE187" s="27">
        <f>'AEO 2023 Table 49 Raw'!AH172</f>
        <v>9.5152800000000006</v>
      </c>
      <c r="AF187" s="46">
        <f>'AEO 2023 Table 49 Raw'!AI172</f>
        <v>8.0000000000000002E-3</v>
      </c>
    </row>
    <row r="188" spans="1:32" ht="12" customHeight="1">
      <c r="A188" s="8" t="s">
        <v>1437</v>
      </c>
      <c r="B188" s="24" t="s">
        <v>915</v>
      </c>
      <c r="C188" s="27">
        <f>'AEO 2023 Table 49 Raw'!F173</f>
        <v>7.1242470000000004</v>
      </c>
      <c r="D188" s="27">
        <f>'AEO 2023 Table 49 Raw'!G173</f>
        <v>7.2160089999999997</v>
      </c>
      <c r="E188" s="27">
        <f>'AEO 2023 Table 49 Raw'!H173</f>
        <v>7.3539870000000001</v>
      </c>
      <c r="F188" s="27">
        <f>'AEO 2023 Table 49 Raw'!I173</f>
        <v>7.5251279999999996</v>
      </c>
      <c r="G188" s="27">
        <f>'AEO 2023 Table 49 Raw'!J173</f>
        <v>7.7344340000000003</v>
      </c>
      <c r="H188" s="27">
        <f>'AEO 2023 Table 49 Raw'!K173</f>
        <v>7.9782080000000004</v>
      </c>
      <c r="I188" s="27">
        <f>'AEO 2023 Table 49 Raw'!L173</f>
        <v>8.1379079999999995</v>
      </c>
      <c r="J188" s="27">
        <f>'AEO 2023 Table 49 Raw'!M173</f>
        <v>8.3951510000000003</v>
      </c>
      <c r="K188" s="27">
        <f>'AEO 2023 Table 49 Raw'!N173</f>
        <v>8.6496870000000001</v>
      </c>
      <c r="L188" s="27">
        <f>'AEO 2023 Table 49 Raw'!O173</f>
        <v>8.9034890000000004</v>
      </c>
      <c r="M188" s="27">
        <f>'AEO 2023 Table 49 Raw'!P173</f>
        <v>9.1247819999999997</v>
      </c>
      <c r="N188" s="27">
        <f>'AEO 2023 Table 49 Raw'!Q173</f>
        <v>9.2921279999999999</v>
      </c>
      <c r="O188" s="27">
        <f>'AEO 2023 Table 49 Raw'!R173</f>
        <v>9.383362</v>
      </c>
      <c r="P188" s="27">
        <f>'AEO 2023 Table 49 Raw'!S173</f>
        <v>9.4164049999999992</v>
      </c>
      <c r="Q188" s="27">
        <f>'AEO 2023 Table 49 Raw'!T173</f>
        <v>9.4244380000000003</v>
      </c>
      <c r="R188" s="27">
        <f>'AEO 2023 Table 49 Raw'!U173</f>
        <v>9.4242290000000004</v>
      </c>
      <c r="S188" s="27">
        <f>'AEO 2023 Table 49 Raw'!V173</f>
        <v>9.4247239999999994</v>
      </c>
      <c r="T188" s="27">
        <f>'AEO 2023 Table 49 Raw'!W173</f>
        <v>9.4242460000000001</v>
      </c>
      <c r="U188" s="27">
        <f>'AEO 2023 Table 49 Raw'!X173</f>
        <v>9.4238189999999999</v>
      </c>
      <c r="V188" s="27">
        <f>'AEO 2023 Table 49 Raw'!Y173</f>
        <v>9.4234810000000007</v>
      </c>
      <c r="W188" s="27">
        <f>'AEO 2023 Table 49 Raw'!Z173</f>
        <v>9.4232340000000008</v>
      </c>
      <c r="X188" s="27">
        <f>'AEO 2023 Table 49 Raw'!AA173</f>
        <v>9.4230660000000004</v>
      </c>
      <c r="Y188" s="27">
        <f>'AEO 2023 Table 49 Raw'!AB173</f>
        <v>9.4229660000000006</v>
      </c>
      <c r="Z188" s="27">
        <f>'AEO 2023 Table 49 Raw'!AC173</f>
        <v>9.4228909999999999</v>
      </c>
      <c r="AA188" s="27">
        <f>'AEO 2023 Table 49 Raw'!AD173</f>
        <v>9.4228559999999995</v>
      </c>
      <c r="AB188" s="27">
        <f>'AEO 2023 Table 49 Raw'!AE173</f>
        <v>9.4228269999999998</v>
      </c>
      <c r="AC188" s="27">
        <f>'AEO 2023 Table 49 Raw'!AF173</f>
        <v>9.4228059999999996</v>
      </c>
      <c r="AD188" s="27">
        <f>'AEO 2023 Table 49 Raw'!AG173</f>
        <v>9.4227860000000003</v>
      </c>
      <c r="AE188" s="27">
        <f>'AEO 2023 Table 49 Raw'!AH173</f>
        <v>9.4227760000000007</v>
      </c>
      <c r="AF188" s="46">
        <f>'AEO 2023 Table 49 Raw'!AI173</f>
        <v>0.01</v>
      </c>
    </row>
    <row r="189" spans="1:32" ht="15" customHeight="1">
      <c r="A189" s="8" t="s">
        <v>1438</v>
      </c>
      <c r="B189" s="24" t="s">
        <v>1274</v>
      </c>
      <c r="C189" s="27">
        <f>'AEO 2023 Table 49 Raw'!F174</f>
        <v>7.2923280000000004</v>
      </c>
      <c r="D189" s="27">
        <f>'AEO 2023 Table 49 Raw'!G174</f>
        <v>7.4885429999999999</v>
      </c>
      <c r="E189" s="27">
        <f>'AEO 2023 Table 49 Raw'!H174</f>
        <v>7.6984320000000004</v>
      </c>
      <c r="F189" s="27">
        <f>'AEO 2023 Table 49 Raw'!I174</f>
        <v>7.9396709999999997</v>
      </c>
      <c r="G189" s="27">
        <f>'AEO 2023 Table 49 Raw'!J174</f>
        <v>8.1937490000000004</v>
      </c>
      <c r="H189" s="27">
        <f>'AEO 2023 Table 49 Raw'!K174</f>
        <v>8.4433410000000002</v>
      </c>
      <c r="I189" s="27">
        <f>'AEO 2023 Table 49 Raw'!L174</f>
        <v>8.5513739999999991</v>
      </c>
      <c r="J189" s="27">
        <f>'AEO 2023 Table 49 Raw'!M174</f>
        <v>8.7458200000000001</v>
      </c>
      <c r="K189" s="27">
        <f>'AEO 2023 Table 49 Raw'!N174</f>
        <v>8.9143480000000004</v>
      </c>
      <c r="L189" s="27">
        <f>'AEO 2023 Table 49 Raw'!O174</f>
        <v>9.0711449999999996</v>
      </c>
      <c r="M189" s="27">
        <f>'AEO 2023 Table 49 Raw'!P174</f>
        <v>9.1741499999999991</v>
      </c>
      <c r="N189" s="27">
        <f>'AEO 2023 Table 49 Raw'!Q174</f>
        <v>9.1696960000000001</v>
      </c>
      <c r="O189" s="27">
        <f>'AEO 2023 Table 49 Raw'!R174</f>
        <v>9.1644229999999993</v>
      </c>
      <c r="P189" s="27">
        <f>'AEO 2023 Table 49 Raw'!S174</f>
        <v>9.1603110000000001</v>
      </c>
      <c r="Q189" s="27">
        <f>'AEO 2023 Table 49 Raw'!T174</f>
        <v>9.1570809999999998</v>
      </c>
      <c r="R189" s="27">
        <f>'AEO 2023 Table 49 Raw'!U174</f>
        <v>9.1545240000000003</v>
      </c>
      <c r="S189" s="27">
        <f>'AEO 2023 Table 49 Raw'!V174</f>
        <v>9.1525189999999998</v>
      </c>
      <c r="T189" s="27">
        <f>'AEO 2023 Table 49 Raw'!W174</f>
        <v>9.1509599999999995</v>
      </c>
      <c r="U189" s="27">
        <f>'AEO 2023 Table 49 Raw'!X174</f>
        <v>9.1497329999999994</v>
      </c>
      <c r="V189" s="27">
        <f>'AEO 2023 Table 49 Raw'!Y174</f>
        <v>9.1487479999999994</v>
      </c>
      <c r="W189" s="27">
        <f>'AEO 2023 Table 49 Raw'!Z174</f>
        <v>9.1479429999999997</v>
      </c>
      <c r="X189" s="27">
        <f>'AEO 2023 Table 49 Raw'!AA174</f>
        <v>9.1472829999999998</v>
      </c>
      <c r="Y189" s="27">
        <f>'AEO 2023 Table 49 Raw'!AB174</f>
        <v>9.1467390000000002</v>
      </c>
      <c r="Z189" s="27">
        <f>'AEO 2023 Table 49 Raw'!AC174</f>
        <v>9.1462800000000009</v>
      </c>
      <c r="AA189" s="27">
        <f>'AEO 2023 Table 49 Raw'!AD174</f>
        <v>9.1458969999999997</v>
      </c>
      <c r="AB189" s="27">
        <f>'AEO 2023 Table 49 Raw'!AE174</f>
        <v>9.1455749999999991</v>
      </c>
      <c r="AC189" s="27">
        <f>'AEO 2023 Table 49 Raw'!AF174</f>
        <v>9.1453030000000002</v>
      </c>
      <c r="AD189" s="27">
        <f>'AEO 2023 Table 49 Raw'!AG174</f>
        <v>9.1450709999999997</v>
      </c>
      <c r="AE189" s="27">
        <f>'AEO 2023 Table 49 Raw'!AH174</f>
        <v>9.1448719999999994</v>
      </c>
      <c r="AF189" s="46">
        <f>'AEO 2023 Table 49 Raw'!AI174</f>
        <v>8.0000000000000002E-3</v>
      </c>
    </row>
    <row r="190" spans="1:32" ht="15" customHeight="1">
      <c r="A190" s="8" t="s">
        <v>1439</v>
      </c>
      <c r="B190" s="24" t="s">
        <v>1276</v>
      </c>
      <c r="C190" s="27">
        <f>'AEO 2023 Table 49 Raw'!F175</f>
        <v>7.2662880000000003</v>
      </c>
      <c r="D190" s="27">
        <f>'AEO 2023 Table 49 Raw'!G175</f>
        <v>7.456753</v>
      </c>
      <c r="E190" s="27">
        <f>'AEO 2023 Table 49 Raw'!H175</f>
        <v>7.6719470000000003</v>
      </c>
      <c r="F190" s="27">
        <f>'AEO 2023 Table 49 Raw'!I175</f>
        <v>7.9164370000000002</v>
      </c>
      <c r="G190" s="27">
        <f>'AEO 2023 Table 49 Raw'!J175</f>
        <v>8.1800329999999999</v>
      </c>
      <c r="H190" s="27">
        <f>'AEO 2023 Table 49 Raw'!K175</f>
        <v>8.4364509999999999</v>
      </c>
      <c r="I190" s="27">
        <f>'AEO 2023 Table 49 Raw'!L175</f>
        <v>8.5205819999999992</v>
      </c>
      <c r="J190" s="27">
        <f>'AEO 2023 Table 49 Raw'!M175</f>
        <v>8.7217909999999996</v>
      </c>
      <c r="K190" s="27">
        <f>'AEO 2023 Table 49 Raw'!N175</f>
        <v>8.8977430000000002</v>
      </c>
      <c r="L190" s="27">
        <f>'AEO 2023 Table 49 Raw'!O175</f>
        <v>9.0603079999999991</v>
      </c>
      <c r="M190" s="27">
        <f>'AEO 2023 Table 49 Raw'!P175</f>
        <v>9.168113</v>
      </c>
      <c r="N190" s="27">
        <f>'AEO 2023 Table 49 Raw'!Q175</f>
        <v>9.2106549999999991</v>
      </c>
      <c r="O190" s="27">
        <f>'AEO 2023 Table 49 Raw'!R175</f>
        <v>9.2446640000000002</v>
      </c>
      <c r="P190" s="27">
        <f>'AEO 2023 Table 49 Raw'!S175</f>
        <v>9.2650210000000008</v>
      </c>
      <c r="Q190" s="27">
        <f>'AEO 2023 Table 49 Raw'!T175</f>
        <v>9.2711000000000006</v>
      </c>
      <c r="R190" s="27">
        <f>'AEO 2023 Table 49 Raw'!U175</f>
        <v>9.2707350000000002</v>
      </c>
      <c r="S190" s="27">
        <f>'AEO 2023 Table 49 Raw'!V175</f>
        <v>9.2715379999999996</v>
      </c>
      <c r="T190" s="27">
        <f>'AEO 2023 Table 49 Raw'!W175</f>
        <v>9.2708329999999997</v>
      </c>
      <c r="U190" s="27">
        <f>'AEO 2023 Table 49 Raw'!X175</f>
        <v>9.2702600000000004</v>
      </c>
      <c r="V190" s="27">
        <f>'AEO 2023 Table 49 Raw'!Y175</f>
        <v>9.2698</v>
      </c>
      <c r="W190" s="27">
        <f>'AEO 2023 Table 49 Raw'!Z175</f>
        <v>9.2694550000000007</v>
      </c>
      <c r="X190" s="27">
        <f>'AEO 2023 Table 49 Raw'!AA175</f>
        <v>9.2691850000000002</v>
      </c>
      <c r="Y190" s="27">
        <f>'AEO 2023 Table 49 Raw'!AB175</f>
        <v>9.2689760000000003</v>
      </c>
      <c r="Z190" s="27">
        <f>'AEO 2023 Table 49 Raw'!AC175</f>
        <v>9.2688419999999994</v>
      </c>
      <c r="AA190" s="27">
        <f>'AEO 2023 Table 49 Raw'!AD175</f>
        <v>9.2687930000000005</v>
      </c>
      <c r="AB190" s="27">
        <f>'AEO 2023 Table 49 Raw'!AE175</f>
        <v>9.2687729999999995</v>
      </c>
      <c r="AC190" s="27">
        <f>'AEO 2023 Table 49 Raw'!AF175</f>
        <v>9.2687120000000007</v>
      </c>
      <c r="AD190" s="27">
        <f>'AEO 2023 Table 49 Raw'!AG175</f>
        <v>9.2686469999999996</v>
      </c>
      <c r="AE190" s="27">
        <f>'AEO 2023 Table 49 Raw'!AH175</f>
        <v>9.2685589999999998</v>
      </c>
      <c r="AF190" s="46">
        <f>'AEO 2023 Table 49 Raw'!AI175</f>
        <v>8.9999999999999993E-3</v>
      </c>
    </row>
    <row r="191" spans="1:32" ht="15" customHeight="1">
      <c r="A191" s="8" t="s">
        <v>1440</v>
      </c>
      <c r="B191" s="24" t="s">
        <v>1278</v>
      </c>
      <c r="C191" s="27">
        <f>'AEO 2023 Table 49 Raw'!F176</f>
        <v>17.261652000000002</v>
      </c>
      <c r="D191" s="27">
        <f>'AEO 2023 Table 49 Raw'!G176</f>
        <v>17.508472000000001</v>
      </c>
      <c r="E191" s="27">
        <f>'AEO 2023 Table 49 Raw'!H176</f>
        <v>17.854599</v>
      </c>
      <c r="F191" s="27">
        <f>'AEO 2023 Table 49 Raw'!I176</f>
        <v>18.277643000000001</v>
      </c>
      <c r="G191" s="27">
        <f>'AEO 2023 Table 49 Raw'!J176</f>
        <v>18.791989999999998</v>
      </c>
      <c r="H191" s="27">
        <f>'AEO 2023 Table 49 Raw'!K176</f>
        <v>19.322899</v>
      </c>
      <c r="I191" s="27">
        <f>'AEO 2023 Table 49 Raw'!L176</f>
        <v>19.574387000000002</v>
      </c>
      <c r="J191" s="27">
        <f>'AEO 2023 Table 49 Raw'!M176</f>
        <v>20.100262000000001</v>
      </c>
      <c r="K191" s="27">
        <f>'AEO 2023 Table 49 Raw'!N176</f>
        <v>20.612482</v>
      </c>
      <c r="L191" s="27">
        <f>'AEO 2023 Table 49 Raw'!O176</f>
        <v>21.091540999999999</v>
      </c>
      <c r="M191" s="27">
        <f>'AEO 2023 Table 49 Raw'!P176</f>
        <v>21.425149999999999</v>
      </c>
      <c r="N191" s="27">
        <f>'AEO 2023 Table 49 Raw'!Q176</f>
        <v>21.569101</v>
      </c>
      <c r="O191" s="27">
        <f>'AEO 2023 Table 49 Raw'!R176</f>
        <v>21.651192000000002</v>
      </c>
      <c r="P191" s="27">
        <f>'AEO 2023 Table 49 Raw'!S176</f>
        <v>21.716843000000001</v>
      </c>
      <c r="Q191" s="27">
        <f>'AEO 2023 Table 49 Raw'!T176</f>
        <v>21.767319000000001</v>
      </c>
      <c r="R191" s="27">
        <f>'AEO 2023 Table 49 Raw'!U176</f>
        <v>21.791561000000002</v>
      </c>
      <c r="S191" s="27">
        <f>'AEO 2023 Table 49 Raw'!V176</f>
        <v>21.802911999999999</v>
      </c>
      <c r="T191" s="27">
        <f>'AEO 2023 Table 49 Raw'!W176</f>
        <v>21.804494999999999</v>
      </c>
      <c r="U191" s="27">
        <f>'AEO 2023 Table 49 Raw'!X176</f>
        <v>21.806328000000001</v>
      </c>
      <c r="V191" s="27">
        <f>'AEO 2023 Table 49 Raw'!Y176</f>
        <v>21.808396999999999</v>
      </c>
      <c r="W191" s="27">
        <f>'AEO 2023 Table 49 Raw'!Z176</f>
        <v>21.810658</v>
      </c>
      <c r="X191" s="27">
        <f>'AEO 2023 Table 49 Raw'!AA176</f>
        <v>21.812992000000001</v>
      </c>
      <c r="Y191" s="27">
        <f>'AEO 2023 Table 49 Raw'!AB176</f>
        <v>21.815377999999999</v>
      </c>
      <c r="Z191" s="27">
        <f>'AEO 2023 Table 49 Raw'!AC176</f>
        <v>21.817827000000001</v>
      </c>
      <c r="AA191" s="27">
        <f>'AEO 2023 Table 49 Raw'!AD176</f>
        <v>21.820350999999999</v>
      </c>
      <c r="AB191" s="27">
        <f>'AEO 2023 Table 49 Raw'!AE176</f>
        <v>21.822946999999999</v>
      </c>
      <c r="AC191" s="27">
        <f>'AEO 2023 Table 49 Raw'!AF176</f>
        <v>21.825541999999999</v>
      </c>
      <c r="AD191" s="27">
        <f>'AEO 2023 Table 49 Raw'!AG176</f>
        <v>21.828123000000001</v>
      </c>
      <c r="AE191" s="27">
        <f>'AEO 2023 Table 49 Raw'!AH176</f>
        <v>21.830663999999999</v>
      </c>
      <c r="AF191" s="46">
        <f>'AEO 2023 Table 49 Raw'!AI176</f>
        <v>8.0000000000000002E-3</v>
      </c>
    </row>
    <row r="192" spans="1:32" ht="15" customHeight="1">
      <c r="A192" s="8" t="s">
        <v>1441</v>
      </c>
      <c r="B192" s="24" t="s">
        <v>1280</v>
      </c>
      <c r="C192" s="27">
        <f>'AEO 2023 Table 49 Raw'!F177</f>
        <v>0</v>
      </c>
      <c r="D192" s="27">
        <f>'AEO 2023 Table 49 Raw'!G177</f>
        <v>0</v>
      </c>
      <c r="E192" s="27">
        <f>'AEO 2023 Table 49 Raw'!H177</f>
        <v>14.553922999999999</v>
      </c>
      <c r="F192" s="27">
        <f>'AEO 2023 Table 49 Raw'!I177</f>
        <v>15.066867</v>
      </c>
      <c r="G192" s="27">
        <f>'AEO 2023 Table 49 Raw'!J177</f>
        <v>15.340820000000001</v>
      </c>
      <c r="H192" s="27">
        <f>'AEO 2023 Table 49 Raw'!K177</f>
        <v>15.708619000000001</v>
      </c>
      <c r="I192" s="27">
        <f>'AEO 2023 Table 49 Raw'!L177</f>
        <v>15.968109999999999</v>
      </c>
      <c r="J192" s="27">
        <f>'AEO 2023 Table 49 Raw'!M177</f>
        <v>16.338889999999999</v>
      </c>
      <c r="K192" s="27">
        <f>'AEO 2023 Table 49 Raw'!N177</f>
        <v>16.692547000000001</v>
      </c>
      <c r="L192" s="27">
        <f>'AEO 2023 Table 49 Raw'!O177</f>
        <v>17.086779</v>
      </c>
      <c r="M192" s="27">
        <f>'AEO 2023 Table 49 Raw'!P177</f>
        <v>17.502669999999998</v>
      </c>
      <c r="N192" s="27">
        <f>'AEO 2023 Table 49 Raw'!Q177</f>
        <v>17.910140999999999</v>
      </c>
      <c r="O192" s="27">
        <f>'AEO 2023 Table 49 Raw'!R177</f>
        <v>18.234856000000001</v>
      </c>
      <c r="P192" s="27">
        <f>'AEO 2023 Table 49 Raw'!S177</f>
        <v>18.327406</v>
      </c>
      <c r="Q192" s="27">
        <f>'AEO 2023 Table 49 Raw'!T177</f>
        <v>18.539055000000001</v>
      </c>
      <c r="R192" s="27">
        <f>'AEO 2023 Table 49 Raw'!U177</f>
        <v>18.653217000000001</v>
      </c>
      <c r="S192" s="27">
        <f>'AEO 2023 Table 49 Raw'!V177</f>
        <v>18.661173000000002</v>
      </c>
      <c r="T192" s="27">
        <f>'AEO 2023 Table 49 Raw'!W177</f>
        <v>18.663958000000001</v>
      </c>
      <c r="U192" s="27">
        <f>'AEO 2023 Table 49 Raw'!X177</f>
        <v>18.661142000000002</v>
      </c>
      <c r="V192" s="27">
        <f>'AEO 2023 Table 49 Raw'!Y177</f>
        <v>18.658387999999999</v>
      </c>
      <c r="W192" s="27">
        <f>'AEO 2023 Table 49 Raw'!Z177</f>
        <v>18.655849</v>
      </c>
      <c r="X192" s="27">
        <f>'AEO 2023 Table 49 Raw'!AA177</f>
        <v>18.651683999999999</v>
      </c>
      <c r="Y192" s="27">
        <f>'AEO 2023 Table 49 Raw'!AB177</f>
        <v>18.646740000000001</v>
      </c>
      <c r="Z192" s="27">
        <f>'AEO 2023 Table 49 Raw'!AC177</f>
        <v>18.642441000000002</v>
      </c>
      <c r="AA192" s="27">
        <f>'AEO 2023 Table 49 Raw'!AD177</f>
        <v>18.638739000000001</v>
      </c>
      <c r="AB192" s="27">
        <f>'AEO 2023 Table 49 Raw'!AE177</f>
        <v>18.635572</v>
      </c>
      <c r="AC192" s="27">
        <f>'AEO 2023 Table 49 Raw'!AF177</f>
        <v>18.632866</v>
      </c>
      <c r="AD192" s="27">
        <f>'AEO 2023 Table 49 Raw'!AG177</f>
        <v>18.630549999999999</v>
      </c>
      <c r="AE192" s="27">
        <f>'AEO 2023 Table 49 Raw'!AH177</f>
        <v>18.628551000000002</v>
      </c>
      <c r="AF192" s="46" t="str">
        <f>'AEO 2023 Table 49 Raw'!AI177</f>
        <v>- -</v>
      </c>
    </row>
    <row r="193" spans="1:32" ht="15" customHeight="1">
      <c r="A193" s="8" t="s">
        <v>1442</v>
      </c>
      <c r="B193" s="24" t="s">
        <v>1282</v>
      </c>
      <c r="C193" s="27">
        <f>'AEO 2023 Table 49 Raw'!F178</f>
        <v>0</v>
      </c>
      <c r="D193" s="27">
        <f>'AEO 2023 Table 49 Raw'!G178</f>
        <v>0</v>
      </c>
      <c r="E193" s="27">
        <f>'AEO 2023 Table 49 Raw'!H178</f>
        <v>10.500055</v>
      </c>
      <c r="F193" s="27">
        <f>'AEO 2023 Table 49 Raw'!I178</f>
        <v>10.814527999999999</v>
      </c>
      <c r="G193" s="27">
        <f>'AEO 2023 Table 49 Raw'!J178</f>
        <v>10.960862000000001</v>
      </c>
      <c r="H193" s="27">
        <f>'AEO 2023 Table 49 Raw'!K178</f>
        <v>11.154066</v>
      </c>
      <c r="I193" s="27">
        <f>'AEO 2023 Table 49 Raw'!L178</f>
        <v>11.298344</v>
      </c>
      <c r="J193" s="27">
        <f>'AEO 2023 Table 49 Raw'!M178</f>
        <v>11.557214</v>
      </c>
      <c r="K193" s="27">
        <f>'AEO 2023 Table 49 Raw'!N178</f>
        <v>11.816191</v>
      </c>
      <c r="L193" s="27">
        <f>'AEO 2023 Table 49 Raw'!O178</f>
        <v>12.104652</v>
      </c>
      <c r="M193" s="27">
        <f>'AEO 2023 Table 49 Raw'!P178</f>
        <v>12.409575</v>
      </c>
      <c r="N193" s="27">
        <f>'AEO 2023 Table 49 Raw'!Q178</f>
        <v>12.703073</v>
      </c>
      <c r="O193" s="27">
        <f>'AEO 2023 Table 49 Raw'!R178</f>
        <v>12.960664</v>
      </c>
      <c r="P193" s="27">
        <f>'AEO 2023 Table 49 Raw'!S178</f>
        <v>13.015003999999999</v>
      </c>
      <c r="Q193" s="27">
        <f>'AEO 2023 Table 49 Raw'!T178</f>
        <v>13.172396000000001</v>
      </c>
      <c r="R193" s="27">
        <f>'AEO 2023 Table 49 Raw'!U178</f>
        <v>13.256944000000001</v>
      </c>
      <c r="S193" s="27">
        <f>'AEO 2023 Table 49 Raw'!V178</f>
        <v>13.258760000000001</v>
      </c>
      <c r="T193" s="27">
        <f>'AEO 2023 Table 49 Raw'!W178</f>
        <v>13.253944000000001</v>
      </c>
      <c r="U193" s="27">
        <f>'AEO 2023 Table 49 Raw'!X178</f>
        <v>13.246221999999999</v>
      </c>
      <c r="V193" s="27">
        <f>'AEO 2023 Table 49 Raw'!Y178</f>
        <v>13.239534000000001</v>
      </c>
      <c r="W193" s="27">
        <f>'AEO 2023 Table 49 Raw'!Z178</f>
        <v>13.233949000000001</v>
      </c>
      <c r="X193" s="27">
        <f>'AEO 2023 Table 49 Raw'!AA178</f>
        <v>13.229295</v>
      </c>
      <c r="Y193" s="27">
        <f>'AEO 2023 Table 49 Raw'!AB178</f>
        <v>13.225408</v>
      </c>
      <c r="Z193" s="27">
        <f>'AEO 2023 Table 49 Raw'!AC178</f>
        <v>13.221905</v>
      </c>
      <c r="AA193" s="27">
        <f>'AEO 2023 Table 49 Raw'!AD178</f>
        <v>13.218749000000001</v>
      </c>
      <c r="AB193" s="27">
        <f>'AEO 2023 Table 49 Raw'!AE178</f>
        <v>13.21626</v>
      </c>
      <c r="AC193" s="27">
        <f>'AEO 2023 Table 49 Raw'!AF178</f>
        <v>13.214546</v>
      </c>
      <c r="AD193" s="27">
        <f>'AEO 2023 Table 49 Raw'!AG178</f>
        <v>13.213753000000001</v>
      </c>
      <c r="AE193" s="27">
        <f>'AEO 2023 Table 49 Raw'!AH178</f>
        <v>13.182786</v>
      </c>
      <c r="AF193" s="46" t="str">
        <f>'AEO 2023 Table 49 Raw'!AI178</f>
        <v>- -</v>
      </c>
    </row>
    <row r="194" spans="1:32" ht="12" customHeight="1">
      <c r="A194" s="8" t="s">
        <v>1443</v>
      </c>
      <c r="B194" s="24" t="s">
        <v>1284</v>
      </c>
      <c r="C194" s="27">
        <f>'AEO 2023 Table 49 Raw'!F179</f>
        <v>0</v>
      </c>
      <c r="D194" s="27">
        <f>'AEO 2023 Table 49 Raw'!G179</f>
        <v>0</v>
      </c>
      <c r="E194" s="27">
        <f>'AEO 2023 Table 49 Raw'!H179</f>
        <v>11.516572999999999</v>
      </c>
      <c r="F194" s="27">
        <f>'AEO 2023 Table 49 Raw'!I179</f>
        <v>11.516893</v>
      </c>
      <c r="G194" s="27">
        <f>'AEO 2023 Table 49 Raw'!J179</f>
        <v>11.516845999999999</v>
      </c>
      <c r="H194" s="27">
        <f>'AEO 2023 Table 49 Raw'!K179</f>
        <v>11.516837000000001</v>
      </c>
      <c r="I194" s="27">
        <f>'AEO 2023 Table 49 Raw'!L179</f>
        <v>11.516862</v>
      </c>
      <c r="J194" s="27">
        <f>'AEO 2023 Table 49 Raw'!M179</f>
        <v>11.516876999999999</v>
      </c>
      <c r="K194" s="27">
        <f>'AEO 2023 Table 49 Raw'!N179</f>
        <v>11.5169</v>
      </c>
      <c r="L194" s="27">
        <f>'AEO 2023 Table 49 Raw'!O179</f>
        <v>11.516932000000001</v>
      </c>
      <c r="M194" s="27">
        <f>'AEO 2023 Table 49 Raw'!P179</f>
        <v>11.516957</v>
      </c>
      <c r="N194" s="27">
        <f>'AEO 2023 Table 49 Raw'!Q179</f>
        <v>11.516973</v>
      </c>
      <c r="O194" s="27">
        <f>'AEO 2023 Table 49 Raw'!R179</f>
        <v>11.516972000000001</v>
      </c>
      <c r="P194" s="27">
        <f>'AEO 2023 Table 49 Raw'!S179</f>
        <v>11.516952</v>
      </c>
      <c r="Q194" s="27">
        <f>'AEO 2023 Table 49 Raw'!T179</f>
        <v>11.516908000000001</v>
      </c>
      <c r="R194" s="27">
        <f>'AEO 2023 Table 49 Raw'!U179</f>
        <v>11.516901000000001</v>
      </c>
      <c r="S194" s="27">
        <f>'AEO 2023 Table 49 Raw'!V179</f>
        <v>11.516807999999999</v>
      </c>
      <c r="T194" s="27">
        <f>'AEO 2023 Table 49 Raw'!W179</f>
        <v>11.516840999999999</v>
      </c>
      <c r="U194" s="27">
        <f>'AEO 2023 Table 49 Raw'!X179</f>
        <v>11.516873</v>
      </c>
      <c r="V194" s="27">
        <f>'AEO 2023 Table 49 Raw'!Y179</f>
        <v>11.516902999999999</v>
      </c>
      <c r="W194" s="27">
        <f>'AEO 2023 Table 49 Raw'!Z179</f>
        <v>11.516926</v>
      </c>
      <c r="X194" s="27">
        <f>'AEO 2023 Table 49 Raw'!AA179</f>
        <v>11.516942999999999</v>
      </c>
      <c r="Y194" s="27">
        <f>'AEO 2023 Table 49 Raw'!AB179</f>
        <v>11.516958000000001</v>
      </c>
      <c r="Z194" s="27">
        <f>'AEO 2023 Table 49 Raw'!AC179</f>
        <v>11.516968</v>
      </c>
      <c r="AA194" s="27">
        <f>'AEO 2023 Table 49 Raw'!AD179</f>
        <v>11.516971</v>
      </c>
      <c r="AB194" s="27">
        <f>'AEO 2023 Table 49 Raw'!AE179</f>
        <v>11.516972000000001</v>
      </c>
      <c r="AC194" s="27">
        <f>'AEO 2023 Table 49 Raw'!AF179</f>
        <v>11.516975</v>
      </c>
      <c r="AD194" s="27">
        <f>'AEO 2023 Table 49 Raw'!AG179</f>
        <v>11.516978999999999</v>
      </c>
      <c r="AE194" s="27">
        <f>'AEO 2023 Table 49 Raw'!AH179</f>
        <v>11.516980999999999</v>
      </c>
      <c r="AF194" s="46" t="str">
        <f>'AEO 2023 Table 49 Raw'!AI179</f>
        <v>- -</v>
      </c>
    </row>
    <row r="195" spans="1:32" ht="15" customHeight="1">
      <c r="A195" s="8" t="s">
        <v>1444</v>
      </c>
      <c r="B195" s="24" t="s">
        <v>1378</v>
      </c>
      <c r="C195" s="27">
        <f>'AEO 2023 Table 49 Raw'!F180</f>
        <v>9.5238890000000005</v>
      </c>
      <c r="D195" s="27">
        <f>'AEO 2023 Table 49 Raw'!G180</f>
        <v>9.8850479999999994</v>
      </c>
      <c r="E195" s="27">
        <f>'AEO 2023 Table 49 Raw'!H180</f>
        <v>10.223195</v>
      </c>
      <c r="F195" s="27">
        <f>'AEO 2023 Table 49 Raw'!I180</f>
        <v>10.585125</v>
      </c>
      <c r="G195" s="27">
        <f>'AEO 2023 Table 49 Raw'!J180</f>
        <v>10.966773</v>
      </c>
      <c r="H195" s="27">
        <f>'AEO 2023 Table 49 Raw'!K180</f>
        <v>11.324284</v>
      </c>
      <c r="I195" s="27">
        <f>'AEO 2023 Table 49 Raw'!L180</f>
        <v>11.456541</v>
      </c>
      <c r="J195" s="27">
        <f>'AEO 2023 Table 49 Raw'!M180</f>
        <v>11.736370000000001</v>
      </c>
      <c r="K195" s="27">
        <f>'AEO 2023 Table 49 Raw'!N180</f>
        <v>11.984617</v>
      </c>
      <c r="L195" s="27">
        <f>'AEO 2023 Table 49 Raw'!O180</f>
        <v>12.213813</v>
      </c>
      <c r="M195" s="27">
        <f>'AEO 2023 Table 49 Raw'!P180</f>
        <v>12.339365000000001</v>
      </c>
      <c r="N195" s="27">
        <f>'AEO 2023 Table 49 Raw'!Q180</f>
        <v>12.347232999999999</v>
      </c>
      <c r="O195" s="27">
        <f>'AEO 2023 Table 49 Raw'!R180</f>
        <v>12.353313999999999</v>
      </c>
      <c r="P195" s="27">
        <f>'AEO 2023 Table 49 Raw'!S180</f>
        <v>12.354782999999999</v>
      </c>
      <c r="Q195" s="27">
        <f>'AEO 2023 Table 49 Raw'!T180</f>
        <v>12.350885999999999</v>
      </c>
      <c r="R195" s="27">
        <f>'AEO 2023 Table 49 Raw'!U180</f>
        <v>12.314574</v>
      </c>
      <c r="S195" s="27">
        <f>'AEO 2023 Table 49 Raw'!V180</f>
        <v>12.31892</v>
      </c>
      <c r="T195" s="27">
        <f>'AEO 2023 Table 49 Raw'!W180</f>
        <v>12.323705</v>
      </c>
      <c r="U195" s="27">
        <f>'AEO 2023 Table 49 Raw'!X180</f>
        <v>12.327807999999999</v>
      </c>
      <c r="V195" s="27">
        <f>'AEO 2023 Table 49 Raw'!Y180</f>
        <v>12.3308</v>
      </c>
      <c r="W195" s="27">
        <f>'AEO 2023 Table 49 Raw'!Z180</f>
        <v>12.332654</v>
      </c>
      <c r="X195" s="27">
        <f>'AEO 2023 Table 49 Raw'!AA180</f>
        <v>12.333526000000001</v>
      </c>
      <c r="Y195" s="27">
        <f>'AEO 2023 Table 49 Raw'!AB180</f>
        <v>12.333724999999999</v>
      </c>
      <c r="Z195" s="27">
        <f>'AEO 2023 Table 49 Raw'!AC180</f>
        <v>12.332836</v>
      </c>
      <c r="AA195" s="27">
        <f>'AEO 2023 Table 49 Raw'!AD180</f>
        <v>12.331709</v>
      </c>
      <c r="AB195" s="27">
        <f>'AEO 2023 Table 49 Raw'!AE180</f>
        <v>12.330769999999999</v>
      </c>
      <c r="AC195" s="27">
        <f>'AEO 2023 Table 49 Raw'!AF180</f>
        <v>12.330009</v>
      </c>
      <c r="AD195" s="27">
        <f>'AEO 2023 Table 49 Raw'!AG180</f>
        <v>12.32938</v>
      </c>
      <c r="AE195" s="27">
        <f>'AEO 2023 Table 49 Raw'!AH180</f>
        <v>12.328884</v>
      </c>
      <c r="AF195" s="46">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6"/>
    </row>
    <row r="197" spans="1:32" ht="15" customHeight="1">
      <c r="A197" s="8" t="s">
        <v>1445</v>
      </c>
      <c r="B197" s="24" t="s">
        <v>1269</v>
      </c>
      <c r="C197" s="27">
        <f>'AEO 2023 Table 49 Raw'!F182</f>
        <v>6.6741390000000003</v>
      </c>
      <c r="D197" s="27">
        <f>'AEO 2023 Table 49 Raw'!G182</f>
        <v>6.8852869999999999</v>
      </c>
      <c r="E197" s="27">
        <f>'AEO 2023 Table 49 Raw'!H182</f>
        <v>7.1006450000000001</v>
      </c>
      <c r="F197" s="27">
        <f>'AEO 2023 Table 49 Raw'!I182</f>
        <v>7.3028009999999997</v>
      </c>
      <c r="G197" s="27">
        <f>'AEO 2023 Table 49 Raw'!J182</f>
        <v>7.4942260000000003</v>
      </c>
      <c r="H197" s="27">
        <f>'AEO 2023 Table 49 Raw'!K182</f>
        <v>7.6626830000000004</v>
      </c>
      <c r="I197" s="27">
        <f>'AEO 2023 Table 49 Raw'!L182</f>
        <v>7.7328869999999998</v>
      </c>
      <c r="J197" s="27">
        <f>'AEO 2023 Table 49 Raw'!M182</f>
        <v>7.8412220000000001</v>
      </c>
      <c r="K197" s="27">
        <f>'AEO 2023 Table 49 Raw'!N182</f>
        <v>7.9530010000000004</v>
      </c>
      <c r="L197" s="27">
        <f>'AEO 2023 Table 49 Raw'!O182</f>
        <v>8.0583939999999998</v>
      </c>
      <c r="M197" s="27">
        <f>'AEO 2023 Table 49 Raw'!P182</f>
        <v>8.1212520000000001</v>
      </c>
      <c r="N197" s="27">
        <f>'AEO 2023 Table 49 Raw'!Q182</f>
        <v>8.1268779999999996</v>
      </c>
      <c r="O197" s="27">
        <f>'AEO 2023 Table 49 Raw'!R182</f>
        <v>8.1281630000000007</v>
      </c>
      <c r="P197" s="27">
        <f>'AEO 2023 Table 49 Raw'!S182</f>
        <v>8.1268899999999995</v>
      </c>
      <c r="Q197" s="27">
        <f>'AEO 2023 Table 49 Raw'!T182</f>
        <v>8.1269220000000004</v>
      </c>
      <c r="R197" s="27">
        <f>'AEO 2023 Table 49 Raw'!U182</f>
        <v>8.1283809999999992</v>
      </c>
      <c r="S197" s="27">
        <f>'AEO 2023 Table 49 Raw'!V182</f>
        <v>8.1269950000000009</v>
      </c>
      <c r="T197" s="27">
        <f>'AEO 2023 Table 49 Raw'!W182</f>
        <v>8.1271599999999999</v>
      </c>
      <c r="U197" s="27">
        <f>'AEO 2023 Table 49 Raw'!X182</f>
        <v>8.1266210000000001</v>
      </c>
      <c r="V197" s="27">
        <f>'AEO 2023 Table 49 Raw'!Y182</f>
        <v>8.1267200000000006</v>
      </c>
      <c r="W197" s="27">
        <f>'AEO 2023 Table 49 Raw'!Z182</f>
        <v>8.1229709999999997</v>
      </c>
      <c r="X197" s="27">
        <f>'AEO 2023 Table 49 Raw'!AA182</f>
        <v>8.1231500000000008</v>
      </c>
      <c r="Y197" s="27">
        <f>'AEO 2023 Table 49 Raw'!AB182</f>
        <v>8.1209229999999994</v>
      </c>
      <c r="Z197" s="27">
        <f>'AEO 2023 Table 49 Raw'!AC182</f>
        <v>8.1220180000000006</v>
      </c>
      <c r="AA197" s="27">
        <f>'AEO 2023 Table 49 Raw'!AD182</f>
        <v>8.1246240000000007</v>
      </c>
      <c r="AB197" s="27">
        <f>'AEO 2023 Table 49 Raw'!AE182</f>
        <v>8.1271280000000008</v>
      </c>
      <c r="AC197" s="27">
        <f>'AEO 2023 Table 49 Raw'!AF182</f>
        <v>8.1300319999999999</v>
      </c>
      <c r="AD197" s="27">
        <f>'AEO 2023 Table 49 Raw'!AG182</f>
        <v>8.1331559999999996</v>
      </c>
      <c r="AE197" s="27">
        <f>'AEO 2023 Table 49 Raw'!AH182</f>
        <v>8.1364839999999994</v>
      </c>
      <c r="AF197" s="46">
        <f>'AEO 2023 Table 49 Raw'!AI182</f>
        <v>7.0000000000000001E-3</v>
      </c>
    </row>
    <row r="198" spans="1:32" ht="15" customHeight="1">
      <c r="A198" s="8" t="s">
        <v>1446</v>
      </c>
      <c r="B198" s="24" t="s">
        <v>1271</v>
      </c>
      <c r="C198" s="27">
        <f>'AEO 2023 Table 49 Raw'!F183</f>
        <v>6.9583700000000004</v>
      </c>
      <c r="D198" s="27">
        <f>'AEO 2023 Table 49 Raw'!G183</f>
        <v>5.950431</v>
      </c>
      <c r="E198" s="27">
        <f>'AEO 2023 Table 49 Raw'!H183</f>
        <v>6.0052209999999997</v>
      </c>
      <c r="F198" s="27">
        <f>'AEO 2023 Table 49 Raw'!I183</f>
        <v>6.0688019999999998</v>
      </c>
      <c r="G198" s="27">
        <f>'AEO 2023 Table 49 Raw'!J183</f>
        <v>6.1340399999999997</v>
      </c>
      <c r="H198" s="27">
        <f>'AEO 2023 Table 49 Raw'!K183</f>
        <v>6.2195070000000001</v>
      </c>
      <c r="I198" s="27">
        <f>'AEO 2023 Table 49 Raw'!L183</f>
        <v>6.275277</v>
      </c>
      <c r="J198" s="27">
        <f>'AEO 2023 Table 49 Raw'!M183</f>
        <v>6.3645100000000001</v>
      </c>
      <c r="K198" s="27">
        <f>'AEO 2023 Table 49 Raw'!N183</f>
        <v>6.452</v>
      </c>
      <c r="L198" s="27">
        <f>'AEO 2023 Table 49 Raw'!O183</f>
        <v>6.5398459999999998</v>
      </c>
      <c r="M198" s="27">
        <f>'AEO 2023 Table 49 Raw'!P183</f>
        <v>6.6215289999999998</v>
      </c>
      <c r="N198" s="27">
        <f>'AEO 2023 Table 49 Raw'!Q183</f>
        <v>6.6921359999999996</v>
      </c>
      <c r="O198" s="27">
        <f>'AEO 2023 Table 49 Raw'!R183</f>
        <v>6.7030209999999997</v>
      </c>
      <c r="P198" s="27">
        <f>'AEO 2023 Table 49 Raw'!S183</f>
        <v>6.7029290000000001</v>
      </c>
      <c r="Q198" s="27">
        <f>'AEO 2023 Table 49 Raw'!T183</f>
        <v>6.6994939999999996</v>
      </c>
      <c r="R198" s="27">
        <f>'AEO 2023 Table 49 Raw'!U183</f>
        <v>6.6990080000000001</v>
      </c>
      <c r="S198" s="27">
        <f>'AEO 2023 Table 49 Raw'!V183</f>
        <v>6.7021269999999999</v>
      </c>
      <c r="T198" s="27">
        <f>'AEO 2023 Table 49 Raw'!W183</f>
        <v>6.7062020000000002</v>
      </c>
      <c r="U198" s="27">
        <f>'AEO 2023 Table 49 Raw'!X183</f>
        <v>6.6988260000000004</v>
      </c>
      <c r="V198" s="27">
        <f>'AEO 2023 Table 49 Raw'!Y183</f>
        <v>6.7054070000000001</v>
      </c>
      <c r="W198" s="27">
        <f>'AEO 2023 Table 49 Raw'!Z183</f>
        <v>6.7120790000000001</v>
      </c>
      <c r="X198" s="27">
        <f>'AEO 2023 Table 49 Raw'!AA183</f>
        <v>6.7185249999999996</v>
      </c>
      <c r="Y198" s="27">
        <f>'AEO 2023 Table 49 Raw'!AB183</f>
        <v>6.7253360000000004</v>
      </c>
      <c r="Z198" s="27">
        <f>'AEO 2023 Table 49 Raw'!AC183</f>
        <v>6.7335149999999997</v>
      </c>
      <c r="AA198" s="27">
        <f>'AEO 2023 Table 49 Raw'!AD183</f>
        <v>6.743824</v>
      </c>
      <c r="AB198" s="27">
        <f>'AEO 2023 Table 49 Raw'!AE183</f>
        <v>6.7563190000000004</v>
      </c>
      <c r="AC198" s="27">
        <f>'AEO 2023 Table 49 Raw'!AF183</f>
        <v>6.770016</v>
      </c>
      <c r="AD198" s="27">
        <f>'AEO 2023 Table 49 Raw'!AG183</f>
        <v>6.7856069999999997</v>
      </c>
      <c r="AE198" s="27">
        <f>'AEO 2023 Table 49 Raw'!AH183</f>
        <v>6.8020569999999996</v>
      </c>
      <c r="AF198" s="46">
        <f>'AEO 2023 Table 49 Raw'!AI183</f>
        <v>-1E-3</v>
      </c>
    </row>
    <row r="199" spans="1:32" ht="15" customHeight="1">
      <c r="A199" s="8" t="s">
        <v>1447</v>
      </c>
      <c r="B199" s="24" t="s">
        <v>915</v>
      </c>
      <c r="C199" s="27">
        <f>'AEO 2023 Table 49 Raw'!F184</f>
        <v>6.8185469999999997</v>
      </c>
      <c r="D199" s="27">
        <f>'AEO 2023 Table 49 Raw'!G184</f>
        <v>5.9032</v>
      </c>
      <c r="E199" s="27">
        <f>'AEO 2023 Table 49 Raw'!H184</f>
        <v>5.9650509999999999</v>
      </c>
      <c r="F199" s="27">
        <f>'AEO 2023 Table 49 Raw'!I184</f>
        <v>6.0357159999999999</v>
      </c>
      <c r="G199" s="27">
        <f>'AEO 2023 Table 49 Raw'!J184</f>
        <v>6.1125299999999996</v>
      </c>
      <c r="H199" s="27">
        <f>'AEO 2023 Table 49 Raw'!K184</f>
        <v>6.2139790000000001</v>
      </c>
      <c r="I199" s="27">
        <f>'AEO 2023 Table 49 Raw'!L184</f>
        <v>6.2841339999999999</v>
      </c>
      <c r="J199" s="27">
        <f>'AEO 2023 Table 49 Raw'!M184</f>
        <v>6.4003509999999997</v>
      </c>
      <c r="K199" s="27">
        <f>'AEO 2023 Table 49 Raw'!N184</f>
        <v>6.5141970000000002</v>
      </c>
      <c r="L199" s="27">
        <f>'AEO 2023 Table 49 Raw'!O184</f>
        <v>6.6342739999999996</v>
      </c>
      <c r="M199" s="27">
        <f>'AEO 2023 Table 49 Raw'!P184</f>
        <v>6.7531949999999998</v>
      </c>
      <c r="N199" s="27">
        <f>'AEO 2023 Table 49 Raw'!Q184</f>
        <v>6.8533330000000001</v>
      </c>
      <c r="O199" s="27">
        <f>'AEO 2023 Table 49 Raw'!R184</f>
        <v>6.894069</v>
      </c>
      <c r="P199" s="27">
        <f>'AEO 2023 Table 49 Raw'!S184</f>
        <v>6.9161210000000004</v>
      </c>
      <c r="Q199" s="27">
        <f>'AEO 2023 Table 49 Raw'!T184</f>
        <v>6.9317440000000001</v>
      </c>
      <c r="R199" s="27">
        <f>'AEO 2023 Table 49 Raw'!U184</f>
        <v>6.9487759999999996</v>
      </c>
      <c r="S199" s="27">
        <f>'AEO 2023 Table 49 Raw'!V184</f>
        <v>6.9515539999999998</v>
      </c>
      <c r="T199" s="27">
        <f>'AEO 2023 Table 49 Raw'!W184</f>
        <v>6.9596419999999997</v>
      </c>
      <c r="U199" s="27">
        <f>'AEO 2023 Table 49 Raw'!X184</f>
        <v>6.9644709999999996</v>
      </c>
      <c r="V199" s="27">
        <f>'AEO 2023 Table 49 Raw'!Y184</f>
        <v>6.967352</v>
      </c>
      <c r="W199" s="27">
        <f>'AEO 2023 Table 49 Raw'!Z184</f>
        <v>6.971768</v>
      </c>
      <c r="X199" s="27">
        <f>'AEO 2023 Table 49 Raw'!AA184</f>
        <v>6.9693500000000004</v>
      </c>
      <c r="Y199" s="27">
        <f>'AEO 2023 Table 49 Raw'!AB184</f>
        <v>6.9705820000000003</v>
      </c>
      <c r="Z199" s="27">
        <f>'AEO 2023 Table 49 Raw'!AC184</f>
        <v>6.9722020000000002</v>
      </c>
      <c r="AA199" s="27">
        <f>'AEO 2023 Table 49 Raw'!AD184</f>
        <v>6.9730920000000003</v>
      </c>
      <c r="AB199" s="27">
        <f>'AEO 2023 Table 49 Raw'!AE184</f>
        <v>6.9748109999999999</v>
      </c>
      <c r="AC199" s="27">
        <f>'AEO 2023 Table 49 Raw'!AF184</f>
        <v>6.9750360000000002</v>
      </c>
      <c r="AD199" s="27">
        <f>'AEO 2023 Table 49 Raw'!AG184</f>
        <v>6.9777069999999997</v>
      </c>
      <c r="AE199" s="27">
        <f>'AEO 2023 Table 49 Raw'!AH184</f>
        <v>6.981122</v>
      </c>
      <c r="AF199" s="46">
        <f>'AEO 2023 Table 49 Raw'!AI184</f>
        <v>1E-3</v>
      </c>
    </row>
    <row r="200" spans="1:32" ht="12" customHeight="1">
      <c r="A200" s="8" t="s">
        <v>1448</v>
      </c>
      <c r="B200" s="24" t="s">
        <v>1274</v>
      </c>
      <c r="C200" s="27">
        <f>'AEO 2023 Table 49 Raw'!F185</f>
        <v>6.2556659999999997</v>
      </c>
      <c r="D200" s="27">
        <f>'AEO 2023 Table 49 Raw'!G185</f>
        <v>6.4594430000000003</v>
      </c>
      <c r="E200" s="27">
        <f>'AEO 2023 Table 49 Raw'!H185</f>
        <v>6.6792100000000003</v>
      </c>
      <c r="F200" s="27">
        <f>'AEO 2023 Table 49 Raw'!I185</f>
        <v>6.8717769999999998</v>
      </c>
      <c r="G200" s="27">
        <f>'AEO 2023 Table 49 Raw'!J185</f>
        <v>7.0298689999999997</v>
      </c>
      <c r="H200" s="27">
        <f>'AEO 2023 Table 49 Raw'!K185</f>
        <v>7.2014269999999998</v>
      </c>
      <c r="I200" s="27">
        <f>'AEO 2023 Table 49 Raw'!L185</f>
        <v>7.2521440000000004</v>
      </c>
      <c r="J200" s="27">
        <f>'AEO 2023 Table 49 Raw'!M185</f>
        <v>7.3517650000000003</v>
      </c>
      <c r="K200" s="27">
        <f>'AEO 2023 Table 49 Raw'!N185</f>
        <v>7.4505059999999999</v>
      </c>
      <c r="L200" s="27">
        <f>'AEO 2023 Table 49 Raw'!O185</f>
        <v>7.5456849999999998</v>
      </c>
      <c r="M200" s="27">
        <f>'AEO 2023 Table 49 Raw'!P185</f>
        <v>7.5988150000000001</v>
      </c>
      <c r="N200" s="27">
        <f>'AEO 2023 Table 49 Raw'!Q185</f>
        <v>7.6172199999999997</v>
      </c>
      <c r="O200" s="27">
        <f>'AEO 2023 Table 49 Raw'!R185</f>
        <v>7.6193169999999997</v>
      </c>
      <c r="P200" s="27">
        <f>'AEO 2023 Table 49 Raw'!S185</f>
        <v>7.621588</v>
      </c>
      <c r="Q200" s="27">
        <f>'AEO 2023 Table 49 Raw'!T185</f>
        <v>7.618258</v>
      </c>
      <c r="R200" s="27">
        <f>'AEO 2023 Table 49 Raw'!U185</f>
        <v>7.616892</v>
      </c>
      <c r="S200" s="27">
        <f>'AEO 2023 Table 49 Raw'!V185</f>
        <v>7.6090210000000003</v>
      </c>
      <c r="T200" s="27">
        <f>'AEO 2023 Table 49 Raw'!W185</f>
        <v>7.607443</v>
      </c>
      <c r="U200" s="27">
        <f>'AEO 2023 Table 49 Raw'!X185</f>
        <v>7.5977399999999999</v>
      </c>
      <c r="V200" s="27">
        <f>'AEO 2023 Table 49 Raw'!Y185</f>
        <v>7.5978310000000002</v>
      </c>
      <c r="W200" s="27">
        <f>'AEO 2023 Table 49 Raw'!Z185</f>
        <v>7.5968970000000002</v>
      </c>
      <c r="X200" s="27">
        <f>'AEO 2023 Table 49 Raw'!AA185</f>
        <v>7.596285</v>
      </c>
      <c r="Y200" s="27">
        <f>'AEO 2023 Table 49 Raw'!AB185</f>
        <v>7.5948719999999996</v>
      </c>
      <c r="Z200" s="27">
        <f>'AEO 2023 Table 49 Raw'!AC185</f>
        <v>7.596266</v>
      </c>
      <c r="AA200" s="27">
        <f>'AEO 2023 Table 49 Raw'!AD185</f>
        <v>7.5969189999999998</v>
      </c>
      <c r="AB200" s="27">
        <f>'AEO 2023 Table 49 Raw'!AE185</f>
        <v>7.6001269999999996</v>
      </c>
      <c r="AC200" s="27">
        <f>'AEO 2023 Table 49 Raw'!AF185</f>
        <v>7.6039709999999996</v>
      </c>
      <c r="AD200" s="27">
        <f>'AEO 2023 Table 49 Raw'!AG185</f>
        <v>7.6085469999999997</v>
      </c>
      <c r="AE200" s="27">
        <f>'AEO 2023 Table 49 Raw'!AH185</f>
        <v>7.6125239999999996</v>
      </c>
      <c r="AF200" s="46">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6" t="str">
        <f>'AEO 2023 Table 49 Raw'!AI186</f>
        <v>- -</v>
      </c>
    </row>
    <row r="202" spans="1:32" ht="15" customHeight="1">
      <c r="A202" s="8" t="s">
        <v>1450</v>
      </c>
      <c r="B202" s="24" t="s">
        <v>1278</v>
      </c>
      <c r="C202" s="27">
        <f>'AEO 2023 Table 49 Raw'!F187</f>
        <v>10.834071</v>
      </c>
      <c r="D202" s="27">
        <f>'AEO 2023 Table 49 Raw'!G187</f>
        <v>10.882474</v>
      </c>
      <c r="E202" s="27">
        <f>'AEO 2023 Table 49 Raw'!H187</f>
        <v>10.964461</v>
      </c>
      <c r="F202" s="27">
        <f>'AEO 2023 Table 49 Raw'!I187</f>
        <v>11.061527999999999</v>
      </c>
      <c r="G202" s="27">
        <f>'AEO 2023 Table 49 Raw'!J187</f>
        <v>11.154343000000001</v>
      </c>
      <c r="H202" s="27">
        <f>'AEO 2023 Table 49 Raw'!K187</f>
        <v>11.255208</v>
      </c>
      <c r="I202" s="27">
        <f>'AEO 2023 Table 49 Raw'!L187</f>
        <v>11.301463</v>
      </c>
      <c r="J202" s="27">
        <f>'AEO 2023 Table 49 Raw'!M187</f>
        <v>11.387994000000001</v>
      </c>
      <c r="K202" s="27">
        <f>'AEO 2023 Table 49 Raw'!N187</f>
        <v>11.466987</v>
      </c>
      <c r="L202" s="27">
        <f>'AEO 2023 Table 49 Raw'!O187</f>
        <v>11.517638</v>
      </c>
      <c r="M202" s="27">
        <f>'AEO 2023 Table 49 Raw'!P187</f>
        <v>11.558145</v>
      </c>
      <c r="N202" s="27">
        <f>'AEO 2023 Table 49 Raw'!Q187</f>
        <v>11.571635000000001</v>
      </c>
      <c r="O202" s="27">
        <f>'AEO 2023 Table 49 Raw'!R187</f>
        <v>11.573013</v>
      </c>
      <c r="P202" s="27">
        <f>'AEO 2023 Table 49 Raw'!S187</f>
        <v>11.573555000000001</v>
      </c>
      <c r="Q202" s="27">
        <f>'AEO 2023 Table 49 Raw'!T187</f>
        <v>11.573771000000001</v>
      </c>
      <c r="R202" s="27">
        <f>'AEO 2023 Table 49 Raw'!U187</f>
        <v>11.574054</v>
      </c>
      <c r="S202" s="27">
        <f>'AEO 2023 Table 49 Raw'!V187</f>
        <v>11.574018000000001</v>
      </c>
      <c r="T202" s="27">
        <f>'AEO 2023 Table 49 Raw'!W187</f>
        <v>11.570601999999999</v>
      </c>
      <c r="U202" s="27">
        <f>'AEO 2023 Table 49 Raw'!X187</f>
        <v>11.572164000000001</v>
      </c>
      <c r="V202" s="27">
        <f>'AEO 2023 Table 49 Raw'!Y187</f>
        <v>11.574119</v>
      </c>
      <c r="W202" s="27">
        <f>'AEO 2023 Table 49 Raw'!Z187</f>
        <v>11.576482</v>
      </c>
      <c r="X202" s="27">
        <f>'AEO 2023 Table 49 Raw'!AA187</f>
        <v>11.579226</v>
      </c>
      <c r="Y202" s="27">
        <f>'AEO 2023 Table 49 Raw'!AB187</f>
        <v>11.582304000000001</v>
      </c>
      <c r="Z202" s="27">
        <f>'AEO 2023 Table 49 Raw'!AC187</f>
        <v>11.584953000000001</v>
      </c>
      <c r="AA202" s="27">
        <f>'AEO 2023 Table 49 Raw'!AD187</f>
        <v>11.58859</v>
      </c>
      <c r="AB202" s="27">
        <f>'AEO 2023 Table 49 Raw'!AE187</f>
        <v>11.592428</v>
      </c>
      <c r="AC202" s="27">
        <f>'AEO 2023 Table 49 Raw'!AF187</f>
        <v>11.596462000000001</v>
      </c>
      <c r="AD202" s="27">
        <f>'AEO 2023 Table 49 Raw'!AG187</f>
        <v>11.600711</v>
      </c>
      <c r="AE202" s="27">
        <f>'AEO 2023 Table 49 Raw'!AH187</f>
        <v>11.604713</v>
      </c>
      <c r="AF202" s="46">
        <f>'AEO 2023 Table 49 Raw'!AI187</f>
        <v>2E-3</v>
      </c>
    </row>
    <row r="203" spans="1:32" ht="15" customHeight="1">
      <c r="A203" s="8" t="s">
        <v>1451</v>
      </c>
      <c r="B203" s="24" t="s">
        <v>1280</v>
      </c>
      <c r="C203" s="27">
        <f>'AEO 2023 Table 49 Raw'!F188</f>
        <v>0</v>
      </c>
      <c r="D203" s="27">
        <f>'AEO 2023 Table 49 Raw'!G188</f>
        <v>0</v>
      </c>
      <c r="E203" s="27">
        <f>'AEO 2023 Table 49 Raw'!H188</f>
        <v>1.5461009999999999</v>
      </c>
      <c r="F203" s="27">
        <f>'AEO 2023 Table 49 Raw'!I188</f>
        <v>9.1604080000000003</v>
      </c>
      <c r="G203" s="27">
        <f>'AEO 2023 Table 49 Raw'!J188</f>
        <v>9.3002350000000007</v>
      </c>
      <c r="H203" s="27">
        <f>'AEO 2023 Table 49 Raw'!K188</f>
        <v>9.4663240000000002</v>
      </c>
      <c r="I203" s="27">
        <f>'AEO 2023 Table 49 Raw'!L188</f>
        <v>9.5709890000000009</v>
      </c>
      <c r="J203" s="27">
        <f>'AEO 2023 Table 49 Raw'!M188</f>
        <v>9.7491660000000007</v>
      </c>
      <c r="K203" s="27">
        <f>'AEO 2023 Table 49 Raw'!N188</f>
        <v>9.9611009999999993</v>
      </c>
      <c r="L203" s="27">
        <f>'AEO 2023 Table 49 Raw'!O188</f>
        <v>10.190699</v>
      </c>
      <c r="M203" s="27">
        <f>'AEO 2023 Table 49 Raw'!P188</f>
        <v>10.420973</v>
      </c>
      <c r="N203" s="27">
        <f>'AEO 2023 Table 49 Raw'!Q188</f>
        <v>10.627694</v>
      </c>
      <c r="O203" s="27">
        <f>'AEO 2023 Table 49 Raw'!R188</f>
        <v>10.800001999999999</v>
      </c>
      <c r="P203" s="27">
        <f>'AEO 2023 Table 49 Raw'!S188</f>
        <v>10.845261000000001</v>
      </c>
      <c r="Q203" s="27">
        <f>'AEO 2023 Table 49 Raw'!T188</f>
        <v>10.964962999999999</v>
      </c>
      <c r="R203" s="27">
        <f>'AEO 2023 Table 49 Raw'!U188</f>
        <v>11.044594</v>
      </c>
      <c r="S203" s="27">
        <f>'AEO 2023 Table 49 Raw'!V188</f>
        <v>11.048244</v>
      </c>
      <c r="T203" s="27">
        <f>'AEO 2023 Table 49 Raw'!W188</f>
        <v>11.049844999999999</v>
      </c>
      <c r="U203" s="27">
        <f>'AEO 2023 Table 49 Raw'!X188</f>
        <v>11.050592999999999</v>
      </c>
      <c r="V203" s="27">
        <f>'AEO 2023 Table 49 Raw'!Y188</f>
        <v>11.051220000000001</v>
      </c>
      <c r="W203" s="27">
        <f>'AEO 2023 Table 49 Raw'!Z188</f>
        <v>11.051603999999999</v>
      </c>
      <c r="X203" s="27">
        <f>'AEO 2023 Table 49 Raw'!AA188</f>
        <v>11.051218</v>
      </c>
      <c r="Y203" s="27">
        <f>'AEO 2023 Table 49 Raw'!AB188</f>
        <v>11.049953</v>
      </c>
      <c r="Z203" s="27">
        <f>'AEO 2023 Table 49 Raw'!AC188</f>
        <v>11.049047</v>
      </c>
      <c r="AA203" s="27">
        <f>'AEO 2023 Table 49 Raw'!AD188</f>
        <v>11.048401999999999</v>
      </c>
      <c r="AB203" s="27">
        <f>'AEO 2023 Table 49 Raw'!AE188</f>
        <v>11.047969</v>
      </c>
      <c r="AC203" s="27">
        <f>'AEO 2023 Table 49 Raw'!AF188</f>
        <v>11.047743000000001</v>
      </c>
      <c r="AD203" s="27">
        <f>'AEO 2023 Table 49 Raw'!AG188</f>
        <v>11.047666</v>
      </c>
      <c r="AE203" s="27">
        <f>'AEO 2023 Table 49 Raw'!AH188</f>
        <v>11.047719000000001</v>
      </c>
      <c r="AF203" s="46"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9.1331419999999994</v>
      </c>
      <c r="G204" s="27">
        <f>'AEO 2023 Table 49 Raw'!J189</f>
        <v>9.2339409999999997</v>
      </c>
      <c r="H204" s="27">
        <f>'AEO 2023 Table 49 Raw'!K189</f>
        <v>9.3585609999999999</v>
      </c>
      <c r="I204" s="27">
        <f>'AEO 2023 Table 49 Raw'!L189</f>
        <v>9.4466509999999992</v>
      </c>
      <c r="J204" s="27">
        <f>'AEO 2023 Table 49 Raw'!M189</f>
        <v>9.5970720000000007</v>
      </c>
      <c r="K204" s="27">
        <f>'AEO 2023 Table 49 Raw'!N189</f>
        <v>9.7784639999999996</v>
      </c>
      <c r="L204" s="27">
        <f>'AEO 2023 Table 49 Raw'!O189</f>
        <v>9.9770450000000004</v>
      </c>
      <c r="M204" s="27">
        <f>'AEO 2023 Table 49 Raw'!P189</f>
        <v>10.180616000000001</v>
      </c>
      <c r="N204" s="27">
        <f>'AEO 2023 Table 49 Raw'!Q189</f>
        <v>10.386760000000001</v>
      </c>
      <c r="O204" s="27">
        <f>'AEO 2023 Table 49 Raw'!R189</f>
        <v>10.565909</v>
      </c>
      <c r="P204" s="27">
        <f>'AEO 2023 Table 49 Raw'!S189</f>
        <v>10.630685</v>
      </c>
      <c r="Q204" s="27">
        <f>'AEO 2023 Table 49 Raw'!T189</f>
        <v>10.747038999999999</v>
      </c>
      <c r="R204" s="27">
        <f>'AEO 2023 Table 49 Raw'!U189</f>
        <v>10.822960999999999</v>
      </c>
      <c r="S204" s="27">
        <f>'AEO 2023 Table 49 Raw'!V189</f>
        <v>10.82043</v>
      </c>
      <c r="T204" s="27">
        <f>'AEO 2023 Table 49 Raw'!W189</f>
        <v>10.817456999999999</v>
      </c>
      <c r="U204" s="27">
        <f>'AEO 2023 Table 49 Raw'!X189</f>
        <v>10.815135</v>
      </c>
      <c r="V204" s="27">
        <f>'AEO 2023 Table 49 Raw'!Y189</f>
        <v>10.813281</v>
      </c>
      <c r="W204" s="27">
        <f>'AEO 2023 Table 49 Raw'!Z189</f>
        <v>10.811807</v>
      </c>
      <c r="X204" s="27">
        <f>'AEO 2023 Table 49 Raw'!AA189</f>
        <v>10.810549</v>
      </c>
      <c r="Y204" s="27">
        <f>'AEO 2023 Table 49 Raw'!AB189</f>
        <v>10.809417</v>
      </c>
      <c r="Z204" s="27">
        <f>'AEO 2023 Table 49 Raw'!AC189</f>
        <v>10.808534</v>
      </c>
      <c r="AA204" s="27">
        <f>'AEO 2023 Table 49 Raw'!AD189</f>
        <v>10.807896</v>
      </c>
      <c r="AB204" s="27">
        <f>'AEO 2023 Table 49 Raw'!AE189</f>
        <v>10.80747</v>
      </c>
      <c r="AC204" s="27">
        <f>'AEO 2023 Table 49 Raw'!AF189</f>
        <v>10.807022</v>
      </c>
      <c r="AD204" s="27">
        <f>'AEO 2023 Table 49 Raw'!AG189</f>
        <v>10.806644</v>
      </c>
      <c r="AE204" s="27">
        <f>'AEO 2023 Table 49 Raw'!AH189</f>
        <v>10.811745</v>
      </c>
      <c r="AF204" s="46"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7.1107100000000001</v>
      </c>
      <c r="G205" s="27">
        <f>'AEO 2023 Table 49 Raw'!J190</f>
        <v>7.1105689999999999</v>
      </c>
      <c r="H205" s="27">
        <f>'AEO 2023 Table 49 Raw'!K190</f>
        <v>7.1103800000000001</v>
      </c>
      <c r="I205" s="27">
        <f>'AEO 2023 Table 49 Raw'!L190</f>
        <v>7.11015</v>
      </c>
      <c r="J205" s="27">
        <f>'AEO 2023 Table 49 Raw'!M190</f>
        <v>7.1097770000000002</v>
      </c>
      <c r="K205" s="27">
        <f>'AEO 2023 Table 49 Raw'!N190</f>
        <v>7.1092839999999997</v>
      </c>
      <c r="L205" s="27">
        <f>'AEO 2023 Table 49 Raw'!O190</f>
        <v>7.1088810000000002</v>
      </c>
      <c r="M205" s="27">
        <f>'AEO 2023 Table 49 Raw'!P190</f>
        <v>7.1087109999999996</v>
      </c>
      <c r="N205" s="27">
        <f>'AEO 2023 Table 49 Raw'!Q190</f>
        <v>7.1085050000000001</v>
      </c>
      <c r="O205" s="27">
        <f>'AEO 2023 Table 49 Raw'!R190</f>
        <v>7.1085089999999997</v>
      </c>
      <c r="P205" s="27">
        <f>'AEO 2023 Table 49 Raw'!S190</f>
        <v>7.1085839999999996</v>
      </c>
      <c r="Q205" s="27">
        <f>'AEO 2023 Table 49 Raw'!T190</f>
        <v>7.108803</v>
      </c>
      <c r="R205" s="27">
        <f>'AEO 2023 Table 49 Raw'!U190</f>
        <v>7.1090289999999996</v>
      </c>
      <c r="S205" s="27">
        <f>'AEO 2023 Table 49 Raw'!V190</f>
        <v>7.1092680000000001</v>
      </c>
      <c r="T205" s="27">
        <f>'AEO 2023 Table 49 Raw'!W190</f>
        <v>7.1095100000000002</v>
      </c>
      <c r="U205" s="27">
        <f>'AEO 2023 Table 49 Raw'!X190</f>
        <v>7.1097460000000003</v>
      </c>
      <c r="V205" s="27">
        <f>'AEO 2023 Table 49 Raw'!Y190</f>
        <v>7.1099870000000003</v>
      </c>
      <c r="W205" s="27">
        <f>'AEO 2023 Table 49 Raw'!Z190</f>
        <v>7.1102550000000004</v>
      </c>
      <c r="X205" s="27">
        <f>'AEO 2023 Table 49 Raw'!AA190</f>
        <v>7.1105390000000002</v>
      </c>
      <c r="Y205" s="27">
        <f>'AEO 2023 Table 49 Raw'!AB190</f>
        <v>7.1108250000000002</v>
      </c>
      <c r="Z205" s="27">
        <f>'AEO 2023 Table 49 Raw'!AC190</f>
        <v>7.1111050000000002</v>
      </c>
      <c r="AA205" s="27">
        <f>'AEO 2023 Table 49 Raw'!AD190</f>
        <v>7.1113850000000003</v>
      </c>
      <c r="AB205" s="27">
        <f>'AEO 2023 Table 49 Raw'!AE190</f>
        <v>7.1116630000000001</v>
      </c>
      <c r="AC205" s="27">
        <f>'AEO 2023 Table 49 Raw'!AF190</f>
        <v>7.1119459999999997</v>
      </c>
      <c r="AD205" s="27">
        <f>'AEO 2023 Table 49 Raw'!AG190</f>
        <v>7.1122259999999997</v>
      </c>
      <c r="AE205" s="27">
        <f>'AEO 2023 Table 49 Raw'!AH190</f>
        <v>7.1125040000000004</v>
      </c>
      <c r="AF205" s="46" t="str">
        <f>'AEO 2023 Table 49 Raw'!AI190</f>
        <v>- -</v>
      </c>
    </row>
    <row r="206" spans="1:32" ht="15" customHeight="1">
      <c r="A206" s="8" t="s">
        <v>1454</v>
      </c>
      <c r="B206" s="24" t="s">
        <v>1389</v>
      </c>
      <c r="C206" s="27">
        <f>'AEO 2023 Table 49 Raw'!F191</f>
        <v>6.6682579999999998</v>
      </c>
      <c r="D206" s="27">
        <f>'AEO 2023 Table 49 Raw'!G191</f>
        <v>6.8778680000000003</v>
      </c>
      <c r="E206" s="27">
        <f>'AEO 2023 Table 49 Raw'!H191</f>
        <v>7.0931090000000001</v>
      </c>
      <c r="F206" s="27">
        <f>'AEO 2023 Table 49 Raw'!I191</f>
        <v>7.2950730000000004</v>
      </c>
      <c r="G206" s="27">
        <f>'AEO 2023 Table 49 Raw'!J191</f>
        <v>7.4860600000000002</v>
      </c>
      <c r="H206" s="27">
        <f>'AEO 2023 Table 49 Raw'!K191</f>
        <v>7.6547729999999996</v>
      </c>
      <c r="I206" s="27">
        <f>'AEO 2023 Table 49 Raw'!L191</f>
        <v>7.7251940000000001</v>
      </c>
      <c r="J206" s="27">
        <f>'AEO 2023 Table 49 Raw'!M191</f>
        <v>7.833914</v>
      </c>
      <c r="K206" s="27">
        <f>'AEO 2023 Table 49 Raw'!N191</f>
        <v>7.945862</v>
      </c>
      <c r="L206" s="27">
        <f>'AEO 2023 Table 49 Raw'!O191</f>
        <v>8.0513449999999995</v>
      </c>
      <c r="M206" s="27">
        <f>'AEO 2023 Table 49 Raw'!P191</f>
        <v>8.1142260000000004</v>
      </c>
      <c r="N206" s="27">
        <f>'AEO 2023 Table 49 Raw'!Q191</f>
        <v>8.1200080000000003</v>
      </c>
      <c r="O206" s="27">
        <f>'AEO 2023 Table 49 Raw'!R191</f>
        <v>8.1211169999999999</v>
      </c>
      <c r="P206" s="27">
        <f>'AEO 2023 Table 49 Raw'!S191</f>
        <v>8.1195799999999991</v>
      </c>
      <c r="Q206" s="27">
        <f>'AEO 2023 Table 49 Raw'!T191</f>
        <v>8.1192550000000008</v>
      </c>
      <c r="R206" s="27">
        <f>'AEO 2023 Table 49 Raw'!U191</f>
        <v>8.1203430000000001</v>
      </c>
      <c r="S206" s="27">
        <f>'AEO 2023 Table 49 Raw'!V191</f>
        <v>8.118506</v>
      </c>
      <c r="T206" s="27">
        <f>'AEO 2023 Table 49 Raw'!W191</f>
        <v>8.1182789999999994</v>
      </c>
      <c r="U206" s="27">
        <f>'AEO 2023 Table 49 Raw'!X191</f>
        <v>8.1171950000000006</v>
      </c>
      <c r="V206" s="27">
        <f>'AEO 2023 Table 49 Raw'!Y191</f>
        <v>8.1168800000000001</v>
      </c>
      <c r="W206" s="27">
        <f>'AEO 2023 Table 49 Raw'!Z191</f>
        <v>8.112743</v>
      </c>
      <c r="X206" s="27">
        <f>'AEO 2023 Table 49 Raw'!AA191</f>
        <v>8.1124480000000005</v>
      </c>
      <c r="Y206" s="27">
        <f>'AEO 2023 Table 49 Raw'!AB191</f>
        <v>8.109731</v>
      </c>
      <c r="Z206" s="27">
        <f>'AEO 2023 Table 49 Raw'!AC191</f>
        <v>8.1102869999999996</v>
      </c>
      <c r="AA206" s="27">
        <f>'AEO 2023 Table 49 Raw'!AD191</f>
        <v>8.1122879999999995</v>
      </c>
      <c r="AB206" s="27">
        <f>'AEO 2023 Table 49 Raw'!AE191</f>
        <v>8.1142240000000001</v>
      </c>
      <c r="AC206" s="27">
        <f>'AEO 2023 Table 49 Raw'!AF191</f>
        <v>8.1165479999999999</v>
      </c>
      <c r="AD206" s="27">
        <f>'AEO 2023 Table 49 Raw'!AG191</f>
        <v>8.1190899999999999</v>
      </c>
      <c r="AE206" s="27">
        <f>'AEO 2023 Table 49 Raw'!AH191</f>
        <v>8.1218000000000004</v>
      </c>
      <c r="AF206" s="46">
        <f>'AEO 2023 Table 49 Raw'!AI191</f>
        <v>7.0000000000000001E-3</v>
      </c>
    </row>
    <row r="207" spans="1:32" ht="15" customHeight="1">
      <c r="A207" s="8" t="s">
        <v>1455</v>
      </c>
      <c r="B207" s="23" t="s">
        <v>1391</v>
      </c>
      <c r="C207" s="27">
        <f>'AEO 2023 Table 49 Raw'!F192</f>
        <v>7.9135200000000001</v>
      </c>
      <c r="D207" s="27">
        <f>'AEO 2023 Table 49 Raw'!G192</f>
        <v>8.2034389999999995</v>
      </c>
      <c r="E207" s="27">
        <f>'AEO 2023 Table 49 Raw'!H192</f>
        <v>8.5304300000000008</v>
      </c>
      <c r="F207" s="27">
        <f>'AEO 2023 Table 49 Raw'!I192</f>
        <v>8.8390380000000004</v>
      </c>
      <c r="G207" s="27">
        <f>'AEO 2023 Table 49 Raw'!J192</f>
        <v>9.0926939999999998</v>
      </c>
      <c r="H207" s="27">
        <f>'AEO 2023 Table 49 Raw'!K192</f>
        <v>9.2946449999999992</v>
      </c>
      <c r="I207" s="27">
        <f>'AEO 2023 Table 49 Raw'!L192</f>
        <v>9.3797630000000005</v>
      </c>
      <c r="J207" s="27">
        <f>'AEO 2023 Table 49 Raw'!M192</f>
        <v>9.5512219999999992</v>
      </c>
      <c r="K207" s="27">
        <f>'AEO 2023 Table 49 Raw'!N192</f>
        <v>9.7325169999999996</v>
      </c>
      <c r="L207" s="27">
        <f>'AEO 2023 Table 49 Raw'!O192</f>
        <v>9.8971800000000005</v>
      </c>
      <c r="M207" s="27">
        <f>'AEO 2023 Table 49 Raw'!P192</f>
        <v>9.9861529999999998</v>
      </c>
      <c r="N207" s="27">
        <f>'AEO 2023 Table 49 Raw'!Q192</f>
        <v>9.9984889999999993</v>
      </c>
      <c r="O207" s="27">
        <f>'AEO 2023 Table 49 Raw'!R192</f>
        <v>9.9983369999999994</v>
      </c>
      <c r="P207" s="27">
        <f>'AEO 2023 Table 49 Raw'!S192</f>
        <v>10.015012</v>
      </c>
      <c r="Q207" s="27">
        <f>'AEO 2023 Table 49 Raw'!T192</f>
        <v>10.04097</v>
      </c>
      <c r="R207" s="27">
        <f>'AEO 2023 Table 49 Raw'!U192</f>
        <v>10.070024999999999</v>
      </c>
      <c r="S207" s="27">
        <f>'AEO 2023 Table 49 Raw'!V192</f>
        <v>10.10196</v>
      </c>
      <c r="T207" s="27">
        <f>'AEO 2023 Table 49 Raw'!W192</f>
        <v>10.131676000000001</v>
      </c>
      <c r="U207" s="27">
        <f>'AEO 2023 Table 49 Raw'!X192</f>
        <v>10.159674000000001</v>
      </c>
      <c r="V207" s="27">
        <f>'AEO 2023 Table 49 Raw'!Y192</f>
        <v>10.174063</v>
      </c>
      <c r="W207" s="27">
        <f>'AEO 2023 Table 49 Raw'!Z192</f>
        <v>10.189197999999999</v>
      </c>
      <c r="X207" s="27">
        <f>'AEO 2023 Table 49 Raw'!AA192</f>
        <v>10.217969</v>
      </c>
      <c r="Y207" s="27">
        <f>'AEO 2023 Table 49 Raw'!AB192</f>
        <v>10.257444</v>
      </c>
      <c r="Z207" s="27">
        <f>'AEO 2023 Table 49 Raw'!AC192</f>
        <v>10.311572</v>
      </c>
      <c r="AA207" s="27">
        <f>'AEO 2023 Table 49 Raw'!AD192</f>
        <v>10.35394</v>
      </c>
      <c r="AB207" s="27">
        <f>'AEO 2023 Table 49 Raw'!AE192</f>
        <v>10.378917</v>
      </c>
      <c r="AC207" s="27">
        <f>'AEO 2023 Table 49 Raw'!AF192</f>
        <v>10.392120999999999</v>
      </c>
      <c r="AD207" s="27">
        <f>'AEO 2023 Table 49 Raw'!AG192</f>
        <v>10.409454</v>
      </c>
      <c r="AE207" s="27">
        <f>'AEO 2023 Table 49 Raw'!AH192</f>
        <v>10.438950999999999</v>
      </c>
      <c r="AF207" s="46">
        <f>'AEO 2023 Table 49 Raw'!AI192</f>
        <v>0.01</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6"/>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6"/>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6"/>
    </row>
    <row r="211" spans="1:32" ht="15" customHeight="1">
      <c r="A211" s="8" t="s">
        <v>1457</v>
      </c>
      <c r="B211" s="24" t="s">
        <v>1269</v>
      </c>
      <c r="C211" s="27">
        <f>'AEO 2023 Table 49 Raw'!F195</f>
        <v>136.26808199999999</v>
      </c>
      <c r="D211" s="27">
        <f>'AEO 2023 Table 49 Raw'!G195</f>
        <v>142.010941</v>
      </c>
      <c r="E211" s="27">
        <f>'AEO 2023 Table 49 Raw'!H195</f>
        <v>150.02169799999999</v>
      </c>
      <c r="F211" s="27">
        <f>'AEO 2023 Table 49 Raw'!I195</f>
        <v>156.29624899999999</v>
      </c>
      <c r="G211" s="27">
        <f>'AEO 2023 Table 49 Raw'!J195</f>
        <v>160.64120500000001</v>
      </c>
      <c r="H211" s="27">
        <f>'AEO 2023 Table 49 Raw'!K195</f>
        <v>162.149689</v>
      </c>
      <c r="I211" s="27">
        <f>'AEO 2023 Table 49 Raw'!L195</f>
        <v>163.053391</v>
      </c>
      <c r="J211" s="27">
        <f>'AEO 2023 Table 49 Raw'!M195</f>
        <v>165.20639</v>
      </c>
      <c r="K211" s="27">
        <f>'AEO 2023 Table 49 Raw'!N195</f>
        <v>166.508804</v>
      </c>
      <c r="L211" s="27">
        <f>'AEO 2023 Table 49 Raw'!O195</f>
        <v>168.21026599999999</v>
      </c>
      <c r="M211" s="27">
        <f>'AEO 2023 Table 49 Raw'!P195</f>
        <v>170.35565199999999</v>
      </c>
      <c r="N211" s="27">
        <f>'AEO 2023 Table 49 Raw'!Q195</f>
        <v>171.99041700000001</v>
      </c>
      <c r="O211" s="27">
        <f>'AEO 2023 Table 49 Raw'!R195</f>
        <v>174.952179</v>
      </c>
      <c r="P211" s="27">
        <f>'AEO 2023 Table 49 Raw'!S195</f>
        <v>178.43514999999999</v>
      </c>
      <c r="Q211" s="27">
        <f>'AEO 2023 Table 49 Raw'!T195</f>
        <v>181.91931199999999</v>
      </c>
      <c r="R211" s="27">
        <f>'AEO 2023 Table 49 Raw'!U195</f>
        <v>185.49711600000001</v>
      </c>
      <c r="S211" s="27">
        <f>'AEO 2023 Table 49 Raw'!V195</f>
        <v>189.505844</v>
      </c>
      <c r="T211" s="27">
        <f>'AEO 2023 Table 49 Raw'!W195</f>
        <v>192.613846</v>
      </c>
      <c r="U211" s="27">
        <f>'AEO 2023 Table 49 Raw'!X195</f>
        <v>196.48230000000001</v>
      </c>
      <c r="V211" s="27">
        <f>'AEO 2023 Table 49 Raw'!Y195</f>
        <v>199.607574</v>
      </c>
      <c r="W211" s="27">
        <f>'AEO 2023 Table 49 Raw'!Z195</f>
        <v>201.50280799999999</v>
      </c>
      <c r="X211" s="27">
        <f>'AEO 2023 Table 49 Raw'!AA195</f>
        <v>203.998062</v>
      </c>
      <c r="Y211" s="27">
        <f>'AEO 2023 Table 49 Raw'!AB195</f>
        <v>206.73066700000001</v>
      </c>
      <c r="Z211" s="27">
        <f>'AEO 2023 Table 49 Raw'!AC195</f>
        <v>210.51950099999999</v>
      </c>
      <c r="AA211" s="27">
        <f>'AEO 2023 Table 49 Raw'!AD195</f>
        <v>214.05920399999999</v>
      </c>
      <c r="AB211" s="27">
        <f>'AEO 2023 Table 49 Raw'!AE195</f>
        <v>216.66731300000001</v>
      </c>
      <c r="AC211" s="27">
        <f>'AEO 2023 Table 49 Raw'!AF195</f>
        <v>219.52581799999999</v>
      </c>
      <c r="AD211" s="27">
        <f>'AEO 2023 Table 49 Raw'!AG195</f>
        <v>222.738831</v>
      </c>
      <c r="AE211" s="27">
        <f>'AEO 2023 Table 49 Raw'!AH195</f>
        <v>226.48855599999999</v>
      </c>
      <c r="AF211" s="46">
        <f>'AEO 2023 Table 49 Raw'!AI195</f>
        <v>1.7999999999999999E-2</v>
      </c>
    </row>
    <row r="212" spans="1:32" ht="15" customHeight="1">
      <c r="A212" s="8" t="s">
        <v>1458</v>
      </c>
      <c r="B212" s="24" t="s">
        <v>1271</v>
      </c>
      <c r="C212" s="27">
        <f>'AEO 2023 Table 49 Raw'!F196</f>
        <v>103.216148</v>
      </c>
      <c r="D212" s="27">
        <f>'AEO 2023 Table 49 Raw'!G196</f>
        <v>106.431427</v>
      </c>
      <c r="E212" s="27">
        <f>'AEO 2023 Table 49 Raw'!H196</f>
        <v>111.348045</v>
      </c>
      <c r="F212" s="27">
        <f>'AEO 2023 Table 49 Raw'!I196</f>
        <v>114.97685199999999</v>
      </c>
      <c r="G212" s="27">
        <f>'AEO 2023 Table 49 Raw'!J196</f>
        <v>117.213142</v>
      </c>
      <c r="H212" s="27">
        <f>'AEO 2023 Table 49 Raw'!K196</f>
        <v>117.432686</v>
      </c>
      <c r="I212" s="27">
        <f>'AEO 2023 Table 49 Raw'!L196</f>
        <v>117.281082</v>
      </c>
      <c r="J212" s="27">
        <f>'AEO 2023 Table 49 Raw'!M196</f>
        <v>118.08614300000001</v>
      </c>
      <c r="K212" s="27">
        <f>'AEO 2023 Table 49 Raw'!N196</f>
        <v>118.334396</v>
      </c>
      <c r="L212" s="27">
        <f>'AEO 2023 Table 49 Raw'!O196</f>
        <v>118.91493199999999</v>
      </c>
      <c r="M212" s="27">
        <f>'AEO 2023 Table 49 Raw'!P196</f>
        <v>119.85099</v>
      </c>
      <c r="N212" s="27">
        <f>'AEO 2023 Table 49 Raw'!Q196</f>
        <v>120.466339</v>
      </c>
      <c r="O212" s="27">
        <f>'AEO 2023 Table 49 Raw'!R196</f>
        <v>122.044212</v>
      </c>
      <c r="P212" s="27">
        <f>'AEO 2023 Table 49 Raw'!S196</f>
        <v>124.01142900000001</v>
      </c>
      <c r="Q212" s="27">
        <f>'AEO 2023 Table 49 Raw'!T196</f>
        <v>126.002151</v>
      </c>
      <c r="R212" s="27">
        <f>'AEO 2023 Table 49 Raw'!U196</f>
        <v>128.078857</v>
      </c>
      <c r="S212" s="27">
        <f>'AEO 2023 Table 49 Raw'!V196</f>
        <v>130.47186300000001</v>
      </c>
      <c r="T212" s="27">
        <f>'AEO 2023 Table 49 Raw'!W196</f>
        <v>132.263229</v>
      </c>
      <c r="U212" s="27">
        <f>'AEO 2023 Table 49 Raw'!X196</f>
        <v>134.59445199999999</v>
      </c>
      <c r="V212" s="27">
        <f>'AEO 2023 Table 49 Raw'!Y196</f>
        <v>136.433044</v>
      </c>
      <c r="W212" s="27">
        <f>'AEO 2023 Table 49 Raw'!Z196</f>
        <v>137.449127</v>
      </c>
      <c r="X212" s="27">
        <f>'AEO 2023 Table 49 Raw'!AA196</f>
        <v>138.89227299999999</v>
      </c>
      <c r="Y212" s="27">
        <f>'AEO 2023 Table 49 Raw'!AB196</f>
        <v>140.51248200000001</v>
      </c>
      <c r="Z212" s="27">
        <f>'AEO 2023 Table 49 Raw'!AC196</f>
        <v>142.863586</v>
      </c>
      <c r="AA212" s="27">
        <f>'AEO 2023 Table 49 Raw'!AD196</f>
        <v>145.056839</v>
      </c>
      <c r="AB212" s="27">
        <f>'AEO 2023 Table 49 Raw'!AE196</f>
        <v>146.63052400000001</v>
      </c>
      <c r="AC212" s="27">
        <f>'AEO 2023 Table 49 Raw'!AF196</f>
        <v>148.38504</v>
      </c>
      <c r="AD212" s="27">
        <f>'AEO 2023 Table 49 Raw'!AG196</f>
        <v>150.389465</v>
      </c>
      <c r="AE212" s="27">
        <f>'AEO 2023 Table 49 Raw'!AH196</f>
        <v>152.765106</v>
      </c>
      <c r="AF212" s="46">
        <f>'AEO 2023 Table 49 Raw'!AI196</f>
        <v>1.4E-2</v>
      </c>
    </row>
    <row r="213" spans="1:32" ht="15" customHeight="1">
      <c r="A213" s="8" t="s">
        <v>1459</v>
      </c>
      <c r="B213" s="24" t="s">
        <v>915</v>
      </c>
      <c r="C213" s="27">
        <f>'AEO 2023 Table 49 Raw'!F197</f>
        <v>0</v>
      </c>
      <c r="D213" s="27">
        <f>'AEO 2023 Table 49 Raw'!G197</f>
        <v>0.27527699999999999</v>
      </c>
      <c r="E213" s="27">
        <f>'AEO 2023 Table 49 Raw'!H197</f>
        <v>0.28401599999999999</v>
      </c>
      <c r="F213" s="27">
        <f>'AEO 2023 Table 49 Raw'!I197</f>
        <v>0.28400599999999998</v>
      </c>
      <c r="G213" s="27">
        <f>'AEO 2023 Table 49 Raw'!J197</f>
        <v>0.288997</v>
      </c>
      <c r="H213" s="27">
        <f>'AEO 2023 Table 49 Raw'!K197</f>
        <v>0.28863800000000001</v>
      </c>
      <c r="I213" s="27">
        <f>'AEO 2023 Table 49 Raw'!L197</f>
        <v>0.28888000000000003</v>
      </c>
      <c r="J213" s="27">
        <f>'AEO 2023 Table 49 Raw'!M197</f>
        <v>0.29348999999999997</v>
      </c>
      <c r="K213" s="27">
        <f>'AEO 2023 Table 49 Raw'!N197</f>
        <v>0.30130600000000002</v>
      </c>
      <c r="L213" s="27">
        <f>'AEO 2023 Table 49 Raw'!O197</f>
        <v>0.31532399999999999</v>
      </c>
      <c r="M213" s="27">
        <f>'AEO 2023 Table 49 Raw'!P197</f>
        <v>0.33142300000000002</v>
      </c>
      <c r="N213" s="27">
        <f>'AEO 2023 Table 49 Raw'!Q197</f>
        <v>0.348082</v>
      </c>
      <c r="O213" s="27">
        <f>'AEO 2023 Table 49 Raw'!R197</f>
        <v>0.36837799999999998</v>
      </c>
      <c r="P213" s="27">
        <f>'AEO 2023 Table 49 Raw'!S197</f>
        <v>0.39177299999999998</v>
      </c>
      <c r="Q213" s="27">
        <f>'AEO 2023 Table 49 Raw'!T197</f>
        <v>0.41926200000000002</v>
      </c>
      <c r="R213" s="27">
        <f>'AEO 2023 Table 49 Raw'!U197</f>
        <v>0.45014500000000002</v>
      </c>
      <c r="S213" s="27">
        <f>'AEO 2023 Table 49 Raw'!V197</f>
        <v>0.48619400000000002</v>
      </c>
      <c r="T213" s="27">
        <f>'AEO 2023 Table 49 Raw'!W197</f>
        <v>0.52437299999999998</v>
      </c>
      <c r="U213" s="27">
        <f>'AEO 2023 Table 49 Raw'!X197</f>
        <v>0.571187</v>
      </c>
      <c r="V213" s="27">
        <f>'AEO 2023 Table 49 Raw'!Y197</f>
        <v>0.62299800000000005</v>
      </c>
      <c r="W213" s="27">
        <f>'AEO 2023 Table 49 Raw'!Z197</f>
        <v>0.67676999999999998</v>
      </c>
      <c r="X213" s="27">
        <f>'AEO 2023 Table 49 Raw'!AA197</f>
        <v>0.73752899999999999</v>
      </c>
      <c r="Y213" s="27">
        <f>'AEO 2023 Table 49 Raw'!AB197</f>
        <v>0.80120899999999995</v>
      </c>
      <c r="Z213" s="27">
        <f>'AEO 2023 Table 49 Raw'!AC197</f>
        <v>0.86959200000000003</v>
      </c>
      <c r="AA213" s="27">
        <f>'AEO 2023 Table 49 Raw'!AD197</f>
        <v>0.93742599999999998</v>
      </c>
      <c r="AB213" s="27">
        <f>'AEO 2023 Table 49 Raw'!AE197</f>
        <v>1.00041</v>
      </c>
      <c r="AC213" s="27">
        <f>'AEO 2023 Table 49 Raw'!AF197</f>
        <v>1.062392</v>
      </c>
      <c r="AD213" s="27">
        <f>'AEO 2023 Table 49 Raw'!AG197</f>
        <v>1.1245959999999999</v>
      </c>
      <c r="AE213" s="27">
        <f>'AEO 2023 Table 49 Raw'!AH197</f>
        <v>1.1884319999999999</v>
      </c>
      <c r="AF213" s="46"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6" t="str">
        <f>'AEO 2023 Table 49 Raw'!AI198</f>
        <v>- -</v>
      </c>
    </row>
    <row r="215" spans="1:32" ht="15" customHeight="1">
      <c r="A215" s="8" t="s">
        <v>1461</v>
      </c>
      <c r="B215" s="24" t="s">
        <v>1276</v>
      </c>
      <c r="C215" s="27">
        <f>'AEO 2023 Table 49 Raw'!F199</f>
        <v>12.638756000000001</v>
      </c>
      <c r="D215" s="27">
        <f>'AEO 2023 Table 49 Raw'!G199</f>
        <v>12.862821</v>
      </c>
      <c r="E215" s="27">
        <f>'AEO 2023 Table 49 Raw'!H199</f>
        <v>12.988384</v>
      </c>
      <c r="F215" s="27">
        <f>'AEO 2023 Table 49 Raw'!I199</f>
        <v>12.622992</v>
      </c>
      <c r="G215" s="27">
        <f>'AEO 2023 Table 49 Raw'!J199</f>
        <v>12.388579999999999</v>
      </c>
      <c r="H215" s="27">
        <f>'AEO 2023 Table 49 Raw'!K199</f>
        <v>12.266788</v>
      </c>
      <c r="I215" s="27">
        <f>'AEO 2023 Table 49 Raw'!L199</f>
        <v>11.896699</v>
      </c>
      <c r="J215" s="27">
        <f>'AEO 2023 Table 49 Raw'!M199</f>
        <v>11.763076999999999</v>
      </c>
      <c r="K215" s="27">
        <f>'AEO 2023 Table 49 Raw'!N199</f>
        <v>11.707501000000001</v>
      </c>
      <c r="L215" s="27">
        <f>'AEO 2023 Table 49 Raw'!O199</f>
        <v>11.874625999999999</v>
      </c>
      <c r="M215" s="27">
        <f>'AEO 2023 Table 49 Raw'!P199</f>
        <v>12.033599000000001</v>
      </c>
      <c r="N215" s="27">
        <f>'AEO 2023 Table 49 Raw'!Q199</f>
        <v>12.199301999999999</v>
      </c>
      <c r="O215" s="27">
        <f>'AEO 2023 Table 49 Raw'!R199</f>
        <v>11.782071</v>
      </c>
      <c r="P215" s="27">
        <f>'AEO 2023 Table 49 Raw'!S199</f>
        <v>12.127592999999999</v>
      </c>
      <c r="Q215" s="27">
        <f>'AEO 2023 Table 49 Raw'!T199</f>
        <v>12.408319000000001</v>
      </c>
      <c r="R215" s="27">
        <f>'AEO 2023 Table 49 Raw'!U199</f>
        <v>12.727804000000001</v>
      </c>
      <c r="S215" s="27">
        <f>'AEO 2023 Table 49 Raw'!V199</f>
        <v>13.034338</v>
      </c>
      <c r="T215" s="27">
        <f>'AEO 2023 Table 49 Raw'!W199</f>
        <v>13.320174</v>
      </c>
      <c r="U215" s="27">
        <f>'AEO 2023 Table 49 Raw'!X199</f>
        <v>13.662789</v>
      </c>
      <c r="V215" s="27">
        <f>'AEO 2023 Table 49 Raw'!Y199</f>
        <v>13.945688000000001</v>
      </c>
      <c r="W215" s="27">
        <f>'AEO 2023 Table 49 Raw'!Z199</f>
        <v>14.115904</v>
      </c>
      <c r="X215" s="27">
        <f>'AEO 2023 Table 49 Raw'!AA199</f>
        <v>14.28233</v>
      </c>
      <c r="Y215" s="27">
        <f>'AEO 2023 Table 49 Raw'!AB199</f>
        <v>14.465131</v>
      </c>
      <c r="Z215" s="27">
        <f>'AEO 2023 Table 49 Raw'!AC199</f>
        <v>14.749026000000001</v>
      </c>
      <c r="AA215" s="27">
        <f>'AEO 2023 Table 49 Raw'!AD199</f>
        <v>15.025936</v>
      </c>
      <c r="AB215" s="27">
        <f>'AEO 2023 Table 49 Raw'!AE199</f>
        <v>15.175280000000001</v>
      </c>
      <c r="AC215" s="27">
        <f>'AEO 2023 Table 49 Raw'!AF199</f>
        <v>15.313969999999999</v>
      </c>
      <c r="AD215" s="27">
        <f>'AEO 2023 Table 49 Raw'!AG199</f>
        <v>15.420337</v>
      </c>
      <c r="AE215" s="27">
        <f>'AEO 2023 Table 49 Raw'!AH199</f>
        <v>15.590128</v>
      </c>
      <c r="AF215" s="46">
        <f>'AEO 2023 Table 49 Raw'!AI199</f>
        <v>8.0000000000000002E-3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6" t="str">
        <f>'AEO 2023 Table 49 Raw'!AI200</f>
        <v>- -</v>
      </c>
    </row>
    <row r="217" spans="1:32" ht="15" customHeight="1">
      <c r="A217" s="8" t="s">
        <v>1463</v>
      </c>
      <c r="B217" s="24" t="s">
        <v>1280</v>
      </c>
      <c r="C217" s="27">
        <f>'AEO 2023 Table 49 Raw'!F201</f>
        <v>0</v>
      </c>
      <c r="D217" s="27">
        <f>'AEO 2023 Table 49 Raw'!G201</f>
        <v>0.314805</v>
      </c>
      <c r="E217" s="27">
        <f>'AEO 2023 Table 49 Raw'!H201</f>
        <v>0.32942500000000002</v>
      </c>
      <c r="F217" s="27">
        <f>'AEO 2023 Table 49 Raw'!I201</f>
        <v>0.33868100000000001</v>
      </c>
      <c r="G217" s="27">
        <f>'AEO 2023 Table 49 Raw'!J201</f>
        <v>0.34859899999999999</v>
      </c>
      <c r="H217" s="27">
        <f>'AEO 2023 Table 49 Raw'!K201</f>
        <v>0.35605199999999998</v>
      </c>
      <c r="I217" s="27">
        <f>'AEO 2023 Table 49 Raw'!L201</f>
        <v>0.36830299999999999</v>
      </c>
      <c r="J217" s="27">
        <f>'AEO 2023 Table 49 Raw'!M201</f>
        <v>0.38764700000000002</v>
      </c>
      <c r="K217" s="27">
        <f>'AEO 2023 Table 49 Raw'!N201</f>
        <v>0.40912300000000001</v>
      </c>
      <c r="L217" s="27">
        <f>'AEO 2023 Table 49 Raw'!O201</f>
        <v>0.43522699999999997</v>
      </c>
      <c r="M217" s="27">
        <f>'AEO 2023 Table 49 Raw'!P201</f>
        <v>0.46632499999999999</v>
      </c>
      <c r="N217" s="27">
        <f>'AEO 2023 Table 49 Raw'!Q201</f>
        <v>0.49840299999999998</v>
      </c>
      <c r="O217" s="27">
        <f>'AEO 2023 Table 49 Raw'!R201</f>
        <v>0.53876900000000005</v>
      </c>
      <c r="P217" s="27">
        <f>'AEO 2023 Table 49 Raw'!S201</f>
        <v>0.58680600000000005</v>
      </c>
      <c r="Q217" s="27">
        <f>'AEO 2023 Table 49 Raw'!T201</f>
        <v>0.64310699999999998</v>
      </c>
      <c r="R217" s="27">
        <f>'AEO 2023 Table 49 Raw'!U201</f>
        <v>0.70856600000000003</v>
      </c>
      <c r="S217" s="27">
        <f>'AEO 2023 Table 49 Raw'!V201</f>
        <v>0.78488400000000003</v>
      </c>
      <c r="T217" s="27">
        <f>'AEO 2023 Table 49 Raw'!W201</f>
        <v>0.86638800000000005</v>
      </c>
      <c r="U217" s="27">
        <f>'AEO 2023 Table 49 Raw'!X201</f>
        <v>0.95918700000000001</v>
      </c>
      <c r="V217" s="27">
        <f>'AEO 2023 Table 49 Raw'!Y201</f>
        <v>1.0545599999999999</v>
      </c>
      <c r="W217" s="27">
        <f>'AEO 2023 Table 49 Raw'!Z201</f>
        <v>1.1466449999999999</v>
      </c>
      <c r="X217" s="27">
        <f>'AEO 2023 Table 49 Raw'!AA201</f>
        <v>1.2426839999999999</v>
      </c>
      <c r="Y217" s="27">
        <f>'AEO 2023 Table 49 Raw'!AB201</f>
        <v>1.33857</v>
      </c>
      <c r="Z217" s="27">
        <f>'AEO 2023 Table 49 Raw'!AC201</f>
        <v>1.4379569999999999</v>
      </c>
      <c r="AA217" s="27">
        <f>'AEO 2023 Table 49 Raw'!AD201</f>
        <v>1.5309010000000001</v>
      </c>
      <c r="AB217" s="27">
        <f>'AEO 2023 Table 49 Raw'!AE201</f>
        <v>1.610919</v>
      </c>
      <c r="AC217" s="27">
        <f>'AEO 2023 Table 49 Raw'!AF201</f>
        <v>1.6857690000000001</v>
      </c>
      <c r="AD217" s="27">
        <f>'AEO 2023 Table 49 Raw'!AG201</f>
        <v>1.756516</v>
      </c>
      <c r="AE217" s="27">
        <f>'AEO 2023 Table 49 Raw'!AH201</f>
        <v>1.827386</v>
      </c>
      <c r="AF217" s="46" t="str">
        <f>'AEO 2023 Table 49 Raw'!AI201</f>
        <v>- -</v>
      </c>
    </row>
    <row r="218" spans="1:32" ht="15" customHeight="1">
      <c r="A218" s="8" t="s">
        <v>1464</v>
      </c>
      <c r="B218" s="24" t="s">
        <v>1282</v>
      </c>
      <c r="C218" s="27">
        <f>'AEO 2023 Table 49 Raw'!F202</f>
        <v>0</v>
      </c>
      <c r="D218" s="27">
        <f>'AEO 2023 Table 49 Raw'!G202</f>
        <v>0.34194099999999999</v>
      </c>
      <c r="E218" s="27">
        <f>'AEO 2023 Table 49 Raw'!H202</f>
        <v>0.35097400000000001</v>
      </c>
      <c r="F218" s="27">
        <f>'AEO 2023 Table 49 Raw'!I202</f>
        <v>0.35173100000000002</v>
      </c>
      <c r="G218" s="27">
        <f>'AEO 2023 Table 49 Raw'!J202</f>
        <v>0.354462</v>
      </c>
      <c r="H218" s="27">
        <f>'AEO 2023 Table 49 Raw'!K202</f>
        <v>0.35691099999999998</v>
      </c>
      <c r="I218" s="27">
        <f>'AEO 2023 Table 49 Raw'!L202</f>
        <v>0.36107800000000001</v>
      </c>
      <c r="J218" s="27">
        <f>'AEO 2023 Table 49 Raw'!M202</f>
        <v>0.37295200000000001</v>
      </c>
      <c r="K218" s="27">
        <f>'AEO 2023 Table 49 Raw'!N202</f>
        <v>0.38931700000000002</v>
      </c>
      <c r="L218" s="27">
        <f>'AEO 2023 Table 49 Raw'!O202</f>
        <v>0.41460399999999997</v>
      </c>
      <c r="M218" s="27">
        <f>'AEO 2023 Table 49 Raw'!P202</f>
        <v>0.44594</v>
      </c>
      <c r="N218" s="27">
        <f>'AEO 2023 Table 49 Raw'!Q202</f>
        <v>0.48244900000000002</v>
      </c>
      <c r="O218" s="27">
        <f>'AEO 2023 Table 49 Raw'!R202</f>
        <v>0.528582</v>
      </c>
      <c r="P218" s="27">
        <f>'AEO 2023 Table 49 Raw'!S202</f>
        <v>0.58481799999999995</v>
      </c>
      <c r="Q218" s="27">
        <f>'AEO 2023 Table 49 Raw'!T202</f>
        <v>0.64937299999999998</v>
      </c>
      <c r="R218" s="27">
        <f>'AEO 2023 Table 49 Raw'!U202</f>
        <v>0.72493399999999997</v>
      </c>
      <c r="S218" s="27">
        <f>'AEO 2023 Table 49 Raw'!V202</f>
        <v>0.81109200000000004</v>
      </c>
      <c r="T218" s="27">
        <f>'AEO 2023 Table 49 Raw'!W202</f>
        <v>0.90514799999999995</v>
      </c>
      <c r="U218" s="27">
        <f>'AEO 2023 Table 49 Raw'!X202</f>
        <v>1.0126790000000001</v>
      </c>
      <c r="V218" s="27">
        <f>'AEO 2023 Table 49 Raw'!Y202</f>
        <v>1.1240140000000001</v>
      </c>
      <c r="W218" s="27">
        <f>'AEO 2023 Table 49 Raw'!Z202</f>
        <v>1.2322569999999999</v>
      </c>
      <c r="X218" s="27">
        <f>'AEO 2023 Table 49 Raw'!AA202</f>
        <v>1.341853</v>
      </c>
      <c r="Y218" s="27">
        <f>'AEO 2023 Table 49 Raw'!AB202</f>
        <v>1.4545349999999999</v>
      </c>
      <c r="Z218" s="27">
        <f>'AEO 2023 Table 49 Raw'!AC202</f>
        <v>1.571998</v>
      </c>
      <c r="AA218" s="27">
        <f>'AEO 2023 Table 49 Raw'!AD202</f>
        <v>1.6840299999999999</v>
      </c>
      <c r="AB218" s="27">
        <f>'AEO 2023 Table 49 Raw'!AE202</f>
        <v>1.7788040000000001</v>
      </c>
      <c r="AC218" s="27">
        <f>'AEO 2023 Table 49 Raw'!AF202</f>
        <v>1.86643</v>
      </c>
      <c r="AD218" s="27">
        <f>'AEO 2023 Table 49 Raw'!AG202</f>
        <v>1.9462839999999999</v>
      </c>
      <c r="AE218" s="27">
        <f>'AEO 2023 Table 49 Raw'!AH202</f>
        <v>2.0257260000000001</v>
      </c>
      <c r="AF218" s="46" t="str">
        <f>'AEO 2023 Table 49 Raw'!AI202</f>
        <v>- -</v>
      </c>
    </row>
    <row r="219" spans="1:32" ht="15" customHeight="1">
      <c r="A219" s="8" t="s">
        <v>1465</v>
      </c>
      <c r="B219" s="24" t="s">
        <v>1284</v>
      </c>
      <c r="C219" s="27">
        <f>'AEO 2023 Table 49 Raw'!F203</f>
        <v>0</v>
      </c>
      <c r="D219" s="27">
        <f>'AEO 2023 Table 49 Raw'!G203</f>
        <v>0</v>
      </c>
      <c r="E219" s="27">
        <f>'AEO 2023 Table 49 Raw'!H203</f>
        <v>1.03E-4</v>
      </c>
      <c r="F219" s="27">
        <f>'AEO 2023 Table 49 Raw'!I203</f>
        <v>1.07E-4</v>
      </c>
      <c r="G219" s="27">
        <f>'AEO 2023 Table 49 Raw'!J203</f>
        <v>1.0900000000000001E-4</v>
      </c>
      <c r="H219" s="27">
        <f>'AEO 2023 Table 49 Raw'!K203</f>
        <v>1.0900000000000001E-4</v>
      </c>
      <c r="I219" s="27">
        <f>'AEO 2023 Table 49 Raw'!L203</f>
        <v>1.0900000000000001E-4</v>
      </c>
      <c r="J219" s="27">
        <f>'AEO 2023 Table 49 Raw'!M203</f>
        <v>1.1E-4</v>
      </c>
      <c r="K219" s="27">
        <f>'AEO 2023 Table 49 Raw'!N203</f>
        <v>1.1E-4</v>
      </c>
      <c r="L219" s="27">
        <f>'AEO 2023 Table 49 Raw'!O203</f>
        <v>1.1E-4</v>
      </c>
      <c r="M219" s="27">
        <f>'AEO 2023 Table 49 Raw'!P203</f>
        <v>1.1E-4</v>
      </c>
      <c r="N219" s="27">
        <f>'AEO 2023 Table 49 Raw'!Q203</f>
        <v>1.0900000000000001E-4</v>
      </c>
      <c r="O219" s="27">
        <f>'AEO 2023 Table 49 Raw'!R203</f>
        <v>1.0900000000000001E-4</v>
      </c>
      <c r="P219" s="27">
        <f>'AEO 2023 Table 49 Raw'!S203</f>
        <v>1.0900000000000001E-4</v>
      </c>
      <c r="Q219" s="27">
        <f>'AEO 2023 Table 49 Raw'!T203</f>
        <v>1.0900000000000001E-4</v>
      </c>
      <c r="R219" s="27">
        <f>'AEO 2023 Table 49 Raw'!U203</f>
        <v>1.08E-4</v>
      </c>
      <c r="S219" s="27">
        <f>'AEO 2023 Table 49 Raw'!V203</f>
        <v>1.06E-4</v>
      </c>
      <c r="T219" s="27">
        <f>'AEO 2023 Table 49 Raw'!W203</f>
        <v>1.0399999999999999E-4</v>
      </c>
      <c r="U219" s="27">
        <f>'AEO 2023 Table 49 Raw'!X203</f>
        <v>1.01E-4</v>
      </c>
      <c r="V219" s="27">
        <f>'AEO 2023 Table 49 Raw'!Y203</f>
        <v>9.7E-5</v>
      </c>
      <c r="W219" s="27">
        <f>'AEO 2023 Table 49 Raw'!Z203</f>
        <v>9.2E-5</v>
      </c>
      <c r="X219" s="27">
        <f>'AEO 2023 Table 49 Raw'!AA203</f>
        <v>8.6000000000000003E-5</v>
      </c>
      <c r="Y219" s="27">
        <f>'AEO 2023 Table 49 Raw'!AB203</f>
        <v>8.0000000000000007E-5</v>
      </c>
      <c r="Z219" s="27">
        <f>'AEO 2023 Table 49 Raw'!AC203</f>
        <v>7.3999999999999996E-5</v>
      </c>
      <c r="AA219" s="27">
        <f>'AEO 2023 Table 49 Raw'!AD203</f>
        <v>6.7999999999999999E-5</v>
      </c>
      <c r="AB219" s="27">
        <f>'AEO 2023 Table 49 Raw'!AE203</f>
        <v>6.0999999999999999E-5</v>
      </c>
      <c r="AC219" s="27">
        <f>'AEO 2023 Table 49 Raw'!AF203</f>
        <v>5.3999999999999998E-5</v>
      </c>
      <c r="AD219" s="27">
        <f>'AEO 2023 Table 49 Raw'!AG203</f>
        <v>4.8000000000000001E-5</v>
      </c>
      <c r="AE219" s="27">
        <f>'AEO 2023 Table 49 Raw'!AH203</f>
        <v>4.1999999999999998E-5</v>
      </c>
      <c r="AF219" s="46" t="str">
        <f>'AEO 2023 Table 49 Raw'!AI203</f>
        <v>- -</v>
      </c>
    </row>
    <row r="220" spans="1:32" ht="15" customHeight="1">
      <c r="A220" s="8" t="s">
        <v>1466</v>
      </c>
      <c r="B220" s="24" t="s">
        <v>1286</v>
      </c>
      <c r="C220" s="27">
        <f>'AEO 2023 Table 49 Raw'!F204</f>
        <v>252.12297100000001</v>
      </c>
      <c r="D220" s="27">
        <f>'AEO 2023 Table 49 Raw'!G204</f>
        <v>262.237213</v>
      </c>
      <c r="E220" s="27">
        <f>'AEO 2023 Table 49 Raw'!H204</f>
        <v>275.322632</v>
      </c>
      <c r="F220" s="27">
        <f>'AEO 2023 Table 49 Raw'!I204</f>
        <v>284.87063599999999</v>
      </c>
      <c r="G220" s="27">
        <f>'AEO 2023 Table 49 Raw'!J204</f>
        <v>291.23510700000003</v>
      </c>
      <c r="H220" s="27">
        <f>'AEO 2023 Table 49 Raw'!K204</f>
        <v>292.85089099999999</v>
      </c>
      <c r="I220" s="27">
        <f>'AEO 2023 Table 49 Raw'!L204</f>
        <v>293.249573</v>
      </c>
      <c r="J220" s="27">
        <f>'AEO 2023 Table 49 Raw'!M204</f>
        <v>296.109802</v>
      </c>
      <c r="K220" s="27">
        <f>'AEO 2023 Table 49 Raw'!N204</f>
        <v>297.65054300000003</v>
      </c>
      <c r="L220" s="27">
        <f>'AEO 2023 Table 49 Raw'!O204</f>
        <v>300.16513099999997</v>
      </c>
      <c r="M220" s="27">
        <f>'AEO 2023 Table 49 Raw'!P204</f>
        <v>303.48397799999998</v>
      </c>
      <c r="N220" s="27">
        <f>'AEO 2023 Table 49 Raw'!Q204</f>
        <v>305.98507699999999</v>
      </c>
      <c r="O220" s="27">
        <f>'AEO 2023 Table 49 Raw'!R204</f>
        <v>310.21432499999997</v>
      </c>
      <c r="P220" s="27">
        <f>'AEO 2023 Table 49 Raw'!S204</f>
        <v>316.13769500000001</v>
      </c>
      <c r="Q220" s="27">
        <f>'AEO 2023 Table 49 Raw'!T204</f>
        <v>322.04159499999997</v>
      </c>
      <c r="R220" s="27">
        <f>'AEO 2023 Table 49 Raw'!U204</f>
        <v>328.187592</v>
      </c>
      <c r="S220" s="27">
        <f>'AEO 2023 Table 49 Raw'!V204</f>
        <v>335.09439099999997</v>
      </c>
      <c r="T220" s="27">
        <f>'AEO 2023 Table 49 Raw'!W204</f>
        <v>340.49325599999997</v>
      </c>
      <c r="U220" s="27">
        <f>'AEO 2023 Table 49 Raw'!X204</f>
        <v>347.282715</v>
      </c>
      <c r="V220" s="27">
        <f>'AEO 2023 Table 49 Raw'!Y204</f>
        <v>352.78799400000003</v>
      </c>
      <c r="W220" s="27">
        <f>'AEO 2023 Table 49 Raw'!Z204</f>
        <v>356.12359600000002</v>
      </c>
      <c r="X220" s="27">
        <f>'AEO 2023 Table 49 Raw'!AA204</f>
        <v>360.494843</v>
      </c>
      <c r="Y220" s="27">
        <f>'AEO 2023 Table 49 Raw'!AB204</f>
        <v>365.30267300000003</v>
      </c>
      <c r="Z220" s="27">
        <f>'AEO 2023 Table 49 Raw'!AC204</f>
        <v>372.01168799999999</v>
      </c>
      <c r="AA220" s="27">
        <f>'AEO 2023 Table 49 Raw'!AD204</f>
        <v>378.29443400000002</v>
      </c>
      <c r="AB220" s="27">
        <f>'AEO 2023 Table 49 Raw'!AE204</f>
        <v>382.86331200000001</v>
      </c>
      <c r="AC220" s="27">
        <f>'AEO 2023 Table 49 Raw'!AF204</f>
        <v>387.83950800000002</v>
      </c>
      <c r="AD220" s="27">
        <f>'AEO 2023 Table 49 Raw'!AG204</f>
        <v>393.37606799999998</v>
      </c>
      <c r="AE220" s="27">
        <f>'AEO 2023 Table 49 Raw'!AH204</f>
        <v>399.88534499999997</v>
      </c>
      <c r="AF220" s="46">
        <f>'AEO 2023 Table 49 Raw'!AI204</f>
        <v>1.7000000000000001E-2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6">
        <f>'AEO 2023 Table 49 Raw'!AI205</f>
        <v>0</v>
      </c>
    </row>
    <row r="222" spans="1:32" ht="15" customHeight="1">
      <c r="A222" s="8" t="s">
        <v>1467</v>
      </c>
      <c r="B222" s="24" t="s">
        <v>1269</v>
      </c>
      <c r="C222" s="27">
        <f>'AEO 2023 Table 49 Raw'!F206</f>
        <v>108.134315</v>
      </c>
      <c r="D222" s="27">
        <f>'AEO 2023 Table 49 Raw'!G206</f>
        <v>111.706512</v>
      </c>
      <c r="E222" s="27">
        <f>'AEO 2023 Table 49 Raw'!H206</f>
        <v>111.994209</v>
      </c>
      <c r="F222" s="27">
        <f>'AEO 2023 Table 49 Raw'!I206</f>
        <v>112.755005</v>
      </c>
      <c r="G222" s="27">
        <f>'AEO 2023 Table 49 Raw'!J206</f>
        <v>116.571754</v>
      </c>
      <c r="H222" s="27">
        <f>'AEO 2023 Table 49 Raw'!K206</f>
        <v>121.805801</v>
      </c>
      <c r="I222" s="27">
        <f>'AEO 2023 Table 49 Raw'!L206</f>
        <v>124.17472100000001</v>
      </c>
      <c r="J222" s="27">
        <f>'AEO 2023 Table 49 Raw'!M206</f>
        <v>123.37526699999999</v>
      </c>
      <c r="K222" s="27">
        <f>'AEO 2023 Table 49 Raw'!N206</f>
        <v>120.40810399999999</v>
      </c>
      <c r="L222" s="27">
        <f>'AEO 2023 Table 49 Raw'!O206</f>
        <v>118.716476</v>
      </c>
      <c r="M222" s="27">
        <f>'AEO 2023 Table 49 Raw'!P206</f>
        <v>119.978058</v>
      </c>
      <c r="N222" s="27">
        <f>'AEO 2023 Table 49 Raw'!Q206</f>
        <v>122.066597</v>
      </c>
      <c r="O222" s="27">
        <f>'AEO 2023 Table 49 Raw'!R206</f>
        <v>124.098007</v>
      </c>
      <c r="P222" s="27">
        <f>'AEO 2023 Table 49 Raw'!S206</f>
        <v>126.420815</v>
      </c>
      <c r="Q222" s="27">
        <f>'AEO 2023 Table 49 Raw'!T206</f>
        <v>127.79274700000001</v>
      </c>
      <c r="R222" s="27">
        <f>'AEO 2023 Table 49 Raw'!U206</f>
        <v>128.53852800000001</v>
      </c>
      <c r="S222" s="27">
        <f>'AEO 2023 Table 49 Raw'!V206</f>
        <v>129.65415999999999</v>
      </c>
      <c r="T222" s="27">
        <f>'AEO 2023 Table 49 Raw'!W206</f>
        <v>130.574432</v>
      </c>
      <c r="U222" s="27">
        <f>'AEO 2023 Table 49 Raw'!X206</f>
        <v>132.068817</v>
      </c>
      <c r="V222" s="27">
        <f>'AEO 2023 Table 49 Raw'!Y206</f>
        <v>134.67529300000001</v>
      </c>
      <c r="W222" s="27">
        <f>'AEO 2023 Table 49 Raw'!Z206</f>
        <v>135.90548699999999</v>
      </c>
      <c r="X222" s="27">
        <f>'AEO 2023 Table 49 Raw'!AA206</f>
        <v>136.24037200000001</v>
      </c>
      <c r="Y222" s="27">
        <f>'AEO 2023 Table 49 Raw'!AB206</f>
        <v>135.13385</v>
      </c>
      <c r="Z222" s="27">
        <f>'AEO 2023 Table 49 Raw'!AC206</f>
        <v>133.40754699999999</v>
      </c>
      <c r="AA222" s="27">
        <f>'AEO 2023 Table 49 Raw'!AD206</f>
        <v>133.03961200000001</v>
      </c>
      <c r="AB222" s="27">
        <f>'AEO 2023 Table 49 Raw'!AE206</f>
        <v>134.03216599999999</v>
      </c>
      <c r="AC222" s="27">
        <f>'AEO 2023 Table 49 Raw'!AF206</f>
        <v>136.52804599999999</v>
      </c>
      <c r="AD222" s="27">
        <f>'AEO 2023 Table 49 Raw'!AG206</f>
        <v>138.85221899999999</v>
      </c>
      <c r="AE222" s="27">
        <f>'AEO 2023 Table 49 Raw'!AH206</f>
        <v>139.89382900000001</v>
      </c>
      <c r="AF222" s="46">
        <f>'AEO 2023 Table 49 Raw'!AI206</f>
        <v>8.9999999999999993E-3</v>
      </c>
    </row>
    <row r="223" spans="1:32" ht="15" customHeight="1">
      <c r="A223" s="8" t="s">
        <v>1468</v>
      </c>
      <c r="B223" s="24" t="s">
        <v>1271</v>
      </c>
      <c r="C223" s="27">
        <f>'AEO 2023 Table 49 Raw'!F207</f>
        <v>68.724213000000006</v>
      </c>
      <c r="D223" s="27">
        <f>'AEO 2023 Table 49 Raw'!G207</f>
        <v>70.637016000000003</v>
      </c>
      <c r="E223" s="27">
        <f>'AEO 2023 Table 49 Raw'!H207</f>
        <v>70.491141999999996</v>
      </c>
      <c r="F223" s="27">
        <f>'AEO 2023 Table 49 Raw'!I207</f>
        <v>70.667603</v>
      </c>
      <c r="G223" s="27">
        <f>'AEO 2023 Table 49 Raw'!J207</f>
        <v>72.773314999999997</v>
      </c>
      <c r="H223" s="27">
        <f>'AEO 2023 Table 49 Raw'!K207</f>
        <v>75.766578999999993</v>
      </c>
      <c r="I223" s="27">
        <f>'AEO 2023 Table 49 Raw'!L207</f>
        <v>76.983825999999993</v>
      </c>
      <c r="J223" s="27">
        <f>'AEO 2023 Table 49 Raw'!M207</f>
        <v>76.254683999999997</v>
      </c>
      <c r="K223" s="27">
        <f>'AEO 2023 Table 49 Raw'!N207</f>
        <v>74.211715999999996</v>
      </c>
      <c r="L223" s="27">
        <f>'AEO 2023 Table 49 Raw'!O207</f>
        <v>72.980002999999996</v>
      </c>
      <c r="M223" s="27">
        <f>'AEO 2023 Table 49 Raw'!P207</f>
        <v>73.580153999999993</v>
      </c>
      <c r="N223" s="27">
        <f>'AEO 2023 Table 49 Raw'!Q207</f>
        <v>74.697226999999998</v>
      </c>
      <c r="O223" s="27">
        <f>'AEO 2023 Table 49 Raw'!R207</f>
        <v>75.787445000000005</v>
      </c>
      <c r="P223" s="27">
        <f>'AEO 2023 Table 49 Raw'!S207</f>
        <v>77.062995999999998</v>
      </c>
      <c r="Q223" s="27">
        <f>'AEO 2023 Table 49 Raw'!T207</f>
        <v>77.766609000000003</v>
      </c>
      <c r="R223" s="27">
        <f>'AEO 2023 Table 49 Raw'!U207</f>
        <v>78.097908000000004</v>
      </c>
      <c r="S223" s="27">
        <f>'AEO 2023 Table 49 Raw'!V207</f>
        <v>78.662246999999994</v>
      </c>
      <c r="T223" s="27">
        <f>'AEO 2023 Table 49 Raw'!W207</f>
        <v>79.115654000000006</v>
      </c>
      <c r="U223" s="27">
        <f>'AEO 2023 Table 49 Raw'!X207</f>
        <v>79.923668000000006</v>
      </c>
      <c r="V223" s="27">
        <f>'AEO 2023 Table 49 Raw'!Y207</f>
        <v>81.409782000000007</v>
      </c>
      <c r="W223" s="27">
        <f>'AEO 2023 Table 49 Raw'!Z207</f>
        <v>82.068900999999997</v>
      </c>
      <c r="X223" s="27">
        <f>'AEO 2023 Table 49 Raw'!AA207</f>
        <v>82.193291000000002</v>
      </c>
      <c r="Y223" s="27">
        <f>'AEO 2023 Table 49 Raw'!AB207</f>
        <v>81.454796000000002</v>
      </c>
      <c r="Z223" s="27">
        <f>'AEO 2023 Table 49 Raw'!AC207</f>
        <v>80.349875999999995</v>
      </c>
      <c r="AA223" s="27">
        <f>'AEO 2023 Table 49 Raw'!AD207</f>
        <v>80.069220999999999</v>
      </c>
      <c r="AB223" s="27">
        <f>'AEO 2023 Table 49 Raw'!AE207</f>
        <v>80.611839000000003</v>
      </c>
      <c r="AC223" s="27">
        <f>'AEO 2023 Table 49 Raw'!AF207</f>
        <v>82.061592000000005</v>
      </c>
      <c r="AD223" s="27">
        <f>'AEO 2023 Table 49 Raw'!AG207</f>
        <v>83.410422999999994</v>
      </c>
      <c r="AE223" s="27">
        <f>'AEO 2023 Table 49 Raw'!AH207</f>
        <v>83.991386000000006</v>
      </c>
      <c r="AF223" s="46">
        <f>'AEO 2023 Table 49 Raw'!AI207</f>
        <v>7.0000000000000001E-3</v>
      </c>
    </row>
    <row r="224" spans="1:32" ht="15" customHeight="1">
      <c r="A224" s="8" t="s">
        <v>1469</v>
      </c>
      <c r="B224" s="24" t="s">
        <v>915</v>
      </c>
      <c r="C224" s="27">
        <f>'AEO 2023 Table 49 Raw'!F208</f>
        <v>0.190113</v>
      </c>
      <c r="D224" s="27">
        <f>'AEO 2023 Table 49 Raw'!G208</f>
        <v>0.194465</v>
      </c>
      <c r="E224" s="27">
        <f>'AEO 2023 Table 49 Raw'!H208</f>
        <v>0.195774</v>
      </c>
      <c r="F224" s="27">
        <f>'AEO 2023 Table 49 Raw'!I208</f>
        <v>0.19418199999999999</v>
      </c>
      <c r="G224" s="27">
        <f>'AEO 2023 Table 49 Raw'!J208</f>
        <v>0.20292499999999999</v>
      </c>
      <c r="H224" s="27">
        <f>'AEO 2023 Table 49 Raw'!K208</f>
        <v>0.21421200000000001</v>
      </c>
      <c r="I224" s="27">
        <f>'AEO 2023 Table 49 Raw'!L208</f>
        <v>0.22048400000000001</v>
      </c>
      <c r="J224" s="27">
        <f>'AEO 2023 Table 49 Raw'!M208</f>
        <v>0.221805</v>
      </c>
      <c r="K224" s="27">
        <f>'AEO 2023 Table 49 Raw'!N208</f>
        <v>0.22226399999999999</v>
      </c>
      <c r="L224" s="27">
        <f>'AEO 2023 Table 49 Raw'!O208</f>
        <v>0.230236</v>
      </c>
      <c r="M224" s="27">
        <f>'AEO 2023 Table 49 Raw'!P208</f>
        <v>0.24735399999999999</v>
      </c>
      <c r="N224" s="27">
        <f>'AEO 2023 Table 49 Raw'!Q208</f>
        <v>0.27103699999999997</v>
      </c>
      <c r="O224" s="27">
        <f>'AEO 2023 Table 49 Raw'!R208</f>
        <v>0.29538500000000001</v>
      </c>
      <c r="P224" s="27">
        <f>'AEO 2023 Table 49 Raw'!S208</f>
        <v>0.32231199999999999</v>
      </c>
      <c r="Q224" s="27">
        <f>'AEO 2023 Table 49 Raw'!T208</f>
        <v>0.34978999999999999</v>
      </c>
      <c r="R224" s="27">
        <f>'AEO 2023 Table 49 Raw'!U208</f>
        <v>0.37941399999999997</v>
      </c>
      <c r="S224" s="27">
        <f>'AEO 2023 Table 49 Raw'!V208</f>
        <v>0.40983999999999998</v>
      </c>
      <c r="T224" s="27">
        <f>'AEO 2023 Table 49 Raw'!W208</f>
        <v>0.441021</v>
      </c>
      <c r="U224" s="27">
        <f>'AEO 2023 Table 49 Raw'!X208</f>
        <v>0.47676299999999999</v>
      </c>
      <c r="V224" s="27">
        <f>'AEO 2023 Table 49 Raw'!Y208</f>
        <v>0.51935600000000004</v>
      </c>
      <c r="W224" s="27">
        <f>'AEO 2023 Table 49 Raw'!Z208</f>
        <v>0.55797399999999997</v>
      </c>
      <c r="X224" s="27">
        <f>'AEO 2023 Table 49 Raw'!AA208</f>
        <v>0.59277599999999997</v>
      </c>
      <c r="Y224" s="27">
        <f>'AEO 2023 Table 49 Raw'!AB208</f>
        <v>0.61795</v>
      </c>
      <c r="Z224" s="27">
        <f>'AEO 2023 Table 49 Raw'!AC208</f>
        <v>0.63653499999999996</v>
      </c>
      <c r="AA224" s="27">
        <f>'AEO 2023 Table 49 Raw'!AD208</f>
        <v>0.65687799999999996</v>
      </c>
      <c r="AB224" s="27">
        <f>'AEO 2023 Table 49 Raw'!AE208</f>
        <v>0.68074999999999997</v>
      </c>
      <c r="AC224" s="27">
        <f>'AEO 2023 Table 49 Raw'!AF208</f>
        <v>0.70946900000000002</v>
      </c>
      <c r="AD224" s="27">
        <f>'AEO 2023 Table 49 Raw'!AG208</f>
        <v>0.73582000000000003</v>
      </c>
      <c r="AE224" s="27">
        <f>'AEO 2023 Table 49 Raw'!AH208</f>
        <v>0.75238099999999997</v>
      </c>
      <c r="AF224" s="46">
        <f>'AEO 2023 Table 49 Raw'!AI208</f>
        <v>0.05</v>
      </c>
    </row>
    <row r="225" spans="1:32" ht="15" customHeight="1">
      <c r="A225" s="8" t="s">
        <v>1470</v>
      </c>
      <c r="B225" s="24" t="s">
        <v>1274</v>
      </c>
      <c r="C225" s="27">
        <f>'AEO 2023 Table 49 Raw'!F209</f>
        <v>8.8603000000000001E-2</v>
      </c>
      <c r="D225" s="27">
        <f>'AEO 2023 Table 49 Raw'!G209</f>
        <v>7.9987000000000003E-2</v>
      </c>
      <c r="E225" s="27">
        <f>'AEO 2023 Table 49 Raw'!H209</f>
        <v>7.0357000000000003E-2</v>
      </c>
      <c r="F225" s="27">
        <f>'AEO 2023 Table 49 Raw'!I209</f>
        <v>6.1527999999999999E-2</v>
      </c>
      <c r="G225" s="27">
        <f>'AEO 2023 Table 49 Raw'!J209</f>
        <v>5.5225999999999997E-2</v>
      </c>
      <c r="H225" s="27">
        <f>'AEO 2023 Table 49 Raw'!K209</f>
        <v>5.0030999999999999E-2</v>
      </c>
      <c r="I225" s="27">
        <f>'AEO 2023 Table 49 Raw'!L209</f>
        <v>4.4121E-2</v>
      </c>
      <c r="J225" s="27">
        <f>'AEO 2023 Table 49 Raw'!M209</f>
        <v>3.7858000000000003E-2</v>
      </c>
      <c r="K225" s="27">
        <f>'AEO 2023 Table 49 Raw'!N209</f>
        <v>3.1843999999999997E-2</v>
      </c>
      <c r="L225" s="27">
        <f>'AEO 2023 Table 49 Raw'!O209</f>
        <v>2.6997E-2</v>
      </c>
      <c r="M225" s="27">
        <f>'AEO 2023 Table 49 Raw'!P209</f>
        <v>2.3387999999999999E-2</v>
      </c>
      <c r="N225" s="27">
        <f>'AEO 2023 Table 49 Raw'!Q209</f>
        <v>2.0329E-2</v>
      </c>
      <c r="O225" s="27">
        <f>'AEO 2023 Table 49 Raw'!R209</f>
        <v>1.7590999999999999E-2</v>
      </c>
      <c r="P225" s="27">
        <f>'AEO 2023 Table 49 Raw'!S209</f>
        <v>1.5203E-2</v>
      </c>
      <c r="Q225" s="27">
        <f>'AEO 2023 Table 49 Raw'!T209</f>
        <v>1.2995E-2</v>
      </c>
      <c r="R225" s="27">
        <f>'AEO 2023 Table 49 Raw'!U209</f>
        <v>1.1028E-2</v>
      </c>
      <c r="S225" s="27">
        <f>'AEO 2023 Table 49 Raw'!V209</f>
        <v>9.3570000000000007E-3</v>
      </c>
      <c r="T225" s="27">
        <f>'AEO 2023 Table 49 Raw'!W209</f>
        <v>7.9100000000000004E-3</v>
      </c>
      <c r="U225" s="27">
        <f>'AEO 2023 Table 49 Raw'!X209</f>
        <v>6.7029999999999998E-3</v>
      </c>
      <c r="V225" s="27">
        <f>'AEO 2023 Table 49 Raw'!Y209</f>
        <v>5.7149999999999996E-3</v>
      </c>
      <c r="W225" s="27">
        <f>'AEO 2023 Table 49 Raw'!Z209</f>
        <v>4.8129999999999996E-3</v>
      </c>
      <c r="X225" s="27">
        <f>'AEO 2023 Table 49 Raw'!AA209</f>
        <v>4.0210000000000003E-3</v>
      </c>
      <c r="Y225" s="27">
        <f>'AEO 2023 Table 49 Raw'!AB209</f>
        <v>3.3180000000000002E-3</v>
      </c>
      <c r="Z225" s="27">
        <f>'AEO 2023 Table 49 Raw'!AC209</f>
        <v>2.722E-3</v>
      </c>
      <c r="AA225" s="27">
        <f>'AEO 2023 Table 49 Raw'!AD209</f>
        <v>2.2520000000000001E-3</v>
      </c>
      <c r="AB225" s="27">
        <f>'AEO 2023 Table 49 Raw'!AE209</f>
        <v>1.8799999999999999E-3</v>
      </c>
      <c r="AC225" s="27">
        <f>'AEO 2023 Table 49 Raw'!AF209</f>
        <v>1.586E-3</v>
      </c>
      <c r="AD225" s="27">
        <f>'AEO 2023 Table 49 Raw'!AG209</f>
        <v>1.3339999999999999E-3</v>
      </c>
      <c r="AE225" s="27">
        <f>'AEO 2023 Table 49 Raw'!AH209</f>
        <v>1.1119999999999999E-3</v>
      </c>
      <c r="AF225" s="46">
        <f>'AEO 2023 Table 49 Raw'!AI209</f>
        <v>-0.14499999999999999</v>
      </c>
    </row>
    <row r="226" spans="1:32" ht="15" customHeight="1">
      <c r="A226" s="8" t="s">
        <v>1471</v>
      </c>
      <c r="B226" s="24" t="s">
        <v>1276</v>
      </c>
      <c r="C226" s="27">
        <f>'AEO 2023 Table 49 Raw'!F210</f>
        <v>3.4175450000000001</v>
      </c>
      <c r="D226" s="27">
        <f>'AEO 2023 Table 49 Raw'!G210</f>
        <v>3.937557</v>
      </c>
      <c r="E226" s="27">
        <f>'AEO 2023 Table 49 Raw'!H210</f>
        <v>4.2808599999999997</v>
      </c>
      <c r="F226" s="27">
        <f>'AEO 2023 Table 49 Raw'!I210</f>
        <v>4.5283899999999999</v>
      </c>
      <c r="G226" s="27">
        <f>'AEO 2023 Table 49 Raw'!J210</f>
        <v>5.0234249999999996</v>
      </c>
      <c r="H226" s="27">
        <f>'AEO 2023 Table 49 Raw'!K210</f>
        <v>5.7625590000000004</v>
      </c>
      <c r="I226" s="27">
        <f>'AEO 2023 Table 49 Raw'!L210</f>
        <v>6.2549679999999999</v>
      </c>
      <c r="J226" s="27">
        <f>'AEO 2023 Table 49 Raw'!M210</f>
        <v>6.6538779999999997</v>
      </c>
      <c r="K226" s="27">
        <f>'AEO 2023 Table 49 Raw'!N210</f>
        <v>6.9815880000000003</v>
      </c>
      <c r="L226" s="27">
        <f>'AEO 2023 Table 49 Raw'!O210</f>
        <v>7.5119670000000003</v>
      </c>
      <c r="M226" s="27">
        <f>'AEO 2023 Table 49 Raw'!P210</f>
        <v>8.2656679999999998</v>
      </c>
      <c r="N226" s="27">
        <f>'AEO 2023 Table 49 Raw'!Q210</f>
        <v>9.1767389999999995</v>
      </c>
      <c r="O226" s="27">
        <f>'AEO 2023 Table 49 Raw'!R210</f>
        <v>10.016412000000001</v>
      </c>
      <c r="P226" s="27">
        <f>'AEO 2023 Table 49 Raw'!S210</f>
        <v>10.877518</v>
      </c>
      <c r="Q226" s="27">
        <f>'AEO 2023 Table 49 Raw'!T210</f>
        <v>11.503679</v>
      </c>
      <c r="R226" s="27">
        <f>'AEO 2023 Table 49 Raw'!U210</f>
        <v>12.110168</v>
      </c>
      <c r="S226" s="27">
        <f>'AEO 2023 Table 49 Raw'!V210</f>
        <v>12.529909999999999</v>
      </c>
      <c r="T226" s="27">
        <f>'AEO 2023 Table 49 Raw'!W210</f>
        <v>12.925978000000001</v>
      </c>
      <c r="U226" s="27">
        <f>'AEO 2023 Table 49 Raw'!X210</f>
        <v>13.356121999999999</v>
      </c>
      <c r="V226" s="27">
        <f>'AEO 2023 Table 49 Raw'!Y210</f>
        <v>13.881565</v>
      </c>
      <c r="W226" s="27">
        <f>'AEO 2023 Table 49 Raw'!Z210</f>
        <v>14.221</v>
      </c>
      <c r="X226" s="27">
        <f>'AEO 2023 Table 49 Raw'!AA210</f>
        <v>14.402792</v>
      </c>
      <c r="Y226" s="27">
        <f>'AEO 2023 Table 49 Raw'!AB210</f>
        <v>14.431562</v>
      </c>
      <c r="Z226" s="27">
        <f>'AEO 2023 Table 49 Raw'!AC210</f>
        <v>14.400732</v>
      </c>
      <c r="AA226" s="27">
        <f>'AEO 2023 Table 49 Raw'!AD210</f>
        <v>14.504939</v>
      </c>
      <c r="AB226" s="27">
        <f>'AEO 2023 Table 49 Raw'!AE210</f>
        <v>14.6637</v>
      </c>
      <c r="AC226" s="27">
        <f>'AEO 2023 Table 49 Raw'!AF210</f>
        <v>14.937144</v>
      </c>
      <c r="AD226" s="27">
        <f>'AEO 2023 Table 49 Raw'!AG210</f>
        <v>15.106332</v>
      </c>
      <c r="AE226" s="27">
        <f>'AEO 2023 Table 49 Raw'!AH210</f>
        <v>15.091945000000001</v>
      </c>
      <c r="AF226" s="46">
        <f>'AEO 2023 Table 49 Raw'!AI210</f>
        <v>5.3999999999999999E-2</v>
      </c>
    </row>
    <row r="227" spans="1:32" ht="15" customHeight="1">
      <c r="A227" s="8" t="s">
        <v>1472</v>
      </c>
      <c r="B227" s="24" t="s">
        <v>1278</v>
      </c>
      <c r="C227" s="27">
        <f>'AEO 2023 Table 49 Raw'!F211</f>
        <v>6.5061999999999995E-2</v>
      </c>
      <c r="D227" s="27">
        <f>'AEO 2023 Table 49 Raw'!G211</f>
        <v>5.9054000000000002E-2</v>
      </c>
      <c r="E227" s="27">
        <f>'AEO 2023 Table 49 Raw'!H211</f>
        <v>5.1919E-2</v>
      </c>
      <c r="F227" s="27">
        <f>'AEO 2023 Table 49 Raw'!I211</f>
        <v>4.5565000000000001E-2</v>
      </c>
      <c r="G227" s="27">
        <f>'AEO 2023 Table 49 Raw'!J211</f>
        <v>4.1047E-2</v>
      </c>
      <c r="H227" s="27">
        <f>'AEO 2023 Table 49 Raw'!K211</f>
        <v>3.7317999999999997E-2</v>
      </c>
      <c r="I227" s="27">
        <f>'AEO 2023 Table 49 Raw'!L211</f>
        <v>3.3034000000000001E-2</v>
      </c>
      <c r="J227" s="27">
        <f>'AEO 2023 Table 49 Raw'!M211</f>
        <v>2.8462000000000001E-2</v>
      </c>
      <c r="K227" s="27">
        <f>'AEO 2023 Table 49 Raw'!N211</f>
        <v>2.4045E-2</v>
      </c>
      <c r="L227" s="27">
        <f>'AEO 2023 Table 49 Raw'!O211</f>
        <v>2.0475E-2</v>
      </c>
      <c r="M227" s="27">
        <f>'AEO 2023 Table 49 Raw'!P211</f>
        <v>1.7818000000000001E-2</v>
      </c>
      <c r="N227" s="27">
        <f>'AEO 2023 Table 49 Raw'!Q211</f>
        <v>1.5558000000000001E-2</v>
      </c>
      <c r="O227" s="27">
        <f>'AEO 2023 Table 49 Raw'!R211</f>
        <v>1.3524E-2</v>
      </c>
      <c r="P227" s="27">
        <f>'AEO 2023 Table 49 Raw'!S211</f>
        <v>1.174E-2</v>
      </c>
      <c r="Q227" s="27">
        <f>'AEO 2023 Table 49 Raw'!T211</f>
        <v>1.0078E-2</v>
      </c>
      <c r="R227" s="27">
        <f>'AEO 2023 Table 49 Raw'!U211</f>
        <v>8.5869999999999991E-3</v>
      </c>
      <c r="S227" s="27">
        <f>'AEO 2023 Table 49 Raw'!V211</f>
        <v>7.3150000000000003E-3</v>
      </c>
      <c r="T227" s="27">
        <f>'AEO 2023 Table 49 Raw'!W211</f>
        <v>6.2119999999999996E-3</v>
      </c>
      <c r="U227" s="27">
        <f>'AEO 2023 Table 49 Raw'!X211</f>
        <v>5.2900000000000004E-3</v>
      </c>
      <c r="V227" s="27">
        <f>'AEO 2023 Table 49 Raw'!Y211</f>
        <v>4.535E-3</v>
      </c>
      <c r="W227" s="27">
        <f>'AEO 2023 Table 49 Raw'!Z211</f>
        <v>3.8400000000000001E-3</v>
      </c>
      <c r="X227" s="27">
        <f>'AEO 2023 Table 49 Raw'!AA211</f>
        <v>3.225E-3</v>
      </c>
      <c r="Y227" s="27">
        <f>'AEO 2023 Table 49 Raw'!AB211</f>
        <v>2.6770000000000001E-3</v>
      </c>
      <c r="Z227" s="27">
        <f>'AEO 2023 Table 49 Raw'!AC211</f>
        <v>2.2079999999999999E-3</v>
      </c>
      <c r="AA227" s="27">
        <f>'AEO 2023 Table 49 Raw'!AD211</f>
        <v>1.838E-3</v>
      </c>
      <c r="AB227" s="27">
        <f>'AEO 2023 Table 49 Raw'!AE211</f>
        <v>1.544E-3</v>
      </c>
      <c r="AC227" s="27">
        <f>'AEO 2023 Table 49 Raw'!AF211</f>
        <v>1.3090000000000001E-3</v>
      </c>
      <c r="AD227" s="27">
        <f>'AEO 2023 Table 49 Raw'!AG211</f>
        <v>1.108E-3</v>
      </c>
      <c r="AE227" s="27">
        <f>'AEO 2023 Table 49 Raw'!AH211</f>
        <v>9.2900000000000003E-4</v>
      </c>
      <c r="AF227" s="46">
        <f>'AEO 2023 Table 49 Raw'!AI211</f>
        <v>-0.14099999999999999</v>
      </c>
    </row>
    <row r="228" spans="1:32" ht="15" customHeight="1">
      <c r="A228" s="8" t="s">
        <v>1473</v>
      </c>
      <c r="B228" s="24" t="s">
        <v>1280</v>
      </c>
      <c r="C228" s="27">
        <f>'AEO 2023 Table 49 Raw'!F212</f>
        <v>0</v>
      </c>
      <c r="D228" s="27">
        <f>'AEO 2023 Table 49 Raw'!G212</f>
        <v>0</v>
      </c>
      <c r="E228" s="27">
        <f>'AEO 2023 Table 49 Raw'!H212</f>
        <v>0.22370399999999999</v>
      </c>
      <c r="F228" s="27">
        <f>'AEO 2023 Table 49 Raw'!I212</f>
        <v>0.225136</v>
      </c>
      <c r="G228" s="27">
        <f>'AEO 2023 Table 49 Raw'!J212</f>
        <v>0.23064000000000001</v>
      </c>
      <c r="H228" s="27">
        <f>'AEO 2023 Table 49 Raw'!K212</f>
        <v>0.24066100000000001</v>
      </c>
      <c r="I228" s="27">
        <f>'AEO 2023 Table 49 Raw'!L212</f>
        <v>0.247726</v>
      </c>
      <c r="J228" s="27">
        <f>'AEO 2023 Table 49 Raw'!M212</f>
        <v>0.248197</v>
      </c>
      <c r="K228" s="27">
        <f>'AEO 2023 Table 49 Raw'!N212</f>
        <v>0.24530399999999999</v>
      </c>
      <c r="L228" s="27">
        <f>'AEO 2023 Table 49 Raw'!O212</f>
        <v>0.246562</v>
      </c>
      <c r="M228" s="27">
        <f>'AEO 2023 Table 49 Raw'!P212</f>
        <v>0.25688299999999997</v>
      </c>
      <c r="N228" s="27">
        <f>'AEO 2023 Table 49 Raw'!Q212</f>
        <v>0.27228599999999997</v>
      </c>
      <c r="O228" s="27">
        <f>'AEO 2023 Table 49 Raw'!R212</f>
        <v>0.28858</v>
      </c>
      <c r="P228" s="27">
        <f>'AEO 2023 Table 49 Raw'!S212</f>
        <v>0.30543700000000001</v>
      </c>
      <c r="Q228" s="27">
        <f>'AEO 2023 Table 49 Raw'!T212</f>
        <v>0.32371899999999998</v>
      </c>
      <c r="R228" s="27">
        <f>'AEO 2023 Table 49 Raw'!U212</f>
        <v>0.34286499999999998</v>
      </c>
      <c r="S228" s="27">
        <f>'AEO 2023 Table 49 Raw'!V212</f>
        <v>0.36357499999999998</v>
      </c>
      <c r="T228" s="27">
        <f>'AEO 2023 Table 49 Raw'!W212</f>
        <v>0.38661400000000001</v>
      </c>
      <c r="U228" s="27">
        <f>'AEO 2023 Table 49 Raw'!X212</f>
        <v>0.4143</v>
      </c>
      <c r="V228" s="27">
        <f>'AEO 2023 Table 49 Raw'!Y212</f>
        <v>0.448689</v>
      </c>
      <c r="W228" s="27">
        <f>'AEO 2023 Table 49 Raw'!Z212</f>
        <v>0.48136299999999999</v>
      </c>
      <c r="X228" s="27">
        <f>'AEO 2023 Table 49 Raw'!AA212</f>
        <v>0.51275300000000001</v>
      </c>
      <c r="Y228" s="27">
        <f>'AEO 2023 Table 49 Raw'!AB212</f>
        <v>0.53937500000000005</v>
      </c>
      <c r="Z228" s="27">
        <f>'AEO 2023 Table 49 Raw'!AC212</f>
        <v>0.56293199999999999</v>
      </c>
      <c r="AA228" s="27">
        <f>'AEO 2023 Table 49 Raw'!AD212</f>
        <v>0.59100299999999995</v>
      </c>
      <c r="AB228" s="27">
        <f>'AEO 2023 Table 49 Raw'!AE212</f>
        <v>0.62377099999999996</v>
      </c>
      <c r="AC228" s="27">
        <f>'AEO 2023 Table 49 Raw'!AF212</f>
        <v>0.66215599999999997</v>
      </c>
      <c r="AD228" s="27">
        <f>'AEO 2023 Table 49 Raw'!AG212</f>
        <v>0.69811900000000005</v>
      </c>
      <c r="AE228" s="27">
        <f>'AEO 2023 Table 49 Raw'!AH212</f>
        <v>0.72548900000000005</v>
      </c>
      <c r="AF228" s="46" t="str">
        <f>'AEO 2023 Table 49 Raw'!AI212</f>
        <v>- -</v>
      </c>
    </row>
    <row r="229" spans="1:32" ht="15" customHeight="1">
      <c r="A229" s="8" t="s">
        <v>1474</v>
      </c>
      <c r="B229" s="24" t="s">
        <v>1282</v>
      </c>
      <c r="C229" s="27">
        <f>'AEO 2023 Table 49 Raw'!F213</f>
        <v>0</v>
      </c>
      <c r="D229" s="27">
        <f>'AEO 2023 Table 49 Raw'!G213</f>
        <v>0</v>
      </c>
      <c r="E229" s="27">
        <f>'AEO 2023 Table 49 Raw'!H213</f>
        <v>0.223218</v>
      </c>
      <c r="F229" s="27">
        <f>'AEO 2023 Table 49 Raw'!I213</f>
        <v>0.21752199999999999</v>
      </c>
      <c r="G229" s="27">
        <f>'AEO 2023 Table 49 Raw'!J213</f>
        <v>0.217944</v>
      </c>
      <c r="H229" s="27">
        <f>'AEO 2023 Table 49 Raw'!K213</f>
        <v>0.22500999999999999</v>
      </c>
      <c r="I229" s="27">
        <f>'AEO 2023 Table 49 Raw'!L213</f>
        <v>0.22753799999999999</v>
      </c>
      <c r="J229" s="27">
        <f>'AEO 2023 Table 49 Raw'!M213</f>
        <v>0.225961</v>
      </c>
      <c r="K229" s="27">
        <f>'AEO 2023 Table 49 Raw'!N213</f>
        <v>0.22353600000000001</v>
      </c>
      <c r="L229" s="27">
        <f>'AEO 2023 Table 49 Raw'!O213</f>
        <v>0.22835900000000001</v>
      </c>
      <c r="M229" s="27">
        <f>'AEO 2023 Table 49 Raw'!P213</f>
        <v>0.24306700000000001</v>
      </c>
      <c r="N229" s="27">
        <f>'AEO 2023 Table 49 Raw'!Q213</f>
        <v>0.26496900000000001</v>
      </c>
      <c r="O229" s="27">
        <f>'AEO 2023 Table 49 Raw'!R213</f>
        <v>0.28878599999999999</v>
      </c>
      <c r="P229" s="27">
        <f>'AEO 2023 Table 49 Raw'!S213</f>
        <v>0.31379800000000002</v>
      </c>
      <c r="Q229" s="27">
        <f>'AEO 2023 Table 49 Raw'!T213</f>
        <v>0.341914</v>
      </c>
      <c r="R229" s="27">
        <f>'AEO 2023 Table 49 Raw'!U213</f>
        <v>0.37292999999999998</v>
      </c>
      <c r="S229" s="27">
        <f>'AEO 2023 Table 49 Raw'!V213</f>
        <v>0.40553800000000001</v>
      </c>
      <c r="T229" s="27">
        <f>'AEO 2023 Table 49 Raw'!W213</f>
        <v>0.44300899999999999</v>
      </c>
      <c r="U229" s="27">
        <f>'AEO 2023 Table 49 Raw'!X213</f>
        <v>0.48781200000000002</v>
      </c>
      <c r="V229" s="27">
        <f>'AEO 2023 Table 49 Raw'!Y213</f>
        <v>0.54256199999999999</v>
      </c>
      <c r="W229" s="27">
        <f>'AEO 2023 Table 49 Raw'!Z213</f>
        <v>0.59651600000000005</v>
      </c>
      <c r="X229" s="27">
        <f>'AEO 2023 Table 49 Raw'!AA213</f>
        <v>0.64921799999999996</v>
      </c>
      <c r="Y229" s="27">
        <f>'AEO 2023 Table 49 Raw'!AB213</f>
        <v>0.69677299999999998</v>
      </c>
      <c r="Z229" s="27">
        <f>'AEO 2023 Table 49 Raw'!AC213</f>
        <v>0.74084300000000003</v>
      </c>
      <c r="AA229" s="27">
        <f>'AEO 2023 Table 49 Raw'!AD213</f>
        <v>0.79072900000000002</v>
      </c>
      <c r="AB229" s="27">
        <f>'AEO 2023 Table 49 Raw'!AE213</f>
        <v>0.84462000000000004</v>
      </c>
      <c r="AC229" s="27">
        <f>'AEO 2023 Table 49 Raw'!AF213</f>
        <v>0.90461100000000005</v>
      </c>
      <c r="AD229" s="27">
        <f>'AEO 2023 Table 49 Raw'!AG213</f>
        <v>0.95857599999999998</v>
      </c>
      <c r="AE229" s="27">
        <f>'AEO 2023 Table 49 Raw'!AH213</f>
        <v>0.996672</v>
      </c>
      <c r="AF229" s="46" t="str">
        <f>'AEO 2023 Table 49 Raw'!AI213</f>
        <v>- -</v>
      </c>
    </row>
    <row r="230" spans="1:32" ht="15" customHeight="1">
      <c r="A230" s="8" t="s">
        <v>1475</v>
      </c>
      <c r="B230" s="24" t="s">
        <v>1284</v>
      </c>
      <c r="C230" s="27">
        <f>'AEO 2023 Table 49 Raw'!F214</f>
        <v>0</v>
      </c>
      <c r="D230" s="27">
        <f>'AEO 2023 Table 49 Raw'!G214</f>
        <v>0</v>
      </c>
      <c r="E230" s="27">
        <f>'AEO 2023 Table 49 Raw'!H214</f>
        <v>0.37410900000000002</v>
      </c>
      <c r="F230" s="27">
        <f>'AEO 2023 Table 49 Raw'!I214</f>
        <v>0.37837900000000002</v>
      </c>
      <c r="G230" s="27">
        <f>'AEO 2023 Table 49 Raw'!J214</f>
        <v>0.39363100000000001</v>
      </c>
      <c r="H230" s="27">
        <f>'AEO 2023 Table 49 Raw'!K214</f>
        <v>0.41469200000000001</v>
      </c>
      <c r="I230" s="27">
        <f>'AEO 2023 Table 49 Raw'!L214</f>
        <v>0.42724600000000001</v>
      </c>
      <c r="J230" s="27">
        <f>'AEO 2023 Table 49 Raw'!M214</f>
        <v>0.43020900000000001</v>
      </c>
      <c r="K230" s="27">
        <f>'AEO 2023 Table 49 Raw'!N214</f>
        <v>0.426925</v>
      </c>
      <c r="L230" s="27">
        <f>'AEO 2023 Table 49 Raw'!O214</f>
        <v>0.42966399999999999</v>
      </c>
      <c r="M230" s="27">
        <f>'AEO 2023 Table 49 Raw'!P214</f>
        <v>0.445216</v>
      </c>
      <c r="N230" s="27">
        <f>'AEO 2023 Table 49 Raw'!Q214</f>
        <v>0.466756</v>
      </c>
      <c r="O230" s="27">
        <f>'AEO 2023 Table 49 Raw'!R214</f>
        <v>0.49167100000000002</v>
      </c>
      <c r="P230" s="27">
        <f>'AEO 2023 Table 49 Raw'!S214</f>
        <v>0.52203500000000003</v>
      </c>
      <c r="Q230" s="27">
        <f>'AEO 2023 Table 49 Raw'!T214</f>
        <v>0.55333900000000003</v>
      </c>
      <c r="R230" s="27">
        <f>'AEO 2023 Table 49 Raw'!U214</f>
        <v>0.58709500000000003</v>
      </c>
      <c r="S230" s="27">
        <f>'AEO 2023 Table 49 Raw'!V214</f>
        <v>0.62812800000000002</v>
      </c>
      <c r="T230" s="27">
        <f>'AEO 2023 Table 49 Raw'!W214</f>
        <v>0.67414300000000005</v>
      </c>
      <c r="U230" s="27">
        <f>'AEO 2023 Table 49 Raw'!X214</f>
        <v>0.72923700000000002</v>
      </c>
      <c r="V230" s="27">
        <f>'AEO 2023 Table 49 Raw'!Y214</f>
        <v>0.79697099999999998</v>
      </c>
      <c r="W230" s="27">
        <f>'AEO 2023 Table 49 Raw'!Z214</f>
        <v>0.862348</v>
      </c>
      <c r="X230" s="27">
        <f>'AEO 2023 Table 49 Raw'!AA214</f>
        <v>0.92580899999999999</v>
      </c>
      <c r="Y230" s="27">
        <f>'AEO 2023 Table 49 Raw'!AB214</f>
        <v>0.98073699999999997</v>
      </c>
      <c r="Z230" s="27">
        <f>'AEO 2023 Table 49 Raw'!AC214</f>
        <v>1.0298400000000001</v>
      </c>
      <c r="AA230" s="27">
        <f>'AEO 2023 Table 49 Raw'!AD214</f>
        <v>1.086846</v>
      </c>
      <c r="AB230" s="27">
        <f>'AEO 2023 Table 49 Raw'!AE214</f>
        <v>1.1521729999999999</v>
      </c>
      <c r="AC230" s="27">
        <f>'AEO 2023 Table 49 Raw'!AF214</f>
        <v>1.2276069999999999</v>
      </c>
      <c r="AD230" s="27">
        <f>'AEO 2023 Table 49 Raw'!AG214</f>
        <v>1.298211</v>
      </c>
      <c r="AE230" s="27">
        <f>'AEO 2023 Table 49 Raw'!AH214</f>
        <v>1.352368</v>
      </c>
      <c r="AF230" s="46" t="str">
        <f>'AEO 2023 Table 49 Raw'!AI214</f>
        <v>- -</v>
      </c>
    </row>
    <row r="231" spans="1:32" ht="15" customHeight="1">
      <c r="A231" s="8" t="s">
        <v>1476</v>
      </c>
      <c r="B231" s="24" t="s">
        <v>1298</v>
      </c>
      <c r="C231" s="27">
        <f>'AEO 2023 Table 49 Raw'!F215</f>
        <v>180.619843</v>
      </c>
      <c r="D231" s="27">
        <f>'AEO 2023 Table 49 Raw'!G215</f>
        <v>186.61459400000001</v>
      </c>
      <c r="E231" s="27">
        <f>'AEO 2023 Table 49 Raw'!H215</f>
        <v>187.90527299999999</v>
      </c>
      <c r="F231" s="27">
        <f>'AEO 2023 Table 49 Raw'!I215</f>
        <v>189.073318</v>
      </c>
      <c r="G231" s="27">
        <f>'AEO 2023 Table 49 Raw'!J215</f>
        <v>195.50990300000001</v>
      </c>
      <c r="H231" s="27">
        <f>'AEO 2023 Table 49 Raw'!K215</f>
        <v>204.516876</v>
      </c>
      <c r="I231" s="27">
        <f>'AEO 2023 Table 49 Raw'!L215</f>
        <v>208.613632</v>
      </c>
      <c r="J231" s="27">
        <f>'AEO 2023 Table 49 Raw'!M215</f>
        <v>207.47633400000001</v>
      </c>
      <c r="K231" s="27">
        <f>'AEO 2023 Table 49 Raw'!N215</f>
        <v>202.77531400000001</v>
      </c>
      <c r="L231" s="27">
        <f>'AEO 2023 Table 49 Raw'!O215</f>
        <v>200.390747</v>
      </c>
      <c r="M231" s="27">
        <f>'AEO 2023 Table 49 Raw'!P215</f>
        <v>203.057602</v>
      </c>
      <c r="N231" s="27">
        <f>'AEO 2023 Table 49 Raw'!Q215</f>
        <v>207.25149500000001</v>
      </c>
      <c r="O231" s="27">
        <f>'AEO 2023 Table 49 Raw'!R215</f>
        <v>211.29740899999999</v>
      </c>
      <c r="P231" s="27">
        <f>'AEO 2023 Table 49 Raw'!S215</f>
        <v>215.85180700000001</v>
      </c>
      <c r="Q231" s="27">
        <f>'AEO 2023 Table 49 Raw'!T215</f>
        <v>218.65489199999999</v>
      </c>
      <c r="R231" s="27">
        <f>'AEO 2023 Table 49 Raw'!U215</f>
        <v>220.44850199999999</v>
      </c>
      <c r="S231" s="27">
        <f>'AEO 2023 Table 49 Raw'!V215</f>
        <v>222.67004399999999</v>
      </c>
      <c r="T231" s="27">
        <f>'AEO 2023 Table 49 Raw'!W215</f>
        <v>224.57498200000001</v>
      </c>
      <c r="U231" s="27">
        <f>'AEO 2023 Table 49 Raw'!X215</f>
        <v>227.46868900000001</v>
      </c>
      <c r="V231" s="27">
        <f>'AEO 2023 Table 49 Raw'!Y215</f>
        <v>232.28445400000001</v>
      </c>
      <c r="W231" s="27">
        <f>'AEO 2023 Table 49 Raw'!Z215</f>
        <v>234.702271</v>
      </c>
      <c r="X231" s="27">
        <f>'AEO 2023 Table 49 Raw'!AA215</f>
        <v>235.524292</v>
      </c>
      <c r="Y231" s="27">
        <f>'AEO 2023 Table 49 Raw'!AB215</f>
        <v>233.86103800000001</v>
      </c>
      <c r="Z231" s="27">
        <f>'AEO 2023 Table 49 Raw'!AC215</f>
        <v>231.13324</v>
      </c>
      <c r="AA231" s="27">
        <f>'AEO 2023 Table 49 Raw'!AD215</f>
        <v>230.74333200000001</v>
      </c>
      <c r="AB231" s="27">
        <f>'AEO 2023 Table 49 Raw'!AE215</f>
        <v>232.61245700000001</v>
      </c>
      <c r="AC231" s="27">
        <f>'AEO 2023 Table 49 Raw'!AF215</f>
        <v>237.033524</v>
      </c>
      <c r="AD231" s="27">
        <f>'AEO 2023 Table 49 Raw'!AG215</f>
        <v>241.06214900000001</v>
      </c>
      <c r="AE231" s="27">
        <f>'AEO 2023 Table 49 Raw'!AH215</f>
        <v>242.80612199999999</v>
      </c>
      <c r="AF231" s="46">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6">
        <f>'AEO 2023 Table 49 Raw'!AI216</f>
        <v>0</v>
      </c>
    </row>
    <row r="233" spans="1:32" ht="15" customHeight="1">
      <c r="A233" s="8" t="s">
        <v>1477</v>
      </c>
      <c r="B233" s="24" t="s">
        <v>1269</v>
      </c>
      <c r="C233" s="27">
        <f>'AEO 2023 Table 49 Raw'!F217</f>
        <v>273.15377799999999</v>
      </c>
      <c r="D233" s="27">
        <f>'AEO 2023 Table 49 Raw'!G217</f>
        <v>277.25292999999999</v>
      </c>
      <c r="E233" s="27">
        <f>'AEO 2023 Table 49 Raw'!H217</f>
        <v>273.352509</v>
      </c>
      <c r="F233" s="27">
        <f>'AEO 2023 Table 49 Raw'!I217</f>
        <v>270.278839</v>
      </c>
      <c r="G233" s="27">
        <f>'AEO 2023 Table 49 Raw'!J217</f>
        <v>274.77771000000001</v>
      </c>
      <c r="H233" s="27">
        <f>'AEO 2023 Table 49 Raw'!K217</f>
        <v>282.76934799999998</v>
      </c>
      <c r="I233" s="27">
        <f>'AEO 2023 Table 49 Raw'!L217</f>
        <v>283.92855800000001</v>
      </c>
      <c r="J233" s="27">
        <f>'AEO 2023 Table 49 Raw'!M217</f>
        <v>278.09097300000002</v>
      </c>
      <c r="K233" s="27">
        <f>'AEO 2023 Table 49 Raw'!N217</f>
        <v>267.66018700000001</v>
      </c>
      <c r="L233" s="27">
        <f>'AEO 2023 Table 49 Raw'!O217</f>
        <v>260.48663299999998</v>
      </c>
      <c r="M233" s="27">
        <f>'AEO 2023 Table 49 Raw'!P217</f>
        <v>259.95831299999998</v>
      </c>
      <c r="N233" s="27">
        <f>'AEO 2023 Table 49 Raw'!Q217</f>
        <v>261.29055799999998</v>
      </c>
      <c r="O233" s="27">
        <f>'AEO 2023 Table 49 Raw'!R217</f>
        <v>262.35479700000002</v>
      </c>
      <c r="P233" s="27">
        <f>'AEO 2023 Table 49 Raw'!S217</f>
        <v>263.95944200000002</v>
      </c>
      <c r="Q233" s="27">
        <f>'AEO 2023 Table 49 Raw'!T217</f>
        <v>263.40429699999999</v>
      </c>
      <c r="R233" s="27">
        <f>'AEO 2023 Table 49 Raw'!U217</f>
        <v>261.66095000000001</v>
      </c>
      <c r="S233" s="27">
        <f>'AEO 2023 Table 49 Raw'!V217</f>
        <v>260.456909</v>
      </c>
      <c r="T233" s="27">
        <f>'AEO 2023 Table 49 Raw'!W217</f>
        <v>258.92114299999997</v>
      </c>
      <c r="U233" s="27">
        <f>'AEO 2023 Table 49 Raw'!X217</f>
        <v>258.53945900000002</v>
      </c>
      <c r="V233" s="27">
        <f>'AEO 2023 Table 49 Raw'!Y217</f>
        <v>260.30850199999998</v>
      </c>
      <c r="W233" s="27">
        <f>'AEO 2023 Table 49 Raw'!Z217</f>
        <v>259.36016799999999</v>
      </c>
      <c r="X233" s="27">
        <f>'AEO 2023 Table 49 Raw'!AA217</f>
        <v>256.683044</v>
      </c>
      <c r="Y233" s="27">
        <f>'AEO 2023 Table 49 Raw'!AB217</f>
        <v>251.37922699999999</v>
      </c>
      <c r="Z233" s="27">
        <f>'AEO 2023 Table 49 Raw'!AC217</f>
        <v>245.06869499999999</v>
      </c>
      <c r="AA233" s="27">
        <f>'AEO 2023 Table 49 Raw'!AD217</f>
        <v>241.35510300000001</v>
      </c>
      <c r="AB233" s="27">
        <f>'AEO 2023 Table 49 Raw'!AE217</f>
        <v>240.056625</v>
      </c>
      <c r="AC233" s="27">
        <f>'AEO 2023 Table 49 Raw'!AF217</f>
        <v>241.37354999999999</v>
      </c>
      <c r="AD233" s="27">
        <f>'AEO 2023 Table 49 Raw'!AG217</f>
        <v>242.24586500000001</v>
      </c>
      <c r="AE233" s="27">
        <f>'AEO 2023 Table 49 Raw'!AH217</f>
        <v>240.813751</v>
      </c>
      <c r="AF233" s="46">
        <f>'AEO 2023 Table 49 Raw'!AI217</f>
        <v>-4.0000000000000001E-3</v>
      </c>
    </row>
    <row r="234" spans="1:32" ht="15" customHeight="1">
      <c r="A234" s="8" t="s">
        <v>1478</v>
      </c>
      <c r="B234" s="24" t="s">
        <v>1271</v>
      </c>
      <c r="C234" s="27">
        <f>'AEO 2023 Table 49 Raw'!F218</f>
        <v>1.4683170000000001</v>
      </c>
      <c r="D234" s="27">
        <f>'AEO 2023 Table 49 Raw'!G218</f>
        <v>1.4749680000000001</v>
      </c>
      <c r="E234" s="27">
        <f>'AEO 2023 Table 49 Raw'!H218</f>
        <v>1.441465</v>
      </c>
      <c r="F234" s="27">
        <f>'AEO 2023 Table 49 Raw'!I218</f>
        <v>1.4146300000000001</v>
      </c>
      <c r="G234" s="27">
        <f>'AEO 2023 Table 49 Raw'!J218</f>
        <v>1.4290780000000001</v>
      </c>
      <c r="H234" s="27">
        <f>'AEO 2023 Table 49 Raw'!K218</f>
        <v>1.4627650000000001</v>
      </c>
      <c r="I234" s="27">
        <f>'AEO 2023 Table 49 Raw'!L218</f>
        <v>1.4620949999999999</v>
      </c>
      <c r="J234" s="27">
        <f>'AEO 2023 Table 49 Raw'!M218</f>
        <v>1.426545</v>
      </c>
      <c r="K234" s="27">
        <f>'AEO 2023 Table 49 Raw'!N218</f>
        <v>1.3685849999999999</v>
      </c>
      <c r="L234" s="27">
        <f>'AEO 2023 Table 49 Raw'!O218</f>
        <v>1.328265</v>
      </c>
      <c r="M234" s="27">
        <f>'AEO 2023 Table 49 Raw'!P218</f>
        <v>1.3225020000000001</v>
      </c>
      <c r="N234" s="27">
        <f>'AEO 2023 Table 49 Raw'!Q218</f>
        <v>1.3266819999999999</v>
      </c>
      <c r="O234" s="27">
        <f>'AEO 2023 Table 49 Raw'!R218</f>
        <v>1.329898</v>
      </c>
      <c r="P234" s="27">
        <f>'AEO 2023 Table 49 Raw'!S218</f>
        <v>1.3361769999999999</v>
      </c>
      <c r="Q234" s="27">
        <f>'AEO 2023 Table 49 Raw'!T218</f>
        <v>1.3318110000000001</v>
      </c>
      <c r="R234" s="27">
        <f>'AEO 2023 Table 49 Raw'!U218</f>
        <v>1.3216840000000001</v>
      </c>
      <c r="S234" s="27">
        <f>'AEO 2023 Table 49 Raw'!V218</f>
        <v>1.314516</v>
      </c>
      <c r="T234" s="27">
        <f>'AEO 2023 Table 49 Raw'!W218</f>
        <v>1.3058419999999999</v>
      </c>
      <c r="U234" s="27">
        <f>'AEO 2023 Table 49 Raw'!X218</f>
        <v>1.303142</v>
      </c>
      <c r="V234" s="27">
        <f>'AEO 2023 Table 49 Raw'!Y218</f>
        <v>1.311412</v>
      </c>
      <c r="W234" s="27">
        <f>'AEO 2023 Table 49 Raw'!Z218</f>
        <v>1.306087</v>
      </c>
      <c r="X234" s="27">
        <f>'AEO 2023 Table 49 Raw'!AA218</f>
        <v>1.2921480000000001</v>
      </c>
      <c r="Y234" s="27">
        <f>'AEO 2023 Table 49 Raw'!AB218</f>
        <v>1.2650710000000001</v>
      </c>
      <c r="Z234" s="27">
        <f>'AEO 2023 Table 49 Raw'!AC218</f>
        <v>1.2330030000000001</v>
      </c>
      <c r="AA234" s="27">
        <f>'AEO 2023 Table 49 Raw'!AD218</f>
        <v>1.2140690000000001</v>
      </c>
      <c r="AB234" s="27">
        <f>'AEO 2023 Table 49 Raw'!AE218</f>
        <v>1.2073229999999999</v>
      </c>
      <c r="AC234" s="27">
        <f>'AEO 2023 Table 49 Raw'!AF218</f>
        <v>1.213765</v>
      </c>
      <c r="AD234" s="27">
        <f>'AEO 2023 Table 49 Raw'!AG218</f>
        <v>1.217992</v>
      </c>
      <c r="AE234" s="27">
        <f>'AEO 2023 Table 49 Raw'!AH218</f>
        <v>1.210656</v>
      </c>
      <c r="AF234" s="46">
        <f>'AEO 2023 Table 49 Raw'!AI218</f>
        <v>-7.0000000000000001E-3</v>
      </c>
    </row>
    <row r="235" spans="1:32" ht="15" customHeight="1">
      <c r="A235" s="8" t="s">
        <v>1479</v>
      </c>
      <c r="B235" s="24" t="s">
        <v>915</v>
      </c>
      <c r="C235" s="27">
        <f>'AEO 2023 Table 49 Raw'!F219</f>
        <v>0.17300699999999999</v>
      </c>
      <c r="D235" s="27">
        <f>'AEO 2023 Table 49 Raw'!G219</f>
        <v>0.172127</v>
      </c>
      <c r="E235" s="27">
        <f>'AEO 2023 Table 49 Raw'!H219</f>
        <v>0.168462</v>
      </c>
      <c r="F235" s="27">
        <f>'AEO 2023 Table 49 Raw'!I219</f>
        <v>0.163133</v>
      </c>
      <c r="G235" s="27">
        <f>'AEO 2023 Table 49 Raw'!J219</f>
        <v>0.164606</v>
      </c>
      <c r="H235" s="27">
        <f>'AEO 2023 Table 49 Raw'!K219</f>
        <v>0.16752300000000001</v>
      </c>
      <c r="I235" s="27">
        <f>'AEO 2023 Table 49 Raw'!L219</f>
        <v>0.165524</v>
      </c>
      <c r="J235" s="27">
        <f>'AEO 2023 Table 49 Raw'!M219</f>
        <v>0.159612</v>
      </c>
      <c r="K235" s="27">
        <f>'AEO 2023 Table 49 Raw'!N219</f>
        <v>0.151614</v>
      </c>
      <c r="L235" s="27">
        <f>'AEO 2023 Table 49 Raw'!O219</f>
        <v>0.14713699999999999</v>
      </c>
      <c r="M235" s="27">
        <f>'AEO 2023 Table 49 Raw'!P219</f>
        <v>0.146811</v>
      </c>
      <c r="N235" s="27">
        <f>'AEO 2023 Table 49 Raw'!Q219</f>
        <v>0.148121</v>
      </c>
      <c r="O235" s="27">
        <f>'AEO 2023 Table 49 Raw'!R219</f>
        <v>0.148393</v>
      </c>
      <c r="P235" s="27">
        <f>'AEO 2023 Table 49 Raw'!S219</f>
        <v>0.148955</v>
      </c>
      <c r="Q235" s="27">
        <f>'AEO 2023 Table 49 Raw'!T219</f>
        <v>0.1484</v>
      </c>
      <c r="R235" s="27">
        <f>'AEO 2023 Table 49 Raw'!U219</f>
        <v>0.14709800000000001</v>
      </c>
      <c r="S235" s="27">
        <f>'AEO 2023 Table 49 Raw'!V219</f>
        <v>0.14585899999999999</v>
      </c>
      <c r="T235" s="27">
        <f>'AEO 2023 Table 49 Raw'!W219</f>
        <v>0.14444399999999999</v>
      </c>
      <c r="U235" s="27">
        <f>'AEO 2023 Table 49 Raw'!X219</f>
        <v>0.14396999999999999</v>
      </c>
      <c r="V235" s="27">
        <f>'AEO 2023 Table 49 Raw'!Y219</f>
        <v>0.145035</v>
      </c>
      <c r="W235" s="27">
        <f>'AEO 2023 Table 49 Raw'!Z219</f>
        <v>0.14486099999999999</v>
      </c>
      <c r="X235" s="27">
        <f>'AEO 2023 Table 49 Raw'!AA219</f>
        <v>0.14369199999999999</v>
      </c>
      <c r="Y235" s="27">
        <f>'AEO 2023 Table 49 Raw'!AB219</f>
        <v>0.14097399999999999</v>
      </c>
      <c r="Z235" s="27">
        <f>'AEO 2023 Table 49 Raw'!AC219</f>
        <v>0.137542</v>
      </c>
      <c r="AA235" s="27">
        <f>'AEO 2023 Table 49 Raw'!AD219</f>
        <v>0.13533200000000001</v>
      </c>
      <c r="AB235" s="27">
        <f>'AEO 2023 Table 49 Raw'!AE219</f>
        <v>0.13444700000000001</v>
      </c>
      <c r="AC235" s="27">
        <f>'AEO 2023 Table 49 Raw'!AF219</f>
        <v>0.134966</v>
      </c>
      <c r="AD235" s="27">
        <f>'AEO 2023 Table 49 Raw'!AG219</f>
        <v>0.13536500000000001</v>
      </c>
      <c r="AE235" s="27">
        <f>'AEO 2023 Table 49 Raw'!AH219</f>
        <v>0.13438700000000001</v>
      </c>
      <c r="AF235" s="46">
        <f>'AEO 2023 Table 49 Raw'!AI219</f>
        <v>-8.9999999999999993E-3</v>
      </c>
    </row>
    <row r="236" spans="1:32" ht="15" customHeight="1">
      <c r="A236" s="8" t="s">
        <v>1480</v>
      </c>
      <c r="B236" s="24" t="s">
        <v>1274</v>
      </c>
      <c r="C236" s="27">
        <f>'AEO 2023 Table 49 Raw'!F220</f>
        <v>4.3201260000000001</v>
      </c>
      <c r="D236" s="27">
        <f>'AEO 2023 Table 49 Raw'!G220</f>
        <v>4.0461859999999996</v>
      </c>
      <c r="E236" s="27">
        <f>'AEO 2023 Table 49 Raw'!H220</f>
        <v>3.9051140000000002</v>
      </c>
      <c r="F236" s="27">
        <f>'AEO 2023 Table 49 Raw'!I220</f>
        <v>3.729285</v>
      </c>
      <c r="G236" s="27">
        <f>'AEO 2023 Table 49 Raw'!J220</f>
        <v>3.6267489999999998</v>
      </c>
      <c r="H236" s="27">
        <f>'AEO 2023 Table 49 Raw'!K220</f>
        <v>3.5063439999999999</v>
      </c>
      <c r="I236" s="27">
        <f>'AEO 2023 Table 49 Raw'!L220</f>
        <v>3.2234250000000002</v>
      </c>
      <c r="J236" s="27">
        <f>'AEO 2023 Table 49 Raw'!M220</f>
        <v>2.8459379999999999</v>
      </c>
      <c r="K236" s="27">
        <f>'AEO 2023 Table 49 Raw'!N220</f>
        <v>2.5316390000000002</v>
      </c>
      <c r="L236" s="27">
        <f>'AEO 2023 Table 49 Raw'!O220</f>
        <v>2.3496640000000002</v>
      </c>
      <c r="M236" s="27">
        <f>'AEO 2023 Table 49 Raw'!P220</f>
        <v>2.2871739999999998</v>
      </c>
      <c r="N236" s="27">
        <f>'AEO 2023 Table 49 Raw'!Q220</f>
        <v>2.3356659999999998</v>
      </c>
      <c r="O236" s="27">
        <f>'AEO 2023 Table 49 Raw'!R220</f>
        <v>2.4406819999999998</v>
      </c>
      <c r="P236" s="27">
        <f>'AEO 2023 Table 49 Raw'!S220</f>
        <v>2.6116139999999999</v>
      </c>
      <c r="Q236" s="27">
        <f>'AEO 2023 Table 49 Raw'!T220</f>
        <v>2.7673920000000001</v>
      </c>
      <c r="R236" s="27">
        <f>'AEO 2023 Table 49 Raw'!U220</f>
        <v>2.9190749999999999</v>
      </c>
      <c r="S236" s="27">
        <f>'AEO 2023 Table 49 Raw'!V220</f>
        <v>3.0896170000000001</v>
      </c>
      <c r="T236" s="27">
        <f>'AEO 2023 Table 49 Raw'!W220</f>
        <v>3.2541169999999999</v>
      </c>
      <c r="U236" s="27">
        <f>'AEO 2023 Table 49 Raw'!X220</f>
        <v>3.4418730000000002</v>
      </c>
      <c r="V236" s="27">
        <f>'AEO 2023 Table 49 Raw'!Y220</f>
        <v>3.6687120000000002</v>
      </c>
      <c r="W236" s="27">
        <f>'AEO 2023 Table 49 Raw'!Z220</f>
        <v>3.8706489999999998</v>
      </c>
      <c r="X236" s="27">
        <f>'AEO 2023 Table 49 Raw'!AA220</f>
        <v>4.0544669999999998</v>
      </c>
      <c r="Y236" s="27">
        <f>'AEO 2023 Table 49 Raw'!AB220</f>
        <v>4.2094959999999997</v>
      </c>
      <c r="Z236" s="27">
        <f>'AEO 2023 Table 49 Raw'!AC220</f>
        <v>4.3513820000000001</v>
      </c>
      <c r="AA236" s="27">
        <f>'AEO 2023 Table 49 Raw'!AD220</f>
        <v>4.5388640000000002</v>
      </c>
      <c r="AB236" s="27">
        <f>'AEO 2023 Table 49 Raw'!AE220</f>
        <v>4.7749579999999998</v>
      </c>
      <c r="AC236" s="27">
        <f>'AEO 2023 Table 49 Raw'!AF220</f>
        <v>5.0720109999999998</v>
      </c>
      <c r="AD236" s="27">
        <f>'AEO 2023 Table 49 Raw'!AG220</f>
        <v>5.3704739999999997</v>
      </c>
      <c r="AE236" s="27">
        <f>'AEO 2023 Table 49 Raw'!AH220</f>
        <v>5.6250049999999998</v>
      </c>
      <c r="AF236" s="46">
        <f>'AEO 2023 Table 49 Raw'!AI220</f>
        <v>8.9999999999999993E-3</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6" t="str">
        <f>'AEO 2023 Table 49 Raw'!AI221</f>
        <v>- -</v>
      </c>
    </row>
    <row r="238" spans="1:32" ht="15" customHeight="1">
      <c r="A238" s="8" t="s">
        <v>1482</v>
      </c>
      <c r="B238" s="24" t="s">
        <v>1278</v>
      </c>
      <c r="C238" s="27">
        <f>'AEO 2023 Table 49 Raw'!F222</f>
        <v>4.6861E-2</v>
      </c>
      <c r="D238" s="27">
        <f>'AEO 2023 Table 49 Raw'!G222</f>
        <v>4.2131000000000002E-2</v>
      </c>
      <c r="E238" s="27">
        <f>'AEO 2023 Table 49 Raw'!H222</f>
        <v>3.6874999999999998E-2</v>
      </c>
      <c r="F238" s="27">
        <f>'AEO 2023 Table 49 Raw'!I222</f>
        <v>3.2275999999999999E-2</v>
      </c>
      <c r="G238" s="27">
        <f>'AEO 2023 Table 49 Raw'!J222</f>
        <v>2.9056999999999999E-2</v>
      </c>
      <c r="H238" s="27">
        <f>'AEO 2023 Table 49 Raw'!K222</f>
        <v>2.6485999999999999E-2</v>
      </c>
      <c r="I238" s="27">
        <f>'AEO 2023 Table 49 Raw'!L222</f>
        <v>2.3567999999999999E-2</v>
      </c>
      <c r="J238" s="27">
        <f>'AEO 2023 Table 49 Raw'!M222</f>
        <v>2.0469000000000001E-2</v>
      </c>
      <c r="K238" s="27">
        <f>'AEO 2023 Table 49 Raw'!N222</f>
        <v>1.7479999999999999E-2</v>
      </c>
      <c r="L238" s="27">
        <f>'AEO 2023 Table 49 Raw'!O222</f>
        <v>1.5103E-2</v>
      </c>
      <c r="M238" s="27">
        <f>'AEO 2023 Table 49 Raw'!P222</f>
        <v>1.3384E-2</v>
      </c>
      <c r="N238" s="27">
        <f>'AEO 2023 Table 49 Raw'!Q222</f>
        <v>1.1946E-2</v>
      </c>
      <c r="O238" s="27">
        <f>'AEO 2023 Table 49 Raw'!R222</f>
        <v>1.0647999999999999E-2</v>
      </c>
      <c r="P238" s="27">
        <f>'AEO 2023 Table 49 Raw'!S222</f>
        <v>9.5060000000000006E-3</v>
      </c>
      <c r="Q238" s="27">
        <f>'AEO 2023 Table 49 Raw'!T222</f>
        <v>8.4110000000000001E-3</v>
      </c>
      <c r="R238" s="27">
        <f>'AEO 2023 Table 49 Raw'!U222</f>
        <v>7.4019999999999997E-3</v>
      </c>
      <c r="S238" s="27">
        <f>'AEO 2023 Table 49 Raw'!V222</f>
        <v>6.5230000000000002E-3</v>
      </c>
      <c r="T238" s="27">
        <f>'AEO 2023 Table 49 Raw'!W222</f>
        <v>5.7349999999999996E-3</v>
      </c>
      <c r="U238" s="27">
        <f>'AEO 2023 Table 49 Raw'!X222</f>
        <v>5.0610000000000004E-3</v>
      </c>
      <c r="V238" s="27">
        <f>'AEO 2023 Table 49 Raw'!Y222</f>
        <v>4.4990000000000004E-3</v>
      </c>
      <c r="W238" s="27">
        <f>'AEO 2023 Table 49 Raw'!Z222</f>
        <v>3.9529999999999999E-3</v>
      </c>
      <c r="X238" s="27">
        <f>'AEO 2023 Table 49 Raw'!AA222</f>
        <v>3.447E-3</v>
      </c>
      <c r="Y238" s="27">
        <f>'AEO 2023 Table 49 Raw'!AB222</f>
        <v>2.9710000000000001E-3</v>
      </c>
      <c r="Z238" s="27">
        <f>'AEO 2023 Table 49 Raw'!AC222</f>
        <v>2.5469999999999998E-3</v>
      </c>
      <c r="AA238" s="27">
        <f>'AEO 2023 Table 49 Raw'!AD222</f>
        <v>2.202E-3</v>
      </c>
      <c r="AB238" s="27">
        <f>'AEO 2023 Table 49 Raw'!AE222</f>
        <v>1.921E-3</v>
      </c>
      <c r="AC238" s="27">
        <f>'AEO 2023 Table 49 Raw'!AF222</f>
        <v>1.691E-3</v>
      </c>
      <c r="AD238" s="27">
        <f>'AEO 2023 Table 49 Raw'!AG222</f>
        <v>1.4840000000000001E-3</v>
      </c>
      <c r="AE238" s="27">
        <f>'AEO 2023 Table 49 Raw'!AH222</f>
        <v>1.289E-3</v>
      </c>
      <c r="AF238" s="46">
        <f>'AEO 2023 Table 49 Raw'!AI222</f>
        <v>-0.12</v>
      </c>
    </row>
    <row r="239" spans="1:32" ht="15" customHeight="1">
      <c r="A239" s="8" t="s">
        <v>1483</v>
      </c>
      <c r="B239" s="24" t="s">
        <v>1280</v>
      </c>
      <c r="C239" s="27">
        <f>'AEO 2023 Table 49 Raw'!F223</f>
        <v>0</v>
      </c>
      <c r="D239" s="27">
        <f>'AEO 2023 Table 49 Raw'!G223</f>
        <v>0</v>
      </c>
      <c r="E239" s="27">
        <f>'AEO 2023 Table 49 Raw'!H223</f>
        <v>0.12339600000000001</v>
      </c>
      <c r="F239" s="27">
        <f>'AEO 2023 Table 49 Raw'!I223</f>
        <v>0.122352</v>
      </c>
      <c r="G239" s="27">
        <f>'AEO 2023 Table 49 Raw'!J223</f>
        <v>0.123767</v>
      </c>
      <c r="H239" s="27">
        <f>'AEO 2023 Table 49 Raw'!K223</f>
        <v>0.12762999999999999</v>
      </c>
      <c r="I239" s="27">
        <f>'AEO 2023 Table 49 Raw'!L223</f>
        <v>0.129825</v>
      </c>
      <c r="J239" s="27">
        <f>'AEO 2023 Table 49 Raw'!M223</f>
        <v>0.12878100000000001</v>
      </c>
      <c r="K239" s="27">
        <f>'AEO 2023 Table 49 Raw'!N223</f>
        <v>0.12643399999999999</v>
      </c>
      <c r="L239" s="27">
        <f>'AEO 2023 Table 49 Raw'!O223</f>
        <v>0.12619</v>
      </c>
      <c r="M239" s="27">
        <f>'AEO 2023 Table 49 Raw'!P223</f>
        <v>0.13042699999999999</v>
      </c>
      <c r="N239" s="27">
        <f>'AEO 2023 Table 49 Raw'!Q223</f>
        <v>0.13686999999999999</v>
      </c>
      <c r="O239" s="27">
        <f>'AEO 2023 Table 49 Raw'!R223</f>
        <v>0.14358899999999999</v>
      </c>
      <c r="P239" s="27">
        <f>'AEO 2023 Table 49 Raw'!S223</f>
        <v>0.150364</v>
      </c>
      <c r="Q239" s="27">
        <f>'AEO 2023 Table 49 Raw'!T223</f>
        <v>0.157578</v>
      </c>
      <c r="R239" s="27">
        <f>'AEO 2023 Table 49 Raw'!U223</f>
        <v>0.16470199999999999</v>
      </c>
      <c r="S239" s="27">
        <f>'AEO 2023 Table 49 Raw'!V223</f>
        <v>0.17252000000000001</v>
      </c>
      <c r="T239" s="27">
        <f>'AEO 2023 Table 49 Raw'!W223</f>
        <v>0.181256</v>
      </c>
      <c r="U239" s="27">
        <f>'AEO 2023 Table 49 Raw'!X223</f>
        <v>0.192083</v>
      </c>
      <c r="V239" s="27">
        <f>'AEO 2023 Table 49 Raw'!Y223</f>
        <v>0.206038</v>
      </c>
      <c r="W239" s="27">
        <f>'AEO 2023 Table 49 Raw'!Z223</f>
        <v>0.21943199999999999</v>
      </c>
      <c r="X239" s="27">
        <f>'AEO 2023 Table 49 Raw'!AA223</f>
        <v>0.23277400000000001</v>
      </c>
      <c r="Y239" s="27">
        <f>'AEO 2023 Table 49 Raw'!AB223</f>
        <v>0.24484400000000001</v>
      </c>
      <c r="Z239" s="27">
        <f>'AEO 2023 Table 49 Raw'!AC223</f>
        <v>0.256685</v>
      </c>
      <c r="AA239" s="27">
        <f>'AEO 2023 Table 49 Raw'!AD223</f>
        <v>0.27193800000000001</v>
      </c>
      <c r="AB239" s="27">
        <f>'AEO 2023 Table 49 Raw'!AE223</f>
        <v>0.29079700000000003</v>
      </c>
      <c r="AC239" s="27">
        <f>'AEO 2023 Table 49 Raw'!AF223</f>
        <v>0.31390000000000001</v>
      </c>
      <c r="AD239" s="27">
        <f>'AEO 2023 Table 49 Raw'!AG223</f>
        <v>0.33745599999999998</v>
      </c>
      <c r="AE239" s="27">
        <f>'AEO 2023 Table 49 Raw'!AH223</f>
        <v>0.35828700000000002</v>
      </c>
      <c r="AF239" s="46" t="str">
        <f>'AEO 2023 Table 49 Raw'!AI223</f>
        <v>- -</v>
      </c>
    </row>
    <row r="240" spans="1:32" ht="15" customHeight="1">
      <c r="A240" s="8" t="s">
        <v>1484</v>
      </c>
      <c r="B240" s="24" t="s">
        <v>1282</v>
      </c>
      <c r="C240" s="27">
        <f>'AEO 2023 Table 49 Raw'!F224</f>
        <v>0</v>
      </c>
      <c r="D240" s="27">
        <f>'AEO 2023 Table 49 Raw'!G224</f>
        <v>0</v>
      </c>
      <c r="E240" s="27">
        <f>'AEO 2023 Table 49 Raw'!H224</f>
        <v>0.27800999999999998</v>
      </c>
      <c r="F240" s="27">
        <f>'AEO 2023 Table 49 Raw'!I224</f>
        <v>0.26864199999999999</v>
      </c>
      <c r="G240" s="27">
        <f>'AEO 2023 Table 49 Raw'!J224</f>
        <v>0.26771800000000001</v>
      </c>
      <c r="H240" s="27">
        <f>'AEO 2023 Table 49 Raw'!K224</f>
        <v>0.27311099999999999</v>
      </c>
      <c r="I240" s="27">
        <f>'AEO 2023 Table 49 Raw'!L224</f>
        <v>0.27232800000000001</v>
      </c>
      <c r="J240" s="27">
        <f>'AEO 2023 Table 49 Raw'!M224</f>
        <v>0.26551599999999997</v>
      </c>
      <c r="K240" s="27">
        <f>'AEO 2023 Table 49 Raw'!N224</f>
        <v>0.25675399999999998</v>
      </c>
      <c r="L240" s="27">
        <f>'AEO 2023 Table 49 Raw'!O224</f>
        <v>0.25387300000000002</v>
      </c>
      <c r="M240" s="27">
        <f>'AEO 2023 Table 49 Raw'!P224</f>
        <v>0.25961600000000001</v>
      </c>
      <c r="N240" s="27">
        <f>'AEO 2023 Table 49 Raw'!Q224</f>
        <v>0.26997900000000002</v>
      </c>
      <c r="O240" s="27">
        <f>'AEO 2023 Table 49 Raw'!R224</f>
        <v>0.28048600000000001</v>
      </c>
      <c r="P240" s="27">
        <f>'AEO 2023 Table 49 Raw'!S224</f>
        <v>0.29162100000000002</v>
      </c>
      <c r="Q240" s="27">
        <f>'AEO 2023 Table 49 Raw'!T224</f>
        <v>0.30225099999999999</v>
      </c>
      <c r="R240" s="27">
        <f>'AEO 2023 Table 49 Raw'!U224</f>
        <v>0.31273699999999999</v>
      </c>
      <c r="S240" s="27">
        <f>'AEO 2023 Table 49 Raw'!V224</f>
        <v>0.32405800000000001</v>
      </c>
      <c r="T240" s="27">
        <f>'AEO 2023 Table 49 Raw'!W224</f>
        <v>0.33725899999999998</v>
      </c>
      <c r="U240" s="27">
        <f>'AEO 2023 Table 49 Raw'!X224</f>
        <v>0.35411700000000002</v>
      </c>
      <c r="V240" s="27">
        <f>'AEO 2023 Table 49 Raw'!Y224</f>
        <v>0.37623899999999999</v>
      </c>
      <c r="W240" s="27">
        <f>'AEO 2023 Table 49 Raw'!Z224</f>
        <v>0.39632899999999999</v>
      </c>
      <c r="X240" s="27">
        <f>'AEO 2023 Table 49 Raw'!AA224</f>
        <v>0.41493799999999997</v>
      </c>
      <c r="Y240" s="27">
        <f>'AEO 2023 Table 49 Raw'!AB224</f>
        <v>0.43014799999999997</v>
      </c>
      <c r="Z240" s="27">
        <f>'AEO 2023 Table 49 Raw'!AC224</f>
        <v>0.443635</v>
      </c>
      <c r="AA240" s="27">
        <f>'AEO 2023 Table 49 Raw'!AD224</f>
        <v>0.461254</v>
      </c>
      <c r="AB240" s="27">
        <f>'AEO 2023 Table 49 Raw'!AE224</f>
        <v>0.482068</v>
      </c>
      <c r="AC240" s="27">
        <f>'AEO 2023 Table 49 Raw'!AF224</f>
        <v>0.506992</v>
      </c>
      <c r="AD240" s="27">
        <f>'AEO 2023 Table 49 Raw'!AG224</f>
        <v>0.52922499999999995</v>
      </c>
      <c r="AE240" s="27">
        <f>'AEO 2023 Table 49 Raw'!AH224</f>
        <v>0.54466599999999998</v>
      </c>
      <c r="AF240" s="46" t="str">
        <f>'AEO 2023 Table 49 Raw'!AI224</f>
        <v>- -</v>
      </c>
    </row>
    <row r="241" spans="1:32" ht="15" customHeight="1">
      <c r="A241" s="8" t="s">
        <v>1485</v>
      </c>
      <c r="B241" s="24" t="s">
        <v>1284</v>
      </c>
      <c r="C241" s="27">
        <f>'AEO 2023 Table 49 Raw'!F225</f>
        <v>0</v>
      </c>
      <c r="D241" s="27">
        <f>'AEO 2023 Table 49 Raw'!G225</f>
        <v>0</v>
      </c>
      <c r="E241" s="27">
        <f>'AEO 2023 Table 49 Raw'!H225</f>
        <v>0.40806300000000001</v>
      </c>
      <c r="F241" s="27">
        <f>'AEO 2023 Table 49 Raw'!I225</f>
        <v>0.40667500000000001</v>
      </c>
      <c r="G241" s="27">
        <f>'AEO 2023 Table 49 Raw'!J225</f>
        <v>0.41714899999999999</v>
      </c>
      <c r="H241" s="27">
        <f>'AEO 2023 Table 49 Raw'!K225</f>
        <v>0.43362000000000001</v>
      </c>
      <c r="I241" s="27">
        <f>'AEO 2023 Table 49 Raw'!L225</f>
        <v>0.44035000000000002</v>
      </c>
      <c r="J241" s="27">
        <f>'AEO 2023 Table 49 Raw'!M225</f>
        <v>0.436807</v>
      </c>
      <c r="K241" s="27">
        <f>'AEO 2023 Table 49 Raw'!N225</f>
        <v>0.42644500000000002</v>
      </c>
      <c r="L241" s="27">
        <f>'AEO 2023 Table 49 Raw'!O225</f>
        <v>0.42166500000000001</v>
      </c>
      <c r="M241" s="27">
        <f>'AEO 2023 Table 49 Raw'!P225</f>
        <v>0.42833100000000002</v>
      </c>
      <c r="N241" s="27">
        <f>'AEO 2023 Table 49 Raw'!Q225</f>
        <v>0.43908700000000001</v>
      </c>
      <c r="O241" s="27">
        <f>'AEO 2023 Table 49 Raw'!R225</f>
        <v>0.4506</v>
      </c>
      <c r="P241" s="27">
        <f>'AEO 2023 Table 49 Raw'!S225</f>
        <v>0.46441100000000002</v>
      </c>
      <c r="Q241" s="27">
        <f>'AEO 2023 Table 49 Raw'!T225</f>
        <v>0.47588399999999997</v>
      </c>
      <c r="R241" s="27">
        <f>'AEO 2023 Table 49 Raw'!U225</f>
        <v>0.48666999999999999</v>
      </c>
      <c r="S241" s="27">
        <f>'AEO 2023 Table 49 Raw'!V225</f>
        <v>0.50003600000000004</v>
      </c>
      <c r="T241" s="27">
        <f>'AEO 2023 Table 49 Raw'!W225</f>
        <v>0.51450799999999997</v>
      </c>
      <c r="U241" s="27">
        <f>'AEO 2023 Table 49 Raw'!X225</f>
        <v>0.53324300000000002</v>
      </c>
      <c r="V241" s="27">
        <f>'AEO 2023 Table 49 Raw'!Y225</f>
        <v>0.55883499999999997</v>
      </c>
      <c r="W241" s="27">
        <f>'AEO 2023 Table 49 Raw'!Z225</f>
        <v>0.58118099999999995</v>
      </c>
      <c r="X241" s="27">
        <f>'AEO 2023 Table 49 Raw'!AA225</f>
        <v>0.60201400000000005</v>
      </c>
      <c r="Y241" s="27">
        <f>'AEO 2023 Table 49 Raw'!AB225</f>
        <v>0.61870099999999995</v>
      </c>
      <c r="Z241" s="27">
        <f>'AEO 2023 Table 49 Raw'!AC225</f>
        <v>0.63453300000000001</v>
      </c>
      <c r="AA241" s="27">
        <f>'AEO 2023 Table 49 Raw'!AD225</f>
        <v>0.65890199999999999</v>
      </c>
      <c r="AB241" s="27">
        <f>'AEO 2023 Table 49 Raw'!AE225</f>
        <v>0.69238699999999997</v>
      </c>
      <c r="AC241" s="27">
        <f>'AEO 2023 Table 49 Raw'!AF225</f>
        <v>0.73678399999999999</v>
      </c>
      <c r="AD241" s="27">
        <f>'AEO 2023 Table 49 Raw'!AG225</f>
        <v>0.78364599999999995</v>
      </c>
      <c r="AE241" s="27">
        <f>'AEO 2023 Table 49 Raw'!AH225</f>
        <v>0.82641399999999998</v>
      </c>
      <c r="AF241" s="46" t="str">
        <f>'AEO 2023 Table 49 Raw'!AI225</f>
        <v>- -</v>
      </c>
    </row>
    <row r="242" spans="1:32" ht="15" customHeight="1">
      <c r="A242" s="8" t="s">
        <v>1486</v>
      </c>
      <c r="B242" s="24" t="s">
        <v>1310</v>
      </c>
      <c r="C242" s="27">
        <f>'AEO 2023 Table 49 Raw'!F226</f>
        <v>279.16204800000003</v>
      </c>
      <c r="D242" s="27">
        <f>'AEO 2023 Table 49 Raw'!G226</f>
        <v>282.98837300000002</v>
      </c>
      <c r="E242" s="27">
        <f>'AEO 2023 Table 49 Raw'!H226</f>
        <v>279.71392800000001</v>
      </c>
      <c r="F242" s="27">
        <f>'AEO 2023 Table 49 Raw'!I226</f>
        <v>276.415863</v>
      </c>
      <c r="G242" s="27">
        <f>'AEO 2023 Table 49 Raw'!J226</f>
        <v>280.835846</v>
      </c>
      <c r="H242" s="27">
        <f>'AEO 2023 Table 49 Raw'!K226</f>
        <v>288.76684599999999</v>
      </c>
      <c r="I242" s="27">
        <f>'AEO 2023 Table 49 Raw'!L226</f>
        <v>289.64562999999998</v>
      </c>
      <c r="J242" s="27">
        <f>'AEO 2023 Table 49 Raw'!M226</f>
        <v>283.37469499999997</v>
      </c>
      <c r="K242" s="27">
        <f>'AEO 2023 Table 49 Raw'!N226</f>
        <v>272.53912400000002</v>
      </c>
      <c r="L242" s="27">
        <f>'AEO 2023 Table 49 Raw'!O226</f>
        <v>265.12857100000002</v>
      </c>
      <c r="M242" s="27">
        <f>'AEO 2023 Table 49 Raw'!P226</f>
        <v>264.546539</v>
      </c>
      <c r="N242" s="27">
        <f>'AEO 2023 Table 49 Raw'!Q226</f>
        <v>265.95886200000001</v>
      </c>
      <c r="O242" s="27">
        <f>'AEO 2023 Table 49 Raw'!R226</f>
        <v>267.159088</v>
      </c>
      <c r="P242" s="27">
        <f>'AEO 2023 Table 49 Raw'!S226</f>
        <v>268.97213699999998</v>
      </c>
      <c r="Q242" s="27">
        <f>'AEO 2023 Table 49 Raw'!T226</f>
        <v>268.596069</v>
      </c>
      <c r="R242" s="27">
        <f>'AEO 2023 Table 49 Raw'!U226</f>
        <v>267.02032500000001</v>
      </c>
      <c r="S242" s="27">
        <f>'AEO 2023 Table 49 Raw'!V226</f>
        <v>266.01004</v>
      </c>
      <c r="T242" s="27">
        <f>'AEO 2023 Table 49 Raw'!W226</f>
        <v>264.66433699999999</v>
      </c>
      <c r="U242" s="27">
        <f>'AEO 2023 Table 49 Raw'!X226</f>
        <v>264.51299999999998</v>
      </c>
      <c r="V242" s="27">
        <f>'AEO 2023 Table 49 Raw'!Y226</f>
        <v>266.57931500000001</v>
      </c>
      <c r="W242" s="27">
        <f>'AEO 2023 Table 49 Raw'!Z226</f>
        <v>265.88259900000003</v>
      </c>
      <c r="X242" s="27">
        <f>'AEO 2023 Table 49 Raw'!AA226</f>
        <v>263.426514</v>
      </c>
      <c r="Y242" s="27">
        <f>'AEO 2023 Table 49 Raw'!AB226</f>
        <v>258.29144300000002</v>
      </c>
      <c r="Z242" s="27">
        <f>'AEO 2023 Table 49 Raw'!AC226</f>
        <v>252.12806699999999</v>
      </c>
      <c r="AA242" s="27">
        <f>'AEO 2023 Table 49 Raw'!AD226</f>
        <v>248.637665</v>
      </c>
      <c r="AB242" s="27">
        <f>'AEO 2023 Table 49 Raw'!AE226</f>
        <v>247.640503</v>
      </c>
      <c r="AC242" s="27">
        <f>'AEO 2023 Table 49 Raw'!AF226</f>
        <v>249.35369900000001</v>
      </c>
      <c r="AD242" s="27">
        <f>'AEO 2023 Table 49 Raw'!AG226</f>
        <v>250.621521</v>
      </c>
      <c r="AE242" s="27">
        <f>'AEO 2023 Table 49 Raw'!AH226</f>
        <v>249.51445000000001</v>
      </c>
      <c r="AF242" s="46">
        <f>'AEO 2023 Table 49 Raw'!AI226</f>
        <v>-4.0000000000000001E-3</v>
      </c>
    </row>
    <row r="243" spans="1:32" ht="15" customHeight="1">
      <c r="A243" s="8" t="s">
        <v>1487</v>
      </c>
      <c r="B243" s="23" t="s">
        <v>1488</v>
      </c>
      <c r="C243" s="27">
        <f>'AEO 2023 Table 49 Raw'!F227</f>
        <v>711.90508999999997</v>
      </c>
      <c r="D243" s="27">
        <f>'AEO 2023 Table 49 Raw'!G227</f>
        <v>731.84020999999996</v>
      </c>
      <c r="E243" s="27">
        <f>'AEO 2023 Table 49 Raw'!H227</f>
        <v>742.94183299999997</v>
      </c>
      <c r="F243" s="27">
        <f>'AEO 2023 Table 49 Raw'!I227</f>
        <v>750.35986300000002</v>
      </c>
      <c r="G243" s="27">
        <f>'AEO 2023 Table 49 Raw'!J227</f>
        <v>767.58081100000004</v>
      </c>
      <c r="H243" s="27">
        <f>'AEO 2023 Table 49 Raw'!K227</f>
        <v>786.13439900000003</v>
      </c>
      <c r="I243" s="27">
        <f>'AEO 2023 Table 49 Raw'!L227</f>
        <v>791.50878899999998</v>
      </c>
      <c r="J243" s="27">
        <f>'AEO 2023 Table 49 Raw'!M227</f>
        <v>786.96075399999995</v>
      </c>
      <c r="K243" s="27">
        <f>'AEO 2023 Table 49 Raw'!N227</f>
        <v>772.96520999999996</v>
      </c>
      <c r="L243" s="27">
        <f>'AEO 2023 Table 49 Raw'!O227</f>
        <v>765.68450900000005</v>
      </c>
      <c r="M243" s="27">
        <f>'AEO 2023 Table 49 Raw'!P227</f>
        <v>771.08819600000004</v>
      </c>
      <c r="N243" s="27">
        <f>'AEO 2023 Table 49 Raw'!Q227</f>
        <v>779.19549600000005</v>
      </c>
      <c r="O243" s="27">
        <f>'AEO 2023 Table 49 Raw'!R227</f>
        <v>788.67095900000004</v>
      </c>
      <c r="P243" s="27">
        <f>'AEO 2023 Table 49 Raw'!S227</f>
        <v>800.96154799999999</v>
      </c>
      <c r="Q243" s="27">
        <f>'AEO 2023 Table 49 Raw'!T227</f>
        <v>809.29266399999995</v>
      </c>
      <c r="R243" s="27">
        <f>'AEO 2023 Table 49 Raw'!U227</f>
        <v>815.65643299999999</v>
      </c>
      <c r="S243" s="27">
        <f>'AEO 2023 Table 49 Raw'!V227</f>
        <v>823.77453600000001</v>
      </c>
      <c r="T243" s="27">
        <f>'AEO 2023 Table 49 Raw'!W227</f>
        <v>829.73254399999996</v>
      </c>
      <c r="U243" s="27">
        <f>'AEO 2023 Table 49 Raw'!X227</f>
        <v>839.26415999999995</v>
      </c>
      <c r="V243" s="27">
        <f>'AEO 2023 Table 49 Raw'!Y227</f>
        <v>851.65173300000004</v>
      </c>
      <c r="W243" s="27">
        <f>'AEO 2023 Table 49 Raw'!Z227</f>
        <v>856.70849599999997</v>
      </c>
      <c r="X243" s="27">
        <f>'AEO 2023 Table 49 Raw'!AA227</f>
        <v>859.44567900000004</v>
      </c>
      <c r="Y243" s="27">
        <f>'AEO 2023 Table 49 Raw'!AB227</f>
        <v>857.45519999999999</v>
      </c>
      <c r="Z243" s="27">
        <f>'AEO 2023 Table 49 Raw'!AC227</f>
        <v>855.27301</v>
      </c>
      <c r="AA243" s="27">
        <f>'AEO 2023 Table 49 Raw'!AD227</f>
        <v>857.67529300000001</v>
      </c>
      <c r="AB243" s="27">
        <f>'AEO 2023 Table 49 Raw'!AE227</f>
        <v>863.11633300000005</v>
      </c>
      <c r="AC243" s="27">
        <f>'AEO 2023 Table 49 Raw'!AF227</f>
        <v>874.22662400000002</v>
      </c>
      <c r="AD243" s="27">
        <f>'AEO 2023 Table 49 Raw'!AG227</f>
        <v>885.059753</v>
      </c>
      <c r="AE243" s="27">
        <f>'AEO 2023 Table 49 Raw'!AH227</f>
        <v>892.20599400000003</v>
      </c>
      <c r="AF243" s="46">
        <f>'AEO 2023 Table 49 Raw'!AI227</f>
        <v>8.0000000000000002E-3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6"/>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6"/>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6"/>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6"/>
    </row>
    <row r="248" spans="1:32" ht="12" customHeight="1">
      <c r="A248" s="8" t="s">
        <v>1489</v>
      </c>
      <c r="B248" s="24" t="s">
        <v>1490</v>
      </c>
      <c r="C248" s="27">
        <f>'AEO 2023 Table 49 Raw'!F229</f>
        <v>1621.6689449999999</v>
      </c>
      <c r="D248" s="27">
        <f>'AEO 2023 Table 49 Raw'!G229</f>
        <v>1602.000732</v>
      </c>
      <c r="E248" s="27">
        <f>'AEO 2023 Table 49 Raw'!H229</f>
        <v>1666.5855710000001</v>
      </c>
      <c r="F248" s="27">
        <f>'AEO 2023 Table 49 Raw'!I229</f>
        <v>1629.5417480000001</v>
      </c>
      <c r="G248" s="27">
        <f>'AEO 2023 Table 49 Raw'!J229</f>
        <v>1622.1038820000001</v>
      </c>
      <c r="H248" s="27">
        <f>'AEO 2023 Table 49 Raw'!K229</f>
        <v>1617.788086</v>
      </c>
      <c r="I248" s="27">
        <f>'AEO 2023 Table 49 Raw'!L229</f>
        <v>1627.6685789999999</v>
      </c>
      <c r="J248" s="27">
        <f>'AEO 2023 Table 49 Raw'!M229</f>
        <v>1646.1723629999999</v>
      </c>
      <c r="K248" s="27">
        <f>'AEO 2023 Table 49 Raw'!N229</f>
        <v>1647.666626</v>
      </c>
      <c r="L248" s="27">
        <f>'AEO 2023 Table 49 Raw'!O229</f>
        <v>1652.6727289999999</v>
      </c>
      <c r="M248" s="27">
        <f>'AEO 2023 Table 49 Raw'!P229</f>
        <v>1664.2730710000001</v>
      </c>
      <c r="N248" s="27">
        <f>'AEO 2023 Table 49 Raw'!Q229</f>
        <v>1670.6632079999999</v>
      </c>
      <c r="O248" s="27">
        <f>'AEO 2023 Table 49 Raw'!R229</f>
        <v>1671.606689</v>
      </c>
      <c r="P248" s="27">
        <f>'AEO 2023 Table 49 Raw'!S229</f>
        <v>1677.693237</v>
      </c>
      <c r="Q248" s="27">
        <f>'AEO 2023 Table 49 Raw'!T229</f>
        <v>1679.6362300000001</v>
      </c>
      <c r="R248" s="27">
        <f>'AEO 2023 Table 49 Raw'!U229</f>
        <v>1688.5701899999999</v>
      </c>
      <c r="S248" s="27">
        <f>'AEO 2023 Table 49 Raw'!V229</f>
        <v>1686.594482</v>
      </c>
      <c r="T248" s="27">
        <f>'AEO 2023 Table 49 Raw'!W229</f>
        <v>1681.6455080000001</v>
      </c>
      <c r="U248" s="27">
        <f>'AEO 2023 Table 49 Raw'!X229</f>
        <v>1689.9884030000001</v>
      </c>
      <c r="V248" s="27">
        <f>'AEO 2023 Table 49 Raw'!Y229</f>
        <v>1696.063232</v>
      </c>
      <c r="W248" s="27">
        <f>'AEO 2023 Table 49 Raw'!Z229</f>
        <v>1708.9470209999999</v>
      </c>
      <c r="X248" s="27">
        <f>'AEO 2023 Table 49 Raw'!AA229</f>
        <v>1713.184082</v>
      </c>
      <c r="Y248" s="27">
        <f>'AEO 2023 Table 49 Raw'!AB229</f>
        <v>1713.7332759999999</v>
      </c>
      <c r="Z248" s="27">
        <f>'AEO 2023 Table 49 Raw'!AC229</f>
        <v>1719.427246</v>
      </c>
      <c r="AA248" s="27">
        <f>'AEO 2023 Table 49 Raw'!AD229</f>
        <v>1717.267578</v>
      </c>
      <c r="AB248" s="27">
        <f>'AEO 2023 Table 49 Raw'!AE229</f>
        <v>1721.3813479999999</v>
      </c>
      <c r="AC248" s="27">
        <f>'AEO 2023 Table 49 Raw'!AF229</f>
        <v>1723.7348629999999</v>
      </c>
      <c r="AD248" s="27">
        <f>'AEO 2023 Table 49 Raw'!AG229</f>
        <v>1730.982788</v>
      </c>
      <c r="AE248" s="27">
        <f>'AEO 2023 Table 49 Raw'!AH229</f>
        <v>1740.2647710000001</v>
      </c>
      <c r="AF248" s="46">
        <f>'AEO 2023 Table 49 Raw'!AI229</f>
        <v>3.0000000000000001E-3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6">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6">
        <f>'AEO 2023 Table 49 Raw'!AI231</f>
        <v>0</v>
      </c>
    </row>
    <row r="251" spans="1:32" ht="15" customHeight="1">
      <c r="A251" s="8" t="s">
        <v>1494</v>
      </c>
      <c r="B251" s="24" t="s">
        <v>1495</v>
      </c>
      <c r="C251" s="27">
        <f>'AEO 2023 Table 49 Raw'!F232</f>
        <v>481.21499599999999</v>
      </c>
      <c r="D251" s="27">
        <f>'AEO 2023 Table 49 Raw'!G232</f>
        <v>474.35510299999999</v>
      </c>
      <c r="E251" s="27">
        <f>'AEO 2023 Table 49 Raw'!H232</f>
        <v>492.41626000000002</v>
      </c>
      <c r="F251" s="27">
        <f>'AEO 2023 Table 49 Raw'!I232</f>
        <v>480.43441799999999</v>
      </c>
      <c r="G251" s="27">
        <f>'AEO 2023 Table 49 Raw'!J232</f>
        <v>477.020782</v>
      </c>
      <c r="H251" s="27">
        <f>'AEO 2023 Table 49 Raw'!K232</f>
        <v>474.299622</v>
      </c>
      <c r="I251" s="27">
        <f>'AEO 2023 Table 49 Raw'!L232</f>
        <v>475.501465</v>
      </c>
      <c r="J251" s="27">
        <f>'AEO 2023 Table 49 Raw'!M232</f>
        <v>478.95886200000001</v>
      </c>
      <c r="K251" s="27">
        <f>'AEO 2023 Table 49 Raw'!N232</f>
        <v>477.21209700000003</v>
      </c>
      <c r="L251" s="27">
        <f>'AEO 2023 Table 49 Raw'!O232</f>
        <v>476.24475100000001</v>
      </c>
      <c r="M251" s="27">
        <f>'AEO 2023 Table 49 Raw'!P232</f>
        <v>476.68658399999998</v>
      </c>
      <c r="N251" s="27">
        <f>'AEO 2023 Table 49 Raw'!Q232</f>
        <v>475.14428700000002</v>
      </c>
      <c r="O251" s="27">
        <f>'AEO 2023 Table 49 Raw'!R232</f>
        <v>471.58700599999997</v>
      </c>
      <c r="P251" s="27">
        <f>'AEO 2023 Table 49 Raw'!S232</f>
        <v>469.02270499999997</v>
      </c>
      <c r="Q251" s="27">
        <f>'AEO 2023 Table 49 Raw'!T232</f>
        <v>464.849243</v>
      </c>
      <c r="R251" s="27">
        <f>'AEO 2023 Table 49 Raw'!U232</f>
        <v>462.16082799999998</v>
      </c>
      <c r="S251" s="27">
        <f>'AEO 2023 Table 49 Raw'!V232</f>
        <v>456.06091300000003</v>
      </c>
      <c r="T251" s="27">
        <f>'AEO 2023 Table 49 Raw'!W232</f>
        <v>448.79238900000001</v>
      </c>
      <c r="U251" s="27">
        <f>'AEO 2023 Table 49 Raw'!X232</f>
        <v>444.68633999999997</v>
      </c>
      <c r="V251" s="27">
        <f>'AEO 2023 Table 49 Raw'!Y232</f>
        <v>439.572968</v>
      </c>
      <c r="W251" s="27">
        <f>'AEO 2023 Table 49 Raw'!Z232</f>
        <v>435.80844100000002</v>
      </c>
      <c r="X251" s="27">
        <f>'AEO 2023 Table 49 Raw'!AA232</f>
        <v>429.44543499999997</v>
      </c>
      <c r="Y251" s="27">
        <f>'AEO 2023 Table 49 Raw'!AB232</f>
        <v>421.835083</v>
      </c>
      <c r="Z251" s="27">
        <f>'AEO 2023 Table 49 Raw'!AC232</f>
        <v>415.18017600000002</v>
      </c>
      <c r="AA251" s="27">
        <f>'AEO 2023 Table 49 Raw'!AD232</f>
        <v>406.35131799999999</v>
      </c>
      <c r="AB251" s="27">
        <f>'AEO 2023 Table 49 Raw'!AE232</f>
        <v>397.55825800000002</v>
      </c>
      <c r="AC251" s="27">
        <f>'AEO 2023 Table 49 Raw'!AF232</f>
        <v>388.556488</v>
      </c>
      <c r="AD251" s="27">
        <f>'AEO 2023 Table 49 Raw'!AG232</f>
        <v>380.834656</v>
      </c>
      <c r="AE251" s="27">
        <f>'AEO 2023 Table 49 Raw'!AH232</f>
        <v>373.69647200000003</v>
      </c>
      <c r="AF251" s="46">
        <f>'AEO 2023 Table 49 Raw'!AI232</f>
        <v>-8.9999999999999993E-3</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6"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6" t="str">
        <f>'AEO 2023 Table 49 Raw'!AI234</f>
        <v>- -</v>
      </c>
    </row>
    <row r="254" spans="1:32" ht="15" customHeight="1">
      <c r="A254" s="8" t="s">
        <v>1500</v>
      </c>
      <c r="B254" s="24" t="s">
        <v>1501</v>
      </c>
      <c r="C254" s="27">
        <f>'AEO 2023 Table 49 Raw'!F235</f>
        <v>0.51553700000000002</v>
      </c>
      <c r="D254" s="27">
        <f>'AEO 2023 Table 49 Raw'!G235</f>
        <v>1.031112</v>
      </c>
      <c r="E254" s="27">
        <f>'AEO 2023 Table 49 Raw'!H235</f>
        <v>1.6138049999999999</v>
      </c>
      <c r="F254" s="27">
        <f>'AEO 2023 Table 49 Raw'!I235</f>
        <v>2.1053299999999999</v>
      </c>
      <c r="G254" s="27">
        <f>'AEO 2023 Table 49 Raw'!J235</f>
        <v>2.8101180000000001</v>
      </c>
      <c r="H254" s="27">
        <f>'AEO 2023 Table 49 Raw'!K235</f>
        <v>3.7501869999999999</v>
      </c>
      <c r="I254" s="27">
        <f>'AEO 2023 Table 49 Raw'!L235</f>
        <v>4.9608460000000001</v>
      </c>
      <c r="J254" s="27">
        <f>'AEO 2023 Table 49 Raw'!M235</f>
        <v>6.4531530000000004</v>
      </c>
      <c r="K254" s="27">
        <f>'AEO 2023 Table 49 Raw'!N235</f>
        <v>8.1283089999999998</v>
      </c>
      <c r="L254" s="27">
        <f>'AEO 2023 Table 49 Raw'!O235</f>
        <v>10.057039</v>
      </c>
      <c r="M254" s="27">
        <f>'AEO 2023 Table 49 Raw'!P235</f>
        <v>12.512364</v>
      </c>
      <c r="N254" s="27">
        <f>'AEO 2023 Table 49 Raw'!Q235</f>
        <v>15.415238</v>
      </c>
      <c r="O254" s="27">
        <f>'AEO 2023 Table 49 Raw'!R235</f>
        <v>18.732063</v>
      </c>
      <c r="P254" s="27">
        <f>'AEO 2023 Table 49 Raw'!S235</f>
        <v>22.562891</v>
      </c>
      <c r="Q254" s="27">
        <f>'AEO 2023 Table 49 Raw'!T235</f>
        <v>26.786846000000001</v>
      </c>
      <c r="R254" s="27">
        <f>'AEO 2023 Table 49 Raw'!U235</f>
        <v>31.569227000000001</v>
      </c>
      <c r="S254" s="27">
        <f>'AEO 2023 Table 49 Raw'!V235</f>
        <v>36.571510000000004</v>
      </c>
      <c r="T254" s="27">
        <f>'AEO 2023 Table 49 Raw'!W235</f>
        <v>41.876682000000002</v>
      </c>
      <c r="U254" s="27">
        <f>'AEO 2023 Table 49 Raw'!X235</f>
        <v>47.897132999999997</v>
      </c>
      <c r="V254" s="27">
        <f>'AEO 2023 Table 49 Raw'!Y235</f>
        <v>54.260029000000003</v>
      </c>
      <c r="W254" s="27">
        <f>'AEO 2023 Table 49 Raw'!Z235</f>
        <v>61.251232000000002</v>
      </c>
      <c r="X254" s="27">
        <f>'AEO 2023 Table 49 Raw'!AA235</f>
        <v>68.321213</v>
      </c>
      <c r="Y254" s="27">
        <f>'AEO 2023 Table 49 Raw'!AB235</f>
        <v>75.566299000000001</v>
      </c>
      <c r="Z254" s="27">
        <f>'AEO 2023 Table 49 Raw'!AC235</f>
        <v>83.347649000000004</v>
      </c>
      <c r="AA254" s="27">
        <f>'AEO 2023 Table 49 Raw'!AD235</f>
        <v>91.025429000000003</v>
      </c>
      <c r="AB254" s="27">
        <f>'AEO 2023 Table 49 Raw'!AE235</f>
        <v>100.48432200000001</v>
      </c>
      <c r="AC254" s="27">
        <f>'AEO 2023 Table 49 Raw'!AF235</f>
        <v>109.64125799999999</v>
      </c>
      <c r="AD254" s="27">
        <f>'AEO 2023 Table 49 Raw'!AG235</f>
        <v>118.93048899999999</v>
      </c>
      <c r="AE254" s="27">
        <f>'AEO 2023 Table 49 Raw'!AH235</f>
        <v>128.218796</v>
      </c>
      <c r="AF254" s="46">
        <f>'AEO 2023 Table 49 Raw'!AI235</f>
        <v>0.218</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6"/>
    </row>
    <row r="256" spans="1:32" ht="15" customHeight="1">
      <c r="B256" s="23" t="s">
        <v>154</v>
      </c>
      <c r="C256" s="27">
        <f>'AEO 2023 Table 49 Raw'!F237</f>
        <v>444.89984099999998</v>
      </c>
      <c r="D256" s="27">
        <f>'AEO 2023 Table 49 Raw'!G237</f>
        <v>450.49111900000003</v>
      </c>
      <c r="E256" s="27">
        <f>'AEO 2023 Table 49 Raw'!H237</f>
        <v>449.02374300000002</v>
      </c>
      <c r="F256" s="27">
        <f>'AEO 2023 Table 49 Raw'!I237</f>
        <v>447.715576</v>
      </c>
      <c r="G256" s="27">
        <f>'AEO 2023 Table 49 Raw'!J237</f>
        <v>447.824005</v>
      </c>
      <c r="H256" s="27">
        <f>'AEO 2023 Table 49 Raw'!K237</f>
        <v>447.09670999999997</v>
      </c>
      <c r="I256" s="27">
        <f>'AEO 2023 Table 49 Raw'!L237</f>
        <v>446.20770299999998</v>
      </c>
      <c r="J256" s="27">
        <f>'AEO 2023 Table 49 Raw'!M237</f>
        <v>444.16409299999998</v>
      </c>
      <c r="K256" s="27">
        <f>'AEO 2023 Table 49 Raw'!N237</f>
        <v>441.18298299999998</v>
      </c>
      <c r="L256" s="27">
        <f>'AEO 2023 Table 49 Raw'!O237</f>
        <v>438.52200299999998</v>
      </c>
      <c r="M256" s="27">
        <f>'AEO 2023 Table 49 Raw'!P237</f>
        <v>436.823578</v>
      </c>
      <c r="N256" s="27">
        <f>'AEO 2023 Table 49 Raw'!Q237</f>
        <v>434.88879400000002</v>
      </c>
      <c r="O256" s="27">
        <f>'AEO 2023 Table 49 Raw'!R237</f>
        <v>433.18487499999998</v>
      </c>
      <c r="P256" s="27">
        <f>'AEO 2023 Table 49 Raw'!S237</f>
        <v>431.45101899999997</v>
      </c>
      <c r="Q256" s="27">
        <f>'AEO 2023 Table 49 Raw'!T237</f>
        <v>428.73455799999999</v>
      </c>
      <c r="R256" s="27">
        <f>'AEO 2023 Table 49 Raw'!U237</f>
        <v>426.84320100000002</v>
      </c>
      <c r="S256" s="27">
        <f>'AEO 2023 Table 49 Raw'!V237</f>
        <v>424.50756799999999</v>
      </c>
      <c r="T256" s="27">
        <f>'AEO 2023 Table 49 Raw'!W237</f>
        <v>422.14855999999997</v>
      </c>
      <c r="U256" s="27">
        <f>'AEO 2023 Table 49 Raw'!X237</f>
        <v>420.87176499999998</v>
      </c>
      <c r="V256" s="27">
        <f>'AEO 2023 Table 49 Raw'!Y237</f>
        <v>419.95474200000001</v>
      </c>
      <c r="W256" s="27">
        <f>'AEO 2023 Table 49 Raw'!Z237</f>
        <v>418.61642499999999</v>
      </c>
      <c r="X256" s="27">
        <f>'AEO 2023 Table 49 Raw'!AA237</f>
        <v>417.23568699999998</v>
      </c>
      <c r="Y256" s="27">
        <f>'AEO 2023 Table 49 Raw'!AB237</f>
        <v>415.20636000000002</v>
      </c>
      <c r="Z256" s="27">
        <f>'AEO 2023 Table 49 Raw'!AC237</f>
        <v>413.15087899999997</v>
      </c>
      <c r="AA256" s="27">
        <f>'AEO 2023 Table 49 Raw'!AD237</f>
        <v>411.09756499999997</v>
      </c>
      <c r="AB256" s="27">
        <f>'AEO 2023 Table 49 Raw'!AE237</f>
        <v>408.89117399999998</v>
      </c>
      <c r="AC256" s="27">
        <f>'AEO 2023 Table 49 Raw'!AF237</f>
        <v>407.28939800000001</v>
      </c>
      <c r="AD256" s="27">
        <f>'AEO 2023 Table 49 Raw'!AG237</f>
        <v>405.94958500000001</v>
      </c>
      <c r="AE256" s="27">
        <f>'AEO 2023 Table 49 Raw'!AH237</f>
        <v>404.558289</v>
      </c>
      <c r="AF256" s="46">
        <f>'AEO 2023 Table 49 Raw'!AI237</f>
        <v>-3.0000000000000001E-3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6">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6">
        <f>'AEO 2023 Table 49 Raw'!AI239</f>
        <v>0</v>
      </c>
    </row>
    <row r="259" spans="1:32" ht="15" customHeight="1">
      <c r="B259" s="23" t="s">
        <v>1493</v>
      </c>
      <c r="C259" s="27">
        <f>'AEO 2023 Table 49 Raw'!F240</f>
        <v>95.724982999999995</v>
      </c>
      <c r="D259" s="27">
        <f>'AEO 2023 Table 49 Raw'!G240</f>
        <v>96.422698999999994</v>
      </c>
      <c r="E259" s="27">
        <f>'AEO 2023 Table 49 Raw'!H240</f>
        <v>95.730300999999997</v>
      </c>
      <c r="F259" s="27">
        <f>'AEO 2023 Table 49 Raw'!I240</f>
        <v>95.126534000000007</v>
      </c>
      <c r="G259" s="27">
        <f>'AEO 2023 Table 49 Raw'!J240</f>
        <v>94.840912000000003</v>
      </c>
      <c r="H259" s="27">
        <f>'AEO 2023 Table 49 Raw'!K240</f>
        <v>94.360016000000002</v>
      </c>
      <c r="I259" s="27">
        <f>'AEO 2023 Table 49 Raw'!L240</f>
        <v>93.855926999999994</v>
      </c>
      <c r="J259" s="27">
        <f>'AEO 2023 Table 49 Raw'!M240</f>
        <v>93.100173999999996</v>
      </c>
      <c r="K259" s="27">
        <f>'AEO 2023 Table 49 Raw'!N240</f>
        <v>92.171616</v>
      </c>
      <c r="L259" s="27">
        <f>'AEO 2023 Table 49 Raw'!O240</f>
        <v>91.315467999999996</v>
      </c>
      <c r="M259" s="27">
        <f>'AEO 2023 Table 49 Raw'!P240</f>
        <v>90.654572000000002</v>
      </c>
      <c r="N259" s="27">
        <f>'AEO 2023 Table 49 Raw'!Q240</f>
        <v>89.939941000000005</v>
      </c>
      <c r="O259" s="27">
        <f>'AEO 2023 Table 49 Raw'!R240</f>
        <v>89.268332999999998</v>
      </c>
      <c r="P259" s="27">
        <f>'AEO 2023 Table 49 Raw'!S240</f>
        <v>88.611205999999996</v>
      </c>
      <c r="Q259" s="27">
        <f>'AEO 2023 Table 49 Raw'!T240</f>
        <v>87.753417999999996</v>
      </c>
      <c r="R259" s="27">
        <f>'AEO 2023 Table 49 Raw'!U240</f>
        <v>87.064812000000003</v>
      </c>
      <c r="S259" s="27">
        <f>'AEO 2023 Table 49 Raw'!V240</f>
        <v>86.300651999999999</v>
      </c>
      <c r="T259" s="27">
        <f>'AEO 2023 Table 49 Raw'!W240</f>
        <v>85.537093999999996</v>
      </c>
      <c r="U259" s="27">
        <f>'AEO 2023 Table 49 Raw'!X240</f>
        <v>84.938889000000003</v>
      </c>
      <c r="V259" s="27">
        <f>'AEO 2023 Table 49 Raw'!Y240</f>
        <v>84.340286000000006</v>
      </c>
      <c r="W259" s="27">
        <f>'AEO 2023 Table 49 Raw'!Z240</f>
        <v>83.657653999999994</v>
      </c>
      <c r="X259" s="27">
        <f>'AEO 2023 Table 49 Raw'!AA240</f>
        <v>82.964316999999994</v>
      </c>
      <c r="Y259" s="27">
        <f>'AEO 2023 Table 49 Raw'!AB240</f>
        <v>82.141852999999998</v>
      </c>
      <c r="Z259" s="27">
        <f>'AEO 2023 Table 49 Raw'!AC240</f>
        <v>81.311156999999994</v>
      </c>
      <c r="AA259" s="27">
        <f>'AEO 2023 Table 49 Raw'!AD240</f>
        <v>80.473670999999996</v>
      </c>
      <c r="AB259" s="27">
        <f>'AEO 2023 Table 49 Raw'!AE240</f>
        <v>79.602264000000005</v>
      </c>
      <c r="AC259" s="27">
        <f>'AEO 2023 Table 49 Raw'!AF240</f>
        <v>78.848433999999997</v>
      </c>
      <c r="AD259" s="27">
        <f>'AEO 2023 Table 49 Raw'!AG240</f>
        <v>78.135283999999999</v>
      </c>
      <c r="AE259" s="27">
        <f>'AEO 2023 Table 49 Raw'!AH240</f>
        <v>77.402191000000002</v>
      </c>
      <c r="AF259" s="46">
        <f>'AEO 2023 Table 49 Raw'!AI240</f>
        <v>-8.0000000000000002E-3</v>
      </c>
    </row>
    <row r="260" spans="1:32" ht="15" customHeight="1">
      <c r="A260" s="8" t="s">
        <v>1505</v>
      </c>
      <c r="B260" s="24" t="s">
        <v>1495</v>
      </c>
      <c r="C260" s="27">
        <f>'AEO 2023 Table 49 Raw'!F241</f>
        <v>1.8763749999999999</v>
      </c>
      <c r="D260" s="27">
        <f>'AEO 2023 Table 49 Raw'!G241</f>
        <v>1.8085869999999999</v>
      </c>
      <c r="E260" s="27">
        <f>'AEO 2023 Table 49 Raw'!H241</f>
        <v>1.7157039999999999</v>
      </c>
      <c r="F260" s="27">
        <f>'AEO 2023 Table 49 Raw'!I241</f>
        <v>1.6258729999999999</v>
      </c>
      <c r="G260" s="27">
        <f>'AEO 2023 Table 49 Raw'!J241</f>
        <v>1.550691</v>
      </c>
      <c r="H260" s="27">
        <f>'AEO 2023 Table 49 Raw'!K241</f>
        <v>1.469492</v>
      </c>
      <c r="I260" s="27">
        <f>'AEO 2023 Table 49 Raw'!L241</f>
        <v>1.389602</v>
      </c>
      <c r="J260" s="27">
        <f>'AEO 2023 Table 49 Raw'!M241</f>
        <v>1.3076479999999999</v>
      </c>
      <c r="K260" s="27">
        <f>'AEO 2023 Table 49 Raw'!N241</f>
        <v>1.2200329999999999</v>
      </c>
      <c r="L260" s="27">
        <f>'AEO 2023 Table 49 Raw'!O241</f>
        <v>1.131213</v>
      </c>
      <c r="M260" s="27">
        <f>'AEO 2023 Table 49 Raw'!P241</f>
        <v>1.048195</v>
      </c>
      <c r="N260" s="27">
        <f>'AEO 2023 Table 49 Raw'!Q241</f>
        <v>0.96353599999999995</v>
      </c>
      <c r="O260" s="27">
        <f>'AEO 2023 Table 49 Raw'!R241</f>
        <v>0.88289600000000001</v>
      </c>
      <c r="P260" s="27">
        <f>'AEO 2023 Table 49 Raw'!S241</f>
        <v>0.80560200000000004</v>
      </c>
      <c r="Q260" s="27">
        <f>'AEO 2023 Table 49 Raw'!T241</f>
        <v>0.73756200000000005</v>
      </c>
      <c r="R260" s="27">
        <f>'AEO 2023 Table 49 Raw'!U241</f>
        <v>0.66594100000000001</v>
      </c>
      <c r="S260" s="27">
        <f>'AEO 2023 Table 49 Raw'!V241</f>
        <v>0.58503099999999997</v>
      </c>
      <c r="T260" s="27">
        <f>'AEO 2023 Table 49 Raw'!W241</f>
        <v>0.49956099999999998</v>
      </c>
      <c r="U260" s="27">
        <f>'AEO 2023 Table 49 Raw'!X241</f>
        <v>0.42490299999999998</v>
      </c>
      <c r="V260" s="27">
        <f>'AEO 2023 Table 49 Raw'!Y241</f>
        <v>0.42233900000000002</v>
      </c>
      <c r="W260" s="27">
        <f>'AEO 2023 Table 49 Raw'!Z241</f>
        <v>0.41936499999999999</v>
      </c>
      <c r="X260" s="27">
        <f>'AEO 2023 Table 49 Raw'!AA241</f>
        <v>0.41636600000000001</v>
      </c>
      <c r="Y260" s="27">
        <f>'AEO 2023 Table 49 Raw'!AB241</f>
        <v>0.41274</v>
      </c>
      <c r="Z260" s="27">
        <f>'AEO 2023 Table 49 Raw'!AC241</f>
        <v>0.409109</v>
      </c>
      <c r="AA260" s="27">
        <f>'AEO 2023 Table 49 Raw'!AD241</f>
        <v>0.405505</v>
      </c>
      <c r="AB260" s="27">
        <f>'AEO 2023 Table 49 Raw'!AE241</f>
        <v>0.40177200000000002</v>
      </c>
      <c r="AC260" s="27">
        <f>'AEO 2023 Table 49 Raw'!AF241</f>
        <v>0.39865600000000001</v>
      </c>
      <c r="AD260" s="27">
        <f>'AEO 2023 Table 49 Raw'!AG241</f>
        <v>0.395814</v>
      </c>
      <c r="AE260" s="27">
        <f>'AEO 2023 Table 49 Raw'!AH241</f>
        <v>0.39293800000000001</v>
      </c>
      <c r="AF260" s="46">
        <f>'AEO 2023 Table 49 Raw'!AI241</f>
        <v>-5.3999999999999999E-2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6" t="str">
        <f>'AEO 2023 Table 49 Raw'!AI242</f>
        <v>- -</v>
      </c>
    </row>
    <row r="262" spans="1:32" ht="15" customHeight="1">
      <c r="A262" s="8" t="s">
        <v>1507</v>
      </c>
      <c r="B262" s="24" t="s">
        <v>1499</v>
      </c>
      <c r="C262" s="27">
        <f>'AEO 2023 Table 49 Raw'!F243</f>
        <v>0.638131</v>
      </c>
      <c r="D262" s="27">
        <f>'AEO 2023 Table 49 Raw'!G243</f>
        <v>0.70208599999999999</v>
      </c>
      <c r="E262" s="27">
        <f>'AEO 2023 Table 49 Raw'!H243</f>
        <v>0.753251</v>
      </c>
      <c r="F262" s="27">
        <f>'AEO 2023 Table 49 Raw'!I243</f>
        <v>0.80344899999999997</v>
      </c>
      <c r="G262" s="27">
        <f>'AEO 2023 Table 49 Raw'!J243</f>
        <v>0.84972899999999996</v>
      </c>
      <c r="H262" s="27">
        <f>'AEO 2023 Table 49 Raw'!K243</f>
        <v>0.89651700000000001</v>
      </c>
      <c r="I262" s="27">
        <f>'AEO 2023 Table 49 Raw'!L243</f>
        <v>0.94184999999999997</v>
      </c>
      <c r="J262" s="27">
        <f>'AEO 2023 Table 49 Raw'!M243</f>
        <v>0.98365100000000005</v>
      </c>
      <c r="K262" s="27">
        <f>'AEO 2023 Table 49 Raw'!N243</f>
        <v>1.025746</v>
      </c>
      <c r="L262" s="27">
        <f>'AEO 2023 Table 49 Raw'!O243</f>
        <v>1.0702229999999999</v>
      </c>
      <c r="M262" s="27">
        <f>'AEO 2023 Table 49 Raw'!P243</f>
        <v>1.114727</v>
      </c>
      <c r="N262" s="27">
        <f>'AEO 2023 Table 49 Raw'!Q243</f>
        <v>1.1594</v>
      </c>
      <c r="O262" s="27">
        <f>'AEO 2023 Table 49 Raw'!R243</f>
        <v>1.20221</v>
      </c>
      <c r="P262" s="27">
        <f>'AEO 2023 Table 49 Raw'!S243</f>
        <v>1.2428630000000001</v>
      </c>
      <c r="Q262" s="27">
        <f>'AEO 2023 Table 49 Raw'!T243</f>
        <v>1.272964</v>
      </c>
      <c r="R262" s="27">
        <f>'AEO 2023 Table 49 Raw'!U243</f>
        <v>1.3090900000000001</v>
      </c>
      <c r="S262" s="27">
        <f>'AEO 2023 Table 49 Raw'!V243</f>
        <v>1.3501829999999999</v>
      </c>
      <c r="T262" s="27">
        <f>'AEO 2023 Table 49 Raw'!W243</f>
        <v>1.3945369999999999</v>
      </c>
      <c r="U262" s="27">
        <f>'AEO 2023 Table 49 Raw'!X243</f>
        <v>1.480405</v>
      </c>
      <c r="V262" s="27">
        <f>'AEO 2023 Table 49 Raw'!Y243</f>
        <v>1.5725260000000001</v>
      </c>
      <c r="W262" s="27">
        <f>'AEO 2023 Table 49 Raw'!Z243</f>
        <v>1.668757</v>
      </c>
      <c r="X262" s="27">
        <f>'AEO 2023 Table 49 Raw'!AA243</f>
        <v>1.7706900000000001</v>
      </c>
      <c r="Y262" s="27">
        <f>'AEO 2023 Table 49 Raw'!AB243</f>
        <v>1.8759479999999999</v>
      </c>
      <c r="Z262" s="27">
        <f>'AEO 2023 Table 49 Raw'!AC243</f>
        <v>1.9872669999999999</v>
      </c>
      <c r="AA262" s="27">
        <f>'AEO 2023 Table 49 Raw'!AD243</f>
        <v>2.1050249999999999</v>
      </c>
      <c r="AB262" s="27">
        <f>'AEO 2023 Table 49 Raw'!AE243</f>
        <v>2.2288320000000001</v>
      </c>
      <c r="AC262" s="27">
        <f>'AEO 2023 Table 49 Raw'!AF243</f>
        <v>2.363461</v>
      </c>
      <c r="AD262" s="27">
        <f>'AEO 2023 Table 49 Raw'!AG243</f>
        <v>2.5076390000000002</v>
      </c>
      <c r="AE262" s="27">
        <f>'AEO 2023 Table 49 Raw'!AH243</f>
        <v>2.6600920000000001</v>
      </c>
      <c r="AF262" s="46">
        <f>'AEO 2023 Table 49 Raw'!AI243</f>
        <v>5.1999999999999998E-2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6">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6"/>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6"/>
    </row>
    <row r="266" spans="1:32" ht="15" customHeight="1">
      <c r="A266" s="8" t="s">
        <v>1509</v>
      </c>
      <c r="B266" s="24" t="s">
        <v>1510</v>
      </c>
      <c r="C266" s="27">
        <f>'AEO 2023 Table 49 Raw'!F245</f>
        <v>5234.1591799999997</v>
      </c>
      <c r="D266" s="27">
        <f>'AEO 2023 Table 49 Raw'!G245</f>
        <v>5265.1977539999998</v>
      </c>
      <c r="E266" s="27">
        <f>'AEO 2023 Table 49 Raw'!H245</f>
        <v>5359.6513670000004</v>
      </c>
      <c r="F266" s="27">
        <f>'AEO 2023 Table 49 Raw'!I245</f>
        <v>5505.7456050000001</v>
      </c>
      <c r="G266" s="27">
        <f>'AEO 2023 Table 49 Raw'!J245</f>
        <v>5703.1865230000003</v>
      </c>
      <c r="H266" s="27">
        <f>'AEO 2023 Table 49 Raw'!K245</f>
        <v>5894.6611329999996</v>
      </c>
      <c r="I266" s="27">
        <f>'AEO 2023 Table 49 Raw'!L245</f>
        <v>6053.3959960000002</v>
      </c>
      <c r="J266" s="27">
        <f>'AEO 2023 Table 49 Raw'!M245</f>
        <v>6206.0664059999999</v>
      </c>
      <c r="K266" s="27">
        <f>'AEO 2023 Table 49 Raw'!N245</f>
        <v>6353.2041019999997</v>
      </c>
      <c r="L266" s="27">
        <f>'AEO 2023 Table 49 Raw'!O245</f>
        <v>6520.6933589999999</v>
      </c>
      <c r="M266" s="27">
        <f>'AEO 2023 Table 49 Raw'!P245</f>
        <v>6731.2807620000003</v>
      </c>
      <c r="N266" s="27">
        <f>'AEO 2023 Table 49 Raw'!Q245</f>
        <v>6932.7802730000003</v>
      </c>
      <c r="O266" s="27">
        <f>'AEO 2023 Table 49 Raw'!R245</f>
        <v>7140.8945309999999</v>
      </c>
      <c r="P266" s="27">
        <f>'AEO 2023 Table 49 Raw'!S245</f>
        <v>7363.1723629999997</v>
      </c>
      <c r="Q266" s="27">
        <f>'AEO 2023 Table 49 Raw'!T245</f>
        <v>7559.9169920000004</v>
      </c>
      <c r="R266" s="27">
        <f>'AEO 2023 Table 49 Raw'!U245</f>
        <v>7752.4965819999998</v>
      </c>
      <c r="S266" s="27">
        <f>'AEO 2023 Table 49 Raw'!V245</f>
        <v>7951.513672</v>
      </c>
      <c r="T266" s="27">
        <f>'AEO 2023 Table 49 Raw'!W245</f>
        <v>8177.720703</v>
      </c>
      <c r="U266" s="27">
        <f>'AEO 2023 Table 49 Raw'!X245</f>
        <v>8408.3916019999997</v>
      </c>
      <c r="V266" s="27">
        <f>'AEO 2023 Table 49 Raw'!Y245</f>
        <v>8671.2255860000005</v>
      </c>
      <c r="W266" s="27">
        <f>'AEO 2023 Table 49 Raw'!Z245</f>
        <v>8947.1464840000008</v>
      </c>
      <c r="X266" s="27">
        <f>'AEO 2023 Table 49 Raw'!AA245</f>
        <v>9229.0791019999997</v>
      </c>
      <c r="Y266" s="27">
        <f>'AEO 2023 Table 49 Raw'!AB245</f>
        <v>9535.3583980000003</v>
      </c>
      <c r="Z266" s="27">
        <f>'AEO 2023 Table 49 Raw'!AC245</f>
        <v>9844.3134769999997</v>
      </c>
      <c r="AA266" s="27">
        <f>'AEO 2023 Table 49 Raw'!AD245</f>
        <v>10175.212890999999</v>
      </c>
      <c r="AB266" s="27">
        <f>'AEO 2023 Table 49 Raw'!AE245</f>
        <v>10496.982421999999</v>
      </c>
      <c r="AC266" s="27">
        <f>'AEO 2023 Table 49 Raw'!AF245</f>
        <v>10868.773438</v>
      </c>
      <c r="AD266" s="27">
        <f>'AEO 2023 Table 49 Raw'!AG245</f>
        <v>11256.375</v>
      </c>
      <c r="AE266" s="27">
        <f>'AEO 2023 Table 49 Raw'!AH245</f>
        <v>11635.095703000001</v>
      </c>
      <c r="AF266" s="46">
        <f>'AEO 2023 Table 49 Raw'!AI245</f>
        <v>2.9000000000000001E-2</v>
      </c>
    </row>
    <row r="267" spans="1:32" ht="12" customHeight="1">
      <c r="A267" s="8" t="s">
        <v>1511</v>
      </c>
      <c r="B267" s="24" t="s">
        <v>1512</v>
      </c>
      <c r="C267" s="27">
        <f>'AEO 2023 Table 49 Raw'!F246</f>
        <v>1831.682251</v>
      </c>
      <c r="D267" s="27">
        <f>'AEO 2023 Table 49 Raw'!G246</f>
        <v>1863.29126</v>
      </c>
      <c r="E267" s="27">
        <f>'AEO 2023 Table 49 Raw'!H246</f>
        <v>1899.9494629999999</v>
      </c>
      <c r="F267" s="27">
        <f>'AEO 2023 Table 49 Raw'!I246</f>
        <v>1959.847534</v>
      </c>
      <c r="G267" s="27">
        <f>'AEO 2023 Table 49 Raw'!J246</f>
        <v>2033.583496</v>
      </c>
      <c r="H267" s="27">
        <f>'AEO 2023 Table 49 Raw'!K246</f>
        <v>2098.4243160000001</v>
      </c>
      <c r="I267" s="27">
        <f>'AEO 2023 Table 49 Raw'!L246</f>
        <v>2147.2729490000002</v>
      </c>
      <c r="J267" s="27">
        <f>'AEO 2023 Table 49 Raw'!M246</f>
        <v>2183.094971</v>
      </c>
      <c r="K267" s="27">
        <f>'AEO 2023 Table 49 Raw'!N246</f>
        <v>2210.226807</v>
      </c>
      <c r="L267" s="27">
        <f>'AEO 2023 Table 49 Raw'!O246</f>
        <v>2240.0920409999999</v>
      </c>
      <c r="M267" s="27">
        <f>'AEO 2023 Table 49 Raw'!P246</f>
        <v>2279.5629880000001</v>
      </c>
      <c r="N267" s="27">
        <f>'AEO 2023 Table 49 Raw'!Q246</f>
        <v>2323.7470699999999</v>
      </c>
      <c r="O267" s="27">
        <f>'AEO 2023 Table 49 Raw'!R246</f>
        <v>2372.790039</v>
      </c>
      <c r="P267" s="27">
        <f>'AEO 2023 Table 49 Raw'!S246</f>
        <v>2428.3520509999998</v>
      </c>
      <c r="Q267" s="27">
        <f>'AEO 2023 Table 49 Raw'!T246</f>
        <v>2484.2844239999999</v>
      </c>
      <c r="R267" s="27">
        <f>'AEO 2023 Table 49 Raw'!U246</f>
        <v>2545.6938479999999</v>
      </c>
      <c r="S267" s="27">
        <f>'AEO 2023 Table 49 Raw'!V246</f>
        <v>2610.1118160000001</v>
      </c>
      <c r="T267" s="27">
        <f>'AEO 2023 Table 49 Raw'!W246</f>
        <v>2686.710693</v>
      </c>
      <c r="U267" s="27">
        <f>'AEO 2023 Table 49 Raw'!X246</f>
        <v>2775.2883299999999</v>
      </c>
      <c r="V267" s="27">
        <f>'AEO 2023 Table 49 Raw'!Y246</f>
        <v>2868.7478030000002</v>
      </c>
      <c r="W267" s="27">
        <f>'AEO 2023 Table 49 Raw'!Z246</f>
        <v>2966.064453</v>
      </c>
      <c r="X267" s="27">
        <f>'AEO 2023 Table 49 Raw'!AA246</f>
        <v>3067.3342290000001</v>
      </c>
      <c r="Y267" s="27">
        <f>'AEO 2023 Table 49 Raw'!AB246</f>
        <v>3174.6442870000001</v>
      </c>
      <c r="Z267" s="27">
        <f>'AEO 2023 Table 49 Raw'!AC246</f>
        <v>3284.3732909999999</v>
      </c>
      <c r="AA267" s="27">
        <f>'AEO 2023 Table 49 Raw'!AD246</f>
        <v>3402.3398440000001</v>
      </c>
      <c r="AB267" s="27">
        <f>'AEO 2023 Table 49 Raw'!AE246</f>
        <v>3517.905029</v>
      </c>
      <c r="AC267" s="27">
        <f>'AEO 2023 Table 49 Raw'!AF246</f>
        <v>3655.3054200000001</v>
      </c>
      <c r="AD267" s="27">
        <f>'AEO 2023 Table 49 Raw'!AG246</f>
        <v>3801.4414059999999</v>
      </c>
      <c r="AE267" s="27">
        <f>'AEO 2023 Table 49 Raw'!AH246</f>
        <v>3941.6977539999998</v>
      </c>
      <c r="AF267" s="46">
        <f>'AEO 2023 Table 49 Raw'!AI246</f>
        <v>2.8000000000000001E-2</v>
      </c>
    </row>
    <row r="268" spans="1:32" ht="12" customHeight="1">
      <c r="A268" s="8" t="s">
        <v>1513</v>
      </c>
      <c r="B268" s="24" t="s">
        <v>1514</v>
      </c>
      <c r="C268" s="27">
        <f>'AEO 2023 Table 49 Raw'!F247</f>
        <v>3402.476807</v>
      </c>
      <c r="D268" s="27">
        <f>'AEO 2023 Table 49 Raw'!G247</f>
        <v>3401.9064939999998</v>
      </c>
      <c r="E268" s="27">
        <f>'AEO 2023 Table 49 Raw'!H247</f>
        <v>3459.701904</v>
      </c>
      <c r="F268" s="27">
        <f>'AEO 2023 Table 49 Raw'!I247</f>
        <v>3545.8979490000002</v>
      </c>
      <c r="G268" s="27">
        <f>'AEO 2023 Table 49 Raw'!J247</f>
        <v>3669.6027829999998</v>
      </c>
      <c r="H268" s="27">
        <f>'AEO 2023 Table 49 Raw'!K247</f>
        <v>3796.2370609999998</v>
      </c>
      <c r="I268" s="27">
        <f>'AEO 2023 Table 49 Raw'!L247</f>
        <v>3906.123047</v>
      </c>
      <c r="J268" s="27">
        <f>'AEO 2023 Table 49 Raw'!M247</f>
        <v>4022.9716800000001</v>
      </c>
      <c r="K268" s="27">
        <f>'AEO 2023 Table 49 Raw'!N247</f>
        <v>4142.9770509999998</v>
      </c>
      <c r="L268" s="27">
        <f>'AEO 2023 Table 49 Raw'!O247</f>
        <v>4280.6015619999998</v>
      </c>
      <c r="M268" s="27">
        <f>'AEO 2023 Table 49 Raw'!P247</f>
        <v>4451.7177730000003</v>
      </c>
      <c r="N268" s="27">
        <f>'AEO 2023 Table 49 Raw'!Q247</f>
        <v>4609.033203</v>
      </c>
      <c r="O268" s="27">
        <f>'AEO 2023 Table 49 Raw'!R247</f>
        <v>4768.1044920000004</v>
      </c>
      <c r="P268" s="27">
        <f>'AEO 2023 Table 49 Raw'!S247</f>
        <v>4934.8203119999998</v>
      </c>
      <c r="Q268" s="27">
        <f>'AEO 2023 Table 49 Raw'!T247</f>
        <v>5075.6328119999998</v>
      </c>
      <c r="R268" s="27">
        <f>'AEO 2023 Table 49 Raw'!U247</f>
        <v>5206.8027339999999</v>
      </c>
      <c r="S268" s="27">
        <f>'AEO 2023 Table 49 Raw'!V247</f>
        <v>5341.4018550000001</v>
      </c>
      <c r="T268" s="27">
        <f>'AEO 2023 Table 49 Raw'!W247</f>
        <v>5491.0097660000001</v>
      </c>
      <c r="U268" s="27">
        <f>'AEO 2023 Table 49 Raw'!X247</f>
        <v>5633.1030270000001</v>
      </c>
      <c r="V268" s="27">
        <f>'AEO 2023 Table 49 Raw'!Y247</f>
        <v>5802.4780270000001</v>
      </c>
      <c r="W268" s="27">
        <f>'AEO 2023 Table 49 Raw'!Z247</f>
        <v>5981.0815430000002</v>
      </c>
      <c r="X268" s="27">
        <f>'AEO 2023 Table 49 Raw'!AA247</f>
        <v>6161.7451170000004</v>
      </c>
      <c r="Y268" s="27">
        <f>'AEO 2023 Table 49 Raw'!AB247</f>
        <v>6360.7143550000001</v>
      </c>
      <c r="Z268" s="27">
        <f>'AEO 2023 Table 49 Raw'!AC247</f>
        <v>6559.9399409999996</v>
      </c>
      <c r="AA268" s="27">
        <f>'AEO 2023 Table 49 Raw'!AD247</f>
        <v>6772.8725590000004</v>
      </c>
      <c r="AB268" s="27">
        <f>'AEO 2023 Table 49 Raw'!AE247</f>
        <v>6979.0776370000003</v>
      </c>
      <c r="AC268" s="27">
        <f>'AEO 2023 Table 49 Raw'!AF247</f>
        <v>7213.4682620000003</v>
      </c>
      <c r="AD268" s="27">
        <f>'AEO 2023 Table 49 Raw'!AG247</f>
        <v>7454.9331050000001</v>
      </c>
      <c r="AE268" s="27">
        <f>'AEO 2023 Table 49 Raw'!AH247</f>
        <v>7693.3974609999996</v>
      </c>
      <c r="AF268" s="46">
        <f>'AEO 2023 Table 49 Raw'!AI247</f>
        <v>0.03</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6">
        <f>'AEO 2023 Table 49 Raw'!AI248</f>
        <v>0</v>
      </c>
    </row>
    <row r="270" spans="1:32" ht="12" customHeight="1">
      <c r="A270" s="8" t="s">
        <v>1515</v>
      </c>
      <c r="B270" s="24" t="s">
        <v>1495</v>
      </c>
      <c r="C270" s="27">
        <f>'AEO 2023 Table 49 Raw'!F249</f>
        <v>223.11389199999999</v>
      </c>
      <c r="D270" s="27">
        <f>'AEO 2023 Table 49 Raw'!G249</f>
        <v>317.17211900000001</v>
      </c>
      <c r="E270" s="27">
        <f>'AEO 2023 Table 49 Raw'!H249</f>
        <v>317.68228099999999</v>
      </c>
      <c r="F270" s="27">
        <f>'AEO 2023 Table 49 Raw'!I249</f>
        <v>320.18969700000002</v>
      </c>
      <c r="G270" s="27">
        <f>'AEO 2023 Table 49 Raw'!J249</f>
        <v>325.97909499999997</v>
      </c>
      <c r="H270" s="27">
        <f>'AEO 2023 Table 49 Raw'!K249</f>
        <v>331.358002</v>
      </c>
      <c r="I270" s="27">
        <f>'AEO 2023 Table 49 Raw'!L249</f>
        <v>341.36901899999998</v>
      </c>
      <c r="J270" s="27">
        <f>'AEO 2023 Table 49 Raw'!M249</f>
        <v>346.46060199999999</v>
      </c>
      <c r="K270" s="27">
        <f>'AEO 2023 Table 49 Raw'!N249</f>
        <v>353.099335</v>
      </c>
      <c r="L270" s="27">
        <f>'AEO 2023 Table 49 Raw'!O249</f>
        <v>354.36947600000002</v>
      </c>
      <c r="M270" s="27">
        <f>'AEO 2023 Table 49 Raw'!P249</f>
        <v>355.40081800000002</v>
      </c>
      <c r="N270" s="27">
        <f>'AEO 2023 Table 49 Raw'!Q249</f>
        <v>356.73367300000001</v>
      </c>
      <c r="O270" s="27">
        <f>'AEO 2023 Table 49 Raw'!R249</f>
        <v>357.47375499999998</v>
      </c>
      <c r="P270" s="27">
        <f>'AEO 2023 Table 49 Raw'!S249</f>
        <v>358.25482199999999</v>
      </c>
      <c r="Q270" s="27">
        <f>'AEO 2023 Table 49 Raw'!T249</f>
        <v>359.32415800000001</v>
      </c>
      <c r="R270" s="27">
        <f>'AEO 2023 Table 49 Raw'!U249</f>
        <v>360.25109900000001</v>
      </c>
      <c r="S270" s="27">
        <f>'AEO 2023 Table 49 Raw'!V249</f>
        <v>361.31402600000001</v>
      </c>
      <c r="T270" s="27">
        <f>'AEO 2023 Table 49 Raw'!W249</f>
        <v>361.38961799999998</v>
      </c>
      <c r="U270" s="27">
        <f>'AEO 2023 Table 49 Raw'!X249</f>
        <v>361.11724900000002</v>
      </c>
      <c r="V270" s="27">
        <f>'AEO 2023 Table 49 Raw'!Y249</f>
        <v>361.29263300000002</v>
      </c>
      <c r="W270" s="27">
        <f>'AEO 2023 Table 49 Raw'!Z249</f>
        <v>362.16674799999998</v>
      </c>
      <c r="X270" s="27">
        <f>'AEO 2023 Table 49 Raw'!AA249</f>
        <v>362.08743299999998</v>
      </c>
      <c r="Y270" s="27">
        <f>'AEO 2023 Table 49 Raw'!AB249</f>
        <v>361.83944700000001</v>
      </c>
      <c r="Z270" s="27">
        <f>'AEO 2023 Table 49 Raw'!AC249</f>
        <v>361.65863000000002</v>
      </c>
      <c r="AA270" s="27">
        <f>'AEO 2023 Table 49 Raw'!AD249</f>
        <v>360.845032</v>
      </c>
      <c r="AB270" s="27">
        <f>'AEO 2023 Table 49 Raw'!AE249</f>
        <v>359.578979</v>
      </c>
      <c r="AC270" s="27">
        <f>'AEO 2023 Table 49 Raw'!AF249</f>
        <v>359.377228</v>
      </c>
      <c r="AD270" s="27">
        <f>'AEO 2023 Table 49 Raw'!AG249</f>
        <v>358.604309</v>
      </c>
      <c r="AE270" s="27">
        <f>'AEO 2023 Table 49 Raw'!AH249</f>
        <v>357.797821</v>
      </c>
      <c r="AF270" s="46">
        <f>'AEO 2023 Table 49 Raw'!AI249</f>
        <v>1.7000000000000001E-2</v>
      </c>
    </row>
    <row r="271" spans="1:32" ht="12" customHeight="1">
      <c r="A271" s="8" t="s">
        <v>1516</v>
      </c>
      <c r="B271" s="24" t="s">
        <v>1497</v>
      </c>
      <c r="C271" s="27">
        <f>'AEO 2023 Table 49 Raw'!F250</f>
        <v>685.66467299999999</v>
      </c>
      <c r="D271" s="27">
        <f>'AEO 2023 Table 49 Raw'!G250</f>
        <v>533.60809300000005</v>
      </c>
      <c r="E271" s="27">
        <f>'AEO 2023 Table 49 Raw'!H250</f>
        <v>520.54406700000004</v>
      </c>
      <c r="F271" s="27">
        <f>'AEO 2023 Table 49 Raw'!I250</f>
        <v>523.77417000000003</v>
      </c>
      <c r="G271" s="27">
        <f>'AEO 2023 Table 49 Raw'!J250</f>
        <v>502.85418700000002</v>
      </c>
      <c r="H271" s="27">
        <f>'AEO 2023 Table 49 Raw'!K250</f>
        <v>498.24465900000001</v>
      </c>
      <c r="I271" s="27">
        <f>'AEO 2023 Table 49 Raw'!L250</f>
        <v>482.26531999999997</v>
      </c>
      <c r="J271" s="27">
        <f>'AEO 2023 Table 49 Raw'!M250</f>
        <v>475.65210000000002</v>
      </c>
      <c r="K271" s="27">
        <f>'AEO 2023 Table 49 Raw'!N250</f>
        <v>468.35513300000002</v>
      </c>
      <c r="L271" s="27">
        <f>'AEO 2023 Table 49 Raw'!O250</f>
        <v>467.03558299999997</v>
      </c>
      <c r="M271" s="27">
        <f>'AEO 2023 Table 49 Raw'!P250</f>
        <v>465.192566</v>
      </c>
      <c r="N271" s="27">
        <f>'AEO 2023 Table 49 Raw'!Q250</f>
        <v>462.69485500000002</v>
      </c>
      <c r="O271" s="27">
        <f>'AEO 2023 Table 49 Raw'!R250</f>
        <v>461.07971199999997</v>
      </c>
      <c r="P271" s="27">
        <f>'AEO 2023 Table 49 Raw'!S250</f>
        <v>459.72174100000001</v>
      </c>
      <c r="Q271" s="27">
        <f>'AEO 2023 Table 49 Raw'!T250</f>
        <v>456.01342799999998</v>
      </c>
      <c r="R271" s="27">
        <f>'AEO 2023 Table 49 Raw'!U250</f>
        <v>455.510468</v>
      </c>
      <c r="S271" s="27">
        <f>'AEO 2023 Table 49 Raw'!V250</f>
        <v>457.39514200000002</v>
      </c>
      <c r="T271" s="27">
        <f>'AEO 2023 Table 49 Raw'!W250</f>
        <v>458.531677</v>
      </c>
      <c r="U271" s="27">
        <f>'AEO 2023 Table 49 Raw'!X250</f>
        <v>458.37020899999999</v>
      </c>
      <c r="V271" s="27">
        <f>'AEO 2023 Table 49 Raw'!Y250</f>
        <v>457.18817100000001</v>
      </c>
      <c r="W271" s="27">
        <f>'AEO 2023 Table 49 Raw'!Z250</f>
        <v>454.23040800000001</v>
      </c>
      <c r="X271" s="27">
        <f>'AEO 2023 Table 49 Raw'!AA250</f>
        <v>453.10952800000001</v>
      </c>
      <c r="Y271" s="27">
        <f>'AEO 2023 Table 49 Raw'!AB250</f>
        <v>451.94390900000002</v>
      </c>
      <c r="Z271" s="27">
        <f>'AEO 2023 Table 49 Raw'!AC250</f>
        <v>449.86441000000002</v>
      </c>
      <c r="AA271" s="27">
        <f>'AEO 2023 Table 49 Raw'!AD250</f>
        <v>447.98303199999998</v>
      </c>
      <c r="AB271" s="27">
        <f>'AEO 2023 Table 49 Raw'!AE250</f>
        <v>446.93521099999998</v>
      </c>
      <c r="AC271" s="27">
        <f>'AEO 2023 Table 49 Raw'!AF250</f>
        <v>443.11758400000002</v>
      </c>
      <c r="AD271" s="27">
        <f>'AEO 2023 Table 49 Raw'!AG250</f>
        <v>439.97061200000002</v>
      </c>
      <c r="AE271" s="27">
        <f>'AEO 2023 Table 49 Raw'!AH250</f>
        <v>436.110657</v>
      </c>
      <c r="AF271" s="46">
        <f>'AEO 2023 Table 49 Raw'!AI250</f>
        <v>-1.6E-2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6" t="str">
        <f>'AEO 2023 Table 49 Raw'!AI251</f>
        <v>- -</v>
      </c>
    </row>
    <row r="273" spans="1:33" ht="12" customHeight="1">
      <c r="A273" s="8" t="s">
        <v>1518</v>
      </c>
      <c r="B273" s="24" t="s">
        <v>1501</v>
      </c>
      <c r="C273" s="27">
        <f>'AEO 2023 Table 49 Raw'!F252</f>
        <v>26.362444</v>
      </c>
      <c r="D273" s="27">
        <f>'AEO 2023 Table 49 Raw'!G252</f>
        <v>31.622022999999999</v>
      </c>
      <c r="E273" s="27">
        <f>'AEO 2023 Table 49 Raw'!H252</f>
        <v>39.992077000000002</v>
      </c>
      <c r="F273" s="27">
        <f>'AEO 2023 Table 49 Raw'!I252</f>
        <v>35.883678000000003</v>
      </c>
      <c r="G273" s="27">
        <f>'AEO 2023 Table 49 Raw'!J252</f>
        <v>44.385406000000003</v>
      </c>
      <c r="H273" s="27">
        <f>'AEO 2023 Table 49 Raw'!K252</f>
        <v>42.622120000000002</v>
      </c>
      <c r="I273" s="27">
        <f>'AEO 2023 Table 49 Raw'!L252</f>
        <v>43.518650000000001</v>
      </c>
      <c r="J273" s="27">
        <f>'AEO 2023 Table 49 Raw'!M252</f>
        <v>43.189419000000001</v>
      </c>
      <c r="K273" s="27">
        <f>'AEO 2023 Table 49 Raw'!N252</f>
        <v>41.722569</v>
      </c>
      <c r="L273" s="27">
        <f>'AEO 2023 Table 49 Raw'!O252</f>
        <v>41.766570999999999</v>
      </c>
      <c r="M273" s="27">
        <f>'AEO 2023 Table 49 Raw'!P252</f>
        <v>42.488388</v>
      </c>
      <c r="N273" s="27">
        <f>'AEO 2023 Table 49 Raw'!Q252</f>
        <v>43.293022000000001</v>
      </c>
      <c r="O273" s="27">
        <f>'AEO 2023 Table 49 Raw'!R252</f>
        <v>44.112591000000002</v>
      </c>
      <c r="P273" s="27">
        <f>'AEO 2023 Table 49 Raw'!S252</f>
        <v>44.740291999999997</v>
      </c>
      <c r="Q273" s="27">
        <f>'AEO 2023 Table 49 Raw'!T252</f>
        <v>46.538131999999997</v>
      </c>
      <c r="R273" s="27">
        <f>'AEO 2023 Table 49 Raw'!U252</f>
        <v>46.365302999999997</v>
      </c>
      <c r="S273" s="27">
        <f>'AEO 2023 Table 49 Raw'!V252</f>
        <v>44.505099999999999</v>
      </c>
      <c r="T273" s="27">
        <f>'AEO 2023 Table 49 Raw'!W252</f>
        <v>44.161251</v>
      </c>
      <c r="U273" s="27">
        <f>'AEO 2023 Table 49 Raw'!X252</f>
        <v>45.007579999999997</v>
      </c>
      <c r="V273" s="27">
        <f>'AEO 2023 Table 49 Raw'!Y252</f>
        <v>46.125877000000003</v>
      </c>
      <c r="W273" s="27">
        <f>'AEO 2023 Table 49 Raw'!Z252</f>
        <v>47.707382000000003</v>
      </c>
      <c r="X273" s="27">
        <f>'AEO 2023 Table 49 Raw'!AA252</f>
        <v>49.038699999999999</v>
      </c>
      <c r="Y273" s="27">
        <f>'AEO 2023 Table 49 Raw'!AB252</f>
        <v>50.588763999999998</v>
      </c>
      <c r="Z273" s="27">
        <f>'AEO 2023 Table 49 Raw'!AC252</f>
        <v>52.652892999999999</v>
      </c>
      <c r="AA273" s="27">
        <f>'AEO 2023 Table 49 Raw'!AD252</f>
        <v>55.243122</v>
      </c>
      <c r="AB273" s="27">
        <f>'AEO 2023 Table 49 Raw'!AE252</f>
        <v>57.712715000000003</v>
      </c>
      <c r="AC273" s="27">
        <f>'AEO 2023 Table 49 Raw'!AF252</f>
        <v>60.987788999999999</v>
      </c>
      <c r="AD273" s="27">
        <f>'AEO 2023 Table 49 Raw'!AG252</f>
        <v>64.399376000000004</v>
      </c>
      <c r="AE273" s="27">
        <f>'AEO 2023 Table 49 Raw'!AH252</f>
        <v>68.277862999999996</v>
      </c>
      <c r="AF273" s="46">
        <f>'AEO 2023 Table 49 Raw'!AI252</f>
        <v>3.5000000000000003E-2</v>
      </c>
    </row>
    <row r="274" spans="1:33" ht="12" customHeight="1" thickBot="1"/>
    <row r="275" spans="1:33"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6"/>
  <sheetViews>
    <sheetView topLeftCell="A4" workbookViewId="0">
      <selection activeCell="E8" sqref="E8"/>
    </sheetView>
  </sheetViews>
  <sheetFormatPr defaultRowHeight="15"/>
  <cols>
    <col min="1" max="1" width="45.7109375" customWidth="1"/>
  </cols>
  <sheetData>
    <row r="1" spans="1:32">
      <c r="A1" s="67" t="s">
        <v>2641</v>
      </c>
    </row>
    <row r="2" spans="1:32">
      <c r="D2" t="s">
        <v>2601</v>
      </c>
    </row>
    <row r="3" spans="1:32">
      <c r="B3" t="s">
        <v>2599</v>
      </c>
      <c r="C3" t="s">
        <v>122</v>
      </c>
      <c r="D3" s="66">
        <v>1</v>
      </c>
      <c r="E3">
        <f>0.8649*0.95</f>
        <v>0.82165499999999991</v>
      </c>
    </row>
    <row r="4" spans="1:32">
      <c r="B4" t="s">
        <v>2599</v>
      </c>
      <c r="C4" t="s">
        <v>2815</v>
      </c>
      <c r="D4" s="66">
        <v>1.45</v>
      </c>
      <c r="E4">
        <v>1.228</v>
      </c>
    </row>
    <row r="5" spans="1:32">
      <c r="B5" t="s">
        <v>2600</v>
      </c>
      <c r="C5" t="s">
        <v>122</v>
      </c>
      <c r="D5" s="66">
        <v>1</v>
      </c>
    </row>
    <row r="6" spans="1:32">
      <c r="B6" t="s">
        <v>2600</v>
      </c>
      <c r="C6" t="s">
        <v>128</v>
      </c>
      <c r="D6" s="66">
        <f>0.9*0.56</f>
        <v>0.50400000000000011</v>
      </c>
    </row>
    <row r="7" spans="1:32">
      <c r="B7" t="s">
        <v>2600</v>
      </c>
      <c r="C7" t="s">
        <v>2814</v>
      </c>
      <c r="D7" s="66">
        <v>1.1000000000000001</v>
      </c>
      <c r="E7">
        <v>1.06</v>
      </c>
    </row>
    <row r="8" spans="1:32">
      <c r="B8" s="67"/>
    </row>
    <row r="9" spans="1:32">
      <c r="M9" s="67"/>
      <c r="N9" s="67"/>
      <c r="O9" s="67"/>
      <c r="P9" s="67"/>
      <c r="Q9" s="67"/>
      <c r="R9" s="67"/>
      <c r="S9" s="67"/>
      <c r="T9" s="67"/>
      <c r="U9" s="67"/>
      <c r="V9" s="67"/>
      <c r="W9" s="67"/>
      <c r="X9" s="67"/>
      <c r="Y9" s="67"/>
      <c r="Z9" s="67"/>
      <c r="AA9" s="67"/>
      <c r="AB9" s="67"/>
      <c r="AC9" s="67"/>
      <c r="AD9" s="67"/>
      <c r="AE9" s="67"/>
      <c r="AF9" s="67"/>
    </row>
    <row r="10" spans="1:32">
      <c r="A10" t="s">
        <v>2812</v>
      </c>
      <c r="B10" s="45">
        <f>SUM('GHG Inventory'!AL3)</f>
        <v>5127</v>
      </c>
      <c r="C10" s="45"/>
      <c r="D10" s="45"/>
      <c r="E10" s="76"/>
      <c r="M10" s="68"/>
      <c r="N10" s="68"/>
      <c r="O10" s="68"/>
      <c r="P10" s="68"/>
      <c r="Q10" s="68"/>
      <c r="R10" s="68"/>
      <c r="S10" s="68"/>
      <c r="T10" s="68"/>
      <c r="U10" s="68"/>
      <c r="V10" s="68"/>
      <c r="W10" s="68"/>
      <c r="X10" s="68"/>
      <c r="Y10" s="68"/>
      <c r="Z10" s="68"/>
      <c r="AA10" s="68"/>
      <c r="AB10" s="68"/>
      <c r="AC10" s="68"/>
      <c r="AD10" s="68"/>
      <c r="AE10" s="68"/>
      <c r="AF10" s="68"/>
    </row>
    <row r="11" spans="1:32">
      <c r="A11" t="s">
        <v>2813</v>
      </c>
      <c r="B11" s="45">
        <f>SUM('AEO 2022 Table 36'!C27,'AEO 2022 Table 36'!C35)</f>
        <v>5245.3319700000002</v>
      </c>
      <c r="C11" s="45"/>
      <c r="D11" s="45"/>
      <c r="E11" s="76"/>
    </row>
    <row r="12" spans="1:32">
      <c r="A12" t="s">
        <v>2811</v>
      </c>
      <c r="B12" s="76">
        <v>1.07</v>
      </c>
      <c r="C12" s="45"/>
      <c r="D12" s="45"/>
      <c r="E12" s="76"/>
    </row>
    <row r="14" spans="1:32">
      <c r="A14" s="23"/>
    </row>
    <row r="17" spans="2:31">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row>
    <row r="28" spans="2:31">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row>
    <row r="39" spans="2:31">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row>
    <row r="41" spans="2:31">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row>
    <row r="50" spans="2:31">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row>
    <row r="52" spans="2:31">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row>
    <row r="57" spans="2:31">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row>
    <row r="59" spans="2:31">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row>
    <row r="61" spans="2:31">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row>
    <row r="75" spans="2:31">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row>
    <row r="86" spans="2:31">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row>
    <row r="87" spans="2:31">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row>
    <row r="98" spans="2:31">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row>
    <row r="109" spans="2:31">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row>
    <row r="111" spans="2:31">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row>
    <row r="120" spans="2:31">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row>
    <row r="122" spans="2:31">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row>
    <row r="127" spans="2:31">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row>
    <row r="129" spans="2:31">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row>
    <row r="131" spans="2:31">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row>
    <row r="145" spans="2:31">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row>
    <row r="156" spans="2:31">
      <c r="B156" s="45"/>
      <c r="C156" s="45"/>
      <c r="D156" s="45"/>
      <c r="E156" s="45"/>
      <c r="F156" s="45"/>
      <c r="G156" s="45"/>
      <c r="H156" s="45"/>
      <c r="I156" s="45"/>
      <c r="J156" s="45"/>
      <c r="K156" s="45"/>
      <c r="L156" s="45"/>
      <c r="M156" s="45"/>
      <c r="N156" s="45"/>
      <c r="Q156" s="45"/>
      <c r="R156" s="45"/>
      <c r="S156" s="45"/>
      <c r="T156" s="45"/>
      <c r="U156" s="45"/>
      <c r="V156" s="45"/>
      <c r="W156" s="45"/>
      <c r="X156" s="45"/>
      <c r="Y156" s="45"/>
      <c r="Z156" s="45"/>
      <c r="AA156" s="45"/>
      <c r="AB156" s="45"/>
      <c r="AC156" s="45"/>
      <c r="AD156" s="45"/>
      <c r="AE156" s="45"/>
    </row>
    <row r="157" spans="2:31">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row>
    <row r="168" spans="2:31">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row>
    <row r="179" spans="2:31">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row>
    <row r="181" spans="2:31">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row>
    <row r="190" spans="2:31">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row>
    <row r="192" spans="2:31">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row>
    <row r="215" spans="2:31">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row>
    <row r="226" spans="2:31">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row>
    <row r="227" spans="2:31">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row>
    <row r="238" spans="2:31">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row>
    <row r="249" spans="2:20">
      <c r="B249" s="45"/>
      <c r="C249" s="45"/>
      <c r="D249" s="45"/>
      <c r="E249" s="45"/>
      <c r="F249" s="45"/>
      <c r="G249" s="45"/>
      <c r="H249" s="45"/>
      <c r="I249" s="45"/>
      <c r="J249" s="45"/>
      <c r="K249" s="45"/>
      <c r="L249" s="45"/>
      <c r="M249" s="45"/>
      <c r="N249" s="45"/>
      <c r="O249" s="45"/>
      <c r="P249" s="45"/>
      <c r="Q249" s="45"/>
      <c r="R249" s="45"/>
      <c r="S249" s="45"/>
      <c r="T249" s="45"/>
    </row>
    <row r="251" spans="2:20">
      <c r="B251" s="45"/>
      <c r="C251" s="45"/>
      <c r="D251" s="45"/>
      <c r="E251" s="45"/>
      <c r="F251" s="45"/>
      <c r="G251" s="45"/>
      <c r="H251" s="45"/>
      <c r="I251" s="45"/>
      <c r="J251" s="45"/>
      <c r="K251" s="45"/>
      <c r="L251" s="45"/>
      <c r="M251" s="45"/>
      <c r="N251" s="45"/>
      <c r="O251" s="45"/>
      <c r="P251" s="45"/>
      <c r="Q251" s="45"/>
      <c r="R251" s="45"/>
      <c r="S251" s="45"/>
      <c r="T251" s="45"/>
    </row>
    <row r="260" spans="2:31">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row>
    <row r="262" spans="2:31">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row>
    <row r="267" spans="2:31">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row>
    <row r="270" spans="2:31">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row>
    <row r="272" spans="2:31">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row>
    <row r="285" spans="2:31">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row>
    <row r="296" spans="2:31">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2642</v>
      </c>
      <c r="AK1" t="s">
        <v>2643</v>
      </c>
      <c r="AL1" t="s">
        <v>2644</v>
      </c>
    </row>
    <row r="2" spans="1:38">
      <c r="A2" t="s">
        <v>2603</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2645</v>
      </c>
      <c r="W2">
        <v>2011</v>
      </c>
      <c r="X2">
        <v>2012</v>
      </c>
      <c r="Y2">
        <v>2013</v>
      </c>
      <c r="Z2">
        <v>2014</v>
      </c>
      <c r="AA2">
        <v>2015</v>
      </c>
      <c r="AB2">
        <v>2016</v>
      </c>
      <c r="AC2">
        <v>2017</v>
      </c>
      <c r="AD2">
        <v>2018</v>
      </c>
      <c r="AE2">
        <v>2019</v>
      </c>
      <c r="AF2">
        <v>2020</v>
      </c>
      <c r="AG2">
        <v>2021</v>
      </c>
      <c r="AJ2" t="s">
        <v>126</v>
      </c>
      <c r="AK2" s="75">
        <f>SUM(AG4,AG5)</f>
        <v>13876</v>
      </c>
      <c r="AL2">
        <f>SUM(AG11,AG12)</f>
        <v>487</v>
      </c>
    </row>
    <row r="3" spans="1:38">
      <c r="A3" t="s">
        <v>2646</v>
      </c>
      <c r="B3" s="75">
        <v>13464</v>
      </c>
      <c r="C3" s="75">
        <v>13253</v>
      </c>
      <c r="D3" s="75">
        <v>13624</v>
      </c>
      <c r="E3" s="75">
        <v>13850</v>
      </c>
      <c r="F3" s="75">
        <v>14080</v>
      </c>
      <c r="G3" s="75">
        <v>14273</v>
      </c>
      <c r="H3" s="75">
        <v>14605</v>
      </c>
      <c r="I3" s="75">
        <v>14778</v>
      </c>
      <c r="J3" s="75">
        <v>15201</v>
      </c>
      <c r="K3" s="75">
        <v>15710</v>
      </c>
      <c r="L3" s="75">
        <v>15663</v>
      </c>
      <c r="M3" s="75">
        <v>15771</v>
      </c>
      <c r="N3" s="75">
        <v>16097</v>
      </c>
      <c r="O3" s="75">
        <v>16165</v>
      </c>
      <c r="P3" s="75">
        <v>16379</v>
      </c>
      <c r="Q3" s="75">
        <v>16236</v>
      </c>
      <c r="R3" s="75">
        <v>16007</v>
      </c>
      <c r="S3" s="75">
        <v>15824</v>
      </c>
      <c r="T3" s="75">
        <v>15105</v>
      </c>
      <c r="U3" s="75">
        <v>15030</v>
      </c>
      <c r="V3" s="75">
        <v>14899</v>
      </c>
      <c r="W3" s="75">
        <v>14576</v>
      </c>
      <c r="X3" s="75">
        <v>14523</v>
      </c>
      <c r="Y3" s="75">
        <v>14542</v>
      </c>
      <c r="Z3" s="75">
        <v>15103</v>
      </c>
      <c r="AA3" s="75">
        <v>14999</v>
      </c>
      <c r="AB3" s="75">
        <v>15353</v>
      </c>
      <c r="AC3" s="75">
        <v>15303</v>
      </c>
      <c r="AD3" s="75">
        <v>15528</v>
      </c>
      <c r="AE3" s="75">
        <v>15381</v>
      </c>
      <c r="AF3" s="75">
        <v>13262</v>
      </c>
      <c r="AG3" s="75">
        <v>14559</v>
      </c>
      <c r="AJ3" t="s">
        <v>124</v>
      </c>
      <c r="AK3">
        <f>SUM(AG8)</f>
        <v>388</v>
      </c>
      <c r="AL3" s="75">
        <f>SUM(AG14)</f>
        <v>5127</v>
      </c>
    </row>
    <row r="4" spans="1:38">
      <c r="A4" t="s">
        <v>2647</v>
      </c>
      <c r="B4" s="75">
        <v>8604</v>
      </c>
      <c r="C4" s="75">
        <v>8263</v>
      </c>
      <c r="D4" s="75">
        <v>8289</v>
      </c>
      <c r="E4" s="75">
        <v>8216</v>
      </c>
      <c r="F4" s="75">
        <v>8138</v>
      </c>
      <c r="G4" s="75">
        <v>8032</v>
      </c>
      <c r="H4" s="75">
        <v>7996</v>
      </c>
      <c r="I4" s="75">
        <v>7865</v>
      </c>
      <c r="J4" s="75">
        <v>7859</v>
      </c>
      <c r="K4" s="75">
        <v>7884</v>
      </c>
      <c r="L4" s="75">
        <v>7735</v>
      </c>
      <c r="M4" s="75">
        <v>7677</v>
      </c>
      <c r="N4" s="75">
        <v>7725</v>
      </c>
      <c r="O4" s="75">
        <v>7628</v>
      </c>
      <c r="P4" s="75">
        <v>7523</v>
      </c>
      <c r="Q4" s="75">
        <v>7325</v>
      </c>
      <c r="R4" s="75">
        <v>7017</v>
      </c>
      <c r="S4" s="75">
        <v>6877</v>
      </c>
      <c r="T4" s="75">
        <v>6583</v>
      </c>
      <c r="U4" s="75">
        <v>6532</v>
      </c>
      <c r="V4" s="75">
        <v>6428</v>
      </c>
      <c r="W4" s="75">
        <v>5988</v>
      </c>
      <c r="X4" s="75">
        <v>5261</v>
      </c>
      <c r="Y4" s="75">
        <v>5385</v>
      </c>
      <c r="Z4" s="75">
        <v>5567</v>
      </c>
      <c r="AA4" s="75">
        <v>5436</v>
      </c>
      <c r="AB4" s="75">
        <v>5473</v>
      </c>
      <c r="AC4" s="75">
        <v>5308</v>
      </c>
      <c r="AD4" s="75">
        <v>5414</v>
      </c>
      <c r="AE4" s="75">
        <v>5380</v>
      </c>
      <c r="AF4" s="75">
        <v>4643</v>
      </c>
      <c r="AG4" s="75">
        <v>5102</v>
      </c>
    </row>
    <row r="5" spans="1:38">
      <c r="A5" t="s">
        <v>2648</v>
      </c>
      <c r="B5" s="75">
        <v>3982</v>
      </c>
      <c r="C5" s="75">
        <v>4136</v>
      </c>
      <c r="D5" s="75">
        <v>4478</v>
      </c>
      <c r="E5" s="75">
        <v>4782</v>
      </c>
      <c r="F5" s="75">
        <v>5095</v>
      </c>
      <c r="G5" s="75">
        <v>5401</v>
      </c>
      <c r="H5" s="75">
        <v>5768</v>
      </c>
      <c r="I5" s="75">
        <v>6081</v>
      </c>
      <c r="J5" s="75">
        <v>6508</v>
      </c>
      <c r="K5" s="75">
        <v>6989</v>
      </c>
      <c r="L5" s="75">
        <v>7151</v>
      </c>
      <c r="M5" s="75">
        <v>7341</v>
      </c>
      <c r="N5" s="75">
        <v>7625</v>
      </c>
      <c r="O5" s="75">
        <v>7793</v>
      </c>
      <c r="P5" s="75">
        <v>8134</v>
      </c>
      <c r="Q5" s="75">
        <v>8236</v>
      </c>
      <c r="R5" s="75">
        <v>8277</v>
      </c>
      <c r="S5" s="75">
        <v>8264</v>
      </c>
      <c r="T5" s="75">
        <v>7852</v>
      </c>
      <c r="U5" s="75">
        <v>7860</v>
      </c>
      <c r="V5" s="75">
        <v>7885</v>
      </c>
      <c r="W5" s="75">
        <v>8037</v>
      </c>
      <c r="X5" s="75">
        <v>8698</v>
      </c>
      <c r="Y5" s="75">
        <v>8587</v>
      </c>
      <c r="Z5" s="75">
        <v>8941</v>
      </c>
      <c r="AA5" s="75">
        <v>8968</v>
      </c>
      <c r="AB5" s="75">
        <v>9258</v>
      </c>
      <c r="AC5" s="75">
        <v>9357</v>
      </c>
      <c r="AD5" s="75">
        <v>9450</v>
      </c>
      <c r="AE5" s="75">
        <v>9323</v>
      </c>
      <c r="AF5" s="75">
        <v>8007</v>
      </c>
      <c r="AG5" s="75">
        <v>8774</v>
      </c>
    </row>
    <row r="6" spans="1:38">
      <c r="A6" t="s">
        <v>2649</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2650</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2651</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2652</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2653</v>
      </c>
      <c r="B10" s="75">
        <v>3555</v>
      </c>
      <c r="C10" s="75">
        <v>3450</v>
      </c>
      <c r="D10" s="75">
        <v>3666</v>
      </c>
      <c r="E10" s="75">
        <v>3889</v>
      </c>
      <c r="F10" s="75">
        <v>4187</v>
      </c>
      <c r="G10" s="75">
        <v>4383</v>
      </c>
      <c r="H10" s="75">
        <v>4599</v>
      </c>
      <c r="I10" s="75">
        <v>4802</v>
      </c>
      <c r="J10" s="75">
        <v>4955</v>
      </c>
      <c r="K10" s="75">
        <v>5251</v>
      </c>
      <c r="L10" s="75">
        <v>5442</v>
      </c>
      <c r="M10" s="75">
        <v>5417</v>
      </c>
      <c r="N10" s="75">
        <v>5596</v>
      </c>
      <c r="O10" s="75">
        <v>5711</v>
      </c>
      <c r="P10" s="75">
        <v>5918</v>
      </c>
      <c r="Q10" s="75">
        <v>6194</v>
      </c>
      <c r="R10" s="75">
        <v>6359</v>
      </c>
      <c r="S10" s="75">
        <v>6440</v>
      </c>
      <c r="T10" s="75">
        <v>6107</v>
      </c>
      <c r="U10" s="75">
        <v>5495</v>
      </c>
      <c r="V10" s="75">
        <v>5729</v>
      </c>
      <c r="W10" s="75">
        <v>5768</v>
      </c>
      <c r="X10" s="75">
        <v>5751</v>
      </c>
      <c r="Y10" s="75">
        <v>5795</v>
      </c>
      <c r="Z10" s="75">
        <v>5992</v>
      </c>
      <c r="AA10" s="75">
        <v>6155</v>
      </c>
      <c r="AB10" s="75">
        <v>6104</v>
      </c>
      <c r="AC10" s="75">
        <v>6288</v>
      </c>
      <c r="AD10" s="75">
        <v>6428</v>
      </c>
      <c r="AE10" s="75">
        <v>6393</v>
      </c>
      <c r="AF10" s="75">
        <v>6033</v>
      </c>
      <c r="AG10" s="75">
        <v>6480</v>
      </c>
    </row>
    <row r="11" spans="1:38">
      <c r="A11" t="s">
        <v>2647</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2648</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2650</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2651</v>
      </c>
      <c r="B14" s="75">
        <v>2555</v>
      </c>
      <c r="C14" s="75">
        <v>2489</v>
      </c>
      <c r="D14" s="75">
        <v>2647</v>
      </c>
      <c r="E14" s="75">
        <v>2845</v>
      </c>
      <c r="F14" s="75">
        <v>3052</v>
      </c>
      <c r="G14" s="75">
        <v>3198</v>
      </c>
      <c r="H14" s="75">
        <v>3357</v>
      </c>
      <c r="I14" s="75">
        <v>3542</v>
      </c>
      <c r="J14" s="75">
        <v>3708</v>
      </c>
      <c r="K14" s="75">
        <v>3941</v>
      </c>
      <c r="L14" s="75">
        <v>4108</v>
      </c>
      <c r="M14" s="75">
        <v>4129</v>
      </c>
      <c r="N14" s="75">
        <v>4281</v>
      </c>
      <c r="O14" s="75">
        <v>4379</v>
      </c>
      <c r="P14" s="75">
        <v>4548</v>
      </c>
      <c r="Q14" s="75">
        <v>4782</v>
      </c>
      <c r="R14" s="75">
        <v>4895</v>
      </c>
      <c r="S14" s="75">
        <v>4981</v>
      </c>
      <c r="T14" s="75">
        <v>4745</v>
      </c>
      <c r="U14" s="75">
        <v>4256</v>
      </c>
      <c r="V14" s="75">
        <v>4451</v>
      </c>
      <c r="W14" s="75">
        <v>4389</v>
      </c>
      <c r="X14" s="75">
        <v>4369</v>
      </c>
      <c r="Y14" s="75">
        <v>4437</v>
      </c>
      <c r="Z14" s="75">
        <v>4606</v>
      </c>
      <c r="AA14" s="75">
        <v>4688</v>
      </c>
      <c r="AB14" s="75">
        <v>4724</v>
      </c>
      <c r="AC14" s="75">
        <v>4886</v>
      </c>
      <c r="AD14" s="75">
        <v>5010</v>
      </c>
      <c r="AE14" s="75">
        <v>5031</v>
      </c>
      <c r="AF14" s="75">
        <v>4768</v>
      </c>
      <c r="AG14" s="75">
        <v>5127</v>
      </c>
    </row>
    <row r="15" spans="1:38">
      <c r="A15" t="s">
        <v>2654</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2655</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2656</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2657</v>
      </c>
      <c r="B18" s="75">
        <v>2588</v>
      </c>
      <c r="C18" s="75">
        <v>2371</v>
      </c>
      <c r="D18" s="75">
        <v>2342</v>
      </c>
      <c r="E18" s="75">
        <v>2366</v>
      </c>
      <c r="F18" s="75">
        <v>2472</v>
      </c>
      <c r="G18" s="75">
        <v>2427</v>
      </c>
      <c r="H18" s="75">
        <v>2554</v>
      </c>
      <c r="I18" s="75">
        <v>2552</v>
      </c>
      <c r="J18" s="75">
        <v>2607</v>
      </c>
      <c r="K18" s="75">
        <v>2663</v>
      </c>
      <c r="L18" s="75">
        <v>2699</v>
      </c>
      <c r="M18" s="75">
        <v>2625</v>
      </c>
      <c r="N18" s="75">
        <v>2564</v>
      </c>
      <c r="O18" s="75">
        <v>2481</v>
      </c>
      <c r="P18" s="75">
        <v>2583</v>
      </c>
      <c r="Q18" s="75">
        <v>2620</v>
      </c>
      <c r="R18" s="75">
        <v>2523</v>
      </c>
      <c r="S18" s="75">
        <v>2484</v>
      </c>
      <c r="T18" s="75">
        <v>2395</v>
      </c>
      <c r="U18" s="75">
        <v>2133</v>
      </c>
      <c r="V18" s="75">
        <v>2096</v>
      </c>
      <c r="W18" s="75">
        <v>2029</v>
      </c>
      <c r="X18" s="75">
        <v>1984</v>
      </c>
      <c r="Y18" s="75">
        <v>2036</v>
      </c>
      <c r="Z18" s="75">
        <v>2053</v>
      </c>
      <c r="AA18" s="75">
        <v>2181</v>
      </c>
      <c r="AB18" s="75">
        <v>2298</v>
      </c>
      <c r="AC18" s="75">
        <v>2377</v>
      </c>
      <c r="AD18" s="75">
        <v>2385</v>
      </c>
      <c r="AE18" s="75">
        <v>2496</v>
      </c>
      <c r="AF18" s="75">
        <v>1670</v>
      </c>
      <c r="AG18" s="75">
        <v>2114</v>
      </c>
    </row>
    <row r="19" spans="1:33">
      <c r="A19" t="s">
        <v>2658</v>
      </c>
      <c r="B19" s="75">
        <v>1562</v>
      </c>
      <c r="C19" s="75">
        <v>1453</v>
      </c>
      <c r="D19" s="75">
        <v>1483</v>
      </c>
      <c r="E19" s="75">
        <v>1529</v>
      </c>
      <c r="F19" s="75">
        <v>1599</v>
      </c>
      <c r="G19" s="75">
        <v>1638</v>
      </c>
      <c r="H19" s="75">
        <v>1686</v>
      </c>
      <c r="I19" s="75">
        <v>1747</v>
      </c>
      <c r="J19" s="75">
        <v>1701</v>
      </c>
      <c r="K19" s="75">
        <v>1853</v>
      </c>
      <c r="L19" s="75">
        <v>1981</v>
      </c>
      <c r="M19" s="75">
        <v>1771</v>
      </c>
      <c r="N19" s="75">
        <v>1725</v>
      </c>
      <c r="O19" s="75">
        <v>1747</v>
      </c>
      <c r="P19" s="75">
        <v>1775</v>
      </c>
      <c r="Q19" s="75">
        <v>1887</v>
      </c>
      <c r="R19" s="75">
        <v>1948</v>
      </c>
      <c r="S19" s="75">
        <v>1986</v>
      </c>
      <c r="T19" s="75">
        <v>1809</v>
      </c>
      <c r="U19" s="75">
        <v>1699</v>
      </c>
      <c r="V19" s="75">
        <v>1611</v>
      </c>
      <c r="W19" s="75">
        <v>1629</v>
      </c>
      <c r="X19" s="75">
        <v>1611</v>
      </c>
      <c r="Y19" s="75">
        <v>1624</v>
      </c>
      <c r="Z19" s="75">
        <v>1638</v>
      </c>
      <c r="AA19" s="75">
        <v>1692</v>
      </c>
      <c r="AB19" s="75">
        <v>1711</v>
      </c>
      <c r="AC19" s="75">
        <v>1819</v>
      </c>
      <c r="AD19" s="75">
        <v>1843</v>
      </c>
      <c r="AE19" s="75">
        <v>1944</v>
      </c>
      <c r="AF19" s="75">
        <v>1298</v>
      </c>
      <c r="AG19" s="75">
        <v>1691</v>
      </c>
    </row>
    <row r="20" spans="1:33">
      <c r="A20" t="s">
        <v>2659</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2660</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2659</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2661</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2655</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2662</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75">
        <v>1114</v>
      </c>
      <c r="AF26" s="75">
        <v>1109</v>
      </c>
      <c r="AG26" s="75">
        <v>1230</v>
      </c>
    </row>
    <row r="27" spans="1:33">
      <c r="A27" t="s">
        <v>2647</v>
      </c>
      <c r="B27" t="s">
        <v>2663</v>
      </c>
      <c r="C27" t="s">
        <v>2663</v>
      </c>
      <c r="D27" t="s">
        <v>2663</v>
      </c>
      <c r="E27" t="s">
        <v>2663</v>
      </c>
      <c r="F27" t="s">
        <v>2663</v>
      </c>
      <c r="G27" t="s">
        <v>2663</v>
      </c>
      <c r="H27" t="s">
        <v>2663</v>
      </c>
      <c r="I27" t="s">
        <v>2663</v>
      </c>
      <c r="J27" t="s">
        <v>2663</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2663</v>
      </c>
      <c r="AG27" t="s">
        <v>2663</v>
      </c>
    </row>
    <row r="28" spans="1:33">
      <c r="A28" t="s">
        <v>2648</v>
      </c>
      <c r="B28" t="s">
        <v>2663</v>
      </c>
      <c r="C28" t="s">
        <v>2663</v>
      </c>
      <c r="D28" t="s">
        <v>2663</v>
      </c>
      <c r="E28" t="s">
        <v>2663</v>
      </c>
      <c r="F28" t="s">
        <v>2663</v>
      </c>
      <c r="G28" t="s">
        <v>2663</v>
      </c>
      <c r="H28" t="s">
        <v>2663</v>
      </c>
      <c r="I28" t="s">
        <v>2663</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2651</v>
      </c>
      <c r="B29" t="s">
        <v>2663</v>
      </c>
      <c r="C29" t="s">
        <v>2663</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2650</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2664</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75">
        <v>1101</v>
      </c>
      <c r="AF31" s="75">
        <v>1095</v>
      </c>
      <c r="AG31" s="75">
        <v>1214</v>
      </c>
    </row>
    <row r="32" spans="1:33">
      <c r="A32" t="s">
        <v>2665</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2647</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2663</v>
      </c>
      <c r="W33" t="s">
        <v>2663</v>
      </c>
      <c r="X33" t="s">
        <v>2663</v>
      </c>
      <c r="Y33" t="s">
        <v>2663</v>
      </c>
      <c r="Z33" t="s">
        <v>2663</v>
      </c>
      <c r="AA33" t="s">
        <v>2663</v>
      </c>
      <c r="AB33" t="s">
        <v>2663</v>
      </c>
      <c r="AC33" t="s">
        <v>2663</v>
      </c>
      <c r="AD33" t="s">
        <v>2663</v>
      </c>
      <c r="AE33" t="s">
        <v>2663</v>
      </c>
      <c r="AF33" t="s">
        <v>2663</v>
      </c>
      <c r="AG33" t="s">
        <v>2663</v>
      </c>
    </row>
    <row r="34" spans="1:33">
      <c r="A34" t="s">
        <v>2648</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2651</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2650</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2666</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2605</v>
      </c>
      <c r="B38" t="s">
        <v>2663</v>
      </c>
      <c r="C38" t="s">
        <v>2663</v>
      </c>
      <c r="D38" t="s">
        <v>2663</v>
      </c>
      <c r="E38" t="s">
        <v>2663</v>
      </c>
      <c r="F38" t="s">
        <v>2663</v>
      </c>
      <c r="G38" t="s">
        <v>2663</v>
      </c>
      <c r="H38" t="s">
        <v>2663</v>
      </c>
      <c r="I38" t="s">
        <v>2663</v>
      </c>
      <c r="J38" t="s">
        <v>2663</v>
      </c>
      <c r="K38" t="s">
        <v>2663</v>
      </c>
      <c r="L38" t="s">
        <v>2663</v>
      </c>
      <c r="M38" t="s">
        <v>2663</v>
      </c>
      <c r="N38" t="s">
        <v>2663</v>
      </c>
      <c r="O38" t="s">
        <v>2663</v>
      </c>
      <c r="P38" t="s">
        <v>2663</v>
      </c>
      <c r="Q38" t="s">
        <v>2663</v>
      </c>
      <c r="R38" t="s">
        <v>2663</v>
      </c>
      <c r="S38" t="s">
        <v>2663</v>
      </c>
      <c r="T38" t="s">
        <v>2663</v>
      </c>
      <c r="U38" t="s">
        <v>2663</v>
      </c>
      <c r="V38">
        <v>0.1</v>
      </c>
      <c r="W38">
        <v>0.3</v>
      </c>
      <c r="X38">
        <v>0.7</v>
      </c>
      <c r="Y38">
        <v>1.5</v>
      </c>
      <c r="Z38">
        <v>2.5</v>
      </c>
      <c r="AA38">
        <v>3.7</v>
      </c>
      <c r="AB38">
        <v>4.9000000000000004</v>
      </c>
      <c r="AC38">
        <v>6.3</v>
      </c>
      <c r="AD38">
        <v>9.3000000000000007</v>
      </c>
      <c r="AE38">
        <v>12.1</v>
      </c>
      <c r="AF38">
        <v>12</v>
      </c>
      <c r="AG38">
        <v>15.5</v>
      </c>
    </row>
    <row r="39" spans="1:33">
      <c r="A39" t="s">
        <v>2606</v>
      </c>
      <c r="B39" t="s">
        <v>2663</v>
      </c>
      <c r="C39" t="s">
        <v>2663</v>
      </c>
      <c r="D39" t="s">
        <v>2663</v>
      </c>
      <c r="E39" t="s">
        <v>2663</v>
      </c>
      <c r="F39" t="s">
        <v>2663</v>
      </c>
      <c r="G39" t="s">
        <v>2663</v>
      </c>
      <c r="H39" t="s">
        <v>2663</v>
      </c>
      <c r="I39" t="s">
        <v>2663</v>
      </c>
      <c r="J39" t="s">
        <v>2663</v>
      </c>
      <c r="K39" t="s">
        <v>2663</v>
      </c>
      <c r="L39" t="s">
        <v>2663</v>
      </c>
      <c r="M39" t="s">
        <v>2663</v>
      </c>
      <c r="N39" t="s">
        <v>2663</v>
      </c>
      <c r="O39" t="s">
        <v>2663</v>
      </c>
      <c r="P39" t="s">
        <v>2663</v>
      </c>
      <c r="Q39" t="s">
        <v>2663</v>
      </c>
      <c r="R39" t="s">
        <v>2663</v>
      </c>
      <c r="S39" t="s">
        <v>2663</v>
      </c>
      <c r="T39" t="s">
        <v>2663</v>
      </c>
      <c r="U39" t="s">
        <v>2663</v>
      </c>
      <c r="V39" t="s">
        <v>2663</v>
      </c>
      <c r="W39" t="s">
        <v>2663</v>
      </c>
      <c r="X39" t="s">
        <v>2663</v>
      </c>
      <c r="Y39" t="s">
        <v>2663</v>
      </c>
      <c r="Z39">
        <v>0.1</v>
      </c>
      <c r="AA39">
        <v>0.1</v>
      </c>
      <c r="AB39">
        <v>0.4</v>
      </c>
      <c r="AC39">
        <v>0.8</v>
      </c>
      <c r="AD39">
        <v>1.4</v>
      </c>
      <c r="AE39">
        <v>2</v>
      </c>
      <c r="AF39">
        <v>2.7</v>
      </c>
      <c r="AG39">
        <v>6.1</v>
      </c>
    </row>
    <row r="40" spans="1:33">
      <c r="A40" t="s">
        <v>190</v>
      </c>
      <c r="B40" t="s">
        <v>2663</v>
      </c>
      <c r="C40" t="s">
        <v>2663</v>
      </c>
      <c r="D40" t="s">
        <v>2663</v>
      </c>
      <c r="E40" t="s">
        <v>2663</v>
      </c>
      <c r="F40" t="s">
        <v>2663</v>
      </c>
      <c r="G40" t="s">
        <v>2663</v>
      </c>
      <c r="H40" t="s">
        <v>2663</v>
      </c>
      <c r="I40" t="s">
        <v>2663</v>
      </c>
      <c r="J40" t="s">
        <v>2663</v>
      </c>
      <c r="K40" t="s">
        <v>2663</v>
      </c>
      <c r="L40" t="s">
        <v>2663</v>
      </c>
      <c r="M40" t="s">
        <v>2663</v>
      </c>
      <c r="N40" t="s">
        <v>2663</v>
      </c>
      <c r="O40" t="s">
        <v>2663</v>
      </c>
      <c r="P40" t="s">
        <v>2663</v>
      </c>
      <c r="Q40" t="s">
        <v>2663</v>
      </c>
      <c r="R40" t="s">
        <v>2663</v>
      </c>
      <c r="S40" t="s">
        <v>2663</v>
      </c>
      <c r="T40" t="s">
        <v>2663</v>
      </c>
      <c r="U40" t="s">
        <v>2663</v>
      </c>
      <c r="V40" t="s">
        <v>2663</v>
      </c>
      <c r="W40" t="s">
        <v>2663</v>
      </c>
      <c r="X40" t="s">
        <v>2663</v>
      </c>
      <c r="Y40" t="s">
        <v>2663</v>
      </c>
      <c r="Z40" t="s">
        <v>2663</v>
      </c>
      <c r="AA40" t="s">
        <v>2663</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75">
        <v>20670</v>
      </c>
      <c r="C42" s="75">
        <v>19997</v>
      </c>
      <c r="D42" s="75">
        <v>20716</v>
      </c>
      <c r="E42" s="75">
        <v>21193</v>
      </c>
      <c r="F42" s="75">
        <v>21895</v>
      </c>
      <c r="G42" s="75">
        <v>22269</v>
      </c>
      <c r="H42" s="75">
        <v>22880</v>
      </c>
      <c r="I42" s="75">
        <v>23120</v>
      </c>
      <c r="J42" s="75">
        <v>23578</v>
      </c>
      <c r="K42" s="75">
        <v>24547</v>
      </c>
      <c r="L42" s="75">
        <v>24986</v>
      </c>
      <c r="M42" s="75">
        <v>24698</v>
      </c>
      <c r="N42" s="75">
        <v>25250</v>
      </c>
      <c r="O42" s="75">
        <v>25155</v>
      </c>
      <c r="P42" s="75">
        <v>25744</v>
      </c>
      <c r="Q42" s="75">
        <v>26019</v>
      </c>
      <c r="R42" s="75">
        <v>25906</v>
      </c>
      <c r="S42" s="75">
        <v>25878</v>
      </c>
      <c r="T42" s="75">
        <v>24665</v>
      </c>
      <c r="U42" s="75">
        <v>23640</v>
      </c>
      <c r="V42" s="75">
        <v>23774</v>
      </c>
      <c r="W42" s="75">
        <v>23422</v>
      </c>
      <c r="X42" s="75">
        <v>23305</v>
      </c>
      <c r="Y42" s="75">
        <v>23517</v>
      </c>
      <c r="Z42" s="75">
        <v>24042</v>
      </c>
      <c r="AA42" s="75">
        <v>24194</v>
      </c>
      <c r="AB42" s="75">
        <v>24745</v>
      </c>
      <c r="AC42" s="75">
        <v>25049</v>
      </c>
      <c r="AD42" s="75">
        <v>25558</v>
      </c>
      <c r="AE42" s="75">
        <v>25650</v>
      </c>
      <c r="AF42" s="75">
        <v>22234</v>
      </c>
      <c r="AG42" s="75">
        <v>24771</v>
      </c>
    </row>
    <row r="43" spans="1:33">
      <c r="A43" t="s">
        <v>2667</v>
      </c>
    </row>
    <row r="44" spans="1:33">
      <c r="A44" t="s">
        <v>2668</v>
      </c>
    </row>
    <row r="45" spans="1:33">
      <c r="A45" t="s">
        <v>2669</v>
      </c>
    </row>
    <row r="46" spans="1:33">
      <c r="A46" t="s">
        <v>2670</v>
      </c>
    </row>
    <row r="47" spans="1:33">
      <c r="A47" t="s">
        <v>2671</v>
      </c>
    </row>
    <row r="48" spans="1:33">
      <c r="A48" t="s">
        <v>2672</v>
      </c>
    </row>
    <row r="49" spans="1:1">
      <c r="A49" t="s">
        <v>2673</v>
      </c>
    </row>
    <row r="50" spans="1:1">
      <c r="A50" t="s">
        <v>2674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77"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89" t="s">
        <v>109</v>
      </c>
      <c r="D3" s="89" t="s">
        <v>816</v>
      </c>
      <c r="E3" s="56"/>
      <c r="F3" s="56"/>
      <c r="G3" s="56"/>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89" t="s">
        <v>108</v>
      </c>
      <c r="D4" s="89" t="s">
        <v>817</v>
      </c>
      <c r="E4" s="56"/>
      <c r="F4" s="56"/>
      <c r="G4" s="89"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89" t="s">
        <v>106</v>
      </c>
      <c r="D5" s="89" t="s">
        <v>819</v>
      </c>
      <c r="E5" s="56"/>
      <c r="F5" s="56"/>
      <c r="G5" s="56"/>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89" t="s">
        <v>105</v>
      </c>
      <c r="D6" s="56"/>
      <c r="E6" s="89" t="s">
        <v>820</v>
      </c>
      <c r="F6" s="56"/>
      <c r="G6" s="56"/>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3">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3">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3">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3">
        <v>1.2E-2</v>
      </c>
    </row>
    <row r="10" spans="1:36" ht="15.75">
      <c r="A10" s="55" t="s">
        <v>2679</v>
      </c>
      <c r="B10" s="79" t="s">
        <v>2680</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85" t="s">
        <v>821</v>
      </c>
      <c r="AH10">
        <v>0.48037200000000002</v>
      </c>
      <c r="AI10">
        <v>0.48969600000000002</v>
      </c>
      <c r="AJ10" s="33">
        <v>-1.0999999999999999E-2</v>
      </c>
    </row>
    <row r="11" spans="1:36">
      <c r="A11" s="13"/>
      <c r="B11" s="77"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85" t="s">
        <v>822</v>
      </c>
      <c r="AH11">
        <v>1.8495220000000001</v>
      </c>
      <c r="AI11">
        <v>1.9374210000000001</v>
      </c>
      <c r="AJ11" s="33">
        <v>3.6999999999999998E-2</v>
      </c>
    </row>
    <row r="12" spans="1:36">
      <c r="A12" s="13"/>
      <c r="B12" s="77"/>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5" t="s">
        <v>823</v>
      </c>
      <c r="AH12">
        <v>437.380493</v>
      </c>
      <c r="AI12">
        <v>454.037781</v>
      </c>
      <c r="AJ12" s="33">
        <v>0.106</v>
      </c>
    </row>
    <row r="13" spans="1:36" ht="25.5" thickBot="1">
      <c r="A13" s="13"/>
      <c r="B13" s="78" t="s">
        <v>830</v>
      </c>
      <c r="C13" s="78">
        <v>2021</v>
      </c>
      <c r="D13" s="78">
        <v>2022</v>
      </c>
      <c r="E13" s="78">
        <v>2023</v>
      </c>
      <c r="F13" s="78">
        <v>2024</v>
      </c>
      <c r="G13" s="78">
        <v>2025</v>
      </c>
      <c r="H13" s="78">
        <v>2026</v>
      </c>
      <c r="I13" s="78">
        <v>2027</v>
      </c>
      <c r="J13" s="78">
        <v>2028</v>
      </c>
      <c r="K13" s="78">
        <v>2029</v>
      </c>
      <c r="L13" s="78">
        <v>2030</v>
      </c>
      <c r="M13" s="78">
        <v>2031</v>
      </c>
      <c r="N13" s="78">
        <v>2032</v>
      </c>
      <c r="O13" s="78">
        <v>2033</v>
      </c>
      <c r="P13" s="78">
        <v>2034</v>
      </c>
      <c r="Q13" s="78">
        <v>2035</v>
      </c>
      <c r="R13" s="78">
        <v>2036</v>
      </c>
      <c r="S13" s="78">
        <v>2037</v>
      </c>
      <c r="T13" s="78">
        <v>2038</v>
      </c>
      <c r="U13" s="78">
        <v>2039</v>
      </c>
      <c r="V13" s="78">
        <v>2040</v>
      </c>
      <c r="W13" s="78">
        <v>2041</v>
      </c>
      <c r="X13" s="78">
        <v>2042</v>
      </c>
      <c r="Y13" s="78">
        <v>2043</v>
      </c>
      <c r="Z13" s="78">
        <v>2044</v>
      </c>
      <c r="AA13" s="78">
        <v>2045</v>
      </c>
      <c r="AB13" s="78">
        <v>2046</v>
      </c>
      <c r="AC13" s="78">
        <v>2047</v>
      </c>
      <c r="AD13" s="78">
        <v>2048</v>
      </c>
      <c r="AE13" s="78">
        <v>2049</v>
      </c>
      <c r="AF13" s="78">
        <v>2050</v>
      </c>
      <c r="AG13" s="94" t="s">
        <v>824</v>
      </c>
      <c r="AH13">
        <v>5.2161749999999998</v>
      </c>
      <c r="AI13">
        <v>5.3491600000000004</v>
      </c>
      <c r="AJ13" s="33">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88"/>
      <c r="AH14">
        <v>1061.4022219999999</v>
      </c>
      <c r="AI14">
        <v>1074.767578</v>
      </c>
      <c r="AJ14" s="33">
        <v>7.0000000000000001E-3</v>
      </c>
    </row>
    <row r="15" spans="1:36" ht="24.75">
      <c r="A15" s="55" t="s">
        <v>2681</v>
      </c>
      <c r="B15" s="81" t="s">
        <v>2675</v>
      </c>
      <c r="C15" s="84">
        <v>14274.494140999999</v>
      </c>
      <c r="D15" s="84">
        <v>14663.075194999999</v>
      </c>
      <c r="E15" s="84">
        <v>14907.380859000001</v>
      </c>
      <c r="F15" s="84">
        <v>14888.802734000001</v>
      </c>
      <c r="G15" s="84">
        <v>14849.198242</v>
      </c>
      <c r="H15" s="84">
        <v>14786.861328000001</v>
      </c>
      <c r="I15" s="84">
        <v>14699.436523</v>
      </c>
      <c r="J15" s="84">
        <v>14596.198242</v>
      </c>
      <c r="K15" s="84">
        <v>14504.813477</v>
      </c>
      <c r="L15" s="84">
        <v>14439.388671999999</v>
      </c>
      <c r="M15" s="84">
        <v>14388.90625</v>
      </c>
      <c r="N15" s="84">
        <v>14328.155273</v>
      </c>
      <c r="O15" s="84">
        <v>14293.910156</v>
      </c>
      <c r="P15" s="84">
        <v>14263.881836</v>
      </c>
      <c r="Q15" s="84">
        <v>14229.495117</v>
      </c>
      <c r="R15" s="84">
        <v>14203.658203000001</v>
      </c>
      <c r="S15" s="84">
        <v>14192.496094</v>
      </c>
      <c r="T15" s="84">
        <v>14188.244140999999</v>
      </c>
      <c r="U15" s="84">
        <v>14197.581055000001</v>
      </c>
      <c r="V15" s="84">
        <v>14217.713867</v>
      </c>
      <c r="W15" s="84">
        <v>14239.96875</v>
      </c>
      <c r="X15" s="84">
        <v>14268.422852</v>
      </c>
      <c r="Y15" s="84">
        <v>14301.931640999999</v>
      </c>
      <c r="Z15" s="84">
        <v>14345.212890999999</v>
      </c>
      <c r="AA15" s="84">
        <v>14399.621094</v>
      </c>
      <c r="AB15" s="84">
        <v>14468.219727</v>
      </c>
      <c r="AC15" s="84">
        <v>14540.374023</v>
      </c>
      <c r="AD15" s="84">
        <v>14616.555664</v>
      </c>
      <c r="AE15" s="84">
        <v>14701.980469</v>
      </c>
      <c r="AF15" s="84">
        <v>14799.428711</v>
      </c>
      <c r="AG15" s="87">
        <v>1.2459999999999999E-3</v>
      </c>
      <c r="AH15">
        <v>718.8125</v>
      </c>
      <c r="AI15">
        <v>726.34527600000001</v>
      </c>
      <c r="AJ15" s="33">
        <v>6.0000000000000001E-3</v>
      </c>
    </row>
    <row r="16" spans="1:36" ht="48.75">
      <c r="A16" s="55" t="s">
        <v>2682</v>
      </c>
      <c r="B16" s="82" t="s">
        <v>2683</v>
      </c>
      <c r="C16" s="83">
        <v>14162.429688</v>
      </c>
      <c r="D16" s="83">
        <v>14537.586914</v>
      </c>
      <c r="E16" s="83">
        <v>14770.330078000001</v>
      </c>
      <c r="F16" s="83">
        <v>14738.893555000001</v>
      </c>
      <c r="G16" s="83">
        <v>14685.415039</v>
      </c>
      <c r="H16" s="83">
        <v>14609.183594</v>
      </c>
      <c r="I16" s="83">
        <v>14507.978515999999</v>
      </c>
      <c r="J16" s="83">
        <v>14391.53125</v>
      </c>
      <c r="K16" s="83">
        <v>14286.672852</v>
      </c>
      <c r="L16" s="83">
        <v>14207.514648</v>
      </c>
      <c r="M16" s="83">
        <v>14142.503906</v>
      </c>
      <c r="N16" s="83">
        <v>14067.616211</v>
      </c>
      <c r="O16" s="83">
        <v>14018.539062</v>
      </c>
      <c r="P16" s="83">
        <v>13974.089844</v>
      </c>
      <c r="Q16" s="83">
        <v>13924.717773</v>
      </c>
      <c r="R16" s="83">
        <v>13883.070312</v>
      </c>
      <c r="S16" s="83">
        <v>13855.946289</v>
      </c>
      <c r="T16" s="83">
        <v>13835.799805000001</v>
      </c>
      <c r="U16" s="83">
        <v>13828.552734000001</v>
      </c>
      <c r="V16" s="83">
        <v>13831.424805000001</v>
      </c>
      <c r="W16" s="83">
        <v>13836.824219</v>
      </c>
      <c r="X16" s="83">
        <v>13848.344727</v>
      </c>
      <c r="Y16" s="83">
        <v>13864.305664</v>
      </c>
      <c r="Z16" s="83">
        <v>13890.319336</v>
      </c>
      <c r="AA16" s="83">
        <v>13927.309569999999</v>
      </c>
      <c r="AB16" s="83">
        <v>13978.470703000001</v>
      </c>
      <c r="AC16" s="83">
        <v>14033.085938</v>
      </c>
      <c r="AD16" s="83">
        <v>14091.706055000001</v>
      </c>
      <c r="AE16" s="83">
        <v>14159.390625</v>
      </c>
      <c r="AF16" s="83">
        <v>14238.774414</v>
      </c>
      <c r="AG16" s="86">
        <v>1.85E-4</v>
      </c>
      <c r="AH16">
        <v>12.428053</v>
      </c>
      <c r="AI16">
        <v>13.153333999999999</v>
      </c>
      <c r="AJ16" s="33">
        <v>4.1000000000000002E-2</v>
      </c>
    </row>
    <row r="17" spans="1:36">
      <c r="A17" s="55" t="s">
        <v>2684</v>
      </c>
      <c r="B17" s="82" t="s">
        <v>2685</v>
      </c>
      <c r="C17" s="83">
        <v>33.249222000000003</v>
      </c>
      <c r="D17" s="83">
        <v>34.150458999999998</v>
      </c>
      <c r="E17" s="83">
        <v>31.936682000000001</v>
      </c>
      <c r="F17" s="83">
        <v>31.592466000000002</v>
      </c>
      <c r="G17" s="83">
        <v>31.286394000000001</v>
      </c>
      <c r="H17" s="83">
        <v>30.500689000000001</v>
      </c>
      <c r="I17" s="83">
        <v>29.567623000000001</v>
      </c>
      <c r="J17" s="83">
        <v>28.523620999999999</v>
      </c>
      <c r="K17" s="83">
        <v>27.601944</v>
      </c>
      <c r="L17" s="83">
        <v>26.584057000000001</v>
      </c>
      <c r="M17" s="83">
        <v>25.489037</v>
      </c>
      <c r="N17" s="83">
        <v>24.533688999999999</v>
      </c>
      <c r="O17" s="83">
        <v>23.990046</v>
      </c>
      <c r="P17" s="83">
        <v>22.778981999999999</v>
      </c>
      <c r="Q17" s="83">
        <v>22.123808</v>
      </c>
      <c r="R17" s="83">
        <v>22.124821000000001</v>
      </c>
      <c r="S17" s="83">
        <v>21.992408999999999</v>
      </c>
      <c r="T17" s="83">
        <v>21.684839</v>
      </c>
      <c r="U17" s="83">
        <v>21.760232999999999</v>
      </c>
      <c r="V17" s="83">
        <v>21.844384999999999</v>
      </c>
      <c r="W17" s="83">
        <v>21.925298999999999</v>
      </c>
      <c r="X17" s="83">
        <v>22.19059</v>
      </c>
      <c r="Y17" s="83">
        <v>22.390591000000001</v>
      </c>
      <c r="Z17" s="83">
        <v>22.596132000000001</v>
      </c>
      <c r="AA17" s="83">
        <v>22.876339000000002</v>
      </c>
      <c r="AB17" s="83">
        <v>23.153645999999998</v>
      </c>
      <c r="AC17" s="83">
        <v>23.499597999999999</v>
      </c>
      <c r="AD17" s="83">
        <v>23.893426999999999</v>
      </c>
      <c r="AE17" s="83">
        <v>24.297373</v>
      </c>
      <c r="AF17" s="83">
        <v>24.739059000000001</v>
      </c>
      <c r="AG17" s="86">
        <v>-1.0142999999999999E-2</v>
      </c>
      <c r="AH17">
        <v>326.56167599999998</v>
      </c>
      <c r="AI17">
        <v>331.52713</v>
      </c>
      <c r="AJ17" s="33">
        <v>7.0000000000000001E-3</v>
      </c>
    </row>
    <row r="18" spans="1:36" ht="48.75">
      <c r="A18" s="55" t="s">
        <v>2686</v>
      </c>
      <c r="B18" s="82" t="s">
        <v>2687</v>
      </c>
      <c r="C18" s="83">
        <v>52.341071999999997</v>
      </c>
      <c r="D18" s="83">
        <v>55.018439999999998</v>
      </c>
      <c r="E18" s="83">
        <v>57.293982999999997</v>
      </c>
      <c r="F18" s="83">
        <v>58.347095000000003</v>
      </c>
      <c r="G18" s="83">
        <v>59.292045999999999</v>
      </c>
      <c r="H18" s="83">
        <v>60.054276000000002</v>
      </c>
      <c r="I18" s="83">
        <v>60.645831999999999</v>
      </c>
      <c r="J18" s="83">
        <v>61.085116999999997</v>
      </c>
      <c r="K18" s="83">
        <v>61.376376999999998</v>
      </c>
      <c r="L18" s="83">
        <v>61.730705</v>
      </c>
      <c r="M18" s="83">
        <v>62.624172000000002</v>
      </c>
      <c r="N18" s="83">
        <v>62.985115</v>
      </c>
      <c r="O18" s="83">
        <v>63.372196000000002</v>
      </c>
      <c r="P18" s="83">
        <v>63.817276</v>
      </c>
      <c r="Q18" s="83">
        <v>64.206192000000001</v>
      </c>
      <c r="R18" s="83">
        <v>64.635818</v>
      </c>
      <c r="S18" s="83">
        <v>65.138244999999998</v>
      </c>
      <c r="T18" s="83">
        <v>65.602219000000005</v>
      </c>
      <c r="U18" s="83">
        <v>66.192047000000002</v>
      </c>
      <c r="V18" s="83">
        <v>67.346855000000005</v>
      </c>
      <c r="W18" s="83">
        <v>68.094498000000002</v>
      </c>
      <c r="X18" s="83">
        <v>68.773444999999995</v>
      </c>
      <c r="Y18" s="83">
        <v>69.845009000000005</v>
      </c>
      <c r="Z18" s="83">
        <v>70.345084999999997</v>
      </c>
      <c r="AA18" s="83">
        <v>70.781784000000002</v>
      </c>
      <c r="AB18" s="83">
        <v>71.416443000000001</v>
      </c>
      <c r="AC18" s="83">
        <v>72.050422999999995</v>
      </c>
      <c r="AD18" s="83">
        <v>72.693031000000005</v>
      </c>
      <c r="AE18" s="83">
        <v>73.365066999999996</v>
      </c>
      <c r="AF18" s="83">
        <v>74.101059000000006</v>
      </c>
      <c r="AG18" s="86">
        <v>1.206E-2</v>
      </c>
      <c r="AH18">
        <v>2.9450440000000002</v>
      </c>
      <c r="AI18">
        <v>3.0714039999999998</v>
      </c>
      <c r="AJ18" s="33">
        <v>0.104</v>
      </c>
    </row>
    <row r="19" spans="1:36" ht="72.75">
      <c r="A19" s="55" t="s">
        <v>2688</v>
      </c>
      <c r="B19" s="82" t="s">
        <v>2689</v>
      </c>
      <c r="C19" s="83">
        <v>0.67431099999999999</v>
      </c>
      <c r="D19" s="83">
        <v>0.66608500000000004</v>
      </c>
      <c r="E19" s="83">
        <v>0.63587300000000002</v>
      </c>
      <c r="F19" s="83">
        <v>0.52752900000000003</v>
      </c>
      <c r="G19" s="83">
        <v>0.50580000000000003</v>
      </c>
      <c r="H19" s="83">
        <v>0.49782100000000001</v>
      </c>
      <c r="I19" s="83">
        <v>0.48537000000000002</v>
      </c>
      <c r="J19" s="83">
        <v>0.47792299999999999</v>
      </c>
      <c r="K19" s="83">
        <v>0.468808</v>
      </c>
      <c r="L19" s="83">
        <v>0.45122899999999999</v>
      </c>
      <c r="M19" s="83">
        <v>0.45219999999999999</v>
      </c>
      <c r="N19" s="83">
        <v>0.45074999999999998</v>
      </c>
      <c r="O19" s="83">
        <v>0.450878</v>
      </c>
      <c r="P19" s="83">
        <v>0.45424100000000001</v>
      </c>
      <c r="Q19" s="83">
        <v>0.457507</v>
      </c>
      <c r="R19" s="83">
        <v>0.45966200000000002</v>
      </c>
      <c r="S19" s="83">
        <v>0.46291100000000002</v>
      </c>
      <c r="T19" s="83">
        <v>0.46953099999999998</v>
      </c>
      <c r="U19" s="83">
        <v>0.43854500000000002</v>
      </c>
      <c r="V19" s="83">
        <v>0.405692</v>
      </c>
      <c r="W19" s="83">
        <v>0.41506900000000002</v>
      </c>
      <c r="X19" s="83">
        <v>0.42349500000000001</v>
      </c>
      <c r="Y19" s="83">
        <v>0.43112299999999998</v>
      </c>
      <c r="Z19" s="83">
        <v>0.43802600000000003</v>
      </c>
      <c r="AA19" s="83">
        <v>0.44581399999999999</v>
      </c>
      <c r="AB19" s="83">
        <v>0.45412400000000003</v>
      </c>
      <c r="AC19" s="83">
        <v>0.46264300000000003</v>
      </c>
      <c r="AD19" s="83">
        <v>0.47139700000000001</v>
      </c>
      <c r="AE19" s="83">
        <v>0.48037200000000002</v>
      </c>
      <c r="AF19" s="83">
        <v>0.48969600000000002</v>
      </c>
      <c r="AG19" s="86">
        <v>-1.0971E-2</v>
      </c>
      <c r="AH19">
        <v>0.64914099999999997</v>
      </c>
      <c r="AI19">
        <v>0.66471599999999997</v>
      </c>
      <c r="AJ19" s="33">
        <v>-1.4E-2</v>
      </c>
    </row>
    <row r="20" spans="1:36">
      <c r="A20" s="55" t="s">
        <v>2690</v>
      </c>
      <c r="B20" s="82" t="s">
        <v>2691</v>
      </c>
      <c r="C20" s="83">
        <v>0.67332000000000003</v>
      </c>
      <c r="D20" s="83">
        <v>0.65310299999999999</v>
      </c>
      <c r="E20" s="83">
        <v>0.64822500000000005</v>
      </c>
      <c r="F20" s="83">
        <v>0.51948899999999998</v>
      </c>
      <c r="G20" s="83">
        <v>0.54455399999999998</v>
      </c>
      <c r="H20" s="83">
        <v>0.57736500000000002</v>
      </c>
      <c r="I20" s="83">
        <v>0.61878900000000003</v>
      </c>
      <c r="J20" s="83">
        <v>0.46534300000000001</v>
      </c>
      <c r="K20" s="83">
        <v>0.50610699999999997</v>
      </c>
      <c r="L20" s="83">
        <v>0.57804500000000003</v>
      </c>
      <c r="M20" s="83">
        <v>0.65013200000000004</v>
      </c>
      <c r="N20" s="83">
        <v>0.72068399999999999</v>
      </c>
      <c r="O20" s="83">
        <v>0.79029000000000005</v>
      </c>
      <c r="P20" s="83">
        <v>0.85896399999999995</v>
      </c>
      <c r="Q20" s="83">
        <v>0.92550900000000003</v>
      </c>
      <c r="R20" s="83">
        <v>0.99063500000000004</v>
      </c>
      <c r="S20" s="83">
        <v>1.0544990000000001</v>
      </c>
      <c r="T20" s="83">
        <v>1.1170100000000001</v>
      </c>
      <c r="U20" s="83">
        <v>1.1785939999999999</v>
      </c>
      <c r="V20" s="83">
        <v>1.2387509999999999</v>
      </c>
      <c r="W20" s="83">
        <v>1.2977559999999999</v>
      </c>
      <c r="X20" s="83">
        <v>1.356722</v>
      </c>
      <c r="Y20" s="83">
        <v>1.4161710000000001</v>
      </c>
      <c r="Z20" s="83">
        <v>1.4759199999999999</v>
      </c>
      <c r="AA20" s="83">
        <v>1.5419909999999999</v>
      </c>
      <c r="AB20" s="83">
        <v>1.613723</v>
      </c>
      <c r="AC20" s="83">
        <v>1.688793</v>
      </c>
      <c r="AD20" s="83">
        <v>1.7669729999999999</v>
      </c>
      <c r="AE20" s="83">
        <v>1.8495220000000001</v>
      </c>
      <c r="AF20" s="83">
        <v>1.9374210000000001</v>
      </c>
      <c r="AG20" s="86">
        <v>3.7116999999999997E-2</v>
      </c>
      <c r="AH20">
        <v>5.6800000000000002E-3</v>
      </c>
      <c r="AI20">
        <v>5.7790000000000003E-3</v>
      </c>
      <c r="AJ20" s="33">
        <v>8.1000000000000003E-2</v>
      </c>
    </row>
    <row r="21" spans="1:36" ht="24.75">
      <c r="A21" s="55" t="s">
        <v>2692</v>
      </c>
      <c r="B21" s="82" t="s">
        <v>2693</v>
      </c>
      <c r="C21" s="83">
        <v>24.764068999999999</v>
      </c>
      <c r="D21" s="83">
        <v>34.511890000000001</v>
      </c>
      <c r="E21" s="83">
        <v>45.918655000000001</v>
      </c>
      <c r="F21" s="83">
        <v>58.182929999999999</v>
      </c>
      <c r="G21" s="83">
        <v>71.282509000000005</v>
      </c>
      <c r="H21" s="83">
        <v>85.031136000000004</v>
      </c>
      <c r="I21" s="83">
        <v>98.971512000000004</v>
      </c>
      <c r="J21" s="83">
        <v>112.780022</v>
      </c>
      <c r="K21" s="83">
        <v>126.676147</v>
      </c>
      <c r="L21" s="83">
        <v>140.82676699999999</v>
      </c>
      <c r="M21" s="83">
        <v>155.278885</v>
      </c>
      <c r="N21" s="83">
        <v>169.72976700000001</v>
      </c>
      <c r="O21" s="83">
        <v>184.430679</v>
      </c>
      <c r="P21" s="83">
        <v>199.324814</v>
      </c>
      <c r="Q21" s="83">
        <v>214.293228</v>
      </c>
      <c r="R21" s="83">
        <v>229.396942</v>
      </c>
      <c r="S21" s="83">
        <v>244.721756</v>
      </c>
      <c r="T21" s="83">
        <v>260.19662499999998</v>
      </c>
      <c r="U21" s="83">
        <v>275.89236499999998</v>
      </c>
      <c r="V21" s="83">
        <v>291.69863900000001</v>
      </c>
      <c r="W21" s="83">
        <v>307.47470099999998</v>
      </c>
      <c r="X21" s="83">
        <v>323.21994000000001</v>
      </c>
      <c r="Y21" s="83">
        <v>339.25979599999999</v>
      </c>
      <c r="Z21" s="83">
        <v>355.59127799999999</v>
      </c>
      <c r="AA21" s="83">
        <v>372.05178799999999</v>
      </c>
      <c r="AB21" s="83">
        <v>388.33685300000002</v>
      </c>
      <c r="AC21" s="83">
        <v>404.65564000000001</v>
      </c>
      <c r="AD21" s="83">
        <v>420.94708300000002</v>
      </c>
      <c r="AE21" s="83">
        <v>437.380493</v>
      </c>
      <c r="AF21" s="83">
        <v>454.037781</v>
      </c>
      <c r="AG21" s="86">
        <v>0.105506</v>
      </c>
      <c r="AH21">
        <v>0</v>
      </c>
      <c r="AI21">
        <v>0</v>
      </c>
      <c r="AJ21" t="s">
        <v>112</v>
      </c>
    </row>
    <row r="22" spans="1:36">
      <c r="A22" s="55" t="s">
        <v>2694</v>
      </c>
      <c r="B22" s="82" t="s">
        <v>2695</v>
      </c>
      <c r="C22" s="83">
        <v>0.36432900000000001</v>
      </c>
      <c r="D22" s="83">
        <v>0.48852200000000001</v>
      </c>
      <c r="E22" s="83">
        <v>0.61699800000000005</v>
      </c>
      <c r="F22" s="83">
        <v>0.74021999999999999</v>
      </c>
      <c r="G22" s="83">
        <v>0.872479</v>
      </c>
      <c r="H22" s="83">
        <v>1.015633</v>
      </c>
      <c r="I22" s="83">
        <v>1.1693290000000001</v>
      </c>
      <c r="J22" s="83">
        <v>1.334678</v>
      </c>
      <c r="K22" s="83">
        <v>1.5124759999999999</v>
      </c>
      <c r="L22" s="83">
        <v>1.7031130000000001</v>
      </c>
      <c r="M22" s="83">
        <v>1.9068309999999999</v>
      </c>
      <c r="N22" s="83">
        <v>2.1189420000000001</v>
      </c>
      <c r="O22" s="83">
        <v>2.336719</v>
      </c>
      <c r="P22" s="83">
        <v>2.556305</v>
      </c>
      <c r="Q22" s="83">
        <v>2.771652</v>
      </c>
      <c r="R22" s="83">
        <v>2.9800059999999999</v>
      </c>
      <c r="S22" s="83">
        <v>3.1793809999999998</v>
      </c>
      <c r="T22" s="83">
        <v>3.3736160000000002</v>
      </c>
      <c r="U22" s="83">
        <v>3.566084</v>
      </c>
      <c r="V22" s="83">
        <v>3.755773</v>
      </c>
      <c r="W22" s="83">
        <v>3.9364880000000002</v>
      </c>
      <c r="X22" s="83">
        <v>4.1141100000000002</v>
      </c>
      <c r="Y22" s="83">
        <v>4.2844660000000001</v>
      </c>
      <c r="Z22" s="83">
        <v>4.4479160000000002</v>
      </c>
      <c r="AA22" s="83">
        <v>4.6137079999999999</v>
      </c>
      <c r="AB22" s="83">
        <v>4.7755470000000004</v>
      </c>
      <c r="AC22" s="83">
        <v>4.9307369999999997</v>
      </c>
      <c r="AD22" s="83">
        <v>5.0771990000000002</v>
      </c>
      <c r="AE22" s="83">
        <v>5.2161749999999998</v>
      </c>
      <c r="AF22" s="83">
        <v>5.3491600000000004</v>
      </c>
      <c r="AG22" s="86">
        <v>9.7070000000000004E-2</v>
      </c>
      <c r="AH22">
        <v>5588.216797</v>
      </c>
      <c r="AI22">
        <v>5636.1411129999997</v>
      </c>
      <c r="AJ22" s="33">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3">
        <v>1.6E-2</v>
      </c>
    </row>
    <row r="24" spans="1:36" ht="36.75">
      <c r="A24" s="55" t="s">
        <v>2696</v>
      </c>
      <c r="B24" s="81" t="s">
        <v>1012</v>
      </c>
      <c r="C24" s="84">
        <v>888.32324200000005</v>
      </c>
      <c r="D24" s="84">
        <v>907.55993699999999</v>
      </c>
      <c r="E24" s="84">
        <v>915.29083300000002</v>
      </c>
      <c r="F24" s="84">
        <v>914.74591099999998</v>
      </c>
      <c r="G24" s="84">
        <v>917.48150599999997</v>
      </c>
      <c r="H24" s="84">
        <v>917.95696999999996</v>
      </c>
      <c r="I24" s="84">
        <v>914.71563700000002</v>
      </c>
      <c r="J24" s="84">
        <v>913.13915999999995</v>
      </c>
      <c r="K24" s="84">
        <v>912.94812000000002</v>
      </c>
      <c r="L24" s="84">
        <v>913.61932400000001</v>
      </c>
      <c r="M24" s="84">
        <v>914.89263900000003</v>
      </c>
      <c r="N24" s="84">
        <v>917.46624799999995</v>
      </c>
      <c r="O24" s="84">
        <v>921.146973</v>
      </c>
      <c r="P24" s="84">
        <v>925.47863800000005</v>
      </c>
      <c r="Q24" s="84">
        <v>930.15087900000003</v>
      </c>
      <c r="R24" s="84">
        <v>935.85308799999996</v>
      </c>
      <c r="S24" s="84">
        <v>943.34344499999997</v>
      </c>
      <c r="T24" s="84">
        <v>951.09039299999995</v>
      </c>
      <c r="U24" s="84">
        <v>959.00439500000005</v>
      </c>
      <c r="V24" s="84">
        <v>967.11511199999995</v>
      </c>
      <c r="W24" s="84">
        <v>976.32757600000002</v>
      </c>
      <c r="X24" s="84">
        <v>985.921875</v>
      </c>
      <c r="Y24" s="84">
        <v>996.50323500000002</v>
      </c>
      <c r="Z24" s="84">
        <v>1007.049438</v>
      </c>
      <c r="AA24" s="84">
        <v>1017.768433</v>
      </c>
      <c r="AB24" s="84">
        <v>1030.6396480000001</v>
      </c>
      <c r="AC24" s="84">
        <v>1041.2025149999999</v>
      </c>
      <c r="AD24" s="84">
        <v>1050.5196530000001</v>
      </c>
      <c r="AE24" s="84">
        <v>1061.4022219999999</v>
      </c>
      <c r="AF24" s="84">
        <v>1074.767578</v>
      </c>
      <c r="AG24" s="87">
        <v>6.5909999999999996E-3</v>
      </c>
      <c r="AH24">
        <v>4646.4609380000002</v>
      </c>
      <c r="AI24">
        <v>4661.1557620000003</v>
      </c>
      <c r="AJ24" s="33">
        <v>-2E-3</v>
      </c>
    </row>
    <row r="25" spans="1:36" ht="48.75">
      <c r="A25" s="55" t="s">
        <v>2697</v>
      </c>
      <c r="B25" s="82" t="s">
        <v>2683</v>
      </c>
      <c r="C25" s="83">
        <v>614.34252900000001</v>
      </c>
      <c r="D25" s="83">
        <v>633.80950900000005</v>
      </c>
      <c r="E25" s="83">
        <v>644.77996800000005</v>
      </c>
      <c r="F25" s="83">
        <v>648.86706500000003</v>
      </c>
      <c r="G25" s="83">
        <v>655.23681599999998</v>
      </c>
      <c r="H25" s="83">
        <v>658.69421399999999</v>
      </c>
      <c r="I25" s="83">
        <v>656.84582499999999</v>
      </c>
      <c r="J25" s="83">
        <v>655.41406199999994</v>
      </c>
      <c r="K25" s="83">
        <v>654.60784899999999</v>
      </c>
      <c r="L25" s="83">
        <v>654.20941200000004</v>
      </c>
      <c r="M25" s="83">
        <v>654.01470900000004</v>
      </c>
      <c r="N25" s="83">
        <v>654.28637700000002</v>
      </c>
      <c r="O25" s="83">
        <v>654.76336700000002</v>
      </c>
      <c r="P25" s="83">
        <v>655.90240500000004</v>
      </c>
      <c r="Q25" s="83">
        <v>657.16143799999998</v>
      </c>
      <c r="R25" s="83">
        <v>659.01702899999998</v>
      </c>
      <c r="S25" s="83">
        <v>662.25061000000005</v>
      </c>
      <c r="T25" s="83">
        <v>665.78479000000004</v>
      </c>
      <c r="U25" s="83">
        <v>669.32995600000004</v>
      </c>
      <c r="V25" s="83">
        <v>673.30560300000002</v>
      </c>
      <c r="W25" s="83">
        <v>677.94335899999999</v>
      </c>
      <c r="X25" s="83">
        <v>682.89135699999997</v>
      </c>
      <c r="Y25" s="83">
        <v>688.00506600000006</v>
      </c>
      <c r="Z25" s="83">
        <v>692.85467500000004</v>
      </c>
      <c r="AA25" s="83">
        <v>697.80651899999998</v>
      </c>
      <c r="AB25" s="83">
        <v>703.93994099999998</v>
      </c>
      <c r="AC25" s="83">
        <v>708.92059300000005</v>
      </c>
      <c r="AD25" s="83">
        <v>713.17346199999997</v>
      </c>
      <c r="AE25" s="83">
        <v>718.8125</v>
      </c>
      <c r="AF25" s="83">
        <v>726.34527600000001</v>
      </c>
      <c r="AG25" s="86">
        <v>5.7920000000000003E-3</v>
      </c>
      <c r="AH25">
        <v>89.427291999999994</v>
      </c>
      <c r="AI25">
        <v>96.668953000000002</v>
      </c>
      <c r="AJ25" s="33">
        <v>2.5000000000000001E-2</v>
      </c>
    </row>
    <row r="26" spans="1:36">
      <c r="A26" s="55" t="s">
        <v>2698</v>
      </c>
      <c r="B26" s="82" t="s">
        <v>2685</v>
      </c>
      <c r="C26" s="83">
        <v>4.1552740000000004</v>
      </c>
      <c r="D26" s="83">
        <v>4.2846580000000003</v>
      </c>
      <c r="E26" s="83">
        <v>4.0672990000000002</v>
      </c>
      <c r="F26" s="83">
        <v>4.1190369999999996</v>
      </c>
      <c r="G26" s="83">
        <v>4.2546290000000004</v>
      </c>
      <c r="H26" s="83">
        <v>4.3491059999999999</v>
      </c>
      <c r="I26" s="83">
        <v>4.4519359999999999</v>
      </c>
      <c r="J26" s="83">
        <v>4.5601940000000001</v>
      </c>
      <c r="K26" s="83">
        <v>4.702108</v>
      </c>
      <c r="L26" s="83">
        <v>4.837161</v>
      </c>
      <c r="M26" s="83">
        <v>4.9781519999999997</v>
      </c>
      <c r="N26" s="83">
        <v>5.1473089999999999</v>
      </c>
      <c r="O26" s="83">
        <v>5.4099250000000003</v>
      </c>
      <c r="P26" s="83">
        <v>5.5183030000000004</v>
      </c>
      <c r="Q26" s="83">
        <v>5.7560729999999998</v>
      </c>
      <c r="R26" s="83">
        <v>6.1638349999999997</v>
      </c>
      <c r="S26" s="83">
        <v>6.5428040000000003</v>
      </c>
      <c r="T26" s="83">
        <v>6.8549049999999996</v>
      </c>
      <c r="U26" s="83">
        <v>7.2632989999999999</v>
      </c>
      <c r="V26" s="83">
        <v>7.6670569999999998</v>
      </c>
      <c r="W26" s="83">
        <v>8.0832300000000004</v>
      </c>
      <c r="X26" s="83">
        <v>8.5725119999999997</v>
      </c>
      <c r="Y26" s="83">
        <v>9.0432140000000008</v>
      </c>
      <c r="Z26" s="83">
        <v>9.5240030000000004</v>
      </c>
      <c r="AA26" s="83">
        <v>10.041880000000001</v>
      </c>
      <c r="AB26" s="83">
        <v>10.58123</v>
      </c>
      <c r="AC26" s="83">
        <v>11.160612</v>
      </c>
      <c r="AD26" s="83">
        <v>11.772819999999999</v>
      </c>
      <c r="AE26" s="83">
        <v>12.428053</v>
      </c>
      <c r="AF26" s="83">
        <v>13.153333999999999</v>
      </c>
      <c r="AG26" s="86">
        <v>4.0534000000000001E-2</v>
      </c>
      <c r="AH26">
        <v>6.5260220000000002</v>
      </c>
      <c r="AI26">
        <v>6.844849</v>
      </c>
      <c r="AJ26" s="33">
        <v>5.8000000000000003E-2</v>
      </c>
    </row>
    <row r="27" spans="1:36" ht="48.75">
      <c r="A27" s="55" t="s">
        <v>2699</v>
      </c>
      <c r="B27" s="82" t="s">
        <v>2687</v>
      </c>
      <c r="C27" s="83">
        <v>268.642517</v>
      </c>
      <c r="D27" s="83">
        <v>268.125092</v>
      </c>
      <c r="E27" s="83">
        <v>264.92746</v>
      </c>
      <c r="F27" s="83">
        <v>260.09613000000002</v>
      </c>
      <c r="G27" s="83">
        <v>256.220215</v>
      </c>
      <c r="H27" s="83">
        <v>253.049271</v>
      </c>
      <c r="I27" s="83">
        <v>251.487122</v>
      </c>
      <c r="J27" s="83">
        <v>251.19589199999999</v>
      </c>
      <c r="K27" s="83">
        <v>251.62777700000001</v>
      </c>
      <c r="L27" s="83">
        <v>252.52041600000001</v>
      </c>
      <c r="M27" s="83">
        <v>253.80427599999999</v>
      </c>
      <c r="N27" s="83">
        <v>255.89063999999999</v>
      </c>
      <c r="O27" s="83">
        <v>258.78051799999997</v>
      </c>
      <c r="P27" s="83">
        <v>261.80850199999998</v>
      </c>
      <c r="Q27" s="83">
        <v>264.92379799999998</v>
      </c>
      <c r="R27" s="83">
        <v>268.29809599999999</v>
      </c>
      <c r="S27" s="83">
        <v>272.10479700000002</v>
      </c>
      <c r="T27" s="83">
        <v>275.93069500000001</v>
      </c>
      <c r="U27" s="83">
        <v>279.81314099999997</v>
      </c>
      <c r="V27" s="83">
        <v>283.46228000000002</v>
      </c>
      <c r="W27" s="83">
        <v>287.533051</v>
      </c>
      <c r="X27" s="83">
        <v>291.597443</v>
      </c>
      <c r="Y27" s="83">
        <v>296.498627</v>
      </c>
      <c r="Z27" s="83">
        <v>301.61779799999999</v>
      </c>
      <c r="AA27" s="83">
        <v>306.76580799999999</v>
      </c>
      <c r="AB27" s="83">
        <v>312.85644500000001</v>
      </c>
      <c r="AC27" s="83">
        <v>317.753174</v>
      </c>
      <c r="AD27" s="83">
        <v>322.09628300000003</v>
      </c>
      <c r="AE27" s="83">
        <v>326.56167599999998</v>
      </c>
      <c r="AF27" s="83">
        <v>331.52713</v>
      </c>
      <c r="AG27" s="86">
        <v>7.2789999999999999E-3</v>
      </c>
      <c r="AH27">
        <v>3.1706829999999999</v>
      </c>
      <c r="AI27">
        <v>3.3523640000000001</v>
      </c>
      <c r="AJ27" s="33">
        <v>2.5999999999999999E-2</v>
      </c>
    </row>
    <row r="28" spans="1:36">
      <c r="A28" s="55" t="s">
        <v>2700</v>
      </c>
      <c r="B28" s="82" t="s">
        <v>2691</v>
      </c>
      <c r="C28" s="83">
        <v>0.17543500000000001</v>
      </c>
      <c r="D28" s="83">
        <v>0.34534700000000002</v>
      </c>
      <c r="E28" s="83">
        <v>0.50648599999999999</v>
      </c>
      <c r="F28" s="83">
        <v>0.65390000000000004</v>
      </c>
      <c r="G28" s="83">
        <v>0.78983499999999995</v>
      </c>
      <c r="H28" s="83">
        <v>0.92176800000000003</v>
      </c>
      <c r="I28" s="83">
        <v>1.0287200000000001</v>
      </c>
      <c r="J28" s="83">
        <v>1.1073219999999999</v>
      </c>
      <c r="K28" s="83">
        <v>1.1855770000000001</v>
      </c>
      <c r="L28" s="83">
        <v>1.2613510000000001</v>
      </c>
      <c r="M28" s="83">
        <v>1.335191</v>
      </c>
      <c r="N28" s="83">
        <v>1.4077059999999999</v>
      </c>
      <c r="O28" s="83">
        <v>1.4807189999999999</v>
      </c>
      <c r="P28" s="83">
        <v>1.5540639999999999</v>
      </c>
      <c r="Q28" s="83">
        <v>1.6282369999999999</v>
      </c>
      <c r="R28" s="83">
        <v>1.7046889999999999</v>
      </c>
      <c r="S28" s="83">
        <v>1.7853129999999999</v>
      </c>
      <c r="T28" s="83">
        <v>1.868547</v>
      </c>
      <c r="U28" s="83">
        <v>1.9531689999999999</v>
      </c>
      <c r="V28" s="83">
        <v>2.0406149999999998</v>
      </c>
      <c r="W28" s="83">
        <v>2.1317349999999999</v>
      </c>
      <c r="X28" s="83">
        <v>2.2261380000000002</v>
      </c>
      <c r="Y28" s="83">
        <v>2.3222649999999998</v>
      </c>
      <c r="Z28" s="83">
        <v>2.418539</v>
      </c>
      <c r="AA28" s="83">
        <v>2.5175900000000002</v>
      </c>
      <c r="AB28" s="83">
        <v>2.6219100000000002</v>
      </c>
      <c r="AC28" s="83">
        <v>2.7263829999999998</v>
      </c>
      <c r="AD28" s="83">
        <v>2.8311959999999998</v>
      </c>
      <c r="AE28" s="83">
        <v>2.9450440000000002</v>
      </c>
      <c r="AF28" s="83">
        <v>3.0714039999999998</v>
      </c>
      <c r="AG28" s="86">
        <v>0.10374700000000001</v>
      </c>
      <c r="AH28">
        <v>0.39459899999999998</v>
      </c>
      <c r="AI28">
        <v>0.41319299999999998</v>
      </c>
      <c r="AJ28" s="33">
        <v>0.06</v>
      </c>
    </row>
    <row r="29" spans="1:36" ht="72.75">
      <c r="A29" s="55" t="s">
        <v>2701</v>
      </c>
      <c r="B29" s="82" t="s">
        <v>2689</v>
      </c>
      <c r="C29" s="83">
        <v>1.0068790000000001</v>
      </c>
      <c r="D29" s="83">
        <v>0.99420200000000003</v>
      </c>
      <c r="E29" s="83">
        <v>1.0079629999999999</v>
      </c>
      <c r="F29" s="83">
        <v>1.007701</v>
      </c>
      <c r="G29" s="83">
        <v>0.97740000000000005</v>
      </c>
      <c r="H29" s="83">
        <v>0.939724</v>
      </c>
      <c r="I29" s="83">
        <v>0.89875899999999997</v>
      </c>
      <c r="J29" s="83">
        <v>0.858267</v>
      </c>
      <c r="K29" s="83">
        <v>0.82132300000000003</v>
      </c>
      <c r="L29" s="83">
        <v>0.78721799999999997</v>
      </c>
      <c r="M29" s="83">
        <v>0.75648499999999996</v>
      </c>
      <c r="N29" s="83">
        <v>0.73018499999999997</v>
      </c>
      <c r="O29" s="83">
        <v>0.708314</v>
      </c>
      <c r="P29" s="83">
        <v>0.69103800000000004</v>
      </c>
      <c r="Q29" s="83">
        <v>0.67702799999999996</v>
      </c>
      <c r="R29" s="83">
        <v>0.66500700000000001</v>
      </c>
      <c r="S29" s="83">
        <v>0.65533399999999997</v>
      </c>
      <c r="T29" s="83">
        <v>0.64680300000000002</v>
      </c>
      <c r="U29" s="83">
        <v>0.64005699999999999</v>
      </c>
      <c r="V29" s="83">
        <v>0.63469399999999998</v>
      </c>
      <c r="W29" s="83">
        <v>0.63115100000000002</v>
      </c>
      <c r="X29" s="83">
        <v>0.62939599999999996</v>
      </c>
      <c r="Y29" s="83">
        <v>0.62889499999999998</v>
      </c>
      <c r="Z29" s="83">
        <v>0.62921099999999996</v>
      </c>
      <c r="AA29" s="83">
        <v>0.63126599999999999</v>
      </c>
      <c r="AB29" s="83">
        <v>0.63462499999999999</v>
      </c>
      <c r="AC29" s="83">
        <v>0.63616200000000001</v>
      </c>
      <c r="AD29" s="83">
        <v>0.64023300000000005</v>
      </c>
      <c r="AE29" s="83">
        <v>0.64914099999999997</v>
      </c>
      <c r="AF29" s="83">
        <v>0.66471599999999997</v>
      </c>
      <c r="AG29" s="86">
        <v>-1.4217E-2</v>
      </c>
      <c r="AH29">
        <v>5.6316069999999998</v>
      </c>
      <c r="AI29">
        <v>5.9356090000000004</v>
      </c>
      <c r="AJ29" s="33">
        <v>0.128</v>
      </c>
    </row>
    <row r="30" spans="1:36" ht="24.75">
      <c r="A30" s="55" t="s">
        <v>2702</v>
      </c>
      <c r="B30" s="82" t="s">
        <v>2693</v>
      </c>
      <c r="C30" s="83">
        <v>5.9900000000000003E-4</v>
      </c>
      <c r="D30" s="83">
        <v>1.165E-3</v>
      </c>
      <c r="E30" s="83">
        <v>1.684E-3</v>
      </c>
      <c r="F30" s="83">
        <v>2.1419999999999998E-3</v>
      </c>
      <c r="G30" s="83">
        <v>2.5490000000000001E-3</v>
      </c>
      <c r="H30" s="83">
        <v>2.9290000000000002E-3</v>
      </c>
      <c r="I30" s="83">
        <v>3.2179999999999999E-3</v>
      </c>
      <c r="J30" s="83">
        <v>3.3960000000000001E-3</v>
      </c>
      <c r="K30" s="83">
        <v>3.5660000000000002E-3</v>
      </c>
      <c r="L30" s="83">
        <v>3.7239999999999999E-3</v>
      </c>
      <c r="M30" s="83">
        <v>3.869E-3</v>
      </c>
      <c r="N30" s="83">
        <v>4.0029999999999996E-3</v>
      </c>
      <c r="O30" s="83">
        <v>4.1310000000000001E-3</v>
      </c>
      <c r="P30" s="83">
        <v>4.2519999999999997E-3</v>
      </c>
      <c r="Q30" s="83">
        <v>4.3660000000000001E-3</v>
      </c>
      <c r="R30" s="83">
        <v>4.4759999999999999E-3</v>
      </c>
      <c r="S30" s="83">
        <v>4.5859999999999998E-3</v>
      </c>
      <c r="T30" s="83">
        <v>4.6909999999999999E-3</v>
      </c>
      <c r="U30" s="83">
        <v>4.79E-3</v>
      </c>
      <c r="V30" s="83">
        <v>4.8849999999999996E-3</v>
      </c>
      <c r="W30" s="83">
        <v>4.9810000000000002E-3</v>
      </c>
      <c r="X30" s="83">
        <v>5.0769999999999999E-3</v>
      </c>
      <c r="Y30" s="83">
        <v>5.1710000000000002E-3</v>
      </c>
      <c r="Z30" s="83">
        <v>5.2579999999999997E-3</v>
      </c>
      <c r="AA30" s="83">
        <v>5.3449999999999999E-3</v>
      </c>
      <c r="AB30" s="83">
        <v>5.4349999999999997E-3</v>
      </c>
      <c r="AC30" s="83">
        <v>5.5189999999999996E-3</v>
      </c>
      <c r="AD30" s="83">
        <v>5.5950000000000001E-3</v>
      </c>
      <c r="AE30" s="83">
        <v>5.6800000000000002E-3</v>
      </c>
      <c r="AF30" s="83">
        <v>5.7790000000000003E-3</v>
      </c>
      <c r="AG30" s="86">
        <v>8.1298999999999996E-2</v>
      </c>
      <c r="AH30">
        <v>435.12530500000003</v>
      </c>
      <c r="AI30">
        <v>437.26293900000002</v>
      </c>
      <c r="AJ30" s="33">
        <v>-2E-3</v>
      </c>
    </row>
    <row r="31" spans="1:36">
      <c r="A31" s="55" t="s">
        <v>2703</v>
      </c>
      <c r="B31" s="82" t="s">
        <v>2695</v>
      </c>
      <c r="C31" s="83">
        <v>0</v>
      </c>
      <c r="D31" s="83">
        <v>0</v>
      </c>
      <c r="E31" s="83">
        <v>0</v>
      </c>
      <c r="F31" s="83">
        <v>0</v>
      </c>
      <c r="G31" s="83">
        <v>0</v>
      </c>
      <c r="H31" s="83">
        <v>0</v>
      </c>
      <c r="I31" s="83">
        <v>0</v>
      </c>
      <c r="J31" s="83">
        <v>0</v>
      </c>
      <c r="K31" s="83">
        <v>0</v>
      </c>
      <c r="L31" s="83">
        <v>0</v>
      </c>
      <c r="M31" s="83">
        <v>0</v>
      </c>
      <c r="N31" s="83">
        <v>0</v>
      </c>
      <c r="O31" s="83">
        <v>0</v>
      </c>
      <c r="P31" s="83">
        <v>0</v>
      </c>
      <c r="Q31" s="83">
        <v>0</v>
      </c>
      <c r="R31" s="83">
        <v>0</v>
      </c>
      <c r="S31" s="83">
        <v>0</v>
      </c>
      <c r="T31" s="83">
        <v>0</v>
      </c>
      <c r="U31" s="83">
        <v>0</v>
      </c>
      <c r="V31" s="83">
        <v>0</v>
      </c>
      <c r="W31" s="83">
        <v>0</v>
      </c>
      <c r="X31" s="83">
        <v>0</v>
      </c>
      <c r="Y31" s="83">
        <v>0</v>
      </c>
      <c r="Z31" s="83">
        <v>0</v>
      </c>
      <c r="AA31" s="83">
        <v>0</v>
      </c>
      <c r="AB31" s="83">
        <v>0</v>
      </c>
      <c r="AC31" s="83">
        <v>0</v>
      </c>
      <c r="AD31" s="83">
        <v>0</v>
      </c>
      <c r="AE31" s="83">
        <v>0</v>
      </c>
      <c r="AF31" s="83">
        <v>0</v>
      </c>
      <c r="AG31" s="86" t="s">
        <v>2704</v>
      </c>
      <c r="AH31">
        <v>248.602814</v>
      </c>
      <c r="AI31">
        <v>244.09139999999999</v>
      </c>
      <c r="AJ31" s="33">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5" t="s">
        <v>2705</v>
      </c>
      <c r="B33" s="81" t="s">
        <v>2706</v>
      </c>
      <c r="C33" s="84">
        <v>5569.2719729999999</v>
      </c>
      <c r="D33" s="84">
        <v>5649.5097660000001</v>
      </c>
      <c r="E33" s="84">
        <v>5670.9580079999996</v>
      </c>
      <c r="F33" s="84">
        <v>5665.5717770000001</v>
      </c>
      <c r="G33" s="84">
        <v>5658.5766599999997</v>
      </c>
      <c r="H33" s="84">
        <v>5631.4038090000004</v>
      </c>
      <c r="I33" s="84">
        <v>5582.7319340000004</v>
      </c>
      <c r="J33" s="84">
        <v>5544.029297</v>
      </c>
      <c r="K33" s="84">
        <v>5507.4682620000003</v>
      </c>
      <c r="L33" s="84">
        <v>5466.3779299999997</v>
      </c>
      <c r="M33" s="84">
        <v>5425.6215819999998</v>
      </c>
      <c r="N33" s="84">
        <v>5390.0795900000003</v>
      </c>
      <c r="O33" s="84">
        <v>5360.4155270000001</v>
      </c>
      <c r="P33" s="84">
        <v>5334.1704099999997</v>
      </c>
      <c r="Q33" s="84">
        <v>5316.8237300000001</v>
      </c>
      <c r="R33" s="84">
        <v>5305.4541019999997</v>
      </c>
      <c r="S33" s="84">
        <v>5305.1635740000002</v>
      </c>
      <c r="T33" s="84">
        <v>5310.3725590000004</v>
      </c>
      <c r="U33" s="84">
        <v>5318.4970700000003</v>
      </c>
      <c r="V33" s="84">
        <v>5330.435547</v>
      </c>
      <c r="W33" s="84">
        <v>5350.3930659999996</v>
      </c>
      <c r="X33" s="84">
        <v>5378.455078</v>
      </c>
      <c r="Y33" s="84">
        <v>5406.6201170000004</v>
      </c>
      <c r="Z33" s="84">
        <v>5437.1547849999997</v>
      </c>
      <c r="AA33" s="84">
        <v>5469.4423829999996</v>
      </c>
      <c r="AB33" s="84">
        <v>5506.4965819999998</v>
      </c>
      <c r="AC33" s="84">
        <v>5534.533203</v>
      </c>
      <c r="AD33" s="84">
        <v>5554.2827150000003</v>
      </c>
      <c r="AE33" s="84">
        <v>5588.216797</v>
      </c>
      <c r="AF33" s="84">
        <v>5636.1411129999997</v>
      </c>
      <c r="AG33" s="87">
        <v>4.1199999999999999E-4</v>
      </c>
      <c r="AH33">
        <v>0</v>
      </c>
      <c r="AI33">
        <v>0</v>
      </c>
      <c r="AJ33" t="s">
        <v>112</v>
      </c>
    </row>
    <row r="34" spans="1:36" ht="24.75">
      <c r="A34" s="55" t="s">
        <v>2707</v>
      </c>
      <c r="B34" s="82" t="s">
        <v>2708</v>
      </c>
      <c r="C34" s="83">
        <v>542.42627000000005</v>
      </c>
      <c r="D34" s="83">
        <v>542.14465299999995</v>
      </c>
      <c r="E34" s="83">
        <v>538.33727999999996</v>
      </c>
      <c r="F34" s="83">
        <v>534.45135500000004</v>
      </c>
      <c r="G34" s="83">
        <v>532.07110599999999</v>
      </c>
      <c r="H34" s="83">
        <v>530.26318400000002</v>
      </c>
      <c r="I34" s="83">
        <v>528.99560499999995</v>
      </c>
      <c r="J34" s="83">
        <v>531.24078399999996</v>
      </c>
      <c r="K34" s="83">
        <v>535.62042199999996</v>
      </c>
      <c r="L34" s="83">
        <v>540.57415800000001</v>
      </c>
      <c r="M34" s="83">
        <v>546.10522500000002</v>
      </c>
      <c r="N34" s="83">
        <v>553.47820999999999</v>
      </c>
      <c r="O34" s="83">
        <v>561.97143600000004</v>
      </c>
      <c r="P34" s="83">
        <v>571.28845200000001</v>
      </c>
      <c r="Q34" s="83">
        <v>581.83612100000005</v>
      </c>
      <c r="R34" s="83">
        <v>593.38824499999998</v>
      </c>
      <c r="S34" s="83">
        <v>607.09887700000002</v>
      </c>
      <c r="T34" s="83">
        <v>620.73406999999997</v>
      </c>
      <c r="U34" s="83">
        <v>635.69976799999995</v>
      </c>
      <c r="V34" s="83">
        <v>651.12866199999996</v>
      </c>
      <c r="W34" s="83">
        <v>668.65380900000002</v>
      </c>
      <c r="X34" s="83">
        <v>687.60571300000004</v>
      </c>
      <c r="Y34" s="83">
        <v>706.99609399999997</v>
      </c>
      <c r="Z34" s="83">
        <v>727.34741199999996</v>
      </c>
      <c r="AA34" s="83">
        <v>748.41870100000006</v>
      </c>
      <c r="AB34" s="83">
        <v>770.70361300000002</v>
      </c>
      <c r="AC34" s="83">
        <v>792.29974400000003</v>
      </c>
      <c r="AD34" s="83">
        <v>813.28997800000002</v>
      </c>
      <c r="AE34" s="83">
        <v>836.60589600000003</v>
      </c>
      <c r="AF34" s="83">
        <v>861.77056900000002</v>
      </c>
      <c r="AG34" s="86">
        <v>1.6091000000000001E-2</v>
      </c>
      <c r="AH34">
        <v>186.522491</v>
      </c>
      <c r="AI34">
        <v>193.17152400000001</v>
      </c>
      <c r="AJ34" s="33">
        <v>0.182</v>
      </c>
    </row>
    <row r="35" spans="1:36" ht="48.75">
      <c r="A35" s="55" t="s">
        <v>2709</v>
      </c>
      <c r="B35" s="82" t="s">
        <v>2687</v>
      </c>
      <c r="C35" s="83">
        <v>4976.689453</v>
      </c>
      <c r="D35" s="83">
        <v>5055.3876950000003</v>
      </c>
      <c r="E35" s="83">
        <v>5079.8876950000003</v>
      </c>
      <c r="F35" s="83">
        <v>5078.1098629999997</v>
      </c>
      <c r="G35" s="83">
        <v>5073.4624020000001</v>
      </c>
      <c r="H35" s="83">
        <v>5048.3701170000004</v>
      </c>
      <c r="I35" s="83">
        <v>5001.4560549999997</v>
      </c>
      <c r="J35" s="83">
        <v>4960.8745120000003</v>
      </c>
      <c r="K35" s="83">
        <v>4920.2299800000001</v>
      </c>
      <c r="L35" s="83">
        <v>4874.4697269999997</v>
      </c>
      <c r="M35" s="83">
        <v>4828.3608400000003</v>
      </c>
      <c r="N35" s="83">
        <v>4785.4204099999997</v>
      </c>
      <c r="O35" s="83">
        <v>4746.9272460000002</v>
      </c>
      <c r="P35" s="83">
        <v>4710.8579099999997</v>
      </c>
      <c r="Q35" s="83">
        <v>4682.1533200000003</v>
      </c>
      <c r="R35" s="83">
        <v>4658.1376950000003</v>
      </c>
      <c r="S35" s="83">
        <v>4642.6943359999996</v>
      </c>
      <c r="T35" s="83">
        <v>4632.513672</v>
      </c>
      <c r="U35" s="83">
        <v>4623.5385740000002</v>
      </c>
      <c r="V35" s="83">
        <v>4617.484375</v>
      </c>
      <c r="W35" s="83">
        <v>4616.8857420000004</v>
      </c>
      <c r="X35" s="83">
        <v>4622.5307620000003</v>
      </c>
      <c r="Y35" s="83">
        <v>4627.5087890000004</v>
      </c>
      <c r="Z35" s="83">
        <v>4633.4614259999998</v>
      </c>
      <c r="AA35" s="83">
        <v>4639.9770509999998</v>
      </c>
      <c r="AB35" s="83">
        <v>4649.4360349999997</v>
      </c>
      <c r="AC35" s="83">
        <v>4650.1777339999999</v>
      </c>
      <c r="AD35" s="83">
        <v>4642.8535160000001</v>
      </c>
      <c r="AE35" s="83">
        <v>4646.4609380000002</v>
      </c>
      <c r="AF35" s="83">
        <v>4661.1557620000003</v>
      </c>
      <c r="AG35" s="86">
        <v>-2.2560000000000002E-3</v>
      </c>
      <c r="AH35">
        <v>46.348914999999998</v>
      </c>
      <c r="AI35">
        <v>46.08128</v>
      </c>
      <c r="AJ35" s="33">
        <v>-1.7000000000000001E-2</v>
      </c>
    </row>
    <row r="36" spans="1:36" ht="72.75">
      <c r="A36" s="55" t="s">
        <v>2710</v>
      </c>
      <c r="B36" s="82" t="s">
        <v>2689</v>
      </c>
      <c r="C36" s="83">
        <v>46.997394999999997</v>
      </c>
      <c r="D36" s="83">
        <v>48.367187999999999</v>
      </c>
      <c r="E36" s="83">
        <v>48.840888999999997</v>
      </c>
      <c r="F36" s="83">
        <v>48.741549999999997</v>
      </c>
      <c r="G36" s="83">
        <v>48.394592000000003</v>
      </c>
      <c r="H36" s="83">
        <v>47.769526999999997</v>
      </c>
      <c r="I36" s="83">
        <v>46.945366</v>
      </c>
      <c r="J36" s="83">
        <v>46.237301000000002</v>
      </c>
      <c r="K36" s="83">
        <v>45.587302999999999</v>
      </c>
      <c r="L36" s="83">
        <v>44.961219999999997</v>
      </c>
      <c r="M36" s="83">
        <v>44.450096000000002</v>
      </c>
      <c r="N36" s="83">
        <v>44.134995000000004</v>
      </c>
      <c r="O36" s="83">
        <v>44.093451999999999</v>
      </c>
      <c r="P36" s="83">
        <v>44.283028000000002</v>
      </c>
      <c r="Q36" s="83">
        <v>44.730705</v>
      </c>
      <c r="R36" s="83">
        <v>45.414245999999999</v>
      </c>
      <c r="S36" s="83">
        <v>46.434826000000001</v>
      </c>
      <c r="T36" s="83">
        <v>47.786712999999999</v>
      </c>
      <c r="U36" s="83">
        <v>49.478347999999997</v>
      </c>
      <c r="V36" s="83">
        <v>51.585850000000001</v>
      </c>
      <c r="W36" s="83">
        <v>54.127968000000003</v>
      </c>
      <c r="X36" s="83">
        <v>57.057158999999999</v>
      </c>
      <c r="Y36" s="83">
        <v>60.303584999999998</v>
      </c>
      <c r="Z36" s="83">
        <v>63.959395999999998</v>
      </c>
      <c r="AA36" s="83">
        <v>68.052475000000001</v>
      </c>
      <c r="AB36" s="83">
        <v>72.714104000000006</v>
      </c>
      <c r="AC36" s="83">
        <v>77.749099999999999</v>
      </c>
      <c r="AD36" s="83">
        <v>83.156768999999997</v>
      </c>
      <c r="AE36" s="83">
        <v>89.427291999999994</v>
      </c>
      <c r="AF36" s="83">
        <v>96.668953000000002</v>
      </c>
      <c r="AG36" s="86">
        <v>2.5180999999999999E-2</v>
      </c>
      <c r="AH36">
        <v>44.682087000000003</v>
      </c>
      <c r="AI36">
        <v>44.326450000000001</v>
      </c>
      <c r="AJ36" s="33">
        <v>-1.7000000000000001E-2</v>
      </c>
    </row>
    <row r="37" spans="1:36">
      <c r="A37" s="55" t="s">
        <v>2711</v>
      </c>
      <c r="B37" s="82" t="s">
        <v>2691</v>
      </c>
      <c r="C37" s="83">
        <v>1.3243100000000001</v>
      </c>
      <c r="D37" s="83">
        <v>1.516086</v>
      </c>
      <c r="E37" s="83">
        <v>1.6933130000000001</v>
      </c>
      <c r="F37" s="83">
        <v>1.8586180000000001</v>
      </c>
      <c r="G37" s="83">
        <v>2.019209</v>
      </c>
      <c r="H37" s="83">
        <v>2.1709540000000001</v>
      </c>
      <c r="I37" s="83">
        <v>2.309936</v>
      </c>
      <c r="J37" s="83">
        <v>2.4498190000000002</v>
      </c>
      <c r="K37" s="83">
        <v>2.5863390000000002</v>
      </c>
      <c r="L37" s="83">
        <v>2.7183259999999998</v>
      </c>
      <c r="M37" s="83">
        <v>2.8477730000000001</v>
      </c>
      <c r="N37" s="83">
        <v>2.9795199999999999</v>
      </c>
      <c r="O37" s="83">
        <v>3.1201539999999999</v>
      </c>
      <c r="P37" s="83">
        <v>3.2687210000000002</v>
      </c>
      <c r="Q37" s="83">
        <v>3.4208910000000001</v>
      </c>
      <c r="R37" s="83">
        <v>3.5789550000000001</v>
      </c>
      <c r="S37" s="83">
        <v>3.7479100000000001</v>
      </c>
      <c r="T37" s="83">
        <v>3.9238650000000002</v>
      </c>
      <c r="U37" s="83">
        <v>4.1086</v>
      </c>
      <c r="V37" s="83">
        <v>4.3069369999999996</v>
      </c>
      <c r="W37" s="83">
        <v>4.5213640000000002</v>
      </c>
      <c r="X37" s="83">
        <v>4.745323</v>
      </c>
      <c r="Y37" s="83">
        <v>4.9734220000000002</v>
      </c>
      <c r="Z37" s="83">
        <v>5.208405</v>
      </c>
      <c r="AA37" s="83">
        <v>5.4531479999999997</v>
      </c>
      <c r="AB37" s="83">
        <v>5.7137700000000002</v>
      </c>
      <c r="AC37" s="83">
        <v>5.9756749999999998</v>
      </c>
      <c r="AD37" s="83">
        <v>6.2400200000000003</v>
      </c>
      <c r="AE37" s="83">
        <v>6.5260220000000002</v>
      </c>
      <c r="AF37" s="83">
        <v>6.844849</v>
      </c>
      <c r="AG37" s="86">
        <v>5.8276000000000001E-2</v>
      </c>
      <c r="AH37">
        <v>0.232824</v>
      </c>
      <c r="AI37">
        <v>0.231458</v>
      </c>
      <c r="AJ37" s="33">
        <v>-6.7000000000000004E-2</v>
      </c>
    </row>
    <row r="38" spans="1:36">
      <c r="A38" s="55" t="s">
        <v>2712</v>
      </c>
      <c r="B38" s="82" t="s">
        <v>2713</v>
      </c>
      <c r="C38" s="83">
        <v>1.578584</v>
      </c>
      <c r="D38" s="83">
        <v>1.642083</v>
      </c>
      <c r="E38" s="83">
        <v>1.5531219999999999</v>
      </c>
      <c r="F38" s="83">
        <v>1.577604</v>
      </c>
      <c r="G38" s="83">
        <v>1.6098710000000001</v>
      </c>
      <c r="H38" s="83">
        <v>1.626797</v>
      </c>
      <c r="I38" s="83">
        <v>1.6437330000000001</v>
      </c>
      <c r="J38" s="83">
        <v>1.666846</v>
      </c>
      <c r="K38" s="83">
        <v>1.7018519999999999</v>
      </c>
      <c r="L38" s="83">
        <v>1.7316370000000001</v>
      </c>
      <c r="M38" s="83">
        <v>1.7555149999999999</v>
      </c>
      <c r="N38" s="83">
        <v>1.785379</v>
      </c>
      <c r="O38" s="83">
        <v>1.843507</v>
      </c>
      <c r="P38" s="83">
        <v>1.834945</v>
      </c>
      <c r="Q38" s="83">
        <v>1.8669020000000001</v>
      </c>
      <c r="R38" s="83">
        <v>1.9379169999999999</v>
      </c>
      <c r="S38" s="83">
        <v>2.0014780000000001</v>
      </c>
      <c r="T38" s="83">
        <v>2.0326149999999998</v>
      </c>
      <c r="U38" s="83">
        <v>2.0868359999999999</v>
      </c>
      <c r="V38" s="83">
        <v>2.1404719999999999</v>
      </c>
      <c r="W38" s="83">
        <v>2.2006700000000001</v>
      </c>
      <c r="X38" s="83">
        <v>2.2882199999999999</v>
      </c>
      <c r="Y38" s="83">
        <v>2.3784920000000001</v>
      </c>
      <c r="Z38" s="83">
        <v>2.4800369999999998</v>
      </c>
      <c r="AA38" s="83">
        <v>2.59565</v>
      </c>
      <c r="AB38" s="83">
        <v>2.7215060000000002</v>
      </c>
      <c r="AC38" s="83">
        <v>2.8599570000000001</v>
      </c>
      <c r="AD38" s="83">
        <v>3.007593</v>
      </c>
      <c r="AE38" s="83">
        <v>3.1706829999999999</v>
      </c>
      <c r="AF38" s="83">
        <v>3.3523640000000001</v>
      </c>
      <c r="AG38" s="86">
        <v>2.631E-2</v>
      </c>
      <c r="AH38">
        <v>0</v>
      </c>
      <c r="AI38">
        <v>0</v>
      </c>
      <c r="AJ38" t="s">
        <v>112</v>
      </c>
    </row>
    <row r="39" spans="1:36" ht="24.75">
      <c r="A39" s="55" t="s">
        <v>2714</v>
      </c>
      <c r="B39" s="82" t="s">
        <v>2693</v>
      </c>
      <c r="C39" s="83">
        <v>7.6537999999999995E-2</v>
      </c>
      <c r="D39" s="83">
        <v>9.0200000000000002E-2</v>
      </c>
      <c r="E39" s="83">
        <v>0.103405</v>
      </c>
      <c r="F39" s="83">
        <v>0.116059</v>
      </c>
      <c r="G39" s="83">
        <v>0.12839500000000001</v>
      </c>
      <c r="H39" s="83">
        <v>0.13988100000000001</v>
      </c>
      <c r="I39" s="83">
        <v>0.15033199999999999</v>
      </c>
      <c r="J39" s="83">
        <v>0.16052900000000001</v>
      </c>
      <c r="K39" s="83">
        <v>0.17016100000000001</v>
      </c>
      <c r="L39" s="83">
        <v>0.178865</v>
      </c>
      <c r="M39" s="83">
        <v>0.18687799999999999</v>
      </c>
      <c r="N39" s="83">
        <v>0.19444800000000001</v>
      </c>
      <c r="O39" s="83">
        <v>0.20161399999999999</v>
      </c>
      <c r="P39" s="83">
        <v>0.20866299999999999</v>
      </c>
      <c r="Q39" s="83">
        <v>0.216228</v>
      </c>
      <c r="R39" s="83">
        <v>0.22417000000000001</v>
      </c>
      <c r="S39" s="83">
        <v>0.233181</v>
      </c>
      <c r="T39" s="83">
        <v>0.24357799999999999</v>
      </c>
      <c r="U39" s="83">
        <v>0.25422600000000001</v>
      </c>
      <c r="V39" s="83">
        <v>0.26469500000000001</v>
      </c>
      <c r="W39" s="83">
        <v>0.27645700000000001</v>
      </c>
      <c r="X39" s="83">
        <v>0.28980699999999998</v>
      </c>
      <c r="Y39" s="83">
        <v>0.30384499999999998</v>
      </c>
      <c r="Z39" s="83">
        <v>0.31773099999999999</v>
      </c>
      <c r="AA39" s="83">
        <v>0.332038</v>
      </c>
      <c r="AB39" s="83">
        <v>0.34720000000000001</v>
      </c>
      <c r="AC39" s="83">
        <v>0.36238399999999998</v>
      </c>
      <c r="AD39" s="83">
        <v>0.377662</v>
      </c>
      <c r="AE39" s="83">
        <v>0.39459899999999998</v>
      </c>
      <c r="AF39" s="83">
        <v>0.41319299999999998</v>
      </c>
      <c r="AG39" s="86">
        <v>5.9866000000000003E-2</v>
      </c>
      <c r="AH39">
        <v>1.434007</v>
      </c>
      <c r="AI39">
        <v>1.5233730000000001</v>
      </c>
      <c r="AJ39" s="33">
        <v>4.3999999999999997E-2</v>
      </c>
    </row>
    <row r="40" spans="1:36">
      <c r="A40" s="55" t="s">
        <v>2715</v>
      </c>
      <c r="B40" s="82" t="s">
        <v>2695</v>
      </c>
      <c r="C40" s="83">
        <v>0.17952299999999999</v>
      </c>
      <c r="D40" s="83">
        <v>0.36213600000000001</v>
      </c>
      <c r="E40" s="83">
        <v>0.54206699999999997</v>
      </c>
      <c r="F40" s="83">
        <v>0.71720499999999998</v>
      </c>
      <c r="G40" s="83">
        <v>0.89110400000000001</v>
      </c>
      <c r="H40" s="83">
        <v>1.063266</v>
      </c>
      <c r="I40" s="83">
        <v>1.2310570000000001</v>
      </c>
      <c r="J40" s="83">
        <v>1.39991</v>
      </c>
      <c r="K40" s="83">
        <v>1.5718259999999999</v>
      </c>
      <c r="L40" s="83">
        <v>1.7439750000000001</v>
      </c>
      <c r="M40" s="83">
        <v>1.9156880000000001</v>
      </c>
      <c r="N40" s="83">
        <v>2.0870470000000001</v>
      </c>
      <c r="O40" s="83">
        <v>2.2583690000000001</v>
      </c>
      <c r="P40" s="83">
        <v>2.4285399999999999</v>
      </c>
      <c r="Q40" s="83">
        <v>2.5999759999999998</v>
      </c>
      <c r="R40" s="83">
        <v>2.7732060000000001</v>
      </c>
      <c r="S40" s="83">
        <v>2.952922</v>
      </c>
      <c r="T40" s="83">
        <v>3.1384370000000001</v>
      </c>
      <c r="U40" s="83">
        <v>3.3307549999999999</v>
      </c>
      <c r="V40" s="83">
        <v>3.5242749999999998</v>
      </c>
      <c r="W40" s="83">
        <v>3.726855</v>
      </c>
      <c r="X40" s="83">
        <v>3.9380709999999999</v>
      </c>
      <c r="Y40" s="83">
        <v>4.1557440000000003</v>
      </c>
      <c r="Z40" s="83">
        <v>4.3805110000000003</v>
      </c>
      <c r="AA40" s="83">
        <v>4.6136169999999996</v>
      </c>
      <c r="AB40" s="83">
        <v>4.8605869999999998</v>
      </c>
      <c r="AC40" s="83">
        <v>5.1085190000000003</v>
      </c>
      <c r="AD40" s="83">
        <v>5.3570710000000004</v>
      </c>
      <c r="AE40" s="83">
        <v>5.6316069999999998</v>
      </c>
      <c r="AF40" s="83">
        <v>5.9356090000000004</v>
      </c>
      <c r="AG40" s="86">
        <v>0.12821299999999999</v>
      </c>
      <c r="AH40">
        <v>879.32208300000002</v>
      </c>
      <c r="AI40">
        <v>880.51599099999999</v>
      </c>
      <c r="AJ40" s="33">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3">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3">
        <v>-6.0000000000000001E-3</v>
      </c>
    </row>
    <row r="43" spans="1:36" ht="24.75">
      <c r="A43" s="55" t="s">
        <v>2716</v>
      </c>
      <c r="B43" s="81" t="s">
        <v>2717</v>
      </c>
      <c r="C43" s="84">
        <v>468.24883999999997</v>
      </c>
      <c r="D43" s="84">
        <v>471.07888800000001</v>
      </c>
      <c r="E43" s="84">
        <v>474.24130200000002</v>
      </c>
      <c r="F43" s="84">
        <v>442.51971400000002</v>
      </c>
      <c r="G43" s="84">
        <v>448.956726</v>
      </c>
      <c r="H43" s="84">
        <v>457.64755200000002</v>
      </c>
      <c r="I43" s="84">
        <v>456.70379600000001</v>
      </c>
      <c r="J43" s="84">
        <v>455.44903599999998</v>
      </c>
      <c r="K43" s="84">
        <v>453.94357300000001</v>
      </c>
      <c r="L43" s="84">
        <v>453.61090100000001</v>
      </c>
      <c r="M43" s="84">
        <v>453.71829200000002</v>
      </c>
      <c r="N43" s="84">
        <v>453.838257</v>
      </c>
      <c r="O43" s="84">
        <v>454.42358400000001</v>
      </c>
      <c r="P43" s="84">
        <v>449.776611</v>
      </c>
      <c r="Q43" s="84">
        <v>447.98791499999999</v>
      </c>
      <c r="R43" s="84">
        <v>443.34918199999998</v>
      </c>
      <c r="S43" s="84">
        <v>443.77777099999997</v>
      </c>
      <c r="T43" s="84">
        <v>443.31896999999998</v>
      </c>
      <c r="U43" s="84">
        <v>442.87756300000001</v>
      </c>
      <c r="V43" s="84">
        <v>441.743042</v>
      </c>
      <c r="W43" s="84">
        <v>441.236176</v>
      </c>
      <c r="X43" s="84">
        <v>441.40057400000001</v>
      </c>
      <c r="Y43" s="84">
        <v>440.00219700000002</v>
      </c>
      <c r="Z43" s="84">
        <v>438.087219</v>
      </c>
      <c r="AA43" s="84">
        <v>437.03344700000002</v>
      </c>
      <c r="AB43" s="84">
        <v>436.80850199999998</v>
      </c>
      <c r="AC43" s="84">
        <v>435.68884300000002</v>
      </c>
      <c r="AD43" s="84">
        <v>435.13897700000001</v>
      </c>
      <c r="AE43" s="84">
        <v>435.12530500000003</v>
      </c>
      <c r="AF43" s="84">
        <v>437.26293900000002</v>
      </c>
      <c r="AG43" s="87">
        <v>-2.3579999999999999E-3</v>
      </c>
      <c r="AH43">
        <v>0</v>
      </c>
      <c r="AI43">
        <v>0</v>
      </c>
      <c r="AJ43" t="s">
        <v>112</v>
      </c>
    </row>
    <row r="44" spans="1:36" ht="48.75">
      <c r="A44" s="55" t="s">
        <v>2718</v>
      </c>
      <c r="B44" s="82" t="s">
        <v>2687</v>
      </c>
      <c r="C44" s="83">
        <v>466.74658199999999</v>
      </c>
      <c r="D44" s="83">
        <v>468.05999800000001</v>
      </c>
      <c r="E44" s="83">
        <v>469.18505900000002</v>
      </c>
      <c r="F44" s="83">
        <v>435.459045</v>
      </c>
      <c r="G44" s="83">
        <v>437.88919099999998</v>
      </c>
      <c r="H44" s="83">
        <v>440.86505099999999</v>
      </c>
      <c r="I44" s="83">
        <v>433.00036599999999</v>
      </c>
      <c r="J44" s="83">
        <v>423.47860700000001</v>
      </c>
      <c r="K44" s="83">
        <v>412.46298200000001</v>
      </c>
      <c r="L44" s="83">
        <v>402.75726300000002</v>
      </c>
      <c r="M44" s="83">
        <v>393.64819299999999</v>
      </c>
      <c r="N44" s="83">
        <v>384.74282799999997</v>
      </c>
      <c r="O44" s="83">
        <v>376.411652</v>
      </c>
      <c r="P44" s="83">
        <v>364.013214</v>
      </c>
      <c r="Q44" s="83">
        <v>354.24575800000002</v>
      </c>
      <c r="R44" s="83">
        <v>342.53298999999998</v>
      </c>
      <c r="S44" s="83">
        <v>334.996399</v>
      </c>
      <c r="T44" s="83">
        <v>326.97082499999999</v>
      </c>
      <c r="U44" s="83">
        <v>319.149719</v>
      </c>
      <c r="V44" s="83">
        <v>311.02734400000003</v>
      </c>
      <c r="W44" s="83">
        <v>303.54150399999997</v>
      </c>
      <c r="X44" s="83">
        <v>296.68661500000002</v>
      </c>
      <c r="Y44" s="83">
        <v>288.96017499999999</v>
      </c>
      <c r="Z44" s="83">
        <v>281.100616</v>
      </c>
      <c r="AA44" s="83">
        <v>273.98956299999998</v>
      </c>
      <c r="AB44" s="83">
        <v>267.56451399999997</v>
      </c>
      <c r="AC44" s="83">
        <v>260.75457799999998</v>
      </c>
      <c r="AD44" s="83">
        <v>254.449524</v>
      </c>
      <c r="AE44" s="83">
        <v>248.602814</v>
      </c>
      <c r="AF44" s="83">
        <v>244.09139999999999</v>
      </c>
      <c r="AG44" s="86">
        <v>-2.2105E-2</v>
      </c>
      <c r="AH44">
        <v>98.071976000000006</v>
      </c>
      <c r="AI44">
        <v>97.309059000000005</v>
      </c>
      <c r="AJ44" s="33">
        <v>3.1E-2</v>
      </c>
    </row>
    <row r="45" spans="1:36" ht="24.75">
      <c r="A45" s="55" t="s">
        <v>2719</v>
      </c>
      <c r="B45" s="82" t="s">
        <v>2720</v>
      </c>
      <c r="C45" s="83">
        <v>0</v>
      </c>
      <c r="D45" s="83">
        <v>0</v>
      </c>
      <c r="E45" s="83">
        <v>0</v>
      </c>
      <c r="F45" s="83">
        <v>0</v>
      </c>
      <c r="G45" s="83">
        <v>0</v>
      </c>
      <c r="H45" s="83">
        <v>0</v>
      </c>
      <c r="I45" s="83">
        <v>0</v>
      </c>
      <c r="J45" s="83">
        <v>0</v>
      </c>
      <c r="K45" s="83">
        <v>0</v>
      </c>
      <c r="L45" s="83">
        <v>0</v>
      </c>
      <c r="M45" s="83">
        <v>0</v>
      </c>
      <c r="N45" s="83">
        <v>0</v>
      </c>
      <c r="O45" s="83">
        <v>0</v>
      </c>
      <c r="P45" s="83">
        <v>0</v>
      </c>
      <c r="Q45" s="83">
        <v>0</v>
      </c>
      <c r="R45" s="83">
        <v>0</v>
      </c>
      <c r="S45" s="83">
        <v>0</v>
      </c>
      <c r="T45" s="83">
        <v>0</v>
      </c>
      <c r="U45" s="83">
        <v>0</v>
      </c>
      <c r="V45" s="83">
        <v>0</v>
      </c>
      <c r="W45" s="83">
        <v>0</v>
      </c>
      <c r="X45" s="83">
        <v>0</v>
      </c>
      <c r="Y45" s="83">
        <v>0</v>
      </c>
      <c r="Z45" s="83">
        <v>0</v>
      </c>
      <c r="AA45" s="83">
        <v>0</v>
      </c>
      <c r="AB45" s="83">
        <v>0</v>
      </c>
      <c r="AC45" s="83">
        <v>0</v>
      </c>
      <c r="AD45" s="83">
        <v>0</v>
      </c>
      <c r="AE45" s="83">
        <v>0</v>
      </c>
      <c r="AF45" s="83">
        <v>0</v>
      </c>
      <c r="AG45" s="86" t="s">
        <v>2704</v>
      </c>
      <c r="AH45">
        <v>4144.0703119999998</v>
      </c>
      <c r="AI45">
        <v>4203.2158200000003</v>
      </c>
      <c r="AJ45" s="33">
        <v>2.1000000000000001E-2</v>
      </c>
    </row>
    <row r="46" spans="1:36" ht="60.75">
      <c r="A46" s="55" t="s">
        <v>2721</v>
      </c>
      <c r="B46" s="82" t="s">
        <v>2722</v>
      </c>
      <c r="C46" s="83">
        <v>0</v>
      </c>
      <c r="D46" s="83">
        <v>0</v>
      </c>
      <c r="E46" s="83">
        <v>0</v>
      </c>
      <c r="F46" s="83">
        <v>0</v>
      </c>
      <c r="G46" s="83">
        <v>0</v>
      </c>
      <c r="H46" s="83">
        <v>0</v>
      </c>
      <c r="I46" s="83">
        <v>0</v>
      </c>
      <c r="J46" s="83">
        <v>0</v>
      </c>
      <c r="K46" s="83">
        <v>0</v>
      </c>
      <c r="L46" s="83">
        <v>0</v>
      </c>
      <c r="M46" s="83">
        <v>0</v>
      </c>
      <c r="N46" s="83">
        <v>0</v>
      </c>
      <c r="O46" s="83">
        <v>0</v>
      </c>
      <c r="P46" s="83">
        <v>0</v>
      </c>
      <c r="Q46" s="83">
        <v>0</v>
      </c>
      <c r="R46" s="83">
        <v>0</v>
      </c>
      <c r="S46" s="83">
        <v>0</v>
      </c>
      <c r="T46" s="83">
        <v>0</v>
      </c>
      <c r="U46" s="83">
        <v>0</v>
      </c>
      <c r="V46" s="83">
        <v>0</v>
      </c>
      <c r="W46" s="83">
        <v>0</v>
      </c>
      <c r="X46" s="83">
        <v>0</v>
      </c>
      <c r="Y46" s="83">
        <v>0</v>
      </c>
      <c r="Z46" s="83">
        <v>0</v>
      </c>
      <c r="AA46" s="83">
        <v>0</v>
      </c>
      <c r="AB46" s="83">
        <v>0</v>
      </c>
      <c r="AC46" s="83">
        <v>0</v>
      </c>
      <c r="AD46" s="83">
        <v>0</v>
      </c>
      <c r="AE46" s="83">
        <v>0</v>
      </c>
      <c r="AF46" s="83">
        <v>0</v>
      </c>
      <c r="AG46" s="86" t="s">
        <v>2704</v>
      </c>
      <c r="AH46">
        <v>4121.7119140000004</v>
      </c>
      <c r="AI46">
        <v>4180.857422</v>
      </c>
      <c r="AJ46" s="33">
        <v>2.1000000000000001E-2</v>
      </c>
    </row>
    <row r="47" spans="1:36" ht="48.75">
      <c r="A47" s="55" t="s">
        <v>2723</v>
      </c>
      <c r="B47" s="82" t="s">
        <v>2724</v>
      </c>
      <c r="C47" s="83">
        <v>1.502254</v>
      </c>
      <c r="D47" s="83">
        <v>3.018894</v>
      </c>
      <c r="E47" s="83">
        <v>5.0562379999999996</v>
      </c>
      <c r="F47" s="83">
        <v>7.0606559999999998</v>
      </c>
      <c r="G47" s="83">
        <v>11.067543000000001</v>
      </c>
      <c r="H47" s="83">
        <v>16.782509000000001</v>
      </c>
      <c r="I47" s="83">
        <v>23.703420999999999</v>
      </c>
      <c r="J47" s="83">
        <v>31.97044</v>
      </c>
      <c r="K47" s="83">
        <v>41.480578999999999</v>
      </c>
      <c r="L47" s="83">
        <v>50.853653000000001</v>
      </c>
      <c r="M47" s="83">
        <v>60.070095000000002</v>
      </c>
      <c r="N47" s="83">
        <v>69.095436000000007</v>
      </c>
      <c r="O47" s="83">
        <v>78.011948000000004</v>
      </c>
      <c r="P47" s="83">
        <v>85.763396999999998</v>
      </c>
      <c r="Q47" s="83">
        <v>93.742142000000001</v>
      </c>
      <c r="R47" s="83">
        <v>100.816208</v>
      </c>
      <c r="S47" s="83">
        <v>108.78138</v>
      </c>
      <c r="T47" s="83">
        <v>116.348152</v>
      </c>
      <c r="U47" s="83">
        <v>123.727859</v>
      </c>
      <c r="V47" s="83">
        <v>130.71568300000001</v>
      </c>
      <c r="W47" s="83">
        <v>137.694672</v>
      </c>
      <c r="X47" s="83">
        <v>144.713943</v>
      </c>
      <c r="Y47" s="83">
        <v>151.04200700000001</v>
      </c>
      <c r="Z47" s="83">
        <v>156.98658800000001</v>
      </c>
      <c r="AA47" s="83">
        <v>163.04388399999999</v>
      </c>
      <c r="AB47" s="83">
        <v>169.243988</v>
      </c>
      <c r="AC47" s="83">
        <v>174.93424999999999</v>
      </c>
      <c r="AD47" s="83">
        <v>180.68945299999999</v>
      </c>
      <c r="AE47" s="83">
        <v>186.522491</v>
      </c>
      <c r="AF47" s="83">
        <v>193.17152400000001</v>
      </c>
      <c r="AG47" s="86">
        <v>0.182309</v>
      </c>
      <c r="AH47">
        <v>22.358381000000001</v>
      </c>
      <c r="AI47">
        <v>22.358315000000001</v>
      </c>
      <c r="AJ47" s="33">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3">
        <v>1E-3</v>
      </c>
    </row>
    <row r="49" spans="1:36" ht="24.75">
      <c r="A49" s="55" t="s">
        <v>2725</v>
      </c>
      <c r="B49" s="81" t="s">
        <v>154</v>
      </c>
      <c r="C49" s="84">
        <v>75.169692999999995</v>
      </c>
      <c r="D49" s="84">
        <v>77.553368000000006</v>
      </c>
      <c r="E49" s="84">
        <v>76.937827999999996</v>
      </c>
      <c r="F49" s="84">
        <v>74.883780999999999</v>
      </c>
      <c r="G49" s="84">
        <v>73.008735999999999</v>
      </c>
      <c r="H49" s="84">
        <v>70.952270999999996</v>
      </c>
      <c r="I49" s="84">
        <v>68.639519000000007</v>
      </c>
      <c r="J49" s="84">
        <v>66.460136000000006</v>
      </c>
      <c r="K49" s="84">
        <v>64.220459000000005</v>
      </c>
      <c r="L49" s="84">
        <v>62.007294000000002</v>
      </c>
      <c r="M49" s="84">
        <v>60.828522</v>
      </c>
      <c r="N49" s="84">
        <v>59.650131000000002</v>
      </c>
      <c r="O49" s="84">
        <v>58.55489</v>
      </c>
      <c r="P49" s="84">
        <v>57.362952999999997</v>
      </c>
      <c r="Q49" s="84">
        <v>56.156143</v>
      </c>
      <c r="R49" s="84">
        <v>54.998362999999998</v>
      </c>
      <c r="S49" s="84">
        <v>53.933726999999998</v>
      </c>
      <c r="T49" s="84">
        <v>52.840007999999997</v>
      </c>
      <c r="U49" s="84">
        <v>51.828865</v>
      </c>
      <c r="V49" s="84">
        <v>50.803615999999998</v>
      </c>
      <c r="W49" s="84">
        <v>50.346043000000002</v>
      </c>
      <c r="X49" s="84">
        <v>49.869534000000002</v>
      </c>
      <c r="Y49" s="84">
        <v>49.358772000000002</v>
      </c>
      <c r="Z49" s="84">
        <v>48.884739000000003</v>
      </c>
      <c r="AA49" s="84">
        <v>48.413406000000002</v>
      </c>
      <c r="AB49" s="84">
        <v>47.972458000000003</v>
      </c>
      <c r="AC49" s="84">
        <v>47.419342</v>
      </c>
      <c r="AD49" s="84">
        <v>46.793990999999998</v>
      </c>
      <c r="AE49" s="84">
        <v>46.348914999999998</v>
      </c>
      <c r="AF49" s="84">
        <v>46.08128</v>
      </c>
      <c r="AG49" s="87">
        <v>-1.6732E-2</v>
      </c>
      <c r="AH49">
        <v>416.15707400000002</v>
      </c>
      <c r="AI49">
        <v>416.39840700000002</v>
      </c>
      <c r="AJ49" s="33">
        <v>1E-3</v>
      </c>
    </row>
    <row r="50" spans="1:36" ht="48.75">
      <c r="A50" s="55" t="s">
        <v>2726</v>
      </c>
      <c r="B50" s="82" t="s">
        <v>2687</v>
      </c>
      <c r="C50" s="83">
        <v>73.017257999999998</v>
      </c>
      <c r="D50" s="83">
        <v>75.437629999999999</v>
      </c>
      <c r="E50" s="83">
        <v>74.942642000000006</v>
      </c>
      <c r="F50" s="83">
        <v>72.962173000000007</v>
      </c>
      <c r="G50" s="83">
        <v>71.154540999999995</v>
      </c>
      <c r="H50" s="83">
        <v>69.167182999999994</v>
      </c>
      <c r="I50" s="83">
        <v>66.929717999999994</v>
      </c>
      <c r="J50" s="83">
        <v>64.821083000000002</v>
      </c>
      <c r="K50" s="83">
        <v>62.652237</v>
      </c>
      <c r="L50" s="83">
        <v>60.509067999999999</v>
      </c>
      <c r="M50" s="83">
        <v>59.375098999999999</v>
      </c>
      <c r="N50" s="83">
        <v>58.240456000000002</v>
      </c>
      <c r="O50" s="83">
        <v>57.186782999999998</v>
      </c>
      <c r="P50" s="83">
        <v>56.037548000000001</v>
      </c>
      <c r="Q50" s="83">
        <v>54.872925000000002</v>
      </c>
      <c r="R50" s="83">
        <v>53.753525000000003</v>
      </c>
      <c r="S50" s="83">
        <v>52.725825999999998</v>
      </c>
      <c r="T50" s="83">
        <v>51.671089000000002</v>
      </c>
      <c r="U50" s="83">
        <v>50.697575000000001</v>
      </c>
      <c r="V50" s="83">
        <v>49.681941999999999</v>
      </c>
      <c r="W50" s="83">
        <v>49.175784999999998</v>
      </c>
      <c r="X50" s="83">
        <v>48.648246999999998</v>
      </c>
      <c r="Y50" s="83">
        <v>48.084274000000001</v>
      </c>
      <c r="Z50" s="83">
        <v>47.552925000000002</v>
      </c>
      <c r="AA50" s="83">
        <v>47.020828000000002</v>
      </c>
      <c r="AB50" s="83">
        <v>46.514626</v>
      </c>
      <c r="AC50" s="83">
        <v>45.895980999999999</v>
      </c>
      <c r="AD50" s="83">
        <v>45.203902999999997</v>
      </c>
      <c r="AE50" s="83">
        <v>44.682087000000003</v>
      </c>
      <c r="AF50" s="83">
        <v>44.326450000000001</v>
      </c>
      <c r="AG50" s="86">
        <v>-1.7063999999999999E-2</v>
      </c>
      <c r="AH50">
        <v>19.085204999999998</v>
      </c>
      <c r="AI50">
        <v>19.096606999999999</v>
      </c>
      <c r="AJ50" s="33">
        <v>-2E-3</v>
      </c>
    </row>
    <row r="51" spans="1:36" ht="24.75">
      <c r="A51" s="55" t="s">
        <v>2727</v>
      </c>
      <c r="B51" s="82" t="s">
        <v>2728</v>
      </c>
      <c r="C51" s="83">
        <v>1.7114860000000001</v>
      </c>
      <c r="D51" s="83">
        <v>1.6128480000000001</v>
      </c>
      <c r="E51" s="83">
        <v>1.4495020000000001</v>
      </c>
      <c r="F51" s="83">
        <v>1.347504</v>
      </c>
      <c r="G51" s="83">
        <v>1.2532080000000001</v>
      </c>
      <c r="H51" s="83">
        <v>1.1653819999999999</v>
      </c>
      <c r="I51" s="83">
        <v>1.073898</v>
      </c>
      <c r="J51" s="83">
        <v>0.98857200000000001</v>
      </c>
      <c r="K51" s="83">
        <v>0.90627199999999997</v>
      </c>
      <c r="L51" s="83">
        <v>0.82484000000000002</v>
      </c>
      <c r="M51" s="83">
        <v>0.75754299999999997</v>
      </c>
      <c r="N51" s="83">
        <v>0.693527</v>
      </c>
      <c r="O51" s="83">
        <v>0.63092499999999996</v>
      </c>
      <c r="P51" s="83">
        <v>0.57072699999999998</v>
      </c>
      <c r="Q51" s="83">
        <v>0.513567</v>
      </c>
      <c r="R51" s="83">
        <v>0.465084</v>
      </c>
      <c r="S51" s="83">
        <v>0.41512900000000003</v>
      </c>
      <c r="T51" s="83">
        <v>0.36051800000000001</v>
      </c>
      <c r="U51" s="83">
        <v>0.304753</v>
      </c>
      <c r="V51" s="83">
        <v>0.25576300000000002</v>
      </c>
      <c r="W51" s="83">
        <v>0.25337700000000002</v>
      </c>
      <c r="X51" s="83">
        <v>0.25087799999999999</v>
      </c>
      <c r="Y51" s="83">
        <v>0.24824499999999999</v>
      </c>
      <c r="Z51" s="83">
        <v>0.24580399999999999</v>
      </c>
      <c r="AA51" s="83">
        <v>0.24337800000000001</v>
      </c>
      <c r="AB51" s="83">
        <v>0.24110400000000001</v>
      </c>
      <c r="AC51" s="83">
        <v>0.23829500000000001</v>
      </c>
      <c r="AD51" s="83">
        <v>0.23511299999999999</v>
      </c>
      <c r="AE51" s="83">
        <v>0.232824</v>
      </c>
      <c r="AF51" s="83">
        <v>0.231458</v>
      </c>
      <c r="AG51" s="86">
        <v>-6.6664000000000001E-2</v>
      </c>
      <c r="AH51">
        <v>119.13723</v>
      </c>
      <c r="AI51">
        <v>119.206306</v>
      </c>
      <c r="AJ51" s="33">
        <v>1E-3</v>
      </c>
    </row>
    <row r="52" spans="1:36" ht="60.75">
      <c r="A52" s="55" t="s">
        <v>2729</v>
      </c>
      <c r="B52" s="82" t="s">
        <v>2722</v>
      </c>
      <c r="C52" s="83">
        <v>0</v>
      </c>
      <c r="D52" s="83">
        <v>0</v>
      </c>
      <c r="E52" s="83">
        <v>0</v>
      </c>
      <c r="F52" s="83">
        <v>0</v>
      </c>
      <c r="G52" s="83">
        <v>0</v>
      </c>
      <c r="H52" s="83">
        <v>0</v>
      </c>
      <c r="I52" s="83">
        <v>0</v>
      </c>
      <c r="J52" s="83">
        <v>0</v>
      </c>
      <c r="K52" s="83">
        <v>0</v>
      </c>
      <c r="L52" s="83">
        <v>0</v>
      </c>
      <c r="M52" s="83">
        <v>0</v>
      </c>
      <c r="N52" s="83">
        <v>0</v>
      </c>
      <c r="O52" s="83">
        <v>0</v>
      </c>
      <c r="P52" s="83">
        <v>0</v>
      </c>
      <c r="Q52" s="83">
        <v>0</v>
      </c>
      <c r="R52" s="83">
        <v>0</v>
      </c>
      <c r="S52" s="83">
        <v>0</v>
      </c>
      <c r="T52" s="83">
        <v>0</v>
      </c>
      <c r="U52" s="83">
        <v>0</v>
      </c>
      <c r="V52" s="83">
        <v>0</v>
      </c>
      <c r="W52" s="83">
        <v>0</v>
      </c>
      <c r="X52" s="83">
        <v>0</v>
      </c>
      <c r="Y52" s="83">
        <v>0</v>
      </c>
      <c r="Z52" s="83">
        <v>0</v>
      </c>
      <c r="AA52" s="83">
        <v>0</v>
      </c>
      <c r="AB52" s="83">
        <v>0</v>
      </c>
      <c r="AC52" s="83">
        <v>0</v>
      </c>
      <c r="AD52" s="83">
        <v>0</v>
      </c>
      <c r="AE52" s="83">
        <v>0</v>
      </c>
      <c r="AF52" s="83">
        <v>0</v>
      </c>
      <c r="AG52" s="86" t="s">
        <v>2704</v>
      </c>
      <c r="AH52">
        <v>213.01475500000001</v>
      </c>
      <c r="AI52">
        <v>210.57737700000001</v>
      </c>
      <c r="AJ52" s="33">
        <v>6.0000000000000001E-3</v>
      </c>
    </row>
    <row r="53" spans="1:36" ht="48.75">
      <c r="A53" s="55" t="s">
        <v>2730</v>
      </c>
      <c r="B53" s="82" t="s">
        <v>2724</v>
      </c>
      <c r="C53" s="83">
        <v>0.440946</v>
      </c>
      <c r="D53" s="83">
        <v>0.50288900000000003</v>
      </c>
      <c r="E53" s="83">
        <v>0.545682</v>
      </c>
      <c r="F53" s="83">
        <v>0.57410099999999997</v>
      </c>
      <c r="G53" s="83">
        <v>0.60097900000000004</v>
      </c>
      <c r="H53" s="83">
        <v>0.61970499999999995</v>
      </c>
      <c r="I53" s="83">
        <v>0.63590100000000005</v>
      </c>
      <c r="J53" s="83">
        <v>0.65048399999999995</v>
      </c>
      <c r="K53" s="83">
        <v>0.66195300000000001</v>
      </c>
      <c r="L53" s="83">
        <v>0.67338399999999998</v>
      </c>
      <c r="M53" s="83">
        <v>0.69588000000000005</v>
      </c>
      <c r="N53" s="83">
        <v>0.71614999999999995</v>
      </c>
      <c r="O53" s="83">
        <v>0.73718399999999995</v>
      </c>
      <c r="P53" s="83">
        <v>0.75467799999999996</v>
      </c>
      <c r="Q53" s="83">
        <v>0.76964900000000003</v>
      </c>
      <c r="R53" s="83">
        <v>0.779756</v>
      </c>
      <c r="S53" s="83">
        <v>0.79277600000000004</v>
      </c>
      <c r="T53" s="83">
        <v>0.80840000000000001</v>
      </c>
      <c r="U53" s="83">
        <v>0.82653799999999999</v>
      </c>
      <c r="V53" s="83">
        <v>0.86590999999999996</v>
      </c>
      <c r="W53" s="83">
        <v>0.916883</v>
      </c>
      <c r="X53" s="83">
        <v>0.97040899999999997</v>
      </c>
      <c r="Y53" s="83">
        <v>1.0262519999999999</v>
      </c>
      <c r="Z53" s="83">
        <v>1.086009</v>
      </c>
      <c r="AA53" s="83">
        <v>1.1492020000000001</v>
      </c>
      <c r="AB53" s="83">
        <v>1.216726</v>
      </c>
      <c r="AC53" s="83">
        <v>1.2850699999999999</v>
      </c>
      <c r="AD53" s="83">
        <v>1.354975</v>
      </c>
      <c r="AE53" s="83">
        <v>1.434007</v>
      </c>
      <c r="AF53" s="83">
        <v>1.5233730000000001</v>
      </c>
      <c r="AG53" s="86">
        <v>4.3677000000000001E-2</v>
      </c>
      <c r="AH53">
        <v>87.816879</v>
      </c>
      <c r="AI53">
        <v>86.980957000000004</v>
      </c>
      <c r="AJ53" s="33">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3">
        <v>6.0000000000000001E-3</v>
      </c>
    </row>
    <row r="55" spans="1:36" ht="24.75">
      <c r="A55" s="55" t="s">
        <v>2731</v>
      </c>
      <c r="B55" s="81" t="s">
        <v>155</v>
      </c>
      <c r="C55" s="84">
        <v>927.45135500000004</v>
      </c>
      <c r="D55" s="84">
        <v>990.02081299999998</v>
      </c>
      <c r="E55" s="84">
        <v>884.05950900000005</v>
      </c>
      <c r="F55" s="84">
        <v>884.70709199999999</v>
      </c>
      <c r="G55" s="84">
        <v>887.06121800000005</v>
      </c>
      <c r="H55" s="84">
        <v>885.41760299999999</v>
      </c>
      <c r="I55" s="84">
        <v>881.61273200000005</v>
      </c>
      <c r="J55" s="84">
        <v>880.34258999999997</v>
      </c>
      <c r="K55" s="84">
        <v>880.76928699999996</v>
      </c>
      <c r="L55" s="84">
        <v>879.92974900000002</v>
      </c>
      <c r="M55" s="84">
        <v>884.78594999999996</v>
      </c>
      <c r="N55" s="84">
        <v>884.65515100000005</v>
      </c>
      <c r="O55" s="84">
        <v>885.21844499999997</v>
      </c>
      <c r="P55" s="84">
        <v>886.28894000000003</v>
      </c>
      <c r="Q55" s="84">
        <v>887.35192900000004</v>
      </c>
      <c r="R55" s="84">
        <v>889.09478799999999</v>
      </c>
      <c r="S55" s="84">
        <v>891.03912400000002</v>
      </c>
      <c r="T55" s="84">
        <v>890.64679000000001</v>
      </c>
      <c r="U55" s="84">
        <v>892.27447500000005</v>
      </c>
      <c r="V55" s="84">
        <v>887.78131099999996</v>
      </c>
      <c r="W55" s="84">
        <v>886.33569299999999</v>
      </c>
      <c r="X55" s="84">
        <v>884.98419200000001</v>
      </c>
      <c r="Y55" s="84">
        <v>881.27642800000001</v>
      </c>
      <c r="Z55" s="84">
        <v>879.00164800000005</v>
      </c>
      <c r="AA55" s="84">
        <v>879.11547900000005</v>
      </c>
      <c r="AB55" s="84">
        <v>878.01025400000003</v>
      </c>
      <c r="AC55" s="84">
        <v>877.70593299999996</v>
      </c>
      <c r="AD55" s="84">
        <v>878.74401899999998</v>
      </c>
      <c r="AE55" s="84">
        <v>879.32208300000002</v>
      </c>
      <c r="AF55" s="84">
        <v>880.51599099999999</v>
      </c>
      <c r="AG55" s="87">
        <v>-1.789E-3</v>
      </c>
      <c r="AH55">
        <v>4.9189999999999998E-3</v>
      </c>
      <c r="AI55">
        <v>4.8370000000000002E-3</v>
      </c>
      <c r="AJ55" s="33">
        <v>-2E-3</v>
      </c>
    </row>
    <row r="56" spans="1:36" ht="48.75">
      <c r="A56" s="55" t="s">
        <v>2732</v>
      </c>
      <c r="B56" s="82" t="s">
        <v>2687</v>
      </c>
      <c r="C56" s="83">
        <v>351.65612800000002</v>
      </c>
      <c r="D56" s="83">
        <v>238.17157</v>
      </c>
      <c r="E56" s="83">
        <v>341.49670400000002</v>
      </c>
      <c r="F56" s="83">
        <v>337.37942500000003</v>
      </c>
      <c r="G56" s="83">
        <v>332.16564899999997</v>
      </c>
      <c r="H56" s="83">
        <v>331.91503899999998</v>
      </c>
      <c r="I56" s="83">
        <v>335.13259900000003</v>
      </c>
      <c r="J56" s="83">
        <v>337.84320100000002</v>
      </c>
      <c r="K56" s="83">
        <v>338.748535</v>
      </c>
      <c r="L56" s="83">
        <v>341.154968</v>
      </c>
      <c r="M56" s="83">
        <v>339.24258400000002</v>
      </c>
      <c r="N56" s="83">
        <v>339.37771600000002</v>
      </c>
      <c r="O56" s="83">
        <v>339.98928799999999</v>
      </c>
      <c r="P56" s="83">
        <v>339.515198</v>
      </c>
      <c r="Q56" s="83">
        <v>338.44873000000001</v>
      </c>
      <c r="R56" s="83">
        <v>336.32299799999998</v>
      </c>
      <c r="S56" s="83">
        <v>333.43383799999998</v>
      </c>
      <c r="T56" s="83">
        <v>333.31323200000003</v>
      </c>
      <c r="U56" s="83">
        <v>332.17944299999999</v>
      </c>
      <c r="V56" s="83">
        <v>334.76266500000003</v>
      </c>
      <c r="W56" s="83">
        <v>335.45147700000001</v>
      </c>
      <c r="X56" s="83">
        <v>336.63207999999997</v>
      </c>
      <c r="Y56" s="83">
        <v>337.43170199999997</v>
      </c>
      <c r="Z56" s="83">
        <v>336.05450400000001</v>
      </c>
      <c r="AA56" s="83">
        <v>335.15737899999999</v>
      </c>
      <c r="AB56" s="83">
        <v>333.87554899999998</v>
      </c>
      <c r="AC56" s="83">
        <v>333.81549100000001</v>
      </c>
      <c r="AD56" s="83">
        <v>333.91772500000002</v>
      </c>
      <c r="AE56" s="83">
        <v>334.09484900000001</v>
      </c>
      <c r="AF56" s="83">
        <v>334.64166299999999</v>
      </c>
      <c r="AG56" s="86">
        <v>-1.709E-3</v>
      </c>
      <c r="AH56">
        <v>46.7896</v>
      </c>
      <c r="AI56">
        <v>44.974155000000003</v>
      </c>
      <c r="AJ56" s="33">
        <v>0</v>
      </c>
    </row>
    <row r="57" spans="1:36" ht="24.75">
      <c r="A57" s="55" t="s">
        <v>2733</v>
      </c>
      <c r="B57" s="82" t="s">
        <v>2728</v>
      </c>
      <c r="C57" s="83">
        <v>535.95062299999995</v>
      </c>
      <c r="D57" s="83">
        <v>727.49896200000001</v>
      </c>
      <c r="E57" s="83">
        <v>503.42858899999999</v>
      </c>
      <c r="F57" s="83">
        <v>502.77362099999999</v>
      </c>
      <c r="G57" s="83">
        <v>507.00457799999998</v>
      </c>
      <c r="H57" s="83">
        <v>500.63662699999998</v>
      </c>
      <c r="I57" s="83">
        <v>488.62951700000002</v>
      </c>
      <c r="J57" s="83">
        <v>483.53585800000002</v>
      </c>
      <c r="K57" s="83">
        <v>482.90744000000001</v>
      </c>
      <c r="L57" s="83">
        <v>478.91043100000002</v>
      </c>
      <c r="M57" s="83">
        <v>490.33029199999999</v>
      </c>
      <c r="N57" s="83">
        <v>488.39150999999998</v>
      </c>
      <c r="O57" s="83">
        <v>488.33117700000003</v>
      </c>
      <c r="P57" s="83">
        <v>489.60311899999999</v>
      </c>
      <c r="Q57" s="83">
        <v>490.947113</v>
      </c>
      <c r="R57" s="83">
        <v>494.14855999999997</v>
      </c>
      <c r="S57" s="83">
        <v>497.88388099999997</v>
      </c>
      <c r="T57" s="83">
        <v>495.34140000000002</v>
      </c>
      <c r="U57" s="83">
        <v>498.27636699999999</v>
      </c>
      <c r="V57" s="83">
        <v>484.67297400000001</v>
      </c>
      <c r="W57" s="83">
        <v>479.240387</v>
      </c>
      <c r="X57" s="83">
        <v>474.04070999999999</v>
      </c>
      <c r="Y57" s="83">
        <v>462.37161300000002</v>
      </c>
      <c r="Z57" s="83">
        <v>454.591339</v>
      </c>
      <c r="AA57" s="83">
        <v>453.270355</v>
      </c>
      <c r="AB57" s="83">
        <v>448.61398300000002</v>
      </c>
      <c r="AC57" s="83">
        <v>446.11673000000002</v>
      </c>
      <c r="AD57" s="83">
        <v>447.29937699999999</v>
      </c>
      <c r="AE57" s="83">
        <v>447.15524299999998</v>
      </c>
      <c r="AF57" s="83">
        <v>448.565247</v>
      </c>
      <c r="AG57" s="86">
        <v>-6.1190000000000003E-3</v>
      </c>
      <c r="AH57">
        <v>22.419288999999999</v>
      </c>
      <c r="AI57">
        <v>22.166677</v>
      </c>
      <c r="AJ57" s="33">
        <v>5.0000000000000001E-3</v>
      </c>
    </row>
    <row r="58" spans="1:36" ht="60.75">
      <c r="A58" s="55" t="s">
        <v>2734</v>
      </c>
      <c r="B58" s="82" t="s">
        <v>2722</v>
      </c>
      <c r="C58" s="83">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T58" s="83">
        <v>0</v>
      </c>
      <c r="U58" s="83">
        <v>0</v>
      </c>
      <c r="V58" s="83">
        <v>0</v>
      </c>
      <c r="W58" s="83">
        <v>0</v>
      </c>
      <c r="X58" s="83">
        <v>0</v>
      </c>
      <c r="Y58" s="83">
        <v>0</v>
      </c>
      <c r="Z58" s="83">
        <v>0</v>
      </c>
      <c r="AA58" s="83">
        <v>0</v>
      </c>
      <c r="AB58" s="83">
        <v>0</v>
      </c>
      <c r="AC58" s="83">
        <v>0</v>
      </c>
      <c r="AD58" s="83">
        <v>0</v>
      </c>
      <c r="AE58" s="83">
        <v>0</v>
      </c>
      <c r="AF58" s="83">
        <v>0</v>
      </c>
      <c r="AG58" s="86" t="s">
        <v>2704</v>
      </c>
      <c r="AH58">
        <v>1.3559969999999999</v>
      </c>
      <c r="AI58">
        <v>1.3470800000000001</v>
      </c>
      <c r="AJ58" s="33">
        <v>0.01</v>
      </c>
    </row>
    <row r="59" spans="1:36" ht="48.75">
      <c r="A59" s="55" t="s">
        <v>2735</v>
      </c>
      <c r="B59" s="82" t="s">
        <v>2724</v>
      </c>
      <c r="C59" s="83">
        <v>39.844611999999998</v>
      </c>
      <c r="D59" s="83">
        <v>24.350292</v>
      </c>
      <c r="E59" s="83">
        <v>39.134216000000002</v>
      </c>
      <c r="F59" s="83">
        <v>44.554015999999997</v>
      </c>
      <c r="G59" s="83">
        <v>47.891013999999998</v>
      </c>
      <c r="H59" s="83">
        <v>52.865997</v>
      </c>
      <c r="I59" s="83">
        <v>57.850662</v>
      </c>
      <c r="J59" s="83">
        <v>58.963535</v>
      </c>
      <c r="K59" s="83">
        <v>59.113273999999997</v>
      </c>
      <c r="L59" s="83">
        <v>59.864296000000003</v>
      </c>
      <c r="M59" s="83">
        <v>55.213051</v>
      </c>
      <c r="N59" s="83">
        <v>56.885941000000003</v>
      </c>
      <c r="O59" s="83">
        <v>56.898018</v>
      </c>
      <c r="P59" s="83">
        <v>57.170631</v>
      </c>
      <c r="Q59" s="83">
        <v>57.956054999999999</v>
      </c>
      <c r="R59" s="83">
        <v>58.623233999999997</v>
      </c>
      <c r="S59" s="83">
        <v>59.721397000000003</v>
      </c>
      <c r="T59" s="83">
        <v>61.992119000000002</v>
      </c>
      <c r="U59" s="83">
        <v>61.818676000000004</v>
      </c>
      <c r="V59" s="83">
        <v>68.345634000000004</v>
      </c>
      <c r="W59" s="83">
        <v>71.643828999999997</v>
      </c>
      <c r="X59" s="83">
        <v>74.311394000000007</v>
      </c>
      <c r="Y59" s="83">
        <v>81.473067999999998</v>
      </c>
      <c r="Z59" s="83">
        <v>88.355773999999997</v>
      </c>
      <c r="AA59" s="83">
        <v>90.687775000000002</v>
      </c>
      <c r="AB59" s="83">
        <v>95.520767000000006</v>
      </c>
      <c r="AC59" s="83">
        <v>97.773712000000003</v>
      </c>
      <c r="AD59" s="83">
        <v>97.526932000000002</v>
      </c>
      <c r="AE59" s="83">
        <v>98.071976000000006</v>
      </c>
      <c r="AF59" s="83">
        <v>97.309059000000005</v>
      </c>
      <c r="AG59" s="86">
        <v>3.1268999999999998E-2</v>
      </c>
      <c r="AH59">
        <v>5.518154</v>
      </c>
      <c r="AI59">
        <v>6.8551640000000003</v>
      </c>
      <c r="AJ59" s="33">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3">
        <v>4.0000000000000001E-3</v>
      </c>
    </row>
    <row r="61" spans="1:36" ht="36.75">
      <c r="A61" s="55" t="s">
        <v>2736</v>
      </c>
      <c r="B61" s="81" t="s">
        <v>2676</v>
      </c>
      <c r="C61" s="84">
        <v>2296.1611330000001</v>
      </c>
      <c r="D61" s="84">
        <v>2683.6513669999999</v>
      </c>
      <c r="E61" s="84">
        <v>2951.118164</v>
      </c>
      <c r="F61" s="84">
        <v>3034.7094729999999</v>
      </c>
      <c r="G61" s="84">
        <v>3111.6896969999998</v>
      </c>
      <c r="H61" s="84">
        <v>3173.992432</v>
      </c>
      <c r="I61" s="84">
        <v>3213.9558109999998</v>
      </c>
      <c r="J61" s="84">
        <v>3252.0551759999998</v>
      </c>
      <c r="K61" s="84">
        <v>3293.8454590000001</v>
      </c>
      <c r="L61" s="84">
        <v>3340.3571780000002</v>
      </c>
      <c r="M61" s="84">
        <v>3377.2758789999998</v>
      </c>
      <c r="N61" s="84">
        <v>3393.485107</v>
      </c>
      <c r="O61" s="84">
        <v>3431.1589359999998</v>
      </c>
      <c r="P61" s="84">
        <v>3465.1965329999998</v>
      </c>
      <c r="Q61" s="84">
        <v>3501.516846</v>
      </c>
      <c r="R61" s="84">
        <v>3538.3811040000001</v>
      </c>
      <c r="S61" s="84">
        <v>3580.70874</v>
      </c>
      <c r="T61" s="84">
        <v>3619.171143</v>
      </c>
      <c r="U61" s="84">
        <v>3663.686279</v>
      </c>
      <c r="V61" s="84">
        <v>3712.9865719999998</v>
      </c>
      <c r="W61" s="84">
        <v>3753.7878420000002</v>
      </c>
      <c r="X61" s="84">
        <v>3799.3937989999999</v>
      </c>
      <c r="Y61" s="84">
        <v>3847.1994629999999</v>
      </c>
      <c r="Z61" s="84">
        <v>3892.524414</v>
      </c>
      <c r="AA61" s="84">
        <v>3945.7468260000001</v>
      </c>
      <c r="AB61" s="84">
        <v>3999.0383299999999</v>
      </c>
      <c r="AC61" s="84">
        <v>4045.6613769999999</v>
      </c>
      <c r="AD61" s="84">
        <v>4090.9533689999998</v>
      </c>
      <c r="AE61" s="84">
        <v>4144.0703119999998</v>
      </c>
      <c r="AF61" s="84">
        <v>4203.2158200000003</v>
      </c>
      <c r="AG61" s="87">
        <v>2.1068E-2</v>
      </c>
      <c r="AH61">
        <v>40.965553</v>
      </c>
      <c r="AI61">
        <v>41.161906999999999</v>
      </c>
      <c r="AJ61" s="33">
        <v>1.7999999999999999E-2</v>
      </c>
    </row>
    <row r="62" spans="1:36">
      <c r="A62" s="55" t="s">
        <v>2737</v>
      </c>
      <c r="B62" s="82" t="s">
        <v>2738</v>
      </c>
      <c r="C62" s="83">
        <v>2273.726318</v>
      </c>
      <c r="D62" s="83">
        <v>2661.2297359999998</v>
      </c>
      <c r="E62" s="83">
        <v>2928.7075199999999</v>
      </c>
      <c r="F62" s="83">
        <v>3012.3078609999998</v>
      </c>
      <c r="G62" s="83">
        <v>3089.295654</v>
      </c>
      <c r="H62" s="83">
        <v>3151.6047359999998</v>
      </c>
      <c r="I62" s="83">
        <v>3191.5732419999999</v>
      </c>
      <c r="J62" s="83">
        <v>3229.6767580000001</v>
      </c>
      <c r="K62" s="83">
        <v>3271.4704590000001</v>
      </c>
      <c r="L62" s="83">
        <v>3317.985107</v>
      </c>
      <c r="M62" s="83">
        <v>3354.90625</v>
      </c>
      <c r="N62" s="83">
        <v>3371.117432</v>
      </c>
      <c r="O62" s="83">
        <v>3408.7929690000001</v>
      </c>
      <c r="P62" s="83">
        <v>3442.8320309999999</v>
      </c>
      <c r="Q62" s="83">
        <v>3479.1533199999999</v>
      </c>
      <c r="R62" s="83">
        <v>3516.0185550000001</v>
      </c>
      <c r="S62" s="83">
        <v>3558.3469239999999</v>
      </c>
      <c r="T62" s="83">
        <v>3596.8100589999999</v>
      </c>
      <c r="U62" s="83">
        <v>3641.3256839999999</v>
      </c>
      <c r="V62" s="83">
        <v>3690.6264649999998</v>
      </c>
      <c r="W62" s="83">
        <v>3731.4282229999999</v>
      </c>
      <c r="X62" s="83">
        <v>3777.0344239999999</v>
      </c>
      <c r="Y62" s="83">
        <v>3824.8403320000002</v>
      </c>
      <c r="Z62" s="83">
        <v>3870.1655270000001</v>
      </c>
      <c r="AA62" s="83">
        <v>3923.3879390000002</v>
      </c>
      <c r="AB62" s="83">
        <v>3976.6796880000002</v>
      </c>
      <c r="AC62" s="83">
        <v>4023.3027339999999</v>
      </c>
      <c r="AD62" s="83">
        <v>4068.594971</v>
      </c>
      <c r="AE62" s="83">
        <v>4121.7119140000004</v>
      </c>
      <c r="AF62" s="83">
        <v>4180.857422</v>
      </c>
      <c r="AG62" s="86">
        <v>2.1225000000000001E-2</v>
      </c>
      <c r="AH62">
        <v>0</v>
      </c>
      <c r="AI62">
        <v>0</v>
      </c>
      <c r="AJ62" t="s">
        <v>112</v>
      </c>
    </row>
    <row r="63" spans="1:36" ht="24.75">
      <c r="A63" s="55" t="s">
        <v>2739</v>
      </c>
      <c r="B63" s="82" t="s">
        <v>2740</v>
      </c>
      <c r="C63" s="83">
        <v>22.434891</v>
      </c>
      <c r="D63" s="83">
        <v>22.421617999999999</v>
      </c>
      <c r="E63" s="83">
        <v>22.410634999999999</v>
      </c>
      <c r="F63" s="83">
        <v>22.401547999999998</v>
      </c>
      <c r="G63" s="83">
        <v>22.394031999999999</v>
      </c>
      <c r="H63" s="83">
        <v>22.387812</v>
      </c>
      <c r="I63" s="83">
        <v>22.382666</v>
      </c>
      <c r="J63" s="83">
        <v>22.378406999999999</v>
      </c>
      <c r="K63" s="83">
        <v>22.374884000000002</v>
      </c>
      <c r="L63" s="83">
        <v>22.371969</v>
      </c>
      <c r="M63" s="83">
        <v>22.369558000000001</v>
      </c>
      <c r="N63" s="83">
        <v>22.367563000000001</v>
      </c>
      <c r="O63" s="83">
        <v>22.365911000000001</v>
      </c>
      <c r="P63" s="83">
        <v>22.364546000000001</v>
      </c>
      <c r="Q63" s="83">
        <v>22.363416999999998</v>
      </c>
      <c r="R63" s="83">
        <v>22.362480000000001</v>
      </c>
      <c r="S63" s="83">
        <v>22.361708</v>
      </c>
      <c r="T63" s="83">
        <v>22.361066999999998</v>
      </c>
      <c r="U63" s="83">
        <v>22.360537999999998</v>
      </c>
      <c r="V63" s="83">
        <v>22.360099999999999</v>
      </c>
      <c r="W63" s="83">
        <v>22.359736999999999</v>
      </c>
      <c r="X63" s="83">
        <v>22.359438000000001</v>
      </c>
      <c r="Y63" s="83">
        <v>22.359190000000002</v>
      </c>
      <c r="Z63" s="83">
        <v>22.358984</v>
      </c>
      <c r="AA63" s="83">
        <v>22.358813999999999</v>
      </c>
      <c r="AB63" s="83">
        <v>22.358673</v>
      </c>
      <c r="AC63" s="83">
        <v>22.358557000000001</v>
      </c>
      <c r="AD63" s="83">
        <v>22.358460999999998</v>
      </c>
      <c r="AE63" s="83">
        <v>22.358381000000001</v>
      </c>
      <c r="AF63" s="83">
        <v>22.358315000000001</v>
      </c>
      <c r="AG63" s="86">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3">
        <v>1.7999999999999999E-2</v>
      </c>
    </row>
    <row r="65" spans="1:36" ht="24.75">
      <c r="A65" s="55" t="s">
        <v>2741</v>
      </c>
      <c r="B65" s="81" t="s">
        <v>232</v>
      </c>
      <c r="C65" s="84">
        <v>537.703125</v>
      </c>
      <c r="D65" s="84">
        <v>545.34875499999998</v>
      </c>
      <c r="E65" s="84">
        <v>539.67163100000005</v>
      </c>
      <c r="F65" s="84">
        <v>539.22375499999998</v>
      </c>
      <c r="G65" s="84">
        <v>542.58715800000004</v>
      </c>
      <c r="H65" s="84">
        <v>545.14965800000004</v>
      </c>
      <c r="I65" s="84">
        <v>547.036743</v>
      </c>
      <c r="J65" s="84">
        <v>549.19799799999998</v>
      </c>
      <c r="K65" s="84">
        <v>547.83374000000003</v>
      </c>
      <c r="L65" s="84">
        <v>549.64349400000003</v>
      </c>
      <c r="M65" s="84">
        <v>549.11926300000005</v>
      </c>
      <c r="N65" s="84">
        <v>549.31872599999997</v>
      </c>
      <c r="O65" s="84">
        <v>549.48425299999997</v>
      </c>
      <c r="P65" s="84">
        <v>549.62329099999999</v>
      </c>
      <c r="Q65" s="84">
        <v>549.73779300000001</v>
      </c>
      <c r="R65" s="84">
        <v>549.99847399999999</v>
      </c>
      <c r="S65" s="84">
        <v>550.35229500000003</v>
      </c>
      <c r="T65" s="84">
        <v>550.70202600000005</v>
      </c>
      <c r="U65" s="84">
        <v>551.05041500000004</v>
      </c>
      <c r="V65" s="84">
        <v>551.39324999999997</v>
      </c>
      <c r="W65" s="84">
        <v>551.73486300000002</v>
      </c>
      <c r="X65" s="84">
        <v>552.07397500000002</v>
      </c>
      <c r="Y65" s="84">
        <v>552.408997</v>
      </c>
      <c r="Z65" s="84">
        <v>552.74206500000003</v>
      </c>
      <c r="AA65" s="84">
        <v>553.07428000000004</v>
      </c>
      <c r="AB65" s="84">
        <v>553.40344200000004</v>
      </c>
      <c r="AC65" s="84">
        <v>553.73046899999997</v>
      </c>
      <c r="AD65" s="84">
        <v>554.056152</v>
      </c>
      <c r="AE65" s="84">
        <v>554.37951699999996</v>
      </c>
      <c r="AF65" s="84">
        <v>554.70135500000004</v>
      </c>
      <c r="AG65" s="87">
        <v>1.0740000000000001E-3</v>
      </c>
      <c r="AH65">
        <v>0</v>
      </c>
      <c r="AI65">
        <v>0</v>
      </c>
      <c r="AJ65" t="s">
        <v>112</v>
      </c>
    </row>
    <row r="66" spans="1:36" ht="48.75">
      <c r="A66" s="55" t="s">
        <v>2742</v>
      </c>
      <c r="B66" s="82" t="s">
        <v>2743</v>
      </c>
      <c r="C66" s="83">
        <v>402.12243699999999</v>
      </c>
      <c r="D66" s="83">
        <v>408.58813500000002</v>
      </c>
      <c r="E66" s="83">
        <v>405.11737099999999</v>
      </c>
      <c r="F66" s="83">
        <v>404.78070100000002</v>
      </c>
      <c r="G66" s="83">
        <v>407.30474900000002</v>
      </c>
      <c r="H66" s="83">
        <v>409.22909499999997</v>
      </c>
      <c r="I66" s="83">
        <v>410.64746100000002</v>
      </c>
      <c r="J66" s="83">
        <v>412.27038599999997</v>
      </c>
      <c r="K66" s="83">
        <v>411.24566700000003</v>
      </c>
      <c r="L66" s="83">
        <v>412.60449199999999</v>
      </c>
      <c r="M66" s="83">
        <v>412.20864899999998</v>
      </c>
      <c r="N66" s="83">
        <v>412.35833700000001</v>
      </c>
      <c r="O66" s="83">
        <v>412.48217799999998</v>
      </c>
      <c r="P66" s="83">
        <v>412.58575400000001</v>
      </c>
      <c r="Q66" s="83">
        <v>412.67089800000002</v>
      </c>
      <c r="R66" s="83">
        <v>412.86550899999997</v>
      </c>
      <c r="S66" s="83">
        <v>413.12994400000002</v>
      </c>
      <c r="T66" s="83">
        <v>413.39245599999998</v>
      </c>
      <c r="U66" s="83">
        <v>413.65313700000002</v>
      </c>
      <c r="V66" s="83">
        <v>413.91204800000003</v>
      </c>
      <c r="W66" s="83">
        <v>414.16891500000003</v>
      </c>
      <c r="X66" s="83">
        <v>414.42382800000001</v>
      </c>
      <c r="Y66" s="83">
        <v>414.67672700000003</v>
      </c>
      <c r="Z66" s="83">
        <v>414.92770400000001</v>
      </c>
      <c r="AA66" s="83">
        <v>415.176849</v>
      </c>
      <c r="AB66" s="83">
        <v>415.42431599999998</v>
      </c>
      <c r="AC66" s="83">
        <v>415.67010499999998</v>
      </c>
      <c r="AD66" s="83">
        <v>415.91433699999999</v>
      </c>
      <c r="AE66" s="83">
        <v>416.15707400000002</v>
      </c>
      <c r="AF66" s="83">
        <v>416.39840700000002</v>
      </c>
      <c r="AG66" s="86">
        <v>1.204E-3</v>
      </c>
      <c r="AH66">
        <v>0</v>
      </c>
      <c r="AI66">
        <v>0</v>
      </c>
      <c r="AJ66" t="s">
        <v>112</v>
      </c>
    </row>
    <row r="67" spans="1:36" ht="24.75">
      <c r="A67" s="55" t="s">
        <v>2744</v>
      </c>
      <c r="B67" s="82" t="s">
        <v>2720</v>
      </c>
      <c r="C67" s="83">
        <v>20.461241000000001</v>
      </c>
      <c r="D67" s="83">
        <v>19.790189999999999</v>
      </c>
      <c r="E67" s="83">
        <v>18.577483999999998</v>
      </c>
      <c r="F67" s="83">
        <v>18.562657999999999</v>
      </c>
      <c r="G67" s="83">
        <v>18.679366999999999</v>
      </c>
      <c r="H67" s="83">
        <v>18.766643999999999</v>
      </c>
      <c r="I67" s="83">
        <v>18.82938</v>
      </c>
      <c r="J67" s="83">
        <v>18.903067</v>
      </c>
      <c r="K67" s="83">
        <v>18.856854999999999</v>
      </c>
      <c r="L67" s="83">
        <v>18.918801999999999</v>
      </c>
      <c r="M67" s="83">
        <v>18.903721000000001</v>
      </c>
      <c r="N67" s="83">
        <v>18.910616000000001</v>
      </c>
      <c r="O67" s="83">
        <v>18.916868000000001</v>
      </c>
      <c r="P67" s="83">
        <v>18.92268</v>
      </c>
      <c r="Q67" s="83">
        <v>18.927703999999999</v>
      </c>
      <c r="R67" s="83">
        <v>18.938010999999999</v>
      </c>
      <c r="S67" s="83">
        <v>18.951756</v>
      </c>
      <c r="T67" s="83">
        <v>18.963802000000001</v>
      </c>
      <c r="U67" s="83">
        <v>18.976884999999999</v>
      </c>
      <c r="V67" s="83">
        <v>18.986682999999999</v>
      </c>
      <c r="W67" s="83">
        <v>18.997869000000001</v>
      </c>
      <c r="X67" s="83">
        <v>19.009169</v>
      </c>
      <c r="Y67" s="83">
        <v>19.018823999999999</v>
      </c>
      <c r="Z67" s="83">
        <v>19.029070000000001</v>
      </c>
      <c r="AA67" s="83">
        <v>19.040801999999999</v>
      </c>
      <c r="AB67" s="83">
        <v>19.051625999999999</v>
      </c>
      <c r="AC67" s="83">
        <v>19.062536000000001</v>
      </c>
      <c r="AD67" s="83">
        <v>19.074103999999998</v>
      </c>
      <c r="AE67" s="83">
        <v>19.085204999999998</v>
      </c>
      <c r="AF67" s="83">
        <v>19.096606999999999</v>
      </c>
      <c r="AG67" s="86">
        <v>-2.3770000000000002E-3</v>
      </c>
      <c r="AH67">
        <v>0</v>
      </c>
      <c r="AI67">
        <v>0</v>
      </c>
      <c r="AJ67" t="s">
        <v>112</v>
      </c>
    </row>
    <row r="68" spans="1:36" ht="48.75">
      <c r="A68" s="55" t="s">
        <v>2745</v>
      </c>
      <c r="B68" s="82" t="s">
        <v>2746</v>
      </c>
      <c r="C68" s="83">
        <v>115.119415</v>
      </c>
      <c r="D68" s="83">
        <v>116.97041299999999</v>
      </c>
      <c r="E68" s="83">
        <v>115.97680699999999</v>
      </c>
      <c r="F68" s="83">
        <v>115.880424</v>
      </c>
      <c r="G68" s="83">
        <v>116.603004</v>
      </c>
      <c r="H68" s="83">
        <v>117.15389999999999</v>
      </c>
      <c r="I68" s="83">
        <v>117.55993700000001</v>
      </c>
      <c r="J68" s="83">
        <v>118.024559</v>
      </c>
      <c r="K68" s="83">
        <v>117.731201</v>
      </c>
      <c r="L68" s="83">
        <v>118.120216</v>
      </c>
      <c r="M68" s="83">
        <v>118.006882</v>
      </c>
      <c r="N68" s="83">
        <v>118.049744</v>
      </c>
      <c r="O68" s="83">
        <v>118.08519</v>
      </c>
      <c r="P68" s="83">
        <v>118.11483800000001</v>
      </c>
      <c r="Q68" s="83">
        <v>118.139214</v>
      </c>
      <c r="R68" s="83">
        <v>118.194923</v>
      </c>
      <c r="S68" s="83">
        <v>118.27063</v>
      </c>
      <c r="T68" s="83">
        <v>118.34577899999999</v>
      </c>
      <c r="U68" s="83">
        <v>118.42041</v>
      </c>
      <c r="V68" s="83">
        <v>118.494522</v>
      </c>
      <c r="W68" s="83">
        <v>118.568062</v>
      </c>
      <c r="X68" s="83">
        <v>118.64102200000001</v>
      </c>
      <c r="Y68" s="83">
        <v>118.713425</v>
      </c>
      <c r="Z68" s="83">
        <v>118.78527800000001</v>
      </c>
      <c r="AA68" s="83">
        <v>118.856613</v>
      </c>
      <c r="AB68" s="83">
        <v>118.92746</v>
      </c>
      <c r="AC68" s="83">
        <v>118.997818</v>
      </c>
      <c r="AD68" s="83">
        <v>119.067734</v>
      </c>
      <c r="AE68" s="83">
        <v>119.13723</v>
      </c>
      <c r="AF68" s="83">
        <v>119.206306</v>
      </c>
      <c r="AG68" s="86">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3">
        <v>6.0000000000000001E-3</v>
      </c>
    </row>
    <row r="70" spans="1:36" ht="36.75">
      <c r="A70" s="55" t="s">
        <v>2747</v>
      </c>
      <c r="B70" s="81" t="s">
        <v>2677</v>
      </c>
      <c r="C70" s="84">
        <v>175.12567100000001</v>
      </c>
      <c r="D70" s="84">
        <v>199.400192</v>
      </c>
      <c r="E70" s="84">
        <v>211.32579000000001</v>
      </c>
      <c r="F70" s="84">
        <v>217.84545900000001</v>
      </c>
      <c r="G70" s="84">
        <v>221.70657299999999</v>
      </c>
      <c r="H70" s="84">
        <v>224.223602</v>
      </c>
      <c r="I70" s="84">
        <v>225.852982</v>
      </c>
      <c r="J70" s="84">
        <v>226.766907</v>
      </c>
      <c r="K70" s="84">
        <v>227.22096300000001</v>
      </c>
      <c r="L70" s="84">
        <v>227.62361100000001</v>
      </c>
      <c r="M70" s="84">
        <v>228.039795</v>
      </c>
      <c r="N70" s="84">
        <v>227.957672</v>
      </c>
      <c r="O70" s="84">
        <v>227.73249799999999</v>
      </c>
      <c r="P70" s="84">
        <v>227.421097</v>
      </c>
      <c r="Q70" s="84">
        <v>226.926514</v>
      </c>
      <c r="R70" s="84">
        <v>226.58166499999999</v>
      </c>
      <c r="S70" s="84">
        <v>226.33427399999999</v>
      </c>
      <c r="T70" s="84">
        <v>226.04068000000001</v>
      </c>
      <c r="U70" s="84">
        <v>225.20178200000001</v>
      </c>
      <c r="V70" s="84">
        <v>224.45675700000001</v>
      </c>
      <c r="W70" s="84">
        <v>223.568939</v>
      </c>
      <c r="X70" s="84">
        <v>222.53797900000001</v>
      </c>
      <c r="Y70" s="84">
        <v>221.54235800000001</v>
      </c>
      <c r="Z70" s="84">
        <v>220.49520899999999</v>
      </c>
      <c r="AA70" s="84">
        <v>219.292664</v>
      </c>
      <c r="AB70" s="84">
        <v>218.10140999999999</v>
      </c>
      <c r="AC70" s="84">
        <v>216.69142199999999</v>
      </c>
      <c r="AD70" s="84">
        <v>215.01010099999999</v>
      </c>
      <c r="AE70" s="84">
        <v>213.01475500000001</v>
      </c>
      <c r="AF70" s="84">
        <v>210.57737700000001</v>
      </c>
      <c r="AG70" s="87">
        <v>6.3769999999999999E-3</v>
      </c>
      <c r="AH70">
        <v>5.37134</v>
      </c>
      <c r="AI70">
        <v>5.3437510000000001</v>
      </c>
      <c r="AJ70" s="33">
        <v>6.0000000000000001E-3</v>
      </c>
    </row>
    <row r="71" spans="1:36" ht="24.75">
      <c r="A71" s="55" t="s">
        <v>2748</v>
      </c>
      <c r="B71" s="82" t="s">
        <v>2749</v>
      </c>
      <c r="C71" s="83">
        <v>75.313231999999999</v>
      </c>
      <c r="D71" s="83">
        <v>82.089530999999994</v>
      </c>
      <c r="E71" s="83">
        <v>86.692977999999997</v>
      </c>
      <c r="F71" s="83">
        <v>90.064269999999993</v>
      </c>
      <c r="G71" s="83">
        <v>92.387680000000003</v>
      </c>
      <c r="H71" s="83">
        <v>94.193466000000001</v>
      </c>
      <c r="I71" s="83">
        <v>95.518471000000005</v>
      </c>
      <c r="J71" s="83">
        <v>96.276381999999998</v>
      </c>
      <c r="K71" s="83">
        <v>96.685287000000002</v>
      </c>
      <c r="L71" s="83">
        <v>97.144073000000006</v>
      </c>
      <c r="M71" s="83">
        <v>97.692047000000002</v>
      </c>
      <c r="N71" s="83">
        <v>97.729561000000004</v>
      </c>
      <c r="O71" s="83">
        <v>97.570175000000006</v>
      </c>
      <c r="P71" s="83">
        <v>97.256912</v>
      </c>
      <c r="Q71" s="83">
        <v>96.751548999999997</v>
      </c>
      <c r="R71" s="83">
        <v>96.316826000000006</v>
      </c>
      <c r="S71" s="83">
        <v>95.774390999999994</v>
      </c>
      <c r="T71" s="83">
        <v>95.265297000000004</v>
      </c>
      <c r="U71" s="83">
        <v>94.576369999999997</v>
      </c>
      <c r="V71" s="83">
        <v>94.018851999999995</v>
      </c>
      <c r="W71" s="83">
        <v>93.417525999999995</v>
      </c>
      <c r="X71" s="83">
        <v>92.731255000000004</v>
      </c>
      <c r="Y71" s="83">
        <v>92.131393000000003</v>
      </c>
      <c r="Z71" s="83">
        <v>91.537315000000007</v>
      </c>
      <c r="AA71" s="83">
        <v>90.839286999999999</v>
      </c>
      <c r="AB71" s="83">
        <v>90.224250999999995</v>
      </c>
      <c r="AC71" s="83">
        <v>89.512221999999994</v>
      </c>
      <c r="AD71" s="83">
        <v>88.689475999999999</v>
      </c>
      <c r="AE71" s="83">
        <v>87.816879</v>
      </c>
      <c r="AF71" s="83">
        <v>86.980957000000004</v>
      </c>
      <c r="AG71" s="86">
        <v>4.9789999999999999E-3</v>
      </c>
      <c r="AH71">
        <v>0</v>
      </c>
      <c r="AI71">
        <v>0</v>
      </c>
      <c r="AJ71" t="s">
        <v>112</v>
      </c>
    </row>
    <row r="72" spans="1:36" ht="24.75">
      <c r="A72" s="55" t="s">
        <v>2750</v>
      </c>
      <c r="B72" s="82" t="s">
        <v>2751</v>
      </c>
      <c r="C72" s="83">
        <v>9.6433230000000005</v>
      </c>
      <c r="D72" s="83">
        <v>10.540934</v>
      </c>
      <c r="E72" s="83">
        <v>11.148802999999999</v>
      </c>
      <c r="F72" s="83">
        <v>11.600770000000001</v>
      </c>
      <c r="G72" s="83">
        <v>11.917157</v>
      </c>
      <c r="H72" s="83">
        <v>12.169338</v>
      </c>
      <c r="I72" s="83">
        <v>12.357654999999999</v>
      </c>
      <c r="J72" s="83">
        <v>12.472455</v>
      </c>
      <c r="K72" s="83">
        <v>12.542721</v>
      </c>
      <c r="L72" s="83">
        <v>12.621245999999999</v>
      </c>
      <c r="M72" s="83">
        <v>12.713088000000001</v>
      </c>
      <c r="N72" s="83">
        <v>12.736143</v>
      </c>
      <c r="O72" s="83">
        <v>12.732991999999999</v>
      </c>
      <c r="P72" s="83">
        <v>12.709225</v>
      </c>
      <c r="Q72" s="83">
        <v>12.659914000000001</v>
      </c>
      <c r="R72" s="83">
        <v>12.620424999999999</v>
      </c>
      <c r="S72" s="83">
        <v>12.566718</v>
      </c>
      <c r="T72" s="83">
        <v>12.517704</v>
      </c>
      <c r="U72" s="83">
        <v>12.443576</v>
      </c>
      <c r="V72" s="83">
        <v>12.387663</v>
      </c>
      <c r="W72" s="83">
        <v>12.324693999999999</v>
      </c>
      <c r="X72" s="83">
        <v>12.250159999999999</v>
      </c>
      <c r="Y72" s="83">
        <v>12.187834000000001</v>
      </c>
      <c r="Z72" s="83">
        <v>12.126117000000001</v>
      </c>
      <c r="AA72" s="83">
        <v>12.050186</v>
      </c>
      <c r="AB72" s="83">
        <v>11.985734000000001</v>
      </c>
      <c r="AC72" s="83">
        <v>11.906828000000001</v>
      </c>
      <c r="AD72" s="83">
        <v>11.812537000000001</v>
      </c>
      <c r="AE72" s="83">
        <v>11.712026</v>
      </c>
      <c r="AF72" s="83">
        <v>11.616365999999999</v>
      </c>
      <c r="AG72" s="86">
        <v>6.4400000000000004E-3</v>
      </c>
      <c r="AH72">
        <v>78.515174999999999</v>
      </c>
      <c r="AI72">
        <v>78.090041999999997</v>
      </c>
      <c r="AJ72" s="33">
        <v>5.0000000000000001E-3</v>
      </c>
    </row>
    <row r="73" spans="1:36">
      <c r="A73" s="55" t="s">
        <v>2752</v>
      </c>
      <c r="B73" s="82" t="s">
        <v>2753</v>
      </c>
      <c r="C73" s="83">
        <v>5.1609999999999998E-3</v>
      </c>
      <c r="D73" s="83">
        <v>5.496E-3</v>
      </c>
      <c r="E73" s="83">
        <v>5.7359999999999998E-3</v>
      </c>
      <c r="F73" s="83">
        <v>5.8849999999999996E-3</v>
      </c>
      <c r="G73" s="83">
        <v>5.9800000000000001E-3</v>
      </c>
      <c r="H73" s="83">
        <v>6.0460000000000002E-3</v>
      </c>
      <c r="I73" s="83">
        <v>6.097E-3</v>
      </c>
      <c r="J73" s="83">
        <v>6.1120000000000002E-3</v>
      </c>
      <c r="K73" s="83">
        <v>6.1019999999999998E-3</v>
      </c>
      <c r="L73" s="83">
        <v>6.0910000000000001E-3</v>
      </c>
      <c r="M73" s="83">
        <v>6.0860000000000003E-3</v>
      </c>
      <c r="N73" s="83">
        <v>6.051E-3</v>
      </c>
      <c r="O73" s="83">
        <v>6.0049999999999999E-3</v>
      </c>
      <c r="P73" s="83">
        <v>5.953E-3</v>
      </c>
      <c r="Q73" s="83">
        <v>5.8919999999999997E-3</v>
      </c>
      <c r="R73" s="83">
        <v>5.8339999999999998E-3</v>
      </c>
      <c r="S73" s="83">
        <v>5.7679999999999997E-3</v>
      </c>
      <c r="T73" s="83">
        <v>5.705E-3</v>
      </c>
      <c r="U73" s="83">
        <v>5.6350000000000003E-3</v>
      </c>
      <c r="V73" s="83">
        <v>5.5669999999999999E-3</v>
      </c>
      <c r="W73" s="83">
        <v>5.4999999999999997E-3</v>
      </c>
      <c r="X73" s="83">
        <v>5.4299999999999999E-3</v>
      </c>
      <c r="Y73" s="83">
        <v>5.3619999999999996E-3</v>
      </c>
      <c r="Z73" s="83">
        <v>5.2940000000000001E-3</v>
      </c>
      <c r="AA73" s="83">
        <v>5.2209999999999999E-3</v>
      </c>
      <c r="AB73" s="83">
        <v>5.1489999999999999E-3</v>
      </c>
      <c r="AC73" s="83">
        <v>5.078E-3</v>
      </c>
      <c r="AD73" s="83">
        <v>5.0010000000000002E-3</v>
      </c>
      <c r="AE73" s="83">
        <v>4.9189999999999998E-3</v>
      </c>
      <c r="AF73" s="83">
        <v>4.8370000000000002E-3</v>
      </c>
      <c r="AG73" s="86">
        <v>-2.2309999999999999E-3</v>
      </c>
      <c r="AH73">
        <v>1.4942040000000001</v>
      </c>
      <c r="AI73">
        <v>1.508394</v>
      </c>
      <c r="AJ73" s="33">
        <v>1.9E-2</v>
      </c>
    </row>
    <row r="74" spans="1:36" ht="48.75">
      <c r="A74" s="55" t="s">
        <v>2754</v>
      </c>
      <c r="B74" s="82" t="s">
        <v>2755</v>
      </c>
      <c r="C74" s="83">
        <v>45.060589</v>
      </c>
      <c r="D74" s="83">
        <v>48.910423000000002</v>
      </c>
      <c r="E74" s="83">
        <v>51.438122</v>
      </c>
      <c r="F74" s="83">
        <v>53.268456</v>
      </c>
      <c r="G74" s="83">
        <v>54.502411000000002</v>
      </c>
      <c r="H74" s="83">
        <v>55.450690999999999</v>
      </c>
      <c r="I74" s="83">
        <v>56.114525</v>
      </c>
      <c r="J74" s="83">
        <v>56.457973000000003</v>
      </c>
      <c r="K74" s="83">
        <v>56.608898000000003</v>
      </c>
      <c r="L74" s="83">
        <v>56.796799</v>
      </c>
      <c r="M74" s="83">
        <v>57.038184999999999</v>
      </c>
      <c r="N74" s="83">
        <v>56.982272999999999</v>
      </c>
      <c r="O74" s="83">
        <v>56.809921000000003</v>
      </c>
      <c r="P74" s="83">
        <v>56.540951</v>
      </c>
      <c r="Q74" s="83">
        <v>56.149715</v>
      </c>
      <c r="R74" s="83">
        <v>55.791142000000001</v>
      </c>
      <c r="S74" s="83">
        <v>55.365161999999998</v>
      </c>
      <c r="T74" s="83">
        <v>54.947074999999998</v>
      </c>
      <c r="U74" s="83">
        <v>54.407032000000001</v>
      </c>
      <c r="V74" s="83">
        <v>53.927959000000001</v>
      </c>
      <c r="W74" s="83">
        <v>53.398918000000002</v>
      </c>
      <c r="X74" s="83">
        <v>52.798279000000001</v>
      </c>
      <c r="Y74" s="83">
        <v>52.219101000000002</v>
      </c>
      <c r="Z74" s="83">
        <v>51.604584000000003</v>
      </c>
      <c r="AA74" s="83">
        <v>50.88467</v>
      </c>
      <c r="AB74" s="83">
        <v>50.147407999999999</v>
      </c>
      <c r="AC74" s="83">
        <v>49.255951000000003</v>
      </c>
      <c r="AD74" s="83">
        <v>48.159224999999999</v>
      </c>
      <c r="AE74" s="83">
        <v>46.7896</v>
      </c>
      <c r="AF74" s="83">
        <v>44.974155000000003</v>
      </c>
      <c r="AG74" s="86">
        <v>-6.6000000000000005E-5</v>
      </c>
      <c r="AH74">
        <v>4.3915660000000001</v>
      </c>
      <c r="AI74">
        <v>4.3690100000000003</v>
      </c>
      <c r="AJ74" s="33">
        <v>6.0000000000000001E-3</v>
      </c>
    </row>
    <row r="75" spans="1:36" ht="72.75">
      <c r="A75" s="55" t="s">
        <v>2756</v>
      </c>
      <c r="B75" s="82" t="s">
        <v>2757</v>
      </c>
      <c r="C75" s="83">
        <v>19.164963</v>
      </c>
      <c r="D75" s="83">
        <v>21.02298</v>
      </c>
      <c r="E75" s="83">
        <v>22.358467000000001</v>
      </c>
      <c r="F75" s="83">
        <v>23.335905</v>
      </c>
      <c r="G75" s="83">
        <v>24.015098999999999</v>
      </c>
      <c r="H75" s="83">
        <v>24.532710999999999</v>
      </c>
      <c r="I75" s="83">
        <v>24.923483000000001</v>
      </c>
      <c r="J75" s="83">
        <v>25.149429000000001</v>
      </c>
      <c r="K75" s="83">
        <v>25.266787999999998</v>
      </c>
      <c r="L75" s="83">
        <v>25.382044</v>
      </c>
      <c r="M75" s="83">
        <v>25.510753999999999</v>
      </c>
      <c r="N75" s="83">
        <v>25.501729999999998</v>
      </c>
      <c r="O75" s="83">
        <v>25.436585999999998</v>
      </c>
      <c r="P75" s="83">
        <v>25.330863999999998</v>
      </c>
      <c r="Q75" s="83">
        <v>25.177016999999999</v>
      </c>
      <c r="R75" s="83">
        <v>25.038975000000001</v>
      </c>
      <c r="S75" s="83">
        <v>24.867069000000001</v>
      </c>
      <c r="T75" s="83">
        <v>24.70186</v>
      </c>
      <c r="U75" s="83">
        <v>24.494648000000002</v>
      </c>
      <c r="V75" s="83">
        <v>24.317627000000002</v>
      </c>
      <c r="W75" s="83">
        <v>24.134003</v>
      </c>
      <c r="X75" s="83">
        <v>23.926787999999998</v>
      </c>
      <c r="Y75" s="83">
        <v>23.738327000000002</v>
      </c>
      <c r="Z75" s="83">
        <v>23.551292</v>
      </c>
      <c r="AA75" s="83">
        <v>23.335457000000002</v>
      </c>
      <c r="AB75" s="83">
        <v>23.138323</v>
      </c>
      <c r="AC75" s="83">
        <v>22.922705000000001</v>
      </c>
      <c r="AD75" s="83">
        <v>22.679783</v>
      </c>
      <c r="AE75" s="83">
        <v>22.419288999999999</v>
      </c>
      <c r="AF75" s="83">
        <v>22.166677</v>
      </c>
      <c r="AG75" s="86">
        <v>5.0299999999999997E-3</v>
      </c>
      <c r="AH75">
        <v>0</v>
      </c>
      <c r="AI75">
        <v>0</v>
      </c>
      <c r="AJ75" t="s">
        <v>112</v>
      </c>
    </row>
    <row r="76" spans="1:36">
      <c r="A76" s="55" t="s">
        <v>2758</v>
      </c>
      <c r="B76" s="82" t="s">
        <v>2759</v>
      </c>
      <c r="C76" s="83">
        <v>1.0136350000000001</v>
      </c>
      <c r="D76" s="83">
        <v>1.1214280000000001</v>
      </c>
      <c r="E76" s="83">
        <v>1.1965779999999999</v>
      </c>
      <c r="F76" s="83">
        <v>1.253755</v>
      </c>
      <c r="G76" s="83">
        <v>1.2953699999999999</v>
      </c>
      <c r="H76" s="83">
        <v>1.3301050000000001</v>
      </c>
      <c r="I76" s="83">
        <v>1.357456</v>
      </c>
      <c r="J76" s="83">
        <v>1.375831</v>
      </c>
      <c r="K76" s="83">
        <v>1.3886940000000001</v>
      </c>
      <c r="L76" s="83">
        <v>1.4023129999999999</v>
      </c>
      <c r="M76" s="83">
        <v>1.4178390000000001</v>
      </c>
      <c r="N76" s="83">
        <v>1.4246030000000001</v>
      </c>
      <c r="O76" s="83">
        <v>1.4278219999999999</v>
      </c>
      <c r="P76" s="83">
        <v>1.4284509999999999</v>
      </c>
      <c r="Q76" s="83">
        <v>1.4261349999999999</v>
      </c>
      <c r="R76" s="83">
        <v>1.4251339999999999</v>
      </c>
      <c r="S76" s="83">
        <v>1.4221159999999999</v>
      </c>
      <c r="T76" s="83">
        <v>1.4197329999999999</v>
      </c>
      <c r="U76" s="83">
        <v>1.4140159999999999</v>
      </c>
      <c r="V76" s="83">
        <v>1.4105300000000001</v>
      </c>
      <c r="W76" s="83">
        <v>1.406185</v>
      </c>
      <c r="X76" s="83">
        <v>1.4003129999999999</v>
      </c>
      <c r="Y76" s="83">
        <v>1.3960170000000001</v>
      </c>
      <c r="Z76" s="83">
        <v>1.391753</v>
      </c>
      <c r="AA76" s="83">
        <v>1.385535</v>
      </c>
      <c r="AB76" s="83">
        <v>1.380744</v>
      </c>
      <c r="AC76" s="83">
        <v>1.374058</v>
      </c>
      <c r="AD76" s="83">
        <v>1.3654170000000001</v>
      </c>
      <c r="AE76" s="83">
        <v>1.3559969999999999</v>
      </c>
      <c r="AF76" s="83">
        <v>1.3470800000000001</v>
      </c>
      <c r="AG76" s="86">
        <v>9.8549999999999992E-3</v>
      </c>
      <c r="AH76">
        <v>0</v>
      </c>
      <c r="AI76">
        <v>0</v>
      </c>
      <c r="AJ76" t="s">
        <v>112</v>
      </c>
    </row>
    <row r="77" spans="1:36" ht="24.75">
      <c r="A77" s="55" t="s">
        <v>2760</v>
      </c>
      <c r="B77" s="82" t="s">
        <v>2761</v>
      </c>
      <c r="C77" s="83">
        <v>0.41080800000000001</v>
      </c>
      <c r="D77" s="83">
        <v>0.47196700000000003</v>
      </c>
      <c r="E77" s="83">
        <v>0.52781999999999996</v>
      </c>
      <c r="F77" s="83">
        <v>0.58121599999999995</v>
      </c>
      <c r="G77" s="83">
        <v>0.63278500000000004</v>
      </c>
      <c r="H77" s="83">
        <v>0.68526399999999998</v>
      </c>
      <c r="I77" s="83">
        <v>0.739618</v>
      </c>
      <c r="J77" s="83">
        <v>0.79476100000000005</v>
      </c>
      <c r="K77" s="83">
        <v>0.85218000000000005</v>
      </c>
      <c r="L77" s="83">
        <v>0.91561099999999995</v>
      </c>
      <c r="M77" s="83">
        <v>0.98605200000000004</v>
      </c>
      <c r="N77" s="83">
        <v>1.0587519999999999</v>
      </c>
      <c r="O77" s="83">
        <v>1.136935</v>
      </c>
      <c r="P77" s="83">
        <v>1.221665</v>
      </c>
      <c r="Q77" s="83">
        <v>1.313231</v>
      </c>
      <c r="R77" s="83">
        <v>1.4158059999999999</v>
      </c>
      <c r="S77" s="83">
        <v>1.5282180000000001</v>
      </c>
      <c r="T77" s="83">
        <v>1.6540509999999999</v>
      </c>
      <c r="U77" s="83">
        <v>1.7924979999999999</v>
      </c>
      <c r="V77" s="83">
        <v>1.9507209999999999</v>
      </c>
      <c r="W77" s="83">
        <v>2.1296390000000001</v>
      </c>
      <c r="X77" s="83">
        <v>2.3318880000000002</v>
      </c>
      <c r="Y77" s="83">
        <v>2.5665460000000002</v>
      </c>
      <c r="Z77" s="83">
        <v>2.840255</v>
      </c>
      <c r="AA77" s="83">
        <v>3.1604169999999998</v>
      </c>
      <c r="AB77" s="83">
        <v>3.5493030000000001</v>
      </c>
      <c r="AC77" s="83">
        <v>4.0302100000000003</v>
      </c>
      <c r="AD77" s="83">
        <v>4.6503500000000004</v>
      </c>
      <c r="AE77" s="83">
        <v>5.518154</v>
      </c>
      <c r="AF77" s="83">
        <v>6.8551640000000003</v>
      </c>
      <c r="AG77" s="86">
        <v>0.101922</v>
      </c>
      <c r="AH77">
        <v>67.135193000000001</v>
      </c>
      <c r="AI77">
        <v>67.960930000000005</v>
      </c>
      <c r="AJ77" s="33">
        <v>2.1999999999999999E-2</v>
      </c>
    </row>
    <row r="78" spans="1:36" ht="24.75">
      <c r="A78" s="55" t="s">
        <v>2762</v>
      </c>
      <c r="B78" s="82" t="s">
        <v>2763</v>
      </c>
      <c r="C78" s="83">
        <v>1.4751999999999999E-2</v>
      </c>
      <c r="D78" s="83">
        <v>1.6302000000000001E-2</v>
      </c>
      <c r="E78" s="83">
        <v>1.7451999999999999E-2</v>
      </c>
      <c r="F78" s="83">
        <v>1.8290000000000001E-2</v>
      </c>
      <c r="G78" s="83">
        <v>1.8873000000000001E-2</v>
      </c>
      <c r="H78" s="83">
        <v>1.9307000000000001E-2</v>
      </c>
      <c r="I78" s="83">
        <v>1.9635E-2</v>
      </c>
      <c r="J78" s="83">
        <v>1.9817999999999999E-2</v>
      </c>
      <c r="K78" s="83">
        <v>1.9900000000000001E-2</v>
      </c>
      <c r="L78" s="83">
        <v>1.9973000000000001E-2</v>
      </c>
      <c r="M78" s="83">
        <v>2.0046000000000001E-2</v>
      </c>
      <c r="N78" s="83">
        <v>2.0005999999999999E-2</v>
      </c>
      <c r="O78" s="83">
        <v>1.9921000000000001E-2</v>
      </c>
      <c r="P78" s="83">
        <v>1.9803000000000001E-2</v>
      </c>
      <c r="Q78" s="83">
        <v>1.9649E-2</v>
      </c>
      <c r="R78" s="83">
        <v>1.9505000000000002E-2</v>
      </c>
      <c r="S78" s="83">
        <v>1.9332999999999999E-2</v>
      </c>
      <c r="T78" s="83">
        <v>1.9162999999999999E-2</v>
      </c>
      <c r="U78" s="83">
        <v>1.8963000000000001E-2</v>
      </c>
      <c r="V78" s="83">
        <v>1.8780999999999999E-2</v>
      </c>
      <c r="W78" s="83">
        <v>1.8596000000000001E-2</v>
      </c>
      <c r="X78" s="83">
        <v>1.8394000000000001E-2</v>
      </c>
      <c r="Y78" s="83">
        <v>1.8201999999999999E-2</v>
      </c>
      <c r="Z78" s="83">
        <v>1.8010999999999999E-2</v>
      </c>
      <c r="AA78" s="83">
        <v>1.7798000000000001E-2</v>
      </c>
      <c r="AB78" s="83">
        <v>1.7596000000000001E-2</v>
      </c>
      <c r="AC78" s="83">
        <v>1.7385000000000001E-2</v>
      </c>
      <c r="AD78" s="83">
        <v>1.7155E-2</v>
      </c>
      <c r="AE78" s="83">
        <v>1.6909E-2</v>
      </c>
      <c r="AF78" s="83">
        <v>1.6667000000000001E-2</v>
      </c>
      <c r="AG78" s="86">
        <v>4.2170000000000003E-3</v>
      </c>
      <c r="AH78">
        <v>13.396444000000001</v>
      </c>
      <c r="AI78">
        <v>13.474932000000001</v>
      </c>
      <c r="AJ78" s="33">
        <v>2.5000000000000001E-2</v>
      </c>
    </row>
    <row r="79" spans="1:36" ht="24.75">
      <c r="A79" s="55" t="s">
        <v>2764</v>
      </c>
      <c r="B79" s="82" t="s">
        <v>2765</v>
      </c>
      <c r="C79" s="83">
        <v>24.198651999999999</v>
      </c>
      <c r="D79" s="83">
        <v>27.012305999999999</v>
      </c>
      <c r="E79" s="83">
        <v>29.212630999999998</v>
      </c>
      <c r="F79" s="83">
        <v>30.957491000000001</v>
      </c>
      <c r="G79" s="83">
        <v>32.341728000000003</v>
      </c>
      <c r="H79" s="83">
        <v>33.455863999999998</v>
      </c>
      <c r="I79" s="83">
        <v>34.358207999999998</v>
      </c>
      <c r="J79" s="83">
        <v>35.101486000000001</v>
      </c>
      <c r="K79" s="83">
        <v>35.729759000000001</v>
      </c>
      <c r="L79" s="83">
        <v>36.272857999999999</v>
      </c>
      <c r="M79" s="83">
        <v>36.745235000000001</v>
      </c>
      <c r="N79" s="83">
        <v>37.157916999999998</v>
      </c>
      <c r="O79" s="83">
        <v>37.519179999999999</v>
      </c>
      <c r="P79" s="83">
        <v>37.836520999999998</v>
      </c>
      <c r="Q79" s="83">
        <v>38.120975000000001</v>
      </c>
      <c r="R79" s="83">
        <v>38.371074999999998</v>
      </c>
      <c r="S79" s="83">
        <v>38.582680000000003</v>
      </c>
      <c r="T79" s="83">
        <v>38.780827000000002</v>
      </c>
      <c r="U79" s="83">
        <v>38.998050999999997</v>
      </c>
      <c r="V79" s="83">
        <v>39.207397</v>
      </c>
      <c r="W79" s="83">
        <v>39.410442000000003</v>
      </c>
      <c r="X79" s="83">
        <v>39.611862000000002</v>
      </c>
      <c r="Y79" s="83">
        <v>39.810284000000003</v>
      </c>
      <c r="Z79" s="83">
        <v>40.004852</v>
      </c>
      <c r="AA79" s="83">
        <v>40.199120000000001</v>
      </c>
      <c r="AB79" s="83">
        <v>40.391823000000002</v>
      </c>
      <c r="AC79" s="83">
        <v>40.581470000000003</v>
      </c>
      <c r="AD79" s="83">
        <v>40.771324</v>
      </c>
      <c r="AE79" s="83">
        <v>40.965553</v>
      </c>
      <c r="AF79" s="83">
        <v>41.161906999999999</v>
      </c>
      <c r="AG79" s="86">
        <v>1.8487E-2</v>
      </c>
      <c r="AH79">
        <v>2.0818129999999999</v>
      </c>
      <c r="AI79">
        <v>2.0940089999999998</v>
      </c>
      <c r="AJ79" s="33">
        <v>2.5000000000000001E-2</v>
      </c>
    </row>
    <row r="80" spans="1:36" ht="24.75">
      <c r="A80" s="55" t="s">
        <v>2766</v>
      </c>
      <c r="B80" s="82" t="s">
        <v>2751</v>
      </c>
      <c r="C80" s="83">
        <v>0</v>
      </c>
      <c r="D80" s="83">
        <v>0</v>
      </c>
      <c r="E80" s="83">
        <v>0</v>
      </c>
      <c r="F80" s="83">
        <v>0</v>
      </c>
      <c r="G80" s="83">
        <v>0</v>
      </c>
      <c r="H80" s="83">
        <v>0</v>
      </c>
      <c r="I80" s="83">
        <v>0</v>
      </c>
      <c r="J80" s="83">
        <v>0</v>
      </c>
      <c r="K80" s="83">
        <v>0</v>
      </c>
      <c r="L80" s="83">
        <v>0</v>
      </c>
      <c r="M80" s="83">
        <v>0</v>
      </c>
      <c r="N80" s="83">
        <v>0</v>
      </c>
      <c r="O80" s="83">
        <v>0</v>
      </c>
      <c r="P80" s="83">
        <v>0</v>
      </c>
      <c r="Q80" s="83">
        <v>0</v>
      </c>
      <c r="R80" s="83">
        <v>0</v>
      </c>
      <c r="S80" s="83">
        <v>0</v>
      </c>
      <c r="T80" s="83">
        <v>0</v>
      </c>
      <c r="U80" s="83">
        <v>0</v>
      </c>
      <c r="V80" s="83">
        <v>0</v>
      </c>
      <c r="W80" s="83">
        <v>0</v>
      </c>
      <c r="X80" s="83">
        <v>0</v>
      </c>
      <c r="Y80" s="83">
        <v>0</v>
      </c>
      <c r="Z80" s="83">
        <v>0</v>
      </c>
      <c r="AA80" s="83">
        <v>0</v>
      </c>
      <c r="AB80" s="83">
        <v>0</v>
      </c>
      <c r="AC80" s="83">
        <v>0</v>
      </c>
      <c r="AD80" s="83">
        <v>0</v>
      </c>
      <c r="AE80" s="83">
        <v>0</v>
      </c>
      <c r="AF80" s="83">
        <v>0</v>
      </c>
      <c r="AG80" s="86" t="s">
        <v>2704</v>
      </c>
      <c r="AH80">
        <v>11.314631</v>
      </c>
      <c r="AI80">
        <v>11.380922</v>
      </c>
      <c r="AJ80" s="33">
        <v>2.5000000000000001E-2</v>
      </c>
    </row>
    <row r="81" spans="1:36">
      <c r="A81" s="55" t="s">
        <v>2767</v>
      </c>
      <c r="B81" s="82" t="s">
        <v>2753</v>
      </c>
      <c r="C81" s="83">
        <v>0</v>
      </c>
      <c r="D81" s="83">
        <v>0</v>
      </c>
      <c r="E81" s="83">
        <v>0</v>
      </c>
      <c r="F81" s="83">
        <v>0</v>
      </c>
      <c r="G81" s="83">
        <v>0</v>
      </c>
      <c r="H81" s="83">
        <v>0</v>
      </c>
      <c r="I81" s="83">
        <v>0</v>
      </c>
      <c r="J81" s="83">
        <v>0</v>
      </c>
      <c r="K81" s="83">
        <v>0</v>
      </c>
      <c r="L81" s="83">
        <v>0</v>
      </c>
      <c r="M81" s="83">
        <v>0</v>
      </c>
      <c r="N81" s="83">
        <v>0</v>
      </c>
      <c r="O81" s="83">
        <v>0</v>
      </c>
      <c r="P81" s="83">
        <v>0</v>
      </c>
      <c r="Q81" s="83">
        <v>0</v>
      </c>
      <c r="R81" s="83">
        <v>0</v>
      </c>
      <c r="S81" s="83">
        <v>0</v>
      </c>
      <c r="T81" s="83">
        <v>0</v>
      </c>
      <c r="U81" s="83">
        <v>0</v>
      </c>
      <c r="V81" s="83">
        <v>0</v>
      </c>
      <c r="W81" s="83">
        <v>0</v>
      </c>
      <c r="X81" s="83">
        <v>0</v>
      </c>
      <c r="Y81" s="83">
        <v>0</v>
      </c>
      <c r="Z81" s="83">
        <v>0</v>
      </c>
      <c r="AA81" s="83">
        <v>0</v>
      </c>
      <c r="AB81" s="83">
        <v>0</v>
      </c>
      <c r="AC81" s="83">
        <v>0</v>
      </c>
      <c r="AD81" s="83">
        <v>0</v>
      </c>
      <c r="AE81" s="83">
        <v>0</v>
      </c>
      <c r="AF81" s="83">
        <v>0</v>
      </c>
      <c r="AG81" s="86" t="s">
        <v>2704</v>
      </c>
      <c r="AH81">
        <v>0</v>
      </c>
      <c r="AI81">
        <v>0</v>
      </c>
      <c r="AJ81" t="s">
        <v>112</v>
      </c>
    </row>
    <row r="82" spans="1:36" ht="48.75">
      <c r="A82" s="55" t="s">
        <v>2768</v>
      </c>
      <c r="B82" s="82" t="s">
        <v>2755</v>
      </c>
      <c r="C82" s="83">
        <v>24.198651999999999</v>
      </c>
      <c r="D82" s="83">
        <v>27.012305999999999</v>
      </c>
      <c r="E82" s="83">
        <v>29.212630999999998</v>
      </c>
      <c r="F82" s="83">
        <v>30.957491000000001</v>
      </c>
      <c r="G82" s="83">
        <v>32.341728000000003</v>
      </c>
      <c r="H82" s="83">
        <v>33.455863999999998</v>
      </c>
      <c r="I82" s="83">
        <v>34.358207999999998</v>
      </c>
      <c r="J82" s="83">
        <v>35.101486000000001</v>
      </c>
      <c r="K82" s="83">
        <v>35.729759000000001</v>
      </c>
      <c r="L82" s="83">
        <v>36.272857999999999</v>
      </c>
      <c r="M82" s="83">
        <v>36.745235000000001</v>
      </c>
      <c r="N82" s="83">
        <v>37.157916999999998</v>
      </c>
      <c r="O82" s="83">
        <v>37.519179999999999</v>
      </c>
      <c r="P82" s="83">
        <v>37.836520999999998</v>
      </c>
      <c r="Q82" s="83">
        <v>38.120975000000001</v>
      </c>
      <c r="R82" s="83">
        <v>38.371074999999998</v>
      </c>
      <c r="S82" s="83">
        <v>38.582680000000003</v>
      </c>
      <c r="T82" s="83">
        <v>38.780827000000002</v>
      </c>
      <c r="U82" s="83">
        <v>38.998050999999997</v>
      </c>
      <c r="V82" s="83">
        <v>39.207397</v>
      </c>
      <c r="W82" s="83">
        <v>39.410442000000003</v>
      </c>
      <c r="X82" s="83">
        <v>39.611862000000002</v>
      </c>
      <c r="Y82" s="83">
        <v>39.810284000000003</v>
      </c>
      <c r="Z82" s="83">
        <v>40.004852</v>
      </c>
      <c r="AA82" s="83">
        <v>40.199120000000001</v>
      </c>
      <c r="AB82" s="83">
        <v>40.391823000000002</v>
      </c>
      <c r="AC82" s="83">
        <v>40.581470000000003</v>
      </c>
      <c r="AD82" s="83">
        <v>40.771324</v>
      </c>
      <c r="AE82" s="83">
        <v>40.965553</v>
      </c>
      <c r="AF82" s="83">
        <v>41.161906999999999</v>
      </c>
      <c r="AG82" s="86">
        <v>1.8487E-2</v>
      </c>
      <c r="AH82">
        <v>0</v>
      </c>
      <c r="AI82">
        <v>0</v>
      </c>
      <c r="AJ82" t="s">
        <v>112</v>
      </c>
    </row>
    <row r="83" spans="1:36" ht="72.75">
      <c r="A83" s="55" t="s">
        <v>2769</v>
      </c>
      <c r="B83" s="82" t="s">
        <v>2757</v>
      </c>
      <c r="C83" s="83">
        <v>0</v>
      </c>
      <c r="D83" s="83">
        <v>0</v>
      </c>
      <c r="E83" s="83">
        <v>0</v>
      </c>
      <c r="F83" s="83">
        <v>0</v>
      </c>
      <c r="G83" s="83">
        <v>0</v>
      </c>
      <c r="H83" s="83">
        <v>0</v>
      </c>
      <c r="I83" s="83">
        <v>0</v>
      </c>
      <c r="J83" s="83">
        <v>0</v>
      </c>
      <c r="K83" s="83">
        <v>0</v>
      </c>
      <c r="L83" s="83">
        <v>0</v>
      </c>
      <c r="M83" s="83">
        <v>0</v>
      </c>
      <c r="N83" s="83">
        <v>0</v>
      </c>
      <c r="O83" s="83">
        <v>0</v>
      </c>
      <c r="P83" s="83">
        <v>0</v>
      </c>
      <c r="Q83" s="83">
        <v>0</v>
      </c>
      <c r="R83" s="83">
        <v>0</v>
      </c>
      <c r="S83" s="83">
        <v>0</v>
      </c>
      <c r="T83" s="83">
        <v>0</v>
      </c>
      <c r="U83" s="83">
        <v>0</v>
      </c>
      <c r="V83" s="83">
        <v>0</v>
      </c>
      <c r="W83" s="83">
        <v>0</v>
      </c>
      <c r="X83" s="83">
        <v>0</v>
      </c>
      <c r="Y83" s="83">
        <v>0</v>
      </c>
      <c r="Z83" s="83">
        <v>0</v>
      </c>
      <c r="AA83" s="83">
        <v>0</v>
      </c>
      <c r="AB83" s="83">
        <v>0</v>
      </c>
      <c r="AC83" s="83">
        <v>0</v>
      </c>
      <c r="AD83" s="83">
        <v>0</v>
      </c>
      <c r="AE83" s="83">
        <v>0</v>
      </c>
      <c r="AF83" s="83">
        <v>0</v>
      </c>
      <c r="AG83" s="86" t="s">
        <v>2704</v>
      </c>
      <c r="AH83">
        <v>23.661840000000002</v>
      </c>
      <c r="AI83">
        <v>23.94849</v>
      </c>
      <c r="AJ83" s="33">
        <v>2.1999999999999999E-2</v>
      </c>
    </row>
    <row r="84" spans="1:36">
      <c r="A84" s="55" t="s">
        <v>2770</v>
      </c>
      <c r="B84" s="82" t="s">
        <v>2759</v>
      </c>
      <c r="C84" s="83">
        <v>0</v>
      </c>
      <c r="D84" s="83">
        <v>0</v>
      </c>
      <c r="E84" s="83">
        <v>0</v>
      </c>
      <c r="F84" s="83">
        <v>0</v>
      </c>
      <c r="G84" s="83">
        <v>0</v>
      </c>
      <c r="H84" s="83">
        <v>0</v>
      </c>
      <c r="I84" s="83">
        <v>0</v>
      </c>
      <c r="J84" s="83">
        <v>0</v>
      </c>
      <c r="K84" s="83">
        <v>0</v>
      </c>
      <c r="L84" s="83">
        <v>0</v>
      </c>
      <c r="M84" s="83">
        <v>0</v>
      </c>
      <c r="N84" s="83">
        <v>0</v>
      </c>
      <c r="O84" s="83">
        <v>0</v>
      </c>
      <c r="P84" s="83">
        <v>0</v>
      </c>
      <c r="Q84" s="83">
        <v>0</v>
      </c>
      <c r="R84" s="83">
        <v>0</v>
      </c>
      <c r="S84" s="83">
        <v>0</v>
      </c>
      <c r="T84" s="83">
        <v>0</v>
      </c>
      <c r="U84" s="83">
        <v>0</v>
      </c>
      <c r="V84" s="83">
        <v>0</v>
      </c>
      <c r="W84" s="83">
        <v>0</v>
      </c>
      <c r="X84" s="83">
        <v>0</v>
      </c>
      <c r="Y84" s="83">
        <v>0</v>
      </c>
      <c r="Z84" s="83">
        <v>0</v>
      </c>
      <c r="AA84" s="83">
        <v>0</v>
      </c>
      <c r="AB84" s="83">
        <v>0</v>
      </c>
      <c r="AC84" s="83">
        <v>0</v>
      </c>
      <c r="AD84" s="83">
        <v>0</v>
      </c>
      <c r="AE84" s="83">
        <v>0</v>
      </c>
      <c r="AF84" s="83">
        <v>0</v>
      </c>
      <c r="AG84" s="86" t="s">
        <v>2704</v>
      </c>
      <c r="AH84">
        <v>23.661840000000002</v>
      </c>
      <c r="AI84">
        <v>23.94849</v>
      </c>
      <c r="AJ84" s="33">
        <v>2.1999999999999999E-2</v>
      </c>
    </row>
    <row r="85" spans="1:36" ht="24.75">
      <c r="A85" s="55" t="s">
        <v>2771</v>
      </c>
      <c r="B85" s="82" t="s">
        <v>2761</v>
      </c>
      <c r="C85" s="83">
        <v>0</v>
      </c>
      <c r="D85" s="83">
        <v>0</v>
      </c>
      <c r="E85" s="83">
        <v>0</v>
      </c>
      <c r="F85" s="83">
        <v>0</v>
      </c>
      <c r="G85" s="83">
        <v>0</v>
      </c>
      <c r="H85" s="83">
        <v>0</v>
      </c>
      <c r="I85" s="83">
        <v>0</v>
      </c>
      <c r="J85" s="83">
        <v>0</v>
      </c>
      <c r="K85" s="83">
        <v>0</v>
      </c>
      <c r="L85" s="83">
        <v>0</v>
      </c>
      <c r="M85" s="83">
        <v>0</v>
      </c>
      <c r="N85" s="83">
        <v>0</v>
      </c>
      <c r="O85" s="83">
        <v>0</v>
      </c>
      <c r="P85" s="83">
        <v>0</v>
      </c>
      <c r="Q85" s="83">
        <v>0</v>
      </c>
      <c r="R85" s="83">
        <v>0</v>
      </c>
      <c r="S85" s="83">
        <v>0</v>
      </c>
      <c r="T85" s="83">
        <v>0</v>
      </c>
      <c r="U85" s="83">
        <v>0</v>
      </c>
      <c r="V85" s="83">
        <v>0</v>
      </c>
      <c r="W85" s="83">
        <v>0</v>
      </c>
      <c r="X85" s="83">
        <v>0</v>
      </c>
      <c r="Y85" s="83">
        <v>0</v>
      </c>
      <c r="Z85" s="83">
        <v>0</v>
      </c>
      <c r="AA85" s="83">
        <v>0</v>
      </c>
      <c r="AB85" s="83">
        <v>0</v>
      </c>
      <c r="AC85" s="83">
        <v>0</v>
      </c>
      <c r="AD85" s="83">
        <v>0</v>
      </c>
      <c r="AE85" s="83">
        <v>0</v>
      </c>
      <c r="AF85" s="83">
        <v>0</v>
      </c>
      <c r="AG85" s="86" t="s">
        <v>2704</v>
      </c>
      <c r="AH85">
        <v>30.076912</v>
      </c>
      <c r="AI85">
        <v>30.537510000000001</v>
      </c>
      <c r="AJ85" s="33">
        <v>2.1000000000000001E-2</v>
      </c>
    </row>
    <row r="86" spans="1:36" ht="24.75">
      <c r="A86" s="55" t="s">
        <v>2772</v>
      </c>
      <c r="B86" s="82" t="s">
        <v>2763</v>
      </c>
      <c r="C86" s="83">
        <v>0</v>
      </c>
      <c r="D86" s="83">
        <v>0</v>
      </c>
      <c r="E86" s="83">
        <v>0</v>
      </c>
      <c r="F86" s="83">
        <v>0</v>
      </c>
      <c r="G86" s="83">
        <v>0</v>
      </c>
      <c r="H86" s="83">
        <v>0</v>
      </c>
      <c r="I86" s="83">
        <v>0</v>
      </c>
      <c r="J86" s="83">
        <v>0</v>
      </c>
      <c r="K86" s="83">
        <v>0</v>
      </c>
      <c r="L86" s="83">
        <v>0</v>
      </c>
      <c r="M86" s="83">
        <v>0</v>
      </c>
      <c r="N86" s="83">
        <v>0</v>
      </c>
      <c r="O86" s="83">
        <v>0</v>
      </c>
      <c r="P86" s="83">
        <v>0</v>
      </c>
      <c r="Q86" s="83">
        <v>0</v>
      </c>
      <c r="R86" s="83">
        <v>0</v>
      </c>
      <c r="S86" s="83">
        <v>0</v>
      </c>
      <c r="T86" s="83">
        <v>0</v>
      </c>
      <c r="U86" s="83">
        <v>0</v>
      </c>
      <c r="V86" s="83">
        <v>0</v>
      </c>
      <c r="W86" s="83">
        <v>0</v>
      </c>
      <c r="X86" s="83">
        <v>0</v>
      </c>
      <c r="Y86" s="83">
        <v>0</v>
      </c>
      <c r="Z86" s="83">
        <v>0</v>
      </c>
      <c r="AA86" s="83">
        <v>0</v>
      </c>
      <c r="AB86" s="83">
        <v>0</v>
      </c>
      <c r="AC86" s="83">
        <v>0</v>
      </c>
      <c r="AD86" s="83">
        <v>0</v>
      </c>
      <c r="AE86" s="83">
        <v>0</v>
      </c>
      <c r="AF86" s="83">
        <v>0</v>
      </c>
      <c r="AG86" s="86" t="s">
        <v>2704</v>
      </c>
      <c r="AH86">
        <v>9.5472020000000004</v>
      </c>
      <c r="AI86">
        <v>9.7163330000000006</v>
      </c>
      <c r="AJ86" s="33">
        <v>2.1999999999999999E-2</v>
      </c>
    </row>
    <row r="87" spans="1:36" ht="24.75">
      <c r="A87" s="55" t="s">
        <v>2773</v>
      </c>
      <c r="B87" s="82" t="s">
        <v>2774</v>
      </c>
      <c r="C87" s="83">
        <v>76.044501999999994</v>
      </c>
      <c r="D87" s="83">
        <v>90.79213</v>
      </c>
      <c r="E87" s="83">
        <v>95.971183999999994</v>
      </c>
      <c r="F87" s="83">
        <v>97.429085000000001</v>
      </c>
      <c r="G87" s="83">
        <v>97.634795999999994</v>
      </c>
      <c r="H87" s="83">
        <v>97.284903999999997</v>
      </c>
      <c r="I87" s="83">
        <v>96.741660999999993</v>
      </c>
      <c r="J87" s="83">
        <v>96.209746999999993</v>
      </c>
      <c r="K87" s="83">
        <v>95.684082000000004</v>
      </c>
      <c r="L87" s="83">
        <v>95.148360999999994</v>
      </c>
      <c r="M87" s="83">
        <v>94.614684999999994</v>
      </c>
      <c r="N87" s="83">
        <v>94.155013999999994</v>
      </c>
      <c r="O87" s="83">
        <v>93.805999999999997</v>
      </c>
      <c r="P87" s="83">
        <v>93.575080999999997</v>
      </c>
      <c r="Q87" s="83">
        <v>93.392753999999996</v>
      </c>
      <c r="R87" s="83">
        <v>93.334914999999995</v>
      </c>
      <c r="S87" s="83">
        <v>93.530533000000005</v>
      </c>
      <c r="T87" s="83">
        <v>93.673462000000001</v>
      </c>
      <c r="U87" s="83">
        <v>93.444473000000002</v>
      </c>
      <c r="V87" s="83">
        <v>93.205589000000003</v>
      </c>
      <c r="W87" s="83">
        <v>92.894690999999995</v>
      </c>
      <c r="X87" s="83">
        <v>92.550583000000003</v>
      </c>
      <c r="Y87" s="83">
        <v>92.190781000000001</v>
      </c>
      <c r="Z87" s="83">
        <v>91.816612000000006</v>
      </c>
      <c r="AA87" s="83">
        <v>91.437714</v>
      </c>
      <c r="AB87" s="83">
        <v>91.057372999999998</v>
      </c>
      <c r="AC87" s="83">
        <v>90.650406000000004</v>
      </c>
      <c r="AD87" s="83">
        <v>90.221801999999997</v>
      </c>
      <c r="AE87" s="83">
        <v>89.772278</v>
      </c>
      <c r="AF87" s="83">
        <v>89.311194999999998</v>
      </c>
      <c r="AG87" s="86">
        <v>5.561E-3</v>
      </c>
      <c r="AH87">
        <v>20.529709</v>
      </c>
      <c r="AI87">
        <v>20.821176999999999</v>
      </c>
      <c r="AJ87" s="33">
        <v>2.1000000000000001E-2</v>
      </c>
    </row>
    <row r="88" spans="1:36" ht="24.75">
      <c r="A88" s="55" t="s">
        <v>2775</v>
      </c>
      <c r="B88" s="82" t="s">
        <v>2751</v>
      </c>
      <c r="C88" s="83">
        <v>4.5499660000000004</v>
      </c>
      <c r="D88" s="83">
        <v>5.4323610000000002</v>
      </c>
      <c r="E88" s="83">
        <v>5.7422389999999996</v>
      </c>
      <c r="F88" s="83">
        <v>5.8294680000000003</v>
      </c>
      <c r="G88" s="83">
        <v>5.8417770000000004</v>
      </c>
      <c r="H88" s="83">
        <v>5.8208419999999998</v>
      </c>
      <c r="I88" s="83">
        <v>5.7883389999999997</v>
      </c>
      <c r="J88" s="83">
        <v>5.7565119999999999</v>
      </c>
      <c r="K88" s="83">
        <v>5.72506</v>
      </c>
      <c r="L88" s="83">
        <v>5.6930069999999997</v>
      </c>
      <c r="M88" s="83">
        <v>5.6610750000000003</v>
      </c>
      <c r="N88" s="83">
        <v>5.6335709999999999</v>
      </c>
      <c r="O88" s="83">
        <v>5.6126889999999996</v>
      </c>
      <c r="P88" s="83">
        <v>5.5988730000000002</v>
      </c>
      <c r="Q88" s="83">
        <v>5.5879630000000002</v>
      </c>
      <c r="R88" s="83">
        <v>5.5845029999999998</v>
      </c>
      <c r="S88" s="83">
        <v>5.5962059999999996</v>
      </c>
      <c r="T88" s="83">
        <v>5.6047589999999996</v>
      </c>
      <c r="U88" s="83">
        <v>5.5910580000000003</v>
      </c>
      <c r="V88" s="83">
        <v>5.576765</v>
      </c>
      <c r="W88" s="83">
        <v>5.5581630000000004</v>
      </c>
      <c r="X88" s="83">
        <v>5.5375730000000001</v>
      </c>
      <c r="Y88" s="83">
        <v>5.5160460000000002</v>
      </c>
      <c r="Z88" s="83">
        <v>5.4936579999999999</v>
      </c>
      <c r="AA88" s="83">
        <v>5.470987</v>
      </c>
      <c r="AB88" s="83">
        <v>5.4482299999999997</v>
      </c>
      <c r="AC88" s="83">
        <v>5.4238799999999996</v>
      </c>
      <c r="AD88" s="83">
        <v>5.3982349999999997</v>
      </c>
      <c r="AE88" s="83">
        <v>5.37134</v>
      </c>
      <c r="AF88" s="83">
        <v>5.3437510000000001</v>
      </c>
      <c r="AG88" s="86">
        <v>5.561E-3</v>
      </c>
      <c r="AH88">
        <v>0</v>
      </c>
      <c r="AI88">
        <v>0</v>
      </c>
      <c r="AJ88" t="s">
        <v>112</v>
      </c>
    </row>
    <row r="89" spans="1:36">
      <c r="A89" s="55" t="s">
        <v>2776</v>
      </c>
      <c r="B89" s="82" t="s">
        <v>2753</v>
      </c>
      <c r="C89" s="83">
        <v>0</v>
      </c>
      <c r="D89" s="83">
        <v>0</v>
      </c>
      <c r="E89" s="83">
        <v>0</v>
      </c>
      <c r="F89" s="83">
        <v>0</v>
      </c>
      <c r="G89" s="83">
        <v>0</v>
      </c>
      <c r="H89" s="83">
        <v>0</v>
      </c>
      <c r="I89" s="83">
        <v>0</v>
      </c>
      <c r="J89" s="83">
        <v>0</v>
      </c>
      <c r="K89" s="83">
        <v>0</v>
      </c>
      <c r="L89" s="83">
        <v>0</v>
      </c>
      <c r="M89" s="83">
        <v>0</v>
      </c>
      <c r="N89" s="83">
        <v>0</v>
      </c>
      <c r="O89" s="83">
        <v>0</v>
      </c>
      <c r="P89" s="83">
        <v>0</v>
      </c>
      <c r="Q89" s="83">
        <v>0</v>
      </c>
      <c r="R89" s="83">
        <v>0</v>
      </c>
      <c r="S89" s="83">
        <v>0</v>
      </c>
      <c r="T89" s="83">
        <v>0</v>
      </c>
      <c r="U89" s="83">
        <v>0</v>
      </c>
      <c r="V89" s="83">
        <v>0</v>
      </c>
      <c r="W89" s="83">
        <v>0</v>
      </c>
      <c r="X89" s="83">
        <v>0</v>
      </c>
      <c r="Y89" s="83">
        <v>0</v>
      </c>
      <c r="Z89" s="83">
        <v>0</v>
      </c>
      <c r="AA89" s="83">
        <v>0</v>
      </c>
      <c r="AB89" s="83">
        <v>0</v>
      </c>
      <c r="AC89" s="83">
        <v>0</v>
      </c>
      <c r="AD89" s="83">
        <v>0</v>
      </c>
      <c r="AE89" s="83">
        <v>0</v>
      </c>
      <c r="AF89" s="83">
        <v>0</v>
      </c>
      <c r="AG89" s="86" t="s">
        <v>2704</v>
      </c>
      <c r="AH89">
        <v>0</v>
      </c>
      <c r="AI89">
        <v>0</v>
      </c>
      <c r="AJ89" t="s">
        <v>112</v>
      </c>
    </row>
    <row r="90" spans="1:36" ht="48.75">
      <c r="A90" s="55" t="s">
        <v>2777</v>
      </c>
      <c r="B90" s="82" t="s">
        <v>2755</v>
      </c>
      <c r="C90" s="83">
        <v>66.903946000000005</v>
      </c>
      <c r="D90" s="83">
        <v>79.866623000000004</v>
      </c>
      <c r="E90" s="83">
        <v>84.410392999999999</v>
      </c>
      <c r="F90" s="83">
        <v>85.676758000000007</v>
      </c>
      <c r="G90" s="83">
        <v>85.841071999999997</v>
      </c>
      <c r="H90" s="83">
        <v>85.516707999999994</v>
      </c>
      <c r="I90" s="83">
        <v>85.022239999999996</v>
      </c>
      <c r="J90" s="83">
        <v>84.537384000000003</v>
      </c>
      <c r="K90" s="83">
        <v>84.058197000000007</v>
      </c>
      <c r="L90" s="83">
        <v>83.57029</v>
      </c>
      <c r="M90" s="83">
        <v>83.087447999999995</v>
      </c>
      <c r="N90" s="83">
        <v>82.669296000000003</v>
      </c>
      <c r="O90" s="83">
        <v>82.348731999999998</v>
      </c>
      <c r="P90" s="83">
        <v>82.131691000000004</v>
      </c>
      <c r="Q90" s="83">
        <v>81.956665000000001</v>
      </c>
      <c r="R90" s="83">
        <v>81.890297000000004</v>
      </c>
      <c r="S90" s="83">
        <v>82.045471000000006</v>
      </c>
      <c r="T90" s="83">
        <v>82.153717</v>
      </c>
      <c r="U90" s="83">
        <v>81.93544</v>
      </c>
      <c r="V90" s="83">
        <v>81.707840000000004</v>
      </c>
      <c r="W90" s="83">
        <v>81.416816999999995</v>
      </c>
      <c r="X90" s="83">
        <v>81.096405000000004</v>
      </c>
      <c r="Y90" s="83">
        <v>80.761443999999997</v>
      </c>
      <c r="Z90" s="83">
        <v>80.413048000000003</v>
      </c>
      <c r="AA90" s="83">
        <v>80.060181</v>
      </c>
      <c r="AB90" s="83">
        <v>79.705521000000005</v>
      </c>
      <c r="AC90" s="83">
        <v>79.327445999999995</v>
      </c>
      <c r="AD90" s="83">
        <v>78.930412000000004</v>
      </c>
      <c r="AE90" s="83">
        <v>78.515174999999999</v>
      </c>
      <c r="AF90" s="83">
        <v>78.090041999999997</v>
      </c>
      <c r="AG90" s="86">
        <v>5.3449999999999999E-3</v>
      </c>
      <c r="AH90">
        <v>192.858002</v>
      </c>
      <c r="AI90">
        <v>192.57214400000001</v>
      </c>
      <c r="AJ90" s="33">
        <v>-2E-3</v>
      </c>
    </row>
    <row r="91" spans="1:36" ht="72.75">
      <c r="A91" s="55" t="s">
        <v>2778</v>
      </c>
      <c r="B91" s="82" t="s">
        <v>2757</v>
      </c>
      <c r="C91" s="83">
        <v>0.87057399999999996</v>
      </c>
      <c r="D91" s="83">
        <v>1.0516920000000001</v>
      </c>
      <c r="E91" s="83">
        <v>1.1237379999999999</v>
      </c>
      <c r="F91" s="83">
        <v>1.1567270000000001</v>
      </c>
      <c r="G91" s="83">
        <v>1.1757610000000001</v>
      </c>
      <c r="H91" s="83">
        <v>1.18828</v>
      </c>
      <c r="I91" s="83">
        <v>1.1985840000000001</v>
      </c>
      <c r="J91" s="83">
        <v>1.2093670000000001</v>
      </c>
      <c r="K91" s="83">
        <v>1.2200660000000001</v>
      </c>
      <c r="L91" s="83">
        <v>1.230507</v>
      </c>
      <c r="M91" s="83">
        <v>1.237716</v>
      </c>
      <c r="N91" s="83">
        <v>1.2461850000000001</v>
      </c>
      <c r="O91" s="83">
        <v>1.2556890000000001</v>
      </c>
      <c r="P91" s="83">
        <v>1.2669239999999999</v>
      </c>
      <c r="Q91" s="83">
        <v>1.279453</v>
      </c>
      <c r="R91" s="83">
        <v>1.2942689999999999</v>
      </c>
      <c r="S91" s="83">
        <v>1.3134410000000001</v>
      </c>
      <c r="T91" s="83">
        <v>1.332581</v>
      </c>
      <c r="U91" s="83">
        <v>1.34677</v>
      </c>
      <c r="V91" s="83">
        <v>1.3614630000000001</v>
      </c>
      <c r="W91" s="83">
        <v>1.375402</v>
      </c>
      <c r="X91" s="83">
        <v>1.389122</v>
      </c>
      <c r="Y91" s="83">
        <v>1.40341</v>
      </c>
      <c r="Z91" s="83">
        <v>1.418331</v>
      </c>
      <c r="AA91" s="83">
        <v>1.4335059999999999</v>
      </c>
      <c r="AB91" s="83">
        <v>1.449198</v>
      </c>
      <c r="AC91" s="83">
        <v>1.4645550000000001</v>
      </c>
      <c r="AD91" s="83">
        <v>1.479595</v>
      </c>
      <c r="AE91" s="83">
        <v>1.4942040000000001</v>
      </c>
      <c r="AF91" s="83">
        <v>1.508394</v>
      </c>
      <c r="AG91" s="86">
        <v>1.9134000000000002E-2</v>
      </c>
      <c r="AH91">
        <v>148.35287500000001</v>
      </c>
      <c r="AI91">
        <v>147.84863300000001</v>
      </c>
      <c r="AJ91" s="33">
        <v>-4.0000000000000001E-3</v>
      </c>
    </row>
    <row r="92" spans="1:36">
      <c r="A92" s="55" t="s">
        <v>2779</v>
      </c>
      <c r="B92" s="82" t="s">
        <v>2759</v>
      </c>
      <c r="C92" s="83">
        <v>3.7200169999999999</v>
      </c>
      <c r="D92" s="83">
        <v>4.4414559999999996</v>
      </c>
      <c r="E92" s="83">
        <v>4.6948090000000002</v>
      </c>
      <c r="F92" s="83">
        <v>4.7661290000000003</v>
      </c>
      <c r="G92" s="83">
        <v>4.776192</v>
      </c>
      <c r="H92" s="83">
        <v>4.7590760000000003</v>
      </c>
      <c r="I92" s="83">
        <v>4.7325010000000001</v>
      </c>
      <c r="J92" s="83">
        <v>4.7064789999999999</v>
      </c>
      <c r="K92" s="83">
        <v>4.6807660000000002</v>
      </c>
      <c r="L92" s="83">
        <v>4.6545579999999998</v>
      </c>
      <c r="M92" s="83">
        <v>4.6284510000000001</v>
      </c>
      <c r="N92" s="83">
        <v>4.6059640000000002</v>
      </c>
      <c r="O92" s="83">
        <v>4.5888910000000003</v>
      </c>
      <c r="P92" s="83">
        <v>4.5775959999999998</v>
      </c>
      <c r="Q92" s="83">
        <v>4.568676</v>
      </c>
      <c r="R92" s="83">
        <v>4.5658450000000004</v>
      </c>
      <c r="S92" s="83">
        <v>4.5754159999999997</v>
      </c>
      <c r="T92" s="83">
        <v>4.5824069999999999</v>
      </c>
      <c r="U92" s="83">
        <v>4.5712060000000001</v>
      </c>
      <c r="V92" s="83">
        <v>4.55952</v>
      </c>
      <c r="W92" s="83">
        <v>4.5443110000000004</v>
      </c>
      <c r="X92" s="83">
        <v>4.5274770000000002</v>
      </c>
      <c r="Y92" s="83">
        <v>4.5098760000000002</v>
      </c>
      <c r="Z92" s="83">
        <v>4.4915719999999997</v>
      </c>
      <c r="AA92" s="83">
        <v>4.4730369999999997</v>
      </c>
      <c r="AB92" s="83">
        <v>4.4544319999999997</v>
      </c>
      <c r="AC92" s="83">
        <v>4.4345220000000003</v>
      </c>
      <c r="AD92" s="83">
        <v>4.4135559999999998</v>
      </c>
      <c r="AE92" s="83">
        <v>4.3915660000000001</v>
      </c>
      <c r="AF92" s="83">
        <v>4.3690100000000003</v>
      </c>
      <c r="AG92" s="86">
        <v>5.561E-3</v>
      </c>
      <c r="AH92">
        <v>44.505119000000001</v>
      </c>
      <c r="AI92">
        <v>44.723514999999999</v>
      </c>
      <c r="AJ92" s="33">
        <v>5.0000000000000001E-3</v>
      </c>
    </row>
    <row r="93" spans="1:36" ht="24.75">
      <c r="A93" s="55" t="s">
        <v>2780</v>
      </c>
      <c r="B93" s="82" t="s">
        <v>2761</v>
      </c>
      <c r="C93" s="83">
        <v>0</v>
      </c>
      <c r="D93" s="83">
        <v>0</v>
      </c>
      <c r="E93" s="83">
        <v>0</v>
      </c>
      <c r="F93" s="83">
        <v>0</v>
      </c>
      <c r="G93" s="83">
        <v>0</v>
      </c>
      <c r="H93" s="83">
        <v>0</v>
      </c>
      <c r="I93" s="83">
        <v>0</v>
      </c>
      <c r="J93" s="83">
        <v>0</v>
      </c>
      <c r="K93" s="83">
        <v>0</v>
      </c>
      <c r="L93" s="83">
        <v>0</v>
      </c>
      <c r="M93" s="83">
        <v>0</v>
      </c>
      <c r="N93" s="83">
        <v>0</v>
      </c>
      <c r="O93" s="83">
        <v>0</v>
      </c>
      <c r="P93" s="83">
        <v>0</v>
      </c>
      <c r="Q93" s="83">
        <v>0</v>
      </c>
      <c r="R93" s="83">
        <v>0</v>
      </c>
      <c r="S93" s="83">
        <v>0</v>
      </c>
      <c r="T93" s="83">
        <v>0</v>
      </c>
      <c r="U93" s="83">
        <v>0</v>
      </c>
      <c r="V93" s="83">
        <v>0</v>
      </c>
      <c r="W93" s="83">
        <v>0</v>
      </c>
      <c r="X93" s="83">
        <v>0</v>
      </c>
      <c r="Y93" s="83">
        <v>0</v>
      </c>
      <c r="Z93" s="83">
        <v>0</v>
      </c>
      <c r="AA93" s="83">
        <v>0</v>
      </c>
      <c r="AB93" s="83">
        <v>0</v>
      </c>
      <c r="AC93" s="83">
        <v>0</v>
      </c>
      <c r="AD93" s="83">
        <v>0</v>
      </c>
      <c r="AE93" s="83">
        <v>0</v>
      </c>
      <c r="AF93" s="83">
        <v>0</v>
      </c>
      <c r="AG93" s="86" t="s">
        <v>2704</v>
      </c>
      <c r="AH93">
        <v>132.70448300000001</v>
      </c>
      <c r="AI93">
        <v>132.83111600000001</v>
      </c>
      <c r="AJ93" s="33">
        <v>2E-3</v>
      </c>
    </row>
    <row r="94" spans="1:36" ht="24.75">
      <c r="A94" s="55" t="s">
        <v>2781</v>
      </c>
      <c r="B94" s="82" t="s">
        <v>2763</v>
      </c>
      <c r="C94" s="83">
        <v>0</v>
      </c>
      <c r="D94" s="83">
        <v>0</v>
      </c>
      <c r="E94" s="83">
        <v>0</v>
      </c>
      <c r="F94" s="83">
        <v>0</v>
      </c>
      <c r="G94" s="83">
        <v>0</v>
      </c>
      <c r="H94" s="83">
        <v>0</v>
      </c>
      <c r="I94" s="83">
        <v>0</v>
      </c>
      <c r="J94" s="83">
        <v>0</v>
      </c>
      <c r="K94" s="83">
        <v>0</v>
      </c>
      <c r="L94" s="83">
        <v>0</v>
      </c>
      <c r="M94" s="83">
        <v>0</v>
      </c>
      <c r="N94" s="83">
        <v>0</v>
      </c>
      <c r="O94" s="83">
        <v>0</v>
      </c>
      <c r="P94" s="83">
        <v>0</v>
      </c>
      <c r="Q94" s="83">
        <v>0</v>
      </c>
      <c r="R94" s="83">
        <v>0</v>
      </c>
      <c r="S94" s="83">
        <v>0</v>
      </c>
      <c r="T94" s="83">
        <v>0</v>
      </c>
      <c r="U94" s="83">
        <v>0</v>
      </c>
      <c r="V94" s="83">
        <v>0</v>
      </c>
      <c r="W94" s="83">
        <v>0</v>
      </c>
      <c r="X94" s="83">
        <v>0</v>
      </c>
      <c r="Y94" s="83">
        <v>0</v>
      </c>
      <c r="Z94" s="83">
        <v>0</v>
      </c>
      <c r="AA94" s="83">
        <v>0</v>
      </c>
      <c r="AB94" s="83">
        <v>0</v>
      </c>
      <c r="AC94" s="83">
        <v>0</v>
      </c>
      <c r="AD94" s="83">
        <v>0</v>
      </c>
      <c r="AE94" s="83">
        <v>0</v>
      </c>
      <c r="AF94" s="83">
        <v>0</v>
      </c>
      <c r="AG94" s="86" t="s">
        <v>2704</v>
      </c>
      <c r="AH94">
        <v>703.19329800000003</v>
      </c>
      <c r="AI94">
        <v>710.15020800000002</v>
      </c>
      <c r="AJ94" s="33">
        <v>-2E-3</v>
      </c>
    </row>
    <row r="95" spans="1:36" ht="36.75">
      <c r="A95" s="55" t="s">
        <v>2782</v>
      </c>
      <c r="B95" s="81" t="s">
        <v>2678</v>
      </c>
      <c r="C95" s="84">
        <v>35.747318</v>
      </c>
      <c r="D95" s="84">
        <v>40.344104999999999</v>
      </c>
      <c r="E95" s="84">
        <v>43.365397999999999</v>
      </c>
      <c r="F95" s="84">
        <v>45.948174000000002</v>
      </c>
      <c r="G95" s="84">
        <v>47.974677999999997</v>
      </c>
      <c r="H95" s="84">
        <v>49.670772999999997</v>
      </c>
      <c r="I95" s="84">
        <v>50.918190000000003</v>
      </c>
      <c r="J95" s="84">
        <v>51.923713999999997</v>
      </c>
      <c r="K95" s="84">
        <v>52.848305000000003</v>
      </c>
      <c r="L95" s="84">
        <v>53.864001999999999</v>
      </c>
      <c r="M95" s="84">
        <v>54.846595999999998</v>
      </c>
      <c r="N95" s="84">
        <v>55.669662000000002</v>
      </c>
      <c r="O95" s="84">
        <v>56.455813999999997</v>
      </c>
      <c r="P95" s="84">
        <v>57.163257999999999</v>
      </c>
      <c r="Q95" s="84">
        <v>57.769817000000003</v>
      </c>
      <c r="R95" s="84">
        <v>58.395102999999999</v>
      </c>
      <c r="S95" s="84">
        <v>59.068030999999998</v>
      </c>
      <c r="T95" s="84">
        <v>59.723274000000004</v>
      </c>
      <c r="U95" s="84">
        <v>60.304985000000002</v>
      </c>
      <c r="V95" s="84">
        <v>60.995941000000002</v>
      </c>
      <c r="W95" s="84">
        <v>61.573295999999999</v>
      </c>
      <c r="X95" s="84">
        <v>62.161354000000003</v>
      </c>
      <c r="Y95" s="84">
        <v>62.81823</v>
      </c>
      <c r="Z95" s="84">
        <v>63.486359</v>
      </c>
      <c r="AA95" s="84">
        <v>64.212356999999997</v>
      </c>
      <c r="AB95" s="84">
        <v>65.027725000000004</v>
      </c>
      <c r="AC95" s="84">
        <v>65.726546999999997</v>
      </c>
      <c r="AD95" s="84">
        <v>66.387557999999999</v>
      </c>
      <c r="AE95" s="84">
        <v>67.135193000000001</v>
      </c>
      <c r="AF95" s="84">
        <v>67.960930000000005</v>
      </c>
      <c r="AG95" s="87">
        <v>2.2401000000000001E-2</v>
      </c>
      <c r="AH95">
        <v>28719.751952999999</v>
      </c>
      <c r="AI95">
        <v>28946.207031000002</v>
      </c>
      <c r="AJ95" s="33">
        <v>3.0000000000000001E-3</v>
      </c>
    </row>
    <row r="96" spans="1:36" ht="24.75">
      <c r="A96" s="55" t="s">
        <v>2783</v>
      </c>
      <c r="B96" s="82" t="s">
        <v>2784</v>
      </c>
      <c r="C96" s="83">
        <v>6.5376079999999996</v>
      </c>
      <c r="D96" s="83">
        <v>7.6941170000000003</v>
      </c>
      <c r="E96" s="83">
        <v>8.600384</v>
      </c>
      <c r="F96" s="83">
        <v>9.3146170000000001</v>
      </c>
      <c r="G96" s="83">
        <v>9.8805449999999997</v>
      </c>
      <c r="H96" s="83">
        <v>10.335025999999999</v>
      </c>
      <c r="I96" s="83">
        <v>10.704774</v>
      </c>
      <c r="J96" s="83">
        <v>11.008782</v>
      </c>
      <c r="K96" s="83">
        <v>11.263825000000001</v>
      </c>
      <c r="L96" s="83">
        <v>11.482137</v>
      </c>
      <c r="M96" s="83">
        <v>11.671988000000001</v>
      </c>
      <c r="N96" s="83">
        <v>11.837391999999999</v>
      </c>
      <c r="O96" s="83">
        <v>11.982087999999999</v>
      </c>
      <c r="P96" s="83">
        <v>12.11</v>
      </c>
      <c r="Q96" s="83">
        <v>12.225593999999999</v>
      </c>
      <c r="R96" s="83">
        <v>12.328609</v>
      </c>
      <c r="S96" s="83">
        <v>12.416886</v>
      </c>
      <c r="T96" s="83">
        <v>12.500261</v>
      </c>
      <c r="U96" s="83">
        <v>12.589261</v>
      </c>
      <c r="V96" s="83">
        <v>12.674621999999999</v>
      </c>
      <c r="W96" s="83">
        <v>12.758965</v>
      </c>
      <c r="X96" s="83">
        <v>12.842041</v>
      </c>
      <c r="Y96" s="83">
        <v>12.923666000000001</v>
      </c>
      <c r="Z96" s="83">
        <v>13.003992</v>
      </c>
      <c r="AA96" s="83">
        <v>13.083086</v>
      </c>
      <c r="AB96" s="83">
        <v>13.161218999999999</v>
      </c>
      <c r="AC96" s="83">
        <v>13.239566</v>
      </c>
      <c r="AD96" s="83">
        <v>13.317968</v>
      </c>
      <c r="AE96" s="83">
        <v>13.396444000000001</v>
      </c>
      <c r="AF96" s="83">
        <v>13.474932000000001</v>
      </c>
      <c r="AG96" s="86">
        <v>2.5253999999999999E-2</v>
      </c>
    </row>
    <row r="97" spans="1:33" ht="24.75">
      <c r="A97" s="55" t="s">
        <v>2785</v>
      </c>
      <c r="B97" s="82" t="s">
        <v>2761</v>
      </c>
      <c r="C97" s="83">
        <v>1.0159469999999999</v>
      </c>
      <c r="D97" s="83">
        <v>1.1956690000000001</v>
      </c>
      <c r="E97" s="83">
        <v>1.336503</v>
      </c>
      <c r="F97" s="83">
        <v>1.447495</v>
      </c>
      <c r="G97" s="83">
        <v>1.5354399999999999</v>
      </c>
      <c r="H97" s="83">
        <v>1.6060669999999999</v>
      </c>
      <c r="I97" s="83">
        <v>1.663527</v>
      </c>
      <c r="J97" s="83">
        <v>1.710769</v>
      </c>
      <c r="K97" s="83">
        <v>1.750402</v>
      </c>
      <c r="L97" s="83">
        <v>1.7843279999999999</v>
      </c>
      <c r="M97" s="83">
        <v>1.813831</v>
      </c>
      <c r="N97" s="83">
        <v>1.8395360000000001</v>
      </c>
      <c r="O97" s="83">
        <v>1.8620209999999999</v>
      </c>
      <c r="P97" s="83">
        <v>1.881899</v>
      </c>
      <c r="Q97" s="83">
        <v>1.8998619999999999</v>
      </c>
      <c r="R97" s="83">
        <v>1.9158710000000001</v>
      </c>
      <c r="S97" s="83">
        <v>1.929589</v>
      </c>
      <c r="T97" s="83">
        <v>1.9425460000000001</v>
      </c>
      <c r="U97" s="83">
        <v>1.9563759999999999</v>
      </c>
      <c r="V97" s="83">
        <v>1.969641</v>
      </c>
      <c r="W97" s="83">
        <v>1.982748</v>
      </c>
      <c r="X97" s="83">
        <v>1.9956579999999999</v>
      </c>
      <c r="Y97" s="83">
        <v>2.008343</v>
      </c>
      <c r="Z97" s="83">
        <v>2.0208249999999999</v>
      </c>
      <c r="AA97" s="83">
        <v>2.0331160000000001</v>
      </c>
      <c r="AB97" s="83">
        <v>2.0452590000000002</v>
      </c>
      <c r="AC97" s="83">
        <v>2.0574340000000002</v>
      </c>
      <c r="AD97" s="83">
        <v>2.069617</v>
      </c>
      <c r="AE97" s="83">
        <v>2.0818129999999999</v>
      </c>
      <c r="AF97" s="83">
        <v>2.0940089999999998</v>
      </c>
      <c r="AG97" s="86">
        <v>2.5253999999999999E-2</v>
      </c>
    </row>
    <row r="98" spans="1:33">
      <c r="A98" s="55" t="s">
        <v>2786</v>
      </c>
      <c r="B98" s="82" t="s">
        <v>2787</v>
      </c>
      <c r="C98" s="83">
        <v>5.5216609999999999</v>
      </c>
      <c r="D98" s="83">
        <v>6.4984479999999998</v>
      </c>
      <c r="E98" s="83">
        <v>7.2638809999999996</v>
      </c>
      <c r="F98" s="83">
        <v>7.8671220000000002</v>
      </c>
      <c r="G98" s="83">
        <v>8.3451039999999992</v>
      </c>
      <c r="H98" s="83">
        <v>8.7289589999999997</v>
      </c>
      <c r="I98" s="83">
        <v>9.0412470000000003</v>
      </c>
      <c r="J98" s="83">
        <v>9.2980140000000002</v>
      </c>
      <c r="K98" s="83">
        <v>9.5134229999999995</v>
      </c>
      <c r="L98" s="83">
        <v>9.6978080000000002</v>
      </c>
      <c r="M98" s="83">
        <v>9.8581559999999993</v>
      </c>
      <c r="N98" s="83">
        <v>9.9978560000000005</v>
      </c>
      <c r="O98" s="83">
        <v>10.120067000000001</v>
      </c>
      <c r="P98" s="83">
        <v>10.228101000000001</v>
      </c>
      <c r="Q98" s="83">
        <v>10.325730999999999</v>
      </c>
      <c r="R98" s="83">
        <v>10.412739</v>
      </c>
      <c r="S98" s="83">
        <v>10.487297</v>
      </c>
      <c r="T98" s="83">
        <v>10.557715</v>
      </c>
      <c r="U98" s="83">
        <v>10.632885</v>
      </c>
      <c r="V98" s="83">
        <v>10.704981</v>
      </c>
      <c r="W98" s="83">
        <v>10.776217000000001</v>
      </c>
      <c r="X98" s="83">
        <v>10.846382999999999</v>
      </c>
      <c r="Y98" s="83">
        <v>10.915323000000001</v>
      </c>
      <c r="Z98" s="83">
        <v>10.983167</v>
      </c>
      <c r="AA98" s="83">
        <v>11.04997</v>
      </c>
      <c r="AB98" s="83">
        <v>11.115959999999999</v>
      </c>
      <c r="AC98" s="83">
        <v>11.182131999999999</v>
      </c>
      <c r="AD98" s="83">
        <v>11.248351</v>
      </c>
      <c r="AE98" s="83">
        <v>11.314631</v>
      </c>
      <c r="AF98" s="83">
        <v>11.380922</v>
      </c>
      <c r="AG98" s="86">
        <v>2.5253999999999999E-2</v>
      </c>
    </row>
    <row r="99" spans="1:33" ht="60.75">
      <c r="A99" s="55" t="s">
        <v>2788</v>
      </c>
      <c r="B99" s="82" t="s">
        <v>2789</v>
      </c>
      <c r="C99" s="83">
        <v>0</v>
      </c>
      <c r="D99" s="83">
        <v>0</v>
      </c>
      <c r="E99" s="83">
        <v>0</v>
      </c>
      <c r="F99" s="83">
        <v>0</v>
      </c>
      <c r="G99" s="83">
        <v>0</v>
      </c>
      <c r="H99" s="83">
        <v>0</v>
      </c>
      <c r="I99" s="83">
        <v>0</v>
      </c>
      <c r="J99" s="83">
        <v>0</v>
      </c>
      <c r="K99" s="83">
        <v>0</v>
      </c>
      <c r="L99" s="83">
        <v>0</v>
      </c>
      <c r="M99" s="83">
        <v>0</v>
      </c>
      <c r="N99" s="83">
        <v>0</v>
      </c>
      <c r="O99" s="83">
        <v>0</v>
      </c>
      <c r="P99" s="83">
        <v>0</v>
      </c>
      <c r="Q99" s="83">
        <v>0</v>
      </c>
      <c r="R99" s="83">
        <v>0</v>
      </c>
      <c r="S99" s="83">
        <v>0</v>
      </c>
      <c r="T99" s="83">
        <v>0</v>
      </c>
      <c r="U99" s="83">
        <v>0</v>
      </c>
      <c r="V99" s="83">
        <v>0</v>
      </c>
      <c r="W99" s="83">
        <v>0</v>
      </c>
      <c r="X99" s="83">
        <v>0</v>
      </c>
      <c r="Y99" s="83">
        <v>0</v>
      </c>
      <c r="Z99" s="83">
        <v>0</v>
      </c>
      <c r="AA99" s="83">
        <v>0</v>
      </c>
      <c r="AB99" s="83">
        <v>0</v>
      </c>
      <c r="AC99" s="83">
        <v>0</v>
      </c>
      <c r="AD99" s="83">
        <v>0</v>
      </c>
      <c r="AE99" s="83">
        <v>0</v>
      </c>
      <c r="AF99" s="83">
        <v>0</v>
      </c>
      <c r="AG99" s="86" t="s">
        <v>2704</v>
      </c>
    </row>
    <row r="100" spans="1:33" ht="48.75">
      <c r="A100" s="55" t="s">
        <v>2790</v>
      </c>
      <c r="B100" s="82" t="s">
        <v>2791</v>
      </c>
      <c r="C100" s="83">
        <v>0</v>
      </c>
      <c r="D100" s="83">
        <v>0</v>
      </c>
      <c r="E100" s="83">
        <v>0</v>
      </c>
      <c r="F100" s="83">
        <v>0</v>
      </c>
      <c r="G100" s="83">
        <v>0</v>
      </c>
      <c r="H100" s="83">
        <v>0</v>
      </c>
      <c r="I100" s="83">
        <v>0</v>
      </c>
      <c r="J100" s="83">
        <v>0</v>
      </c>
      <c r="K100" s="83">
        <v>0</v>
      </c>
      <c r="L100" s="83">
        <v>0</v>
      </c>
      <c r="M100" s="83">
        <v>0</v>
      </c>
      <c r="N100" s="83">
        <v>0</v>
      </c>
      <c r="O100" s="83">
        <v>0</v>
      </c>
      <c r="P100" s="83">
        <v>0</v>
      </c>
      <c r="Q100" s="83">
        <v>0</v>
      </c>
      <c r="R100" s="83">
        <v>0</v>
      </c>
      <c r="S100" s="83">
        <v>0</v>
      </c>
      <c r="T100" s="83">
        <v>0</v>
      </c>
      <c r="U100" s="83">
        <v>0</v>
      </c>
      <c r="V100" s="83">
        <v>0</v>
      </c>
      <c r="W100" s="83">
        <v>0</v>
      </c>
      <c r="X100" s="83">
        <v>0</v>
      </c>
      <c r="Y100" s="83">
        <v>0</v>
      </c>
      <c r="Z100" s="83">
        <v>0</v>
      </c>
      <c r="AA100" s="83">
        <v>0</v>
      </c>
      <c r="AB100" s="83">
        <v>0</v>
      </c>
      <c r="AC100" s="83">
        <v>0</v>
      </c>
      <c r="AD100" s="83">
        <v>0</v>
      </c>
      <c r="AE100" s="83">
        <v>0</v>
      </c>
      <c r="AF100" s="83">
        <v>0</v>
      </c>
      <c r="AG100" s="86" t="s">
        <v>2704</v>
      </c>
    </row>
    <row r="101" spans="1:33" ht="24.75">
      <c r="A101" s="55" t="s">
        <v>2792</v>
      </c>
      <c r="B101" s="82" t="s">
        <v>2793</v>
      </c>
      <c r="C101" s="83">
        <v>12.700588</v>
      </c>
      <c r="D101" s="83">
        <v>14.364753</v>
      </c>
      <c r="E101" s="83">
        <v>15.38791</v>
      </c>
      <c r="F101" s="83">
        <v>16.292556999999999</v>
      </c>
      <c r="G101" s="83">
        <v>16.996079999999999</v>
      </c>
      <c r="H101" s="83">
        <v>17.604413999999998</v>
      </c>
      <c r="I101" s="83">
        <v>18.043613000000001</v>
      </c>
      <c r="J101" s="83">
        <v>18.391649000000001</v>
      </c>
      <c r="K101" s="83">
        <v>18.714884000000001</v>
      </c>
      <c r="L101" s="83">
        <v>19.093592000000001</v>
      </c>
      <c r="M101" s="83">
        <v>19.474936</v>
      </c>
      <c r="N101" s="83">
        <v>19.774450000000002</v>
      </c>
      <c r="O101" s="83">
        <v>20.058819</v>
      </c>
      <c r="P101" s="83">
        <v>20.311828999999999</v>
      </c>
      <c r="Q101" s="83">
        <v>20.512810000000002</v>
      </c>
      <c r="R101" s="83">
        <v>20.728580000000001</v>
      </c>
      <c r="S101" s="83">
        <v>20.966011000000002</v>
      </c>
      <c r="T101" s="83">
        <v>21.199514000000001</v>
      </c>
      <c r="U101" s="83">
        <v>21.387691</v>
      </c>
      <c r="V101" s="83">
        <v>21.628992</v>
      </c>
      <c r="W101" s="83">
        <v>21.819023000000001</v>
      </c>
      <c r="X101" s="83">
        <v>22.007545</v>
      </c>
      <c r="Y101" s="83">
        <v>22.229607000000001</v>
      </c>
      <c r="Z101" s="83">
        <v>22.454782000000002</v>
      </c>
      <c r="AA101" s="83">
        <v>22.696708999999998</v>
      </c>
      <c r="AB101" s="83">
        <v>22.978424</v>
      </c>
      <c r="AC101" s="83">
        <v>23.205546999999999</v>
      </c>
      <c r="AD101" s="83">
        <v>23.414211000000002</v>
      </c>
      <c r="AE101" s="83">
        <v>23.661840000000002</v>
      </c>
      <c r="AF101" s="83">
        <v>23.94849</v>
      </c>
      <c r="AG101" s="86">
        <v>2.2112E-2</v>
      </c>
    </row>
    <row r="102" spans="1:33" ht="24.75">
      <c r="A102" s="55" t="s">
        <v>2794</v>
      </c>
      <c r="B102" s="82" t="s">
        <v>2761</v>
      </c>
      <c r="C102" s="83">
        <v>12.700588</v>
      </c>
      <c r="D102" s="83">
        <v>14.364753</v>
      </c>
      <c r="E102" s="83">
        <v>15.38791</v>
      </c>
      <c r="F102" s="83">
        <v>16.292556999999999</v>
      </c>
      <c r="G102" s="83">
        <v>16.996079999999999</v>
      </c>
      <c r="H102" s="83">
        <v>17.604413999999998</v>
      </c>
      <c r="I102" s="83">
        <v>18.043613000000001</v>
      </c>
      <c r="J102" s="83">
        <v>18.391649000000001</v>
      </c>
      <c r="K102" s="83">
        <v>18.714884000000001</v>
      </c>
      <c r="L102" s="83">
        <v>19.093592000000001</v>
      </c>
      <c r="M102" s="83">
        <v>19.474936</v>
      </c>
      <c r="N102" s="83">
        <v>19.774450000000002</v>
      </c>
      <c r="O102" s="83">
        <v>20.058819</v>
      </c>
      <c r="P102" s="83">
        <v>20.311828999999999</v>
      </c>
      <c r="Q102" s="83">
        <v>20.512810000000002</v>
      </c>
      <c r="R102" s="83">
        <v>20.728580000000001</v>
      </c>
      <c r="S102" s="83">
        <v>20.966011000000002</v>
      </c>
      <c r="T102" s="83">
        <v>21.199514000000001</v>
      </c>
      <c r="U102" s="83">
        <v>21.387691</v>
      </c>
      <c r="V102" s="83">
        <v>21.628992</v>
      </c>
      <c r="W102" s="83">
        <v>21.819023000000001</v>
      </c>
      <c r="X102" s="83">
        <v>22.007545</v>
      </c>
      <c r="Y102" s="83">
        <v>22.229607000000001</v>
      </c>
      <c r="Z102" s="83">
        <v>22.454782000000002</v>
      </c>
      <c r="AA102" s="83">
        <v>22.696708999999998</v>
      </c>
      <c r="AB102" s="83">
        <v>22.978424</v>
      </c>
      <c r="AC102" s="83">
        <v>23.205546999999999</v>
      </c>
      <c r="AD102" s="83">
        <v>23.414211000000002</v>
      </c>
      <c r="AE102" s="83">
        <v>23.661840000000002</v>
      </c>
      <c r="AF102" s="83">
        <v>23.94849</v>
      </c>
      <c r="AG102" s="86">
        <v>2.2112E-2</v>
      </c>
    </row>
    <row r="103" spans="1:33" ht="36.75">
      <c r="A103" s="55" t="s">
        <v>2795</v>
      </c>
      <c r="B103" s="82" t="s">
        <v>2796</v>
      </c>
      <c r="C103" s="83">
        <v>16.509121</v>
      </c>
      <c r="D103" s="83">
        <v>18.285233000000002</v>
      </c>
      <c r="E103" s="83">
        <v>19.377106000000001</v>
      </c>
      <c r="F103" s="83">
        <v>20.340997999999999</v>
      </c>
      <c r="G103" s="83">
        <v>21.098049</v>
      </c>
      <c r="H103" s="83">
        <v>21.731332999999999</v>
      </c>
      <c r="I103" s="83">
        <v>22.169803999999999</v>
      </c>
      <c r="J103" s="83">
        <v>22.523285000000001</v>
      </c>
      <c r="K103" s="83">
        <v>22.869595</v>
      </c>
      <c r="L103" s="83">
        <v>23.288273</v>
      </c>
      <c r="M103" s="83">
        <v>23.699677000000001</v>
      </c>
      <c r="N103" s="83">
        <v>24.057817</v>
      </c>
      <c r="O103" s="83">
        <v>24.414905999999998</v>
      </c>
      <c r="P103" s="83">
        <v>24.741427999999999</v>
      </c>
      <c r="Q103" s="83">
        <v>25.031414000000002</v>
      </c>
      <c r="R103" s="83">
        <v>25.337914999999999</v>
      </c>
      <c r="S103" s="83">
        <v>25.685137000000001</v>
      </c>
      <c r="T103" s="83">
        <v>26.023502000000001</v>
      </c>
      <c r="U103" s="83">
        <v>26.328029999999998</v>
      </c>
      <c r="V103" s="83">
        <v>26.692329000000001</v>
      </c>
      <c r="W103" s="83">
        <v>26.99531</v>
      </c>
      <c r="X103" s="83">
        <v>27.311768000000001</v>
      </c>
      <c r="Y103" s="83">
        <v>27.664957000000001</v>
      </c>
      <c r="Z103" s="83">
        <v>28.027588000000002</v>
      </c>
      <c r="AA103" s="83">
        <v>28.432559999999999</v>
      </c>
      <c r="AB103" s="83">
        <v>28.888083000000002</v>
      </c>
      <c r="AC103" s="83">
        <v>29.281431000000001</v>
      </c>
      <c r="AD103" s="83">
        <v>29.655377999999999</v>
      </c>
      <c r="AE103" s="83">
        <v>30.076912</v>
      </c>
      <c r="AF103" s="83">
        <v>30.537510000000001</v>
      </c>
      <c r="AG103" s="86">
        <v>2.1434999999999999E-2</v>
      </c>
    </row>
    <row r="104" spans="1:33" ht="24.75">
      <c r="A104" s="55" t="s">
        <v>2797</v>
      </c>
      <c r="B104" s="82" t="s">
        <v>2761</v>
      </c>
      <c r="C104" s="83">
        <v>5.2127150000000002</v>
      </c>
      <c r="D104" s="83">
        <v>5.695138</v>
      </c>
      <c r="E104" s="83">
        <v>5.9626049999999999</v>
      </c>
      <c r="F104" s="83">
        <v>6.2147670000000002</v>
      </c>
      <c r="G104" s="83">
        <v>6.4174519999999999</v>
      </c>
      <c r="H104" s="83">
        <v>6.5885199999999999</v>
      </c>
      <c r="I104" s="83">
        <v>6.6994280000000002</v>
      </c>
      <c r="J104" s="83">
        <v>6.7960029999999998</v>
      </c>
      <c r="K104" s="83">
        <v>6.9016250000000001</v>
      </c>
      <c r="L104" s="83">
        <v>7.0355650000000001</v>
      </c>
      <c r="M104" s="83">
        <v>7.165921</v>
      </c>
      <c r="N104" s="83">
        <v>7.2919429999999998</v>
      </c>
      <c r="O104" s="83">
        <v>7.4233589999999996</v>
      </c>
      <c r="P104" s="83">
        <v>7.5462530000000001</v>
      </c>
      <c r="Q104" s="83">
        <v>7.65665</v>
      </c>
      <c r="R104" s="83">
        <v>7.7712139999999996</v>
      </c>
      <c r="S104" s="83">
        <v>7.9042019999999997</v>
      </c>
      <c r="T104" s="83">
        <v>8.032076</v>
      </c>
      <c r="U104" s="83">
        <v>8.1507020000000008</v>
      </c>
      <c r="V104" s="83">
        <v>8.2886360000000003</v>
      </c>
      <c r="W104" s="83">
        <v>8.4046099999999999</v>
      </c>
      <c r="X104" s="83">
        <v>8.5259020000000003</v>
      </c>
      <c r="Y104" s="83">
        <v>8.6576000000000004</v>
      </c>
      <c r="Z104" s="83">
        <v>8.7912809999999997</v>
      </c>
      <c r="AA104" s="83">
        <v>8.9423670000000008</v>
      </c>
      <c r="AB104" s="83">
        <v>9.108644</v>
      </c>
      <c r="AC104" s="83">
        <v>9.2528950000000005</v>
      </c>
      <c r="AD104" s="83">
        <v>9.3912560000000003</v>
      </c>
      <c r="AE104" s="83">
        <v>9.5472020000000004</v>
      </c>
      <c r="AF104" s="83">
        <v>9.7163330000000006</v>
      </c>
      <c r="AG104" s="86">
        <v>2.1704999999999999E-2</v>
      </c>
    </row>
    <row r="105" spans="1:33">
      <c r="A105" s="55" t="s">
        <v>2798</v>
      </c>
      <c r="B105" s="82" t="s">
        <v>2787</v>
      </c>
      <c r="C105" s="83">
        <v>11.296407</v>
      </c>
      <c r="D105" s="83">
        <v>12.590095</v>
      </c>
      <c r="E105" s="83">
        <v>13.414501</v>
      </c>
      <c r="F105" s="83">
        <v>14.126231000000001</v>
      </c>
      <c r="G105" s="83">
        <v>14.680597000000001</v>
      </c>
      <c r="H105" s="83">
        <v>15.142814</v>
      </c>
      <c r="I105" s="83">
        <v>15.470375000000001</v>
      </c>
      <c r="J105" s="83">
        <v>15.727282000000001</v>
      </c>
      <c r="K105" s="83">
        <v>15.967969999999999</v>
      </c>
      <c r="L105" s="83">
        <v>16.252707999999998</v>
      </c>
      <c r="M105" s="83">
        <v>16.533753999999998</v>
      </c>
      <c r="N105" s="83">
        <v>16.765875000000001</v>
      </c>
      <c r="O105" s="83">
        <v>16.991547000000001</v>
      </c>
      <c r="P105" s="83">
        <v>17.195174999999999</v>
      </c>
      <c r="Q105" s="83">
        <v>17.374763000000002</v>
      </c>
      <c r="R105" s="83">
        <v>17.566701999999999</v>
      </c>
      <c r="S105" s="83">
        <v>17.780934999999999</v>
      </c>
      <c r="T105" s="83">
        <v>17.991426000000001</v>
      </c>
      <c r="U105" s="83">
        <v>18.177327999999999</v>
      </c>
      <c r="V105" s="83">
        <v>18.403694000000002</v>
      </c>
      <c r="W105" s="83">
        <v>18.590699999999998</v>
      </c>
      <c r="X105" s="83">
        <v>18.785865999999999</v>
      </c>
      <c r="Y105" s="83">
        <v>19.007356999999999</v>
      </c>
      <c r="Z105" s="83">
        <v>19.236307</v>
      </c>
      <c r="AA105" s="83">
        <v>19.490192</v>
      </c>
      <c r="AB105" s="83">
        <v>19.779437999999999</v>
      </c>
      <c r="AC105" s="83">
        <v>20.028535999999999</v>
      </c>
      <c r="AD105" s="83">
        <v>20.264122</v>
      </c>
      <c r="AE105" s="83">
        <v>20.529709</v>
      </c>
      <c r="AF105" s="83">
        <v>20.821176999999999</v>
      </c>
      <c r="AG105" s="86">
        <v>2.1309999999999999E-2</v>
      </c>
    </row>
    <row r="106" spans="1:33" ht="60.75">
      <c r="A106" s="55" t="s">
        <v>2799</v>
      </c>
      <c r="B106" s="82" t="s">
        <v>2789</v>
      </c>
      <c r="C106" s="83">
        <v>0</v>
      </c>
      <c r="D106" s="83">
        <v>0</v>
      </c>
      <c r="E106" s="83">
        <v>0</v>
      </c>
      <c r="F106" s="83">
        <v>0</v>
      </c>
      <c r="G106" s="83">
        <v>0</v>
      </c>
      <c r="H106" s="83">
        <v>0</v>
      </c>
      <c r="I106" s="83">
        <v>0</v>
      </c>
      <c r="J106" s="83">
        <v>0</v>
      </c>
      <c r="K106" s="83">
        <v>0</v>
      </c>
      <c r="L106" s="83">
        <v>0</v>
      </c>
      <c r="M106" s="83">
        <v>0</v>
      </c>
      <c r="N106" s="83">
        <v>0</v>
      </c>
      <c r="O106" s="83">
        <v>0</v>
      </c>
      <c r="P106" s="83">
        <v>0</v>
      </c>
      <c r="Q106" s="83">
        <v>0</v>
      </c>
      <c r="R106" s="83">
        <v>0</v>
      </c>
      <c r="S106" s="83">
        <v>0</v>
      </c>
      <c r="T106" s="83">
        <v>0</v>
      </c>
      <c r="U106" s="83">
        <v>0</v>
      </c>
      <c r="V106" s="83">
        <v>0</v>
      </c>
      <c r="W106" s="83">
        <v>0</v>
      </c>
      <c r="X106" s="83">
        <v>0</v>
      </c>
      <c r="Y106" s="83">
        <v>0</v>
      </c>
      <c r="Z106" s="83">
        <v>0</v>
      </c>
      <c r="AA106" s="83">
        <v>0</v>
      </c>
      <c r="AB106" s="83">
        <v>0</v>
      </c>
      <c r="AC106" s="83">
        <v>0</v>
      </c>
      <c r="AD106" s="83">
        <v>0</v>
      </c>
      <c r="AE106" s="83">
        <v>0</v>
      </c>
      <c r="AF106" s="83">
        <v>0</v>
      </c>
      <c r="AG106" s="86" t="s">
        <v>2704</v>
      </c>
    </row>
    <row r="107" spans="1:33" ht="48.75">
      <c r="A107" s="55" t="s">
        <v>2800</v>
      </c>
      <c r="B107" s="82" t="s">
        <v>2791</v>
      </c>
      <c r="C107" s="83">
        <v>0</v>
      </c>
      <c r="D107" s="83">
        <v>0</v>
      </c>
      <c r="E107" s="83">
        <v>0</v>
      </c>
      <c r="F107" s="83">
        <v>0</v>
      </c>
      <c r="G107" s="83">
        <v>0</v>
      </c>
      <c r="H107" s="83">
        <v>0</v>
      </c>
      <c r="I107" s="83">
        <v>0</v>
      </c>
      <c r="J107" s="83">
        <v>0</v>
      </c>
      <c r="K107" s="83">
        <v>0</v>
      </c>
      <c r="L107" s="83">
        <v>0</v>
      </c>
      <c r="M107" s="83">
        <v>0</v>
      </c>
      <c r="N107" s="83">
        <v>0</v>
      </c>
      <c r="O107" s="83">
        <v>0</v>
      </c>
      <c r="P107" s="83">
        <v>0</v>
      </c>
      <c r="Q107" s="83">
        <v>0</v>
      </c>
      <c r="R107" s="83">
        <v>0</v>
      </c>
      <c r="S107" s="83">
        <v>0</v>
      </c>
      <c r="T107" s="83">
        <v>0</v>
      </c>
      <c r="U107" s="83">
        <v>0</v>
      </c>
      <c r="V107" s="83">
        <v>0</v>
      </c>
      <c r="W107" s="83">
        <v>0</v>
      </c>
      <c r="X107" s="83">
        <v>0</v>
      </c>
      <c r="Y107" s="83">
        <v>0</v>
      </c>
      <c r="Z107" s="83">
        <v>0</v>
      </c>
      <c r="AA107" s="83">
        <v>0</v>
      </c>
      <c r="AB107" s="83">
        <v>0</v>
      </c>
      <c r="AC107" s="83">
        <v>0</v>
      </c>
      <c r="AD107" s="83">
        <v>0</v>
      </c>
      <c r="AE107" s="83">
        <v>0</v>
      </c>
      <c r="AF107" s="83">
        <v>0</v>
      </c>
      <c r="AG107" s="86" t="s">
        <v>2704</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5" t="s">
        <v>2801</v>
      </c>
      <c r="B109" s="81" t="s">
        <v>217</v>
      </c>
      <c r="C109" s="84">
        <v>204.09703099999999</v>
      </c>
      <c r="D109" s="84">
        <v>207.81658899999999</v>
      </c>
      <c r="E109" s="84">
        <v>208.00427199999999</v>
      </c>
      <c r="F109" s="84">
        <v>208.62669399999999</v>
      </c>
      <c r="G109" s="84">
        <v>208.70083600000001</v>
      </c>
      <c r="H109" s="84">
        <v>208.389374</v>
      </c>
      <c r="I109" s="84">
        <v>207.106934</v>
      </c>
      <c r="J109" s="84">
        <v>205.85676599999999</v>
      </c>
      <c r="K109" s="84">
        <v>204.91546600000001</v>
      </c>
      <c r="L109" s="84">
        <v>204.26499899999999</v>
      </c>
      <c r="M109" s="84">
        <v>203.40438800000001</v>
      </c>
      <c r="N109" s="84">
        <v>202.68185399999999</v>
      </c>
      <c r="O109" s="84">
        <v>202.113373</v>
      </c>
      <c r="P109" s="84">
        <v>201.50842299999999</v>
      </c>
      <c r="Q109" s="84">
        <v>200.80012500000001</v>
      </c>
      <c r="R109" s="84">
        <v>200.07522599999999</v>
      </c>
      <c r="S109" s="84">
        <v>199.64593500000001</v>
      </c>
      <c r="T109" s="84">
        <v>199.11071799999999</v>
      </c>
      <c r="U109" s="84">
        <v>198.525757</v>
      </c>
      <c r="V109" s="84">
        <v>198.07746900000001</v>
      </c>
      <c r="W109" s="84">
        <v>197.287598</v>
      </c>
      <c r="X109" s="84">
        <v>196.60789500000001</v>
      </c>
      <c r="Y109" s="84">
        <v>195.98907500000001</v>
      </c>
      <c r="Z109" s="84">
        <v>195.342804</v>
      </c>
      <c r="AA109" s="84">
        <v>194.913635</v>
      </c>
      <c r="AB109" s="84">
        <v>194.54913300000001</v>
      </c>
      <c r="AC109" s="84">
        <v>193.90734900000001</v>
      </c>
      <c r="AD109" s="84">
        <v>193.25498999999999</v>
      </c>
      <c r="AE109" s="84">
        <v>192.858002</v>
      </c>
      <c r="AF109" s="84">
        <v>192.57214400000001</v>
      </c>
      <c r="AG109" s="87">
        <v>-2.0019999999999999E-3</v>
      </c>
    </row>
    <row r="110" spans="1:33">
      <c r="A110" s="55" t="s">
        <v>2802</v>
      </c>
      <c r="B110" s="82" t="s">
        <v>2803</v>
      </c>
      <c r="C110" s="83">
        <v>164.88896199999999</v>
      </c>
      <c r="D110" s="83">
        <v>167.62558000000001</v>
      </c>
      <c r="E110" s="83">
        <v>167.50697299999999</v>
      </c>
      <c r="F110" s="83">
        <v>167.73602299999999</v>
      </c>
      <c r="G110" s="83">
        <v>167.521973</v>
      </c>
      <c r="H110" s="83">
        <v>166.997345</v>
      </c>
      <c r="I110" s="83">
        <v>165.69532799999999</v>
      </c>
      <c r="J110" s="83">
        <v>164.42112700000001</v>
      </c>
      <c r="K110" s="83">
        <v>163.39518699999999</v>
      </c>
      <c r="L110" s="83">
        <v>162.601913</v>
      </c>
      <c r="M110" s="83">
        <v>161.64205899999999</v>
      </c>
      <c r="N110" s="83">
        <v>160.79272499999999</v>
      </c>
      <c r="O110" s="83">
        <v>160.06601000000001</v>
      </c>
      <c r="P110" s="83">
        <v>159.31068400000001</v>
      </c>
      <c r="Q110" s="83">
        <v>158.474121</v>
      </c>
      <c r="R110" s="83">
        <v>157.62510700000001</v>
      </c>
      <c r="S110" s="83">
        <v>157.00924699999999</v>
      </c>
      <c r="T110" s="83">
        <v>156.310104</v>
      </c>
      <c r="U110" s="83">
        <v>155.57217399999999</v>
      </c>
      <c r="V110" s="83">
        <v>154.94146699999999</v>
      </c>
      <c r="W110" s="83">
        <v>154.044006</v>
      </c>
      <c r="X110" s="83">
        <v>153.23336800000001</v>
      </c>
      <c r="Y110" s="83">
        <v>152.47070299999999</v>
      </c>
      <c r="Z110" s="83">
        <v>151.68722500000001</v>
      </c>
      <c r="AA110" s="83">
        <v>151.07257100000001</v>
      </c>
      <c r="AB110" s="83">
        <v>150.507904</v>
      </c>
      <c r="AC110" s="83">
        <v>149.72891200000001</v>
      </c>
      <c r="AD110" s="83">
        <v>148.942352</v>
      </c>
      <c r="AE110" s="83">
        <v>148.35287500000001</v>
      </c>
      <c r="AF110" s="83">
        <v>147.84863300000001</v>
      </c>
      <c r="AG110" s="86">
        <v>-3.754E-3</v>
      </c>
    </row>
    <row r="111" spans="1:33" ht="48.75">
      <c r="A111" s="55" t="s">
        <v>2804</v>
      </c>
      <c r="B111" s="82" t="s">
        <v>2687</v>
      </c>
      <c r="C111" s="83">
        <v>39.208072999999999</v>
      </c>
      <c r="D111" s="83">
        <v>40.191006000000002</v>
      </c>
      <c r="E111" s="83">
        <v>40.497298999999998</v>
      </c>
      <c r="F111" s="83">
        <v>40.890670999999998</v>
      </c>
      <c r="G111" s="83">
        <v>41.17886</v>
      </c>
      <c r="H111" s="83">
        <v>41.392029000000001</v>
      </c>
      <c r="I111" s="83">
        <v>41.411610000000003</v>
      </c>
      <c r="J111" s="83">
        <v>41.435642000000001</v>
      </c>
      <c r="K111" s="83">
        <v>41.520287000000003</v>
      </c>
      <c r="L111" s="83">
        <v>41.663086</v>
      </c>
      <c r="M111" s="83">
        <v>41.762337000000002</v>
      </c>
      <c r="N111" s="83">
        <v>41.889136999999998</v>
      </c>
      <c r="O111" s="83">
        <v>42.047367000000001</v>
      </c>
      <c r="P111" s="83">
        <v>42.197741999999998</v>
      </c>
      <c r="Q111" s="83">
        <v>42.326008000000002</v>
      </c>
      <c r="R111" s="83">
        <v>42.450127000000002</v>
      </c>
      <c r="S111" s="83">
        <v>42.636696000000001</v>
      </c>
      <c r="T111" s="83">
        <v>42.800617000000003</v>
      </c>
      <c r="U111" s="83">
        <v>42.953589999999998</v>
      </c>
      <c r="V111" s="83">
        <v>43.136001999999998</v>
      </c>
      <c r="W111" s="83">
        <v>43.243583999999998</v>
      </c>
      <c r="X111" s="83">
        <v>43.374530999999998</v>
      </c>
      <c r="Y111" s="83">
        <v>43.518363999999998</v>
      </c>
      <c r="Z111" s="83">
        <v>43.655586</v>
      </c>
      <c r="AA111" s="83">
        <v>43.841064000000003</v>
      </c>
      <c r="AB111" s="83">
        <v>44.041221999999998</v>
      </c>
      <c r="AC111" s="83">
        <v>44.178435999999998</v>
      </c>
      <c r="AD111" s="83">
        <v>44.312634000000003</v>
      </c>
      <c r="AE111" s="83">
        <v>44.505119000000001</v>
      </c>
      <c r="AF111" s="83">
        <v>44.723514999999999</v>
      </c>
      <c r="AG111" s="86">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5" t="s">
        <v>2805</v>
      </c>
      <c r="B113" s="82" t="s">
        <v>228</v>
      </c>
      <c r="C113" s="83">
        <v>125.031578</v>
      </c>
      <c r="D113" s="83">
        <v>126.896736</v>
      </c>
      <c r="E113" s="83">
        <v>127.926041</v>
      </c>
      <c r="F113" s="83">
        <v>128.600266</v>
      </c>
      <c r="G113" s="83">
        <v>129.10189800000001</v>
      </c>
      <c r="H113" s="83">
        <v>129.64999399999999</v>
      </c>
      <c r="I113" s="83">
        <v>129.96121199999999</v>
      </c>
      <c r="J113" s="83">
        <v>130.19676200000001</v>
      </c>
      <c r="K113" s="83">
        <v>130.40360999999999</v>
      </c>
      <c r="L113" s="83">
        <v>130.57878099999999</v>
      </c>
      <c r="M113" s="83">
        <v>130.71516399999999</v>
      </c>
      <c r="N113" s="83">
        <v>130.83389299999999</v>
      </c>
      <c r="O113" s="83">
        <v>130.94082599999999</v>
      </c>
      <c r="P113" s="83">
        <v>131.026443</v>
      </c>
      <c r="Q113" s="83">
        <v>131.09085099999999</v>
      </c>
      <c r="R113" s="83">
        <v>131.16413900000001</v>
      </c>
      <c r="S113" s="83">
        <v>131.26132200000001</v>
      </c>
      <c r="T113" s="83">
        <v>131.36518899999999</v>
      </c>
      <c r="U113" s="83">
        <v>131.48391699999999</v>
      </c>
      <c r="V113" s="83">
        <v>131.63140899999999</v>
      </c>
      <c r="W113" s="83">
        <v>131.76234400000001</v>
      </c>
      <c r="X113" s="83">
        <v>131.87556499999999</v>
      </c>
      <c r="Y113" s="83">
        <v>131.992706</v>
      </c>
      <c r="Z113" s="83">
        <v>132.10150100000001</v>
      </c>
      <c r="AA113" s="83">
        <v>132.230469</v>
      </c>
      <c r="AB113" s="83">
        <v>132.369202</v>
      </c>
      <c r="AC113" s="83">
        <v>132.482193</v>
      </c>
      <c r="AD113" s="83">
        <v>132.585846</v>
      </c>
      <c r="AE113" s="83">
        <v>132.70448300000001</v>
      </c>
      <c r="AF113" s="83">
        <v>132.83111600000001</v>
      </c>
      <c r="AG113" s="86">
        <v>2.0890000000000001E-3</v>
      </c>
    </row>
    <row r="114" spans="1:33" ht="48.75">
      <c r="A114" s="55" t="s">
        <v>2806</v>
      </c>
      <c r="B114" s="82" t="s">
        <v>230</v>
      </c>
      <c r="C114" s="83">
        <v>748.06146200000001</v>
      </c>
      <c r="D114" s="83">
        <v>701.06182899999999</v>
      </c>
      <c r="E114" s="83">
        <v>682.70349099999999</v>
      </c>
      <c r="F114" s="83">
        <v>669.31573500000002</v>
      </c>
      <c r="G114" s="83">
        <v>657.777649</v>
      </c>
      <c r="H114" s="83">
        <v>646.21258499999999</v>
      </c>
      <c r="I114" s="83">
        <v>628.37182600000006</v>
      </c>
      <c r="J114" s="83">
        <v>632.31945800000005</v>
      </c>
      <c r="K114" s="83">
        <v>627.75476100000003</v>
      </c>
      <c r="L114" s="83">
        <v>619.43811000000005</v>
      </c>
      <c r="M114" s="83">
        <v>616.01281700000004</v>
      </c>
      <c r="N114" s="83">
        <v>619.79211399999997</v>
      </c>
      <c r="O114" s="83">
        <v>619.58685300000002</v>
      </c>
      <c r="P114" s="83">
        <v>616.83026099999995</v>
      </c>
      <c r="Q114" s="83">
        <v>618.30474900000002</v>
      </c>
      <c r="R114" s="83">
        <v>621.54339600000003</v>
      </c>
      <c r="S114" s="83">
        <v>629.67156999999997</v>
      </c>
      <c r="T114" s="83">
        <v>636.62567100000001</v>
      </c>
      <c r="U114" s="83">
        <v>641.26690699999995</v>
      </c>
      <c r="V114" s="83">
        <v>649.24737500000003</v>
      </c>
      <c r="W114" s="83">
        <v>656.71551499999998</v>
      </c>
      <c r="X114" s="83">
        <v>659.97137499999997</v>
      </c>
      <c r="Y114" s="83">
        <v>668.71801800000003</v>
      </c>
      <c r="Z114" s="83">
        <v>671.82458499999996</v>
      </c>
      <c r="AA114" s="83">
        <v>675.87640399999998</v>
      </c>
      <c r="AB114" s="83">
        <v>683.62017800000001</v>
      </c>
      <c r="AC114" s="83">
        <v>691.62048300000004</v>
      </c>
      <c r="AD114" s="83">
        <v>699.38653599999998</v>
      </c>
      <c r="AE114" s="83">
        <v>703.19329800000003</v>
      </c>
      <c r="AF114" s="83">
        <v>710.15020800000002</v>
      </c>
      <c r="AG114" s="86">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5" t="s">
        <v>2807</v>
      </c>
      <c r="B116" s="81" t="s">
        <v>146</v>
      </c>
      <c r="C116" s="84">
        <v>26324.886718999998</v>
      </c>
      <c r="D116" s="84">
        <v>27263.316406000002</v>
      </c>
      <c r="E116" s="84">
        <v>27692.980468999998</v>
      </c>
      <c r="F116" s="84">
        <v>27715.5</v>
      </c>
      <c r="G116" s="84">
        <v>27753.820312</v>
      </c>
      <c r="H116" s="84">
        <v>27727.53125</v>
      </c>
      <c r="I116" s="84">
        <v>27607.042968999998</v>
      </c>
      <c r="J116" s="84">
        <v>27503.935547000001</v>
      </c>
      <c r="K116" s="84">
        <v>27408.986327999999</v>
      </c>
      <c r="L116" s="84">
        <v>27340.705077999999</v>
      </c>
      <c r="M116" s="84">
        <v>27288.166015999999</v>
      </c>
      <c r="N116" s="84">
        <v>27213.582031000002</v>
      </c>
      <c r="O116" s="84">
        <v>27191.142577999999</v>
      </c>
      <c r="P116" s="84">
        <v>27165.730468999998</v>
      </c>
      <c r="Q116" s="84">
        <v>27154.113281000002</v>
      </c>
      <c r="R116" s="84">
        <v>27158.546875</v>
      </c>
      <c r="S116" s="84">
        <v>27206.796875</v>
      </c>
      <c r="T116" s="84">
        <v>27259.251952999999</v>
      </c>
      <c r="U116" s="84">
        <v>27333.582031000002</v>
      </c>
      <c r="V116" s="84">
        <v>27424.380859000001</v>
      </c>
      <c r="W116" s="84">
        <v>27521.037109000001</v>
      </c>
      <c r="X116" s="84">
        <v>27633.677734000001</v>
      </c>
      <c r="Y116" s="84">
        <v>27756.361327999999</v>
      </c>
      <c r="Z116" s="84">
        <v>27883.910156000002</v>
      </c>
      <c r="AA116" s="84">
        <v>28036.740234000001</v>
      </c>
      <c r="AB116" s="84">
        <v>28214.255859000001</v>
      </c>
      <c r="AC116" s="84">
        <v>28376.744140999999</v>
      </c>
      <c r="AD116" s="84">
        <v>28533.669922000001</v>
      </c>
      <c r="AE116" s="84">
        <v>28719.751952999999</v>
      </c>
      <c r="AF116" s="84">
        <v>28946.207031000002</v>
      </c>
      <c r="AG116" s="87">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04" t="s">
        <v>2808</v>
      </c>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row>
    <row r="119" spans="1:33">
      <c r="A119" s="13"/>
      <c r="B119" s="32"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2"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2" t="s">
        <v>2809</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2" t="s">
        <v>2810</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2"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2"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2"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2"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5"/>
      <c r="B127" s="82"/>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6"/>
    </row>
    <row r="128" spans="1:33">
      <c r="A128" s="55"/>
      <c r="B128" s="82"/>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6"/>
    </row>
    <row r="129" spans="1:33">
      <c r="A129" s="55"/>
      <c r="B129" s="82"/>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6"/>
    </row>
    <row r="130" spans="1:33">
      <c r="A130" s="55"/>
      <c r="B130" s="82"/>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6"/>
    </row>
    <row r="131" spans="1:33">
      <c r="A131" s="55"/>
      <c r="B131" s="82"/>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6"/>
    </row>
    <row r="132" spans="1:33">
      <c r="A132" s="55"/>
      <c r="B132" s="82"/>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6"/>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5"/>
      <c r="B134" s="81"/>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7"/>
    </row>
    <row r="135" spans="1:33">
      <c r="A135" s="55"/>
      <c r="B135" s="82"/>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6"/>
    </row>
    <row r="136" spans="1:33">
      <c r="A136" s="55"/>
      <c r="B136" s="82"/>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6"/>
    </row>
    <row r="137" spans="1:33">
      <c r="A137" s="55"/>
      <c r="B137" s="82"/>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c r="AC137" s="83"/>
      <c r="AD137" s="83"/>
      <c r="AE137" s="83"/>
      <c r="AF137" s="83"/>
      <c r="AG137" s="86"/>
    </row>
    <row r="138" spans="1:33">
      <c r="A138" s="55"/>
      <c r="B138" s="82"/>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6"/>
    </row>
    <row r="139" spans="1:33">
      <c r="A139" s="55"/>
      <c r="B139" s="82"/>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6"/>
    </row>
    <row r="140" spans="1:33">
      <c r="A140" s="55"/>
      <c r="B140" s="82"/>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6"/>
    </row>
    <row r="141" spans="1:33">
      <c r="A141" s="55"/>
      <c r="B141" s="82"/>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c r="AD141" s="83"/>
      <c r="AE141" s="83"/>
      <c r="AF141" s="83"/>
      <c r="AG141" s="86"/>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5"/>
      <c r="B143" s="81"/>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7"/>
    </row>
    <row r="144" spans="1:33">
      <c r="A144" s="55"/>
      <c r="B144" s="82"/>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6"/>
    </row>
    <row r="145" spans="1:33">
      <c r="A145" s="55"/>
      <c r="B145" s="82"/>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6"/>
    </row>
    <row r="146" spans="1:33">
      <c r="A146" s="55"/>
      <c r="B146" s="82"/>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6"/>
    </row>
    <row r="147" spans="1:33">
      <c r="A147" s="55"/>
      <c r="B147" s="82"/>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6"/>
    </row>
    <row r="148" spans="1:33">
      <c r="A148" s="55"/>
      <c r="B148" s="82"/>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6"/>
    </row>
    <row r="149" spans="1:33">
      <c r="A149" s="55"/>
      <c r="B149" s="82"/>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c r="AE149" s="83"/>
      <c r="AF149" s="83"/>
      <c r="AG149" s="86"/>
    </row>
    <row r="150" spans="1:33">
      <c r="A150" s="55"/>
      <c r="B150" s="82"/>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6"/>
    </row>
    <row r="153" spans="1:33">
      <c r="A153" s="55"/>
      <c r="B153" s="81"/>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7"/>
    </row>
    <row r="154" spans="1:33">
      <c r="A154" s="55"/>
      <c r="B154" s="82"/>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6"/>
    </row>
    <row r="155" spans="1:33">
      <c r="A155" s="55"/>
      <c r="B155" s="82"/>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6"/>
    </row>
    <row r="156" spans="1:33">
      <c r="A156" s="55"/>
      <c r="B156" s="82"/>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6"/>
    </row>
    <row r="157" spans="1:33">
      <c r="A157" s="55"/>
      <c r="B157" s="82"/>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6"/>
    </row>
    <row r="159" spans="1:33">
      <c r="A159" s="55"/>
      <c r="B159" s="81"/>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7"/>
    </row>
    <row r="160" spans="1:33">
      <c r="A160" s="55"/>
      <c r="B160" s="82"/>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6"/>
    </row>
    <row r="161" spans="1:33">
      <c r="A161" s="55"/>
      <c r="B161" s="82"/>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c r="AE161" s="83"/>
      <c r="AF161" s="83"/>
      <c r="AG161" s="86"/>
    </row>
    <row r="162" spans="1:33">
      <c r="A162" s="55"/>
      <c r="B162" s="82"/>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c r="AE162" s="83"/>
      <c r="AF162" s="83"/>
      <c r="AG162" s="86"/>
    </row>
    <row r="163" spans="1:33">
      <c r="A163" s="55"/>
      <c r="B163" s="82"/>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6"/>
    </row>
    <row r="165" spans="1:33">
      <c r="A165" s="55"/>
      <c r="B165" s="81"/>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7"/>
    </row>
    <row r="166" spans="1:33">
      <c r="A166" s="55"/>
      <c r="B166" s="82"/>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6"/>
    </row>
    <row r="167" spans="1:33">
      <c r="A167" s="55"/>
      <c r="B167" s="82"/>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6"/>
    </row>
    <row r="168" spans="1:33">
      <c r="A168" s="55"/>
      <c r="B168" s="82"/>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6"/>
    </row>
    <row r="169" spans="1:33">
      <c r="A169" s="55"/>
      <c r="B169" s="82"/>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6"/>
    </row>
    <row r="171" spans="1:33">
      <c r="A171" s="55"/>
      <c r="B171" s="81"/>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7"/>
    </row>
    <row r="172" spans="1:33">
      <c r="A172" s="55"/>
      <c r="B172" s="82"/>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6"/>
    </row>
    <row r="173" spans="1:33">
      <c r="A173" s="55"/>
      <c r="B173" s="82"/>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6"/>
    </row>
    <row r="175" spans="1:33">
      <c r="A175" s="55"/>
      <c r="B175" s="81"/>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7"/>
    </row>
    <row r="176" spans="1:33">
      <c r="A176" s="55"/>
      <c r="B176" s="82"/>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6"/>
    </row>
    <row r="177" spans="1:33">
      <c r="A177" s="55"/>
      <c r="B177" s="82"/>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6"/>
    </row>
    <row r="178" spans="1:33">
      <c r="A178" s="55"/>
      <c r="B178" s="82"/>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6"/>
    </row>
    <row r="180" spans="1:33">
      <c r="A180" s="55"/>
      <c r="B180" s="81"/>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7"/>
    </row>
    <row r="181" spans="1:33">
      <c r="A181" s="55"/>
      <c r="B181" s="82"/>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6"/>
    </row>
    <row r="182" spans="1:33">
      <c r="A182" s="55"/>
      <c r="B182" s="82"/>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6"/>
    </row>
    <row r="183" spans="1:33">
      <c r="A183" s="55"/>
      <c r="B183" s="8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6"/>
    </row>
    <row r="184" spans="1:33">
      <c r="A184" s="55"/>
      <c r="B184" s="82"/>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c r="AE184" s="83"/>
      <c r="AF184" s="83"/>
      <c r="AG184" s="86"/>
    </row>
    <row r="185" spans="1:33">
      <c r="A185" s="55"/>
      <c r="B185" s="82"/>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c r="AE185" s="83"/>
      <c r="AF185" s="83"/>
      <c r="AG185" s="86"/>
    </row>
    <row r="186" spans="1:33">
      <c r="A186" s="55"/>
      <c r="B186" s="82"/>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6"/>
    </row>
    <row r="187" spans="1:33">
      <c r="A187" s="55"/>
      <c r="B187" s="82"/>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6"/>
    </row>
    <row r="188" spans="1:33">
      <c r="A188" s="55"/>
      <c r="B188" s="82"/>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6"/>
    </row>
    <row r="189" spans="1:33">
      <c r="A189" s="55"/>
      <c r="B189" s="82"/>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6"/>
    </row>
    <row r="190" spans="1:33">
      <c r="A190" s="55"/>
      <c r="B190" s="82"/>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6"/>
    </row>
    <row r="191" spans="1:33">
      <c r="A191" s="55"/>
      <c r="B191" s="82"/>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6"/>
    </row>
    <row r="192" spans="1:33">
      <c r="A192" s="55"/>
      <c r="B192" s="82"/>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6"/>
    </row>
    <row r="193" spans="1:33">
      <c r="A193" s="55"/>
      <c r="B193" s="82"/>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6"/>
    </row>
    <row r="194" spans="1:33">
      <c r="A194" s="55"/>
      <c r="B194" s="82"/>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6"/>
    </row>
    <row r="195" spans="1:33">
      <c r="A195" s="55"/>
      <c r="B195" s="82"/>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6"/>
    </row>
    <row r="196" spans="1:33">
      <c r="A196" s="55"/>
      <c r="B196" s="82"/>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6"/>
    </row>
    <row r="197" spans="1:33">
      <c r="A197" s="55"/>
      <c r="B197" s="82"/>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c r="AE197" s="83"/>
      <c r="AF197" s="83"/>
      <c r="AG197" s="86"/>
    </row>
    <row r="198" spans="1:33">
      <c r="A198" s="55"/>
      <c r="B198" s="82"/>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6"/>
    </row>
    <row r="199" spans="1:33">
      <c r="A199" s="55"/>
      <c r="B199" s="82"/>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c r="AB199" s="83"/>
      <c r="AC199" s="83"/>
      <c r="AD199" s="83"/>
      <c r="AE199" s="83"/>
      <c r="AF199" s="83"/>
      <c r="AG199" s="86"/>
    </row>
    <row r="200" spans="1:33">
      <c r="A200" s="55"/>
      <c r="B200" s="82"/>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c r="AB200" s="83"/>
      <c r="AC200" s="83"/>
      <c r="AD200" s="83"/>
      <c r="AE200" s="83"/>
      <c r="AF200" s="83"/>
      <c r="AG200" s="86"/>
    </row>
    <row r="201" spans="1:33">
      <c r="A201" s="55"/>
      <c r="B201" s="82"/>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c r="AB201" s="83"/>
      <c r="AC201" s="83"/>
      <c r="AD201" s="83"/>
      <c r="AE201" s="83"/>
      <c r="AF201" s="83"/>
      <c r="AG201" s="86"/>
    </row>
    <row r="202" spans="1:33">
      <c r="A202" s="55"/>
      <c r="B202" s="82"/>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c r="AC202" s="83"/>
      <c r="AD202" s="83"/>
      <c r="AE202" s="83"/>
      <c r="AF202" s="83"/>
      <c r="AG202" s="86"/>
    </row>
    <row r="203" spans="1:33">
      <c r="A203" s="55"/>
      <c r="B203" s="82"/>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c r="AB203" s="83"/>
      <c r="AC203" s="83"/>
      <c r="AD203" s="83"/>
      <c r="AE203" s="83"/>
      <c r="AF203" s="83"/>
      <c r="AG203" s="86"/>
    </row>
    <row r="204" spans="1:33">
      <c r="A204" s="55"/>
      <c r="B204" s="82"/>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c r="AB204" s="83"/>
      <c r="AC204" s="83"/>
      <c r="AD204" s="83"/>
      <c r="AE204" s="83"/>
      <c r="AF204" s="83"/>
      <c r="AG204" s="86"/>
    </row>
    <row r="205" spans="1:33">
      <c r="A205" s="55"/>
      <c r="B205" s="81"/>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7"/>
    </row>
    <row r="206" spans="1:33">
      <c r="A206" s="55"/>
      <c r="B206" s="82"/>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6"/>
    </row>
    <row r="207" spans="1:33">
      <c r="A207" s="55"/>
      <c r="B207" s="82"/>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6"/>
    </row>
    <row r="208" spans="1:33">
      <c r="A208" s="55"/>
      <c r="B208" s="82"/>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6"/>
    </row>
    <row r="209" spans="1:33">
      <c r="A209" s="55"/>
      <c r="B209" s="82"/>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6"/>
    </row>
    <row r="210" spans="1:33">
      <c r="A210" s="55"/>
      <c r="B210" s="82"/>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c r="AB210" s="83"/>
      <c r="AC210" s="83"/>
      <c r="AD210" s="83"/>
      <c r="AE210" s="83"/>
      <c r="AF210" s="83"/>
      <c r="AG210" s="86"/>
    </row>
    <row r="211" spans="1:33">
      <c r="A211" s="55"/>
      <c r="B211" s="82"/>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6"/>
    </row>
    <row r="212" spans="1:33">
      <c r="A212" s="55"/>
      <c r="B212" s="82"/>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6"/>
    </row>
    <row r="213" spans="1:33">
      <c r="A213" s="55"/>
      <c r="B213" s="82"/>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6"/>
    </row>
    <row r="214" spans="1:33">
      <c r="A214" s="55"/>
      <c r="B214" s="82"/>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6"/>
    </row>
    <row r="215" spans="1:33">
      <c r="A215" s="55"/>
      <c r="B215" s="82"/>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6"/>
    </row>
    <row r="216" spans="1:33">
      <c r="A216" s="55"/>
      <c r="B216" s="82"/>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6"/>
    </row>
    <row r="217" spans="1:33">
      <c r="A217" s="55"/>
      <c r="B217" s="82"/>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6"/>
    </row>
    <row r="219" spans="1:33">
      <c r="A219" s="55"/>
      <c r="B219" s="81"/>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7"/>
    </row>
    <row r="220" spans="1:33">
      <c r="A220" s="55"/>
      <c r="B220" s="82"/>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6"/>
    </row>
    <row r="221" spans="1:33">
      <c r="A221" s="55"/>
      <c r="B221" s="82"/>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c r="AC221" s="83"/>
      <c r="AD221" s="83"/>
      <c r="AE221" s="83"/>
      <c r="AF221" s="83"/>
      <c r="AG221" s="86"/>
    </row>
    <row r="223" spans="1:33">
      <c r="A223" s="55"/>
      <c r="B223" s="82"/>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6"/>
    </row>
    <row r="224" spans="1:33">
      <c r="A224" s="55"/>
      <c r="B224" s="82"/>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6"/>
    </row>
    <row r="226" spans="1:33">
      <c r="A226" s="55"/>
      <c r="B226" s="90"/>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c r="AD226" s="91"/>
      <c r="AE226" s="91"/>
      <c r="AF226" s="91"/>
      <c r="AG226" s="92"/>
    </row>
    <row r="228" spans="1:33">
      <c r="A228" s="13"/>
      <c r="B228" s="9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2"/>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2"/>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2"/>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2"/>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2"/>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2"/>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2"/>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2"/>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c r="AA258" s="100"/>
      <c r="AB258" s="100"/>
      <c r="AC258" s="100"/>
      <c r="AD258" s="100"/>
      <c r="AE258" s="100"/>
      <c r="AF258" s="100"/>
      <c r="AG258" s="10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c r="AA340" s="100"/>
      <c r="AB340" s="100"/>
      <c r="AC340" s="100"/>
      <c r="AD340" s="100"/>
      <c r="AE340" s="100"/>
      <c r="AF340" s="100"/>
      <c r="AG340" s="10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c r="AA452" s="100"/>
      <c r="AB452" s="100"/>
      <c r="AC452" s="100"/>
      <c r="AD452" s="100"/>
      <c r="AE452" s="100"/>
      <c r="AF452" s="100"/>
      <c r="AG452" s="10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c r="AA557" s="100"/>
      <c r="AB557" s="100"/>
      <c r="AC557" s="100"/>
      <c r="AD557" s="100"/>
      <c r="AE557" s="100"/>
      <c r="AF557" s="100"/>
      <c r="AG557" s="10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c r="AA638" s="100"/>
      <c r="AB638" s="100"/>
      <c r="AC638" s="100"/>
      <c r="AD638" s="100"/>
      <c r="AE638" s="100"/>
      <c r="AF638" s="100"/>
      <c r="AG638" s="10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c r="AA710" s="100"/>
      <c r="AB710" s="100"/>
      <c r="AC710" s="100"/>
      <c r="AD710" s="100"/>
      <c r="AE710" s="100"/>
      <c r="AF710" s="100"/>
      <c r="AG710" s="10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c r="AA886" s="100"/>
      <c r="AB886" s="100"/>
      <c r="AC886" s="100"/>
      <c r="AD886" s="100"/>
      <c r="AE886" s="100"/>
      <c r="AF886" s="100"/>
      <c r="AG886" s="10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c r="AA969" s="100"/>
      <c r="AB969" s="100"/>
      <c r="AC969" s="100"/>
      <c r="AD969" s="100"/>
      <c r="AE969" s="100"/>
      <c r="AF969" s="100"/>
      <c r="AG969" s="10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00"/>
      <c r="C1071" s="100"/>
      <c r="D1071" s="100"/>
      <c r="E1071" s="100"/>
      <c r="F1071" s="100"/>
      <c r="G1071" s="100"/>
      <c r="H1071" s="100"/>
      <c r="I1071" s="100"/>
      <c r="J1071" s="100"/>
      <c r="K1071" s="100"/>
      <c r="L1071" s="100"/>
      <c r="M1071" s="100"/>
      <c r="N1071" s="100"/>
      <c r="O1071" s="100"/>
      <c r="P1071" s="100"/>
      <c r="Q1071" s="100"/>
      <c r="R1071" s="100"/>
      <c r="S1071" s="100"/>
      <c r="T1071" s="100"/>
      <c r="U1071" s="100"/>
      <c r="V1071" s="100"/>
      <c r="W1071" s="100"/>
      <c r="X1071" s="100"/>
      <c r="Y1071" s="100"/>
      <c r="Z1071" s="100"/>
      <c r="AA1071" s="100"/>
      <c r="AB1071" s="100"/>
      <c r="AC1071" s="100"/>
      <c r="AD1071" s="100"/>
      <c r="AE1071" s="100"/>
      <c r="AF1071" s="100"/>
      <c r="AG1071" s="100"/>
    </row>
    <row r="1169" spans="2:33">
      <c r="B1169" s="100"/>
      <c r="C1169" s="100"/>
      <c r="D1169" s="100"/>
      <c r="E1169" s="100"/>
      <c r="F1169" s="100"/>
      <c r="G1169" s="100"/>
      <c r="H1169" s="100"/>
      <c r="I1169" s="100"/>
      <c r="J1169" s="100"/>
      <c r="K1169" s="100"/>
      <c r="L1169" s="100"/>
      <c r="M1169" s="100"/>
      <c r="N1169" s="100"/>
      <c r="O1169" s="100"/>
      <c r="P1169" s="100"/>
      <c r="Q1169" s="100"/>
      <c r="R1169" s="100"/>
      <c r="S1169" s="100"/>
      <c r="T1169" s="100"/>
      <c r="U1169" s="100"/>
      <c r="V1169" s="100"/>
      <c r="W1169" s="100"/>
      <c r="X1169" s="100"/>
      <c r="Y1169" s="100"/>
      <c r="Z1169" s="100"/>
      <c r="AA1169" s="100"/>
      <c r="AB1169" s="100"/>
      <c r="AC1169" s="100"/>
      <c r="AD1169" s="100"/>
      <c r="AE1169" s="100"/>
      <c r="AF1169" s="100"/>
      <c r="AG1169" s="10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00"/>
      <c r="C1269" s="100"/>
      <c r="D1269" s="100"/>
      <c r="E1269" s="100"/>
      <c r="F1269" s="100"/>
      <c r="G1269" s="100"/>
      <c r="H1269" s="100"/>
      <c r="I1269" s="100"/>
      <c r="J1269" s="100"/>
      <c r="K1269" s="100"/>
      <c r="L1269" s="100"/>
      <c r="M1269" s="100"/>
      <c r="N1269" s="100"/>
      <c r="O1269" s="100"/>
      <c r="P1269" s="100"/>
      <c r="Q1269" s="100"/>
      <c r="R1269" s="100"/>
      <c r="S1269" s="100"/>
      <c r="T1269" s="100"/>
      <c r="U1269" s="100"/>
      <c r="V1269" s="100"/>
      <c r="W1269" s="100"/>
      <c r="X1269" s="100"/>
      <c r="Y1269" s="100"/>
      <c r="Z1269" s="100"/>
      <c r="AA1269" s="100"/>
      <c r="AB1269" s="100"/>
      <c r="AC1269" s="100"/>
      <c r="AD1269" s="100"/>
      <c r="AE1269" s="100"/>
      <c r="AF1269" s="100"/>
      <c r="AG1269" s="10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00"/>
      <c r="C1484" s="100"/>
      <c r="D1484" s="100"/>
      <c r="E1484" s="100"/>
      <c r="F1484" s="100"/>
      <c r="G1484" s="100"/>
      <c r="H1484" s="100"/>
      <c r="I1484" s="100"/>
      <c r="J1484" s="100"/>
      <c r="K1484" s="100"/>
      <c r="L1484" s="100"/>
      <c r="M1484" s="100"/>
      <c r="N1484" s="100"/>
      <c r="O1484" s="100"/>
      <c r="P1484" s="100"/>
      <c r="Q1484" s="100"/>
      <c r="R1484" s="100"/>
      <c r="S1484" s="100"/>
      <c r="T1484" s="100"/>
      <c r="U1484" s="100"/>
      <c r="V1484" s="100"/>
      <c r="W1484" s="100"/>
      <c r="X1484" s="100"/>
      <c r="Y1484" s="100"/>
      <c r="Z1484" s="100"/>
      <c r="AA1484" s="100"/>
      <c r="AB1484" s="100"/>
      <c r="AC1484" s="100"/>
      <c r="AD1484" s="100"/>
      <c r="AE1484" s="100"/>
      <c r="AF1484" s="100"/>
      <c r="AG1484" s="100"/>
    </row>
    <row r="1713" spans="2:33">
      <c r="B1713" s="100"/>
      <c r="C1713" s="100"/>
      <c r="D1713" s="100"/>
      <c r="E1713" s="100"/>
      <c r="F1713" s="100"/>
      <c r="G1713" s="100"/>
      <c r="H1713" s="100"/>
      <c r="I1713" s="100"/>
      <c r="J1713" s="100"/>
      <c r="K1713" s="100"/>
      <c r="L1713" s="100"/>
      <c r="M1713" s="100"/>
      <c r="N1713" s="100"/>
      <c r="O1713" s="100"/>
      <c r="P1713" s="100"/>
      <c r="Q1713" s="100"/>
      <c r="R1713" s="100"/>
      <c r="S1713" s="100"/>
      <c r="T1713" s="100"/>
      <c r="U1713" s="100"/>
      <c r="V1713" s="100"/>
      <c r="W1713" s="100"/>
      <c r="X1713" s="100"/>
      <c r="Y1713" s="100"/>
      <c r="Z1713" s="100"/>
      <c r="AA1713" s="100"/>
      <c r="AB1713" s="100"/>
      <c r="AC1713" s="100"/>
      <c r="AD1713" s="100"/>
      <c r="AE1713" s="100"/>
      <c r="AF1713" s="100"/>
      <c r="AG1713" s="10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00"/>
      <c r="C1990" s="100"/>
      <c r="D1990" s="100"/>
      <c r="E1990" s="100"/>
      <c r="F1990" s="100"/>
      <c r="G1990" s="100"/>
      <c r="H1990" s="100"/>
      <c r="I1990" s="100"/>
      <c r="J1990" s="100"/>
      <c r="K1990" s="100"/>
      <c r="L1990" s="100"/>
      <c r="M1990" s="100"/>
      <c r="N1990" s="100"/>
      <c r="O1990" s="100"/>
      <c r="P1990" s="100"/>
      <c r="Q1990" s="100"/>
      <c r="R1990" s="100"/>
      <c r="S1990" s="100"/>
      <c r="T1990" s="100"/>
      <c r="U1990" s="100"/>
      <c r="V1990" s="100"/>
      <c r="W1990" s="100"/>
      <c r="X1990" s="100"/>
      <c r="Y1990" s="100"/>
      <c r="Z1990" s="100"/>
      <c r="AA1990" s="100"/>
      <c r="AB1990" s="100"/>
      <c r="AC1990" s="100"/>
      <c r="AD1990" s="100"/>
      <c r="AE1990" s="100"/>
      <c r="AF1990" s="100"/>
      <c r="AG1990" s="10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00"/>
      <c r="C2325" s="100"/>
      <c r="D2325" s="100"/>
      <c r="E2325" s="100"/>
      <c r="F2325" s="100"/>
      <c r="G2325" s="100"/>
      <c r="H2325" s="100"/>
      <c r="I2325" s="100"/>
      <c r="J2325" s="100"/>
      <c r="K2325" s="100"/>
      <c r="L2325" s="100"/>
      <c r="M2325" s="100"/>
      <c r="N2325" s="100"/>
      <c r="O2325" s="100"/>
      <c r="P2325" s="100"/>
      <c r="Q2325" s="100"/>
      <c r="R2325" s="100"/>
      <c r="S2325" s="100"/>
      <c r="T2325" s="100"/>
      <c r="U2325" s="100"/>
      <c r="V2325" s="100"/>
      <c r="W2325" s="100"/>
      <c r="X2325" s="100"/>
      <c r="Y2325" s="100"/>
      <c r="Z2325" s="100"/>
      <c r="AA2325" s="100"/>
      <c r="AB2325" s="100"/>
      <c r="AC2325" s="100"/>
      <c r="AD2325" s="100"/>
      <c r="AE2325" s="100"/>
      <c r="AF2325" s="100"/>
      <c r="AG2325" s="10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00"/>
      <c r="C2645" s="100"/>
      <c r="D2645" s="100"/>
      <c r="E2645" s="100"/>
      <c r="F2645" s="100"/>
      <c r="G2645" s="100"/>
      <c r="H2645" s="100"/>
      <c r="I2645" s="100"/>
      <c r="J2645" s="100"/>
      <c r="K2645" s="100"/>
      <c r="L2645" s="100"/>
      <c r="M2645" s="100"/>
      <c r="N2645" s="100"/>
      <c r="O2645" s="100"/>
      <c r="P2645" s="100"/>
      <c r="Q2645" s="100"/>
      <c r="R2645" s="100"/>
      <c r="S2645" s="100"/>
      <c r="T2645" s="100"/>
      <c r="U2645" s="100"/>
      <c r="V2645" s="100"/>
      <c r="W2645" s="100"/>
      <c r="X2645" s="100"/>
      <c r="Y2645" s="100"/>
      <c r="Z2645" s="100"/>
      <c r="AA2645" s="100"/>
      <c r="AB2645" s="100"/>
      <c r="AC2645" s="100"/>
      <c r="AD2645" s="100"/>
      <c r="AE2645" s="100"/>
      <c r="AF2645" s="100"/>
      <c r="AG2645" s="10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00"/>
      <c r="C2971" s="100"/>
      <c r="D2971" s="100"/>
      <c r="E2971" s="100"/>
      <c r="F2971" s="100"/>
      <c r="G2971" s="100"/>
      <c r="H2971" s="100"/>
      <c r="I2971" s="100"/>
      <c r="J2971" s="100"/>
      <c r="K2971" s="100"/>
      <c r="L2971" s="100"/>
      <c r="M2971" s="100"/>
      <c r="N2971" s="100"/>
      <c r="O2971" s="100"/>
      <c r="P2971" s="100"/>
      <c r="Q2971" s="100"/>
      <c r="R2971" s="100"/>
      <c r="S2971" s="100"/>
      <c r="T2971" s="100"/>
      <c r="U2971" s="100"/>
      <c r="V2971" s="100"/>
      <c r="W2971" s="100"/>
      <c r="X2971" s="100"/>
      <c r="Y2971" s="100"/>
      <c r="Z2971" s="100"/>
      <c r="AA2971" s="100"/>
      <c r="AB2971" s="100"/>
      <c r="AC2971" s="100"/>
      <c r="AD2971" s="100"/>
      <c r="AE2971" s="100"/>
      <c r="AF2971" s="100"/>
      <c r="AG2971" s="10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00"/>
      <c r="C3293" s="100"/>
      <c r="D3293" s="100"/>
      <c r="E3293" s="100"/>
      <c r="F3293" s="100"/>
      <c r="G3293" s="100"/>
      <c r="H3293" s="100"/>
      <c r="I3293" s="100"/>
      <c r="J3293" s="100"/>
      <c r="K3293" s="100"/>
      <c r="L3293" s="100"/>
      <c r="M3293" s="100"/>
      <c r="N3293" s="100"/>
      <c r="O3293" s="100"/>
      <c r="P3293" s="100"/>
      <c r="Q3293" s="100"/>
      <c r="R3293" s="100"/>
      <c r="S3293" s="100"/>
      <c r="T3293" s="100"/>
      <c r="U3293" s="100"/>
      <c r="V3293" s="100"/>
      <c r="W3293" s="100"/>
      <c r="X3293" s="100"/>
      <c r="Y3293" s="100"/>
      <c r="Z3293" s="100"/>
      <c r="AA3293" s="100"/>
      <c r="AB3293" s="100"/>
      <c r="AC3293" s="100"/>
      <c r="AD3293" s="100"/>
      <c r="AE3293" s="100"/>
      <c r="AF3293" s="100"/>
      <c r="AG3293" s="10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00"/>
      <c r="C3402" s="100"/>
      <c r="D3402" s="100"/>
      <c r="E3402" s="100"/>
      <c r="F3402" s="100"/>
      <c r="G3402" s="100"/>
      <c r="H3402" s="100"/>
      <c r="I3402" s="100"/>
      <c r="J3402" s="100"/>
      <c r="K3402" s="100"/>
      <c r="L3402" s="100"/>
      <c r="M3402" s="100"/>
      <c r="N3402" s="100"/>
      <c r="O3402" s="100"/>
      <c r="P3402" s="100"/>
      <c r="Q3402" s="100"/>
      <c r="R3402" s="100"/>
      <c r="S3402" s="100"/>
      <c r="T3402" s="100"/>
      <c r="U3402" s="100"/>
      <c r="V3402" s="100"/>
      <c r="W3402" s="100"/>
      <c r="X3402" s="100"/>
      <c r="Y3402" s="100"/>
      <c r="Z3402" s="100"/>
      <c r="AA3402" s="100"/>
      <c r="AB3402" s="100"/>
      <c r="AC3402" s="100"/>
      <c r="AD3402" s="100"/>
      <c r="AE3402" s="100"/>
      <c r="AF3402" s="100"/>
      <c r="AG3402" s="10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00"/>
      <c r="C3527" s="100"/>
      <c r="D3527" s="100"/>
      <c r="E3527" s="100"/>
      <c r="F3527" s="100"/>
      <c r="G3527" s="100"/>
      <c r="H3527" s="100"/>
      <c r="I3527" s="100"/>
      <c r="J3527" s="100"/>
      <c r="K3527" s="100"/>
      <c r="L3527" s="100"/>
      <c r="M3527" s="100"/>
      <c r="N3527" s="100"/>
      <c r="O3527" s="100"/>
      <c r="P3527" s="100"/>
      <c r="Q3527" s="100"/>
      <c r="R3527" s="100"/>
      <c r="S3527" s="100"/>
      <c r="T3527" s="100"/>
      <c r="U3527" s="100"/>
      <c r="V3527" s="100"/>
      <c r="W3527" s="100"/>
      <c r="X3527" s="100"/>
      <c r="Y3527" s="100"/>
      <c r="Z3527" s="100"/>
      <c r="AA3527" s="100"/>
      <c r="AB3527" s="100"/>
      <c r="AC3527" s="100"/>
      <c r="AD3527" s="100"/>
      <c r="AE3527" s="100"/>
      <c r="AF3527" s="100"/>
      <c r="AG3527" s="10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00"/>
      <c r="C3652" s="100"/>
      <c r="D3652" s="100"/>
      <c r="E3652" s="100"/>
      <c r="F3652" s="100"/>
      <c r="G3652" s="100"/>
      <c r="H3652" s="100"/>
      <c r="I3652" s="100"/>
      <c r="J3652" s="100"/>
      <c r="K3652" s="100"/>
      <c r="L3652" s="100"/>
      <c r="M3652" s="100"/>
      <c r="N3652" s="100"/>
      <c r="O3652" s="100"/>
      <c r="P3652" s="100"/>
      <c r="Q3652" s="100"/>
      <c r="R3652" s="100"/>
      <c r="S3652" s="100"/>
      <c r="T3652" s="100"/>
      <c r="U3652" s="100"/>
      <c r="V3652" s="100"/>
      <c r="W3652" s="100"/>
      <c r="X3652" s="100"/>
      <c r="Y3652" s="100"/>
      <c r="Z3652" s="100"/>
      <c r="AA3652" s="100"/>
      <c r="AB3652" s="100"/>
      <c r="AC3652" s="100"/>
      <c r="AD3652" s="100"/>
      <c r="AE3652" s="100"/>
      <c r="AF3652" s="100"/>
      <c r="AG3652" s="10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00"/>
      <c r="C3777" s="100"/>
      <c r="D3777" s="100"/>
      <c r="E3777" s="100"/>
      <c r="F3777" s="100"/>
      <c r="G3777" s="100"/>
      <c r="H3777" s="100"/>
      <c r="I3777" s="100"/>
      <c r="J3777" s="100"/>
      <c r="K3777" s="100"/>
      <c r="L3777" s="100"/>
      <c r="M3777" s="100"/>
      <c r="N3777" s="100"/>
      <c r="O3777" s="100"/>
      <c r="P3777" s="100"/>
      <c r="Q3777" s="100"/>
      <c r="R3777" s="100"/>
      <c r="S3777" s="100"/>
      <c r="T3777" s="100"/>
      <c r="U3777" s="100"/>
      <c r="V3777" s="100"/>
      <c r="W3777" s="100"/>
      <c r="X3777" s="100"/>
      <c r="Y3777" s="100"/>
      <c r="Z3777" s="100"/>
      <c r="AA3777" s="100"/>
      <c r="AB3777" s="100"/>
      <c r="AC3777" s="100"/>
      <c r="AD3777" s="100"/>
      <c r="AE3777" s="100"/>
      <c r="AF3777" s="100"/>
      <c r="AG3777" s="10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00"/>
      <c r="C3902" s="100"/>
      <c r="D3902" s="100"/>
      <c r="E3902" s="100"/>
      <c r="F3902" s="100"/>
      <c r="G3902" s="100"/>
      <c r="H3902" s="100"/>
      <c r="I3902" s="100"/>
      <c r="J3902" s="100"/>
      <c r="K3902" s="100"/>
      <c r="L3902" s="100"/>
      <c r="M3902" s="100"/>
      <c r="N3902" s="100"/>
      <c r="O3902" s="100"/>
      <c r="P3902" s="100"/>
      <c r="Q3902" s="100"/>
      <c r="R3902" s="100"/>
      <c r="S3902" s="100"/>
      <c r="T3902" s="100"/>
      <c r="U3902" s="100"/>
      <c r="V3902" s="100"/>
      <c r="W3902" s="100"/>
      <c r="X3902" s="100"/>
      <c r="Y3902" s="100"/>
      <c r="Z3902" s="100"/>
      <c r="AA3902" s="100"/>
      <c r="AB3902" s="100"/>
      <c r="AC3902" s="100"/>
      <c r="AD3902" s="100"/>
      <c r="AE3902" s="100"/>
      <c r="AF3902" s="100"/>
      <c r="AG3902" s="10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00"/>
      <c r="C4027" s="100"/>
      <c r="D4027" s="100"/>
      <c r="E4027" s="100"/>
      <c r="F4027" s="100"/>
      <c r="G4027" s="100"/>
      <c r="H4027" s="100"/>
      <c r="I4027" s="100"/>
      <c r="J4027" s="100"/>
      <c r="K4027" s="100"/>
      <c r="L4027" s="100"/>
      <c r="M4027" s="100"/>
      <c r="N4027" s="100"/>
      <c r="O4027" s="100"/>
      <c r="P4027" s="100"/>
      <c r="Q4027" s="100"/>
      <c r="R4027" s="100"/>
      <c r="S4027" s="100"/>
      <c r="T4027" s="100"/>
      <c r="U4027" s="100"/>
      <c r="V4027" s="100"/>
      <c r="W4027" s="100"/>
      <c r="X4027" s="100"/>
      <c r="Y4027" s="100"/>
      <c r="Z4027" s="100"/>
      <c r="AA4027" s="100"/>
      <c r="AB4027" s="100"/>
      <c r="AC4027" s="100"/>
      <c r="AD4027" s="100"/>
      <c r="AE4027" s="100"/>
      <c r="AF4027" s="100"/>
      <c r="AG4027" s="10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00"/>
      <c r="C4152" s="100"/>
      <c r="D4152" s="100"/>
      <c r="E4152" s="100"/>
      <c r="F4152" s="100"/>
      <c r="G4152" s="100"/>
      <c r="H4152" s="100"/>
      <c r="I4152" s="100"/>
      <c r="J4152" s="100"/>
      <c r="K4152" s="100"/>
      <c r="L4152" s="100"/>
      <c r="M4152" s="100"/>
      <c r="N4152" s="100"/>
      <c r="O4152" s="100"/>
      <c r="P4152" s="100"/>
      <c r="Q4152" s="100"/>
      <c r="R4152" s="100"/>
      <c r="S4152" s="100"/>
      <c r="T4152" s="100"/>
      <c r="U4152" s="100"/>
      <c r="V4152" s="100"/>
      <c r="W4152" s="100"/>
      <c r="X4152" s="100"/>
      <c r="Y4152" s="100"/>
      <c r="Z4152" s="100"/>
      <c r="AA4152" s="100"/>
      <c r="AB4152" s="100"/>
      <c r="AC4152" s="100"/>
      <c r="AD4152" s="100"/>
      <c r="AE4152" s="100"/>
      <c r="AF4152" s="100"/>
      <c r="AG4152" s="10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00"/>
      <c r="C4277" s="100"/>
      <c r="D4277" s="100"/>
      <c r="E4277" s="100"/>
      <c r="F4277" s="100"/>
      <c r="G4277" s="100"/>
      <c r="H4277" s="100"/>
      <c r="I4277" s="100"/>
      <c r="J4277" s="100"/>
      <c r="K4277" s="100"/>
      <c r="L4277" s="100"/>
      <c r="M4277" s="100"/>
      <c r="N4277" s="100"/>
      <c r="O4277" s="100"/>
      <c r="P4277" s="100"/>
      <c r="Q4277" s="100"/>
      <c r="R4277" s="100"/>
      <c r="S4277" s="100"/>
      <c r="T4277" s="100"/>
      <c r="U4277" s="100"/>
      <c r="V4277" s="100"/>
      <c r="W4277" s="100"/>
      <c r="X4277" s="100"/>
      <c r="Y4277" s="100"/>
      <c r="Z4277" s="100"/>
      <c r="AA4277" s="100"/>
      <c r="AB4277" s="100"/>
      <c r="AC4277" s="100"/>
      <c r="AD4277" s="100"/>
      <c r="AE4277" s="100"/>
      <c r="AF4277" s="100"/>
      <c r="AG4277" s="10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00"/>
      <c r="C4402" s="100"/>
      <c r="D4402" s="100"/>
      <c r="E4402" s="100"/>
      <c r="F4402" s="100"/>
      <c r="G4402" s="100"/>
      <c r="H4402" s="100"/>
      <c r="I4402" s="100"/>
      <c r="J4402" s="100"/>
      <c r="K4402" s="100"/>
      <c r="L4402" s="100"/>
      <c r="M4402" s="100"/>
      <c r="N4402" s="100"/>
      <c r="O4402" s="100"/>
      <c r="P4402" s="100"/>
      <c r="Q4402" s="100"/>
      <c r="R4402" s="100"/>
      <c r="S4402" s="100"/>
      <c r="T4402" s="100"/>
      <c r="U4402" s="100"/>
      <c r="V4402" s="100"/>
      <c r="W4402" s="100"/>
      <c r="X4402" s="100"/>
      <c r="Y4402" s="100"/>
      <c r="Z4402" s="100"/>
      <c r="AA4402" s="100"/>
      <c r="AB4402" s="100"/>
      <c r="AC4402" s="100"/>
      <c r="AD4402" s="100"/>
      <c r="AE4402" s="100"/>
      <c r="AF4402" s="100"/>
      <c r="AG4402" s="10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L7" sqref="L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f>INDEX('AEO 2022 Table 7'!18:18,MATCH(C$1,'AEO 2022 Table 7'!1:1,0))/INDEX('AEO 2021 Table 7'!18:18,MATCH($B$1,'AEO 2021 Table 7'!1:1,0))</f>
        <v>1.0451900749195433</v>
      </c>
      <c r="D2">
        <f>INDEX('AEO 2023 Table 7'!18:18,MATCH(D$1,'AEO 2023 Table 7'!1:1,0))/INDEX('AEO 2021 Table 7'!18:18,MATCH($B$1,'AEO 2021 Table 7'!1:1,0))</f>
        <v>1.0804432571680986</v>
      </c>
      <c r="E2">
        <f>INDEX('AEO 2023 Table 7'!18:18,MATCH(E$1,'AEO 2023 Table 7'!1:1,0))/INDEX('AEO 2021 Table 7'!18:18,MATCH($B$1,'AEO 2021 Table 7'!1:1,0))</f>
        <v>1.1025950691774089</v>
      </c>
      <c r="F2">
        <f>INDEX('AEO 2023 Table 7'!18:18,MATCH(F$1,'AEO 2023 Table 7'!1:1,0))/INDEX('AEO 2021 Table 7'!18:18,MATCH($B$1,'AEO 2021 Table 7'!1:1,0))</f>
        <v>1.1108856414925359</v>
      </c>
      <c r="G2">
        <f>INDEX('AEO 2023 Table 7'!18:18,MATCH(G$1,'AEO 2023 Table 7'!1:1,0))/INDEX('AEO 2021 Table 7'!18:18,MATCH($B$1,'AEO 2021 Table 7'!1:1,0))</f>
        <v>1.1144845692856074</v>
      </c>
      <c r="H2">
        <f>INDEX('AEO 2023 Table 7'!18:18,MATCH(H$1,'AEO 2023 Table 7'!1:1,0))/INDEX('AEO 2021 Table 7'!18:18,MATCH($B$1,'AEO 2021 Table 7'!1:1,0))</f>
        <v>1.1228779496543404</v>
      </c>
      <c r="I2">
        <f>INDEX('AEO 2023 Table 7'!18:18,MATCH(I$1,'AEO 2023 Table 7'!1:1,0))/INDEX('AEO 2021 Table 7'!18:18,MATCH($B$1,'AEO 2021 Table 7'!1:1,0))</f>
        <v>1.1342248058004067</v>
      </c>
      <c r="J2">
        <f>INDEX('AEO 2023 Table 7'!18:18,MATCH(J$1,'AEO 2023 Table 7'!1:1,0))/INDEX('AEO 2021 Table 7'!18:18,MATCH($B$1,'AEO 2021 Table 7'!1:1,0))</f>
        <v>1.1444389177723218</v>
      </c>
      <c r="K2">
        <f>INDEX('AEO 2023 Table 7'!18:18,MATCH(K$1,'AEO 2023 Table 7'!1:1,0))/INDEX('AEO 2021 Table 7'!18:18,MATCH($B$1,'AEO 2021 Table 7'!1:1,0))</f>
        <v>1.1521007550696232</v>
      </c>
      <c r="L2">
        <f>INDEX('AEO 2023 Table 7'!18:18,MATCH(L$1,'AEO 2023 Table 7'!1:1,0))/INDEX('AEO 2021 Table 7'!18:18,MATCH($B$1,'AEO 2021 Table 7'!1:1,0))</f>
        <v>1.1575026757172613</v>
      </c>
      <c r="M2">
        <f>INDEX('AEO 2023 Table 7'!18:18,MATCH(M$1,'AEO 2023 Table 7'!1:1,0))/INDEX('AEO 2021 Table 7'!18:18,MATCH($B$1,'AEO 2021 Table 7'!1:1,0))</f>
        <v>1.1619483057982798</v>
      </c>
      <c r="N2">
        <f>INDEX('AEO 2023 Table 7'!18:18,MATCH(N$1,'AEO 2023 Table 7'!1:1,0))/INDEX('AEO 2021 Table 7'!18:18,MATCH($B$1,'AEO 2021 Table 7'!1:1,0))</f>
        <v>1.1658569575742659</v>
      </c>
      <c r="O2">
        <f>INDEX('AEO 2023 Table 7'!18:18,MATCH(O$1,'AEO 2023 Table 7'!1:1,0))/INDEX('AEO 2021 Table 7'!18:18,MATCH($B$1,'AEO 2021 Table 7'!1:1,0))</f>
        <v>1.1718856629359866</v>
      </c>
      <c r="P2">
        <f>INDEX('AEO 2023 Table 7'!18:18,MATCH(P$1,'AEO 2023 Table 7'!1:1,0))/INDEX('AEO 2021 Table 7'!18:18,MATCH($B$1,'AEO 2021 Table 7'!1:1,0))</f>
        <v>1.179993372687572</v>
      </c>
      <c r="Q2">
        <f>INDEX('AEO 2023 Table 7'!18:18,MATCH(Q$1,'AEO 2023 Table 7'!1:1,0))/INDEX('AEO 2021 Table 7'!18:18,MATCH($B$1,'AEO 2021 Table 7'!1:1,0))</f>
        <v>1.1877287638627307</v>
      </c>
      <c r="R2">
        <f>INDEX('AEO 2023 Table 7'!18:18,MATCH(R$1,'AEO 2023 Table 7'!1:1,0))/INDEX('AEO 2021 Table 7'!18:18,MATCH($B$1,'AEO 2021 Table 7'!1:1,0))</f>
        <v>1.1941533770803239</v>
      </c>
      <c r="S2">
        <f>INDEX('AEO 2023 Table 7'!18:18,MATCH(S$1,'AEO 2023 Table 7'!1:1,0))/INDEX('AEO 2021 Table 7'!18:18,MATCH($B$1,'AEO 2021 Table 7'!1:1,0))</f>
        <v>1.2011830435994313</v>
      </c>
      <c r="T2">
        <f>INDEX('AEO 2023 Table 7'!18:18,MATCH(T$1,'AEO 2023 Table 7'!1:1,0))/INDEX('AEO 2021 Table 7'!18:18,MATCH($B$1,'AEO 2021 Table 7'!1:1,0))</f>
        <v>1.2090560690829828</v>
      </c>
      <c r="U2">
        <f>INDEX('AEO 2023 Table 7'!18:18,MATCH(U$1,'AEO 2023 Table 7'!1:1,0))/INDEX('AEO 2021 Table 7'!18:18,MATCH($B$1,'AEO 2021 Table 7'!1:1,0))</f>
        <v>1.2168390100860904</v>
      </c>
      <c r="V2">
        <f>INDEX('AEO 2023 Table 7'!18:18,MATCH(V$1,'AEO 2023 Table 7'!1:1,0))/INDEX('AEO 2021 Table 7'!18:18,MATCH($B$1,'AEO 2021 Table 7'!1:1,0))</f>
        <v>1.2255093313039584</v>
      </c>
      <c r="W2">
        <f>INDEX('AEO 2023 Table 7'!18:18,MATCH(W$1,'AEO 2023 Table 7'!1:1,0))/INDEX('AEO 2021 Table 7'!18:18,MATCH($B$1,'AEO 2021 Table 7'!1:1,0))</f>
        <v>1.2348114520309639</v>
      </c>
      <c r="X2">
        <f>INDEX('AEO 2023 Table 7'!18:18,MATCH(X$1,'AEO 2023 Table 7'!1:1,0))/INDEX('AEO 2021 Table 7'!18:18,MATCH($B$1,'AEO 2021 Table 7'!1:1,0))</f>
        <v>1.2443799259722139</v>
      </c>
      <c r="Y2">
        <f>INDEX('AEO 2023 Table 7'!18:18,MATCH(Y$1,'AEO 2023 Table 7'!1:1,0))/INDEX('AEO 2021 Table 7'!18:18,MATCH($B$1,'AEO 2021 Table 7'!1:1,0))</f>
        <v>1.2532453684796678</v>
      </c>
      <c r="Z2">
        <f>INDEX('AEO 2023 Table 7'!18:18,MATCH(Z$1,'AEO 2023 Table 7'!1:1,0))/INDEX('AEO 2021 Table 7'!18:18,MATCH($B$1,'AEO 2021 Table 7'!1:1,0))</f>
        <v>1.2615579514199531</v>
      </c>
      <c r="AA2">
        <f>INDEX('AEO 2023 Table 7'!18:18,MATCH(AA$1,'AEO 2023 Table 7'!1:1,0))/INDEX('AEO 2021 Table 7'!18:18,MATCH($B$1,'AEO 2021 Table 7'!1:1,0))</f>
        <v>1.2702547407740503</v>
      </c>
      <c r="AB2">
        <f>INDEX('AEO 2023 Table 7'!18:18,MATCH(AB$1,'AEO 2023 Table 7'!1:1,0))/INDEX('AEO 2021 Table 7'!18:18,MATCH($B$1,'AEO 2021 Table 7'!1:1,0))</f>
        <v>1.2803549001538841</v>
      </c>
      <c r="AC2">
        <f>INDEX('AEO 2023 Table 7'!18:18,MATCH(AC$1,'AEO 2023 Table 7'!1:1,0))/INDEX('AEO 2021 Table 7'!18:18,MATCH($B$1,'AEO 2021 Table 7'!1:1,0))</f>
        <v>1.2918160801610885</v>
      </c>
      <c r="AD2">
        <f>INDEX('AEO 2023 Table 7'!18:18,MATCH(AD$1,'AEO 2023 Table 7'!1:1,0))/INDEX('AEO 2021 Table 7'!18:18,MATCH($B$1,'AEO 2021 Table 7'!1:1,0))</f>
        <v>1.3042664270663551</v>
      </c>
      <c r="AE2">
        <f>INDEX('AEO 2023 Table 7'!18:18,MATCH(AE$1,'AEO 2023 Table 7'!1:1,0))/INDEX('AEO 2021 Table 7'!18:18,MATCH($B$1,'AEO 2021 Table 7'!1:1,0))</f>
        <v>1.3175057108265833</v>
      </c>
      <c r="AF2">
        <f>INDEX('AEO 2023 Table 7'!18:18,MATCH(AF$1,'AEO 2023 Table 7'!1:1,0))/INDEX('AEO 2021 Table 7'!18:18,MATCH($B$1,'AEO 2021 Table 7'!1:1,0))</f>
        <v>1.3314889820188154</v>
      </c>
    </row>
    <row r="3" spans="1:32">
      <c r="A3" t="s">
        <v>124</v>
      </c>
      <c r="B3">
        <f>INDEX('AEO 2021 Table 7'!22:22,MATCH(B$1,'AEO 2021 Table 7'!1:1,0))/INDEX('AEO 2021 Table 7'!22:22,MATCH(B$1,'AEO 2021 Table 7'!1:1,0))</f>
        <v>1</v>
      </c>
      <c r="C3">
        <f>'AEO 2022 Table 7'!E22/'AEO 2021 Table 7'!D22*'calibration multiplier'!D4</f>
        <v>1.9786316714323733</v>
      </c>
      <c r="D3">
        <f>INDEX('AEO 2023 Table 7'!22:22,MATCH(D$1,'AEO 2023 Table 7'!1:1,0))/INDEX('AEO 2021 Table 7'!22:22,MATCH($B$1,'AEO 2021 Table 7'!1:1,0))*'calibration multiplier'!$E$4</f>
        <v>1.9870673231630247</v>
      </c>
      <c r="E3">
        <f>INDEX('AEO 2023 Table 7'!22:22,MATCH(E$1,'AEO 2023 Table 7'!1:1,0))/INDEX('AEO 2021 Table 7'!22:22,MATCH($B$1,'AEO 2021 Table 7'!1:1,0))*'calibration multiplier'!$E$4</f>
        <v>2.1170162329510274</v>
      </c>
      <c r="F3">
        <f>INDEX('AEO 2023 Table 7'!22:22,MATCH(F$1,'AEO 2023 Table 7'!1:1,0))/INDEX('AEO 2021 Table 7'!22:22,MATCH($B$1,'AEO 2021 Table 7'!1:1,0))*'calibration multiplier'!$E$4</f>
        <v>2.1920649518922706</v>
      </c>
      <c r="G3">
        <f>INDEX('AEO 2023 Table 7'!22:22,MATCH(G$1,'AEO 2023 Table 7'!1:1,0))/INDEX('AEO 2021 Table 7'!22:22,MATCH($B$1,'AEO 2021 Table 7'!1:1,0))*'calibration multiplier'!$E$4</f>
        <v>2.2369015917005615</v>
      </c>
      <c r="H3">
        <f>INDEX('AEO 2023 Table 7'!22:22,MATCH(H$1,'AEO 2023 Table 7'!1:1,0))/INDEX('AEO 2021 Table 7'!22:22,MATCH($B$1,'AEO 2021 Table 7'!1:1,0))*'calibration multiplier'!$E$4</f>
        <v>2.2700102643485645</v>
      </c>
      <c r="I3">
        <f>INDEX('AEO 2023 Table 7'!22:22,MATCH(I$1,'AEO 2023 Table 7'!1:1,0))/INDEX('AEO 2021 Table 7'!22:22,MATCH($B$1,'AEO 2021 Table 7'!1:1,0))*'calibration multiplier'!$E$4</f>
        <v>2.2951233707564569</v>
      </c>
      <c r="J3">
        <f>INDEX('AEO 2023 Table 7'!22:22,MATCH(J$1,'AEO 2023 Table 7'!1:1,0))/INDEX('AEO 2021 Table 7'!22:22,MATCH($B$1,'AEO 2021 Table 7'!1:1,0))*'calibration multiplier'!$E$4</f>
        <v>2.3140589708639507</v>
      </c>
      <c r="K3">
        <f>INDEX('AEO 2023 Table 7'!22:22,MATCH(K$1,'AEO 2023 Table 7'!1:1,0))/INDEX('AEO 2021 Table 7'!22:22,MATCH($B$1,'AEO 2021 Table 7'!1:1,0))*'calibration multiplier'!$E$4</f>
        <v>2.3283302856626937</v>
      </c>
      <c r="L3">
        <f>INDEX('AEO 2023 Table 7'!22:22,MATCH(L$1,'AEO 2023 Table 7'!1:1,0))/INDEX('AEO 2021 Table 7'!22:22,MATCH($B$1,'AEO 2021 Table 7'!1:1,0))*'calibration multiplier'!$E$4</f>
        <v>2.3389854328523221</v>
      </c>
      <c r="M3">
        <f>INDEX('AEO 2023 Table 7'!22:22,MATCH(M$1,'AEO 2023 Table 7'!1:1,0))/INDEX('AEO 2021 Table 7'!22:22,MATCH($B$1,'AEO 2021 Table 7'!1:1,0))*'calibration multiplier'!$E$4</f>
        <v>2.3461115789137459</v>
      </c>
      <c r="N3">
        <f>INDEX('AEO 2023 Table 7'!22:22,MATCH(N$1,'AEO 2023 Table 7'!1:1,0))/INDEX('AEO 2021 Table 7'!22:22,MATCH($B$1,'AEO 2021 Table 7'!1:1,0))*'calibration multiplier'!$E$4</f>
        <v>2.3518315547156359</v>
      </c>
      <c r="O3">
        <f>INDEX('AEO 2023 Table 7'!22:22,MATCH(O$1,'AEO 2023 Table 7'!1:1,0))/INDEX('AEO 2021 Table 7'!22:22,MATCH($B$1,'AEO 2021 Table 7'!1:1,0))*'calibration multiplier'!$E$4</f>
        <v>2.3570626885584538</v>
      </c>
      <c r="P3">
        <f>INDEX('AEO 2023 Table 7'!22:22,MATCH(P$1,'AEO 2023 Table 7'!1:1,0))/INDEX('AEO 2021 Table 7'!22:22,MATCH($B$1,'AEO 2021 Table 7'!1:1,0))*'calibration multiplier'!$E$4</f>
        <v>2.3621096039964362</v>
      </c>
      <c r="Q3">
        <f>INDEX('AEO 2023 Table 7'!22:22,MATCH(Q$1,'AEO 2023 Table 7'!1:1,0))/INDEX('AEO 2021 Table 7'!22:22,MATCH($B$1,'AEO 2021 Table 7'!1:1,0))*'calibration multiplier'!$E$4</f>
        <v>2.3660399178342528</v>
      </c>
      <c r="R3">
        <f>INDEX('AEO 2023 Table 7'!22:22,MATCH(R$1,'AEO 2023 Table 7'!1:1,0))/INDEX('AEO 2021 Table 7'!22:22,MATCH($B$1,'AEO 2021 Table 7'!1:1,0))*'calibration multiplier'!$E$4</f>
        <v>2.3698638497944704</v>
      </c>
      <c r="S3">
        <f>INDEX('AEO 2023 Table 7'!22:22,MATCH(S$1,'AEO 2023 Table 7'!1:1,0))/INDEX('AEO 2021 Table 7'!22:22,MATCH($B$1,'AEO 2021 Table 7'!1:1,0))*'calibration multiplier'!$E$4</f>
        <v>2.3730397864303554</v>
      </c>
      <c r="T3">
        <f>INDEX('AEO 2023 Table 7'!22:22,MATCH(T$1,'AEO 2023 Table 7'!1:1,0))/INDEX('AEO 2021 Table 7'!22:22,MATCH($B$1,'AEO 2021 Table 7'!1:1,0))*'calibration multiplier'!$E$4</f>
        <v>2.3746876058909638</v>
      </c>
      <c r="U3">
        <f>INDEX('AEO 2023 Table 7'!22:22,MATCH(U$1,'AEO 2023 Table 7'!1:1,0))/INDEX('AEO 2021 Table 7'!22:22,MATCH($B$1,'AEO 2021 Table 7'!1:1,0))*'calibration multiplier'!$E$4</f>
        <v>2.3756813876635614</v>
      </c>
      <c r="V3">
        <f>INDEX('AEO 2023 Table 7'!22:22,MATCH(V$1,'AEO 2023 Table 7'!1:1,0))/INDEX('AEO 2021 Table 7'!22:22,MATCH($B$1,'AEO 2021 Table 7'!1:1,0))*'calibration multiplier'!$E$4</f>
        <v>2.3755784634237154</v>
      </c>
      <c r="W3">
        <f>INDEX('AEO 2023 Table 7'!22:22,MATCH(W$1,'AEO 2023 Table 7'!1:1,0))/INDEX('AEO 2021 Table 7'!22:22,MATCH($B$1,'AEO 2021 Table 7'!1:1,0))*'calibration multiplier'!$E$4</f>
        <v>2.375005549852935</v>
      </c>
      <c r="X3">
        <f>INDEX('AEO 2023 Table 7'!22:22,MATCH(X$1,'AEO 2023 Table 7'!1:1,0))/INDEX('AEO 2021 Table 7'!22:22,MATCH($B$1,'AEO 2021 Table 7'!1:1,0))*'calibration multiplier'!$E$4</f>
        <v>2.3743591189679778</v>
      </c>
      <c r="Y3">
        <f>INDEX('AEO 2023 Table 7'!22:22,MATCH(Y$1,'AEO 2023 Table 7'!1:1,0))/INDEX('AEO 2021 Table 7'!22:22,MATCH($B$1,'AEO 2021 Table 7'!1:1,0))*'calibration multiplier'!$E$4</f>
        <v>2.3729045191068781</v>
      </c>
      <c r="Z3">
        <f>INDEX('AEO 2023 Table 7'!22:22,MATCH(Z$1,'AEO 2023 Table 7'!1:1,0))/INDEX('AEO 2021 Table 7'!22:22,MATCH($B$1,'AEO 2021 Table 7'!1:1,0))*'calibration multiplier'!$E$4</f>
        <v>2.3707448445572394</v>
      </c>
      <c r="AA3">
        <f>INDEX('AEO 2023 Table 7'!22:22,MATCH(AA$1,'AEO 2023 Table 7'!1:1,0))/INDEX('AEO 2021 Table 7'!22:22,MATCH($B$1,'AEO 2021 Table 7'!1:1,0))*'calibration multiplier'!$E$4</f>
        <v>2.3686929349403001</v>
      </c>
      <c r="AB3">
        <f>INDEX('AEO 2023 Table 7'!22:22,MATCH(AB$1,'AEO 2023 Table 7'!1:1,0))/INDEX('AEO 2021 Table 7'!22:22,MATCH($B$1,'AEO 2021 Table 7'!1:1,0))*'calibration multiplier'!$E$4</f>
        <v>2.3664348367481516</v>
      </c>
      <c r="AC3">
        <f>INDEX('AEO 2023 Table 7'!22:22,MATCH(AC$1,'AEO 2023 Table 7'!1:1,0))/INDEX('AEO 2021 Table 7'!22:22,MATCH($B$1,'AEO 2021 Table 7'!1:1,0))*'calibration multiplier'!$E$4</f>
        <v>2.3642066556249479</v>
      </c>
      <c r="AD3">
        <f>INDEX('AEO 2023 Table 7'!22:22,MATCH(AD$1,'AEO 2023 Table 7'!1:1,0))/INDEX('AEO 2021 Table 7'!22:22,MATCH($B$1,'AEO 2021 Table 7'!1:1,0))*'calibration multiplier'!$E$4</f>
        <v>2.3619117137518324</v>
      </c>
      <c r="AE3">
        <f>INDEX('AEO 2023 Table 7'!22:22,MATCH(AE$1,'AEO 2023 Table 7'!1:1,0))/INDEX('AEO 2021 Table 7'!22:22,MATCH($B$1,'AEO 2021 Table 7'!1:1,0))*'calibration multiplier'!$E$4</f>
        <v>2.359686298738831</v>
      </c>
      <c r="AF3">
        <f>INDEX('AEO 2023 Table 7'!22:22,MATCH(AF$1,'AEO 2023 Table 7'!1:1,0))/INDEX('AEO 2021 Table 7'!22:22,MATCH($B$1,'AEO 2021 Table 7'!1:1,0))*'calibration multiplier'!$E$4</f>
        <v>2.3574183377767004</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s="45">
        <f>(SUM(INDEX('AEO 2022 Table 47'!45:45,MATCH(C1,'AEO 2022 Table 47'!13:13,0)),INDEX('AEO 2022 Table 47'!59:59,MATCH(C1,'AEO 2022 Table 47'!13:13,0)))/SUM(INDEX('AEO 2021 Table 47'!41:41,MATCH($B$1,'AEO 2021 Table 47'!1:1,0)),INDEX('AEO 2021 Table 47'!55:55,MATCH($B$1,'AEO 2021 Table 47'!1:1,0))))*'calibration multiplier'!$D$3</f>
        <v>1.4472867319198173</v>
      </c>
      <c r="D4" s="45">
        <f>$C$4*'AEO 2023 Table 7'!F65/'AEO 2022 Table 7'!$C$65*'calibration multiplier'!$E$3</f>
        <v>1.455388712487182</v>
      </c>
      <c r="E4" s="45">
        <f>$D$4*'AEO 2023 Table 7'!G65/'AEO 2023 Table 7'!$F$65</f>
        <v>1.5620485440795902</v>
      </c>
      <c r="F4" s="45">
        <f>$D$4*'AEO 2023 Table 7'!H65/'AEO 2023 Table 7'!$F$65</f>
        <v>1.5828278090551431</v>
      </c>
      <c r="G4" s="45">
        <f>$D$4*'AEO 2023 Table 7'!I65/'AEO 2023 Table 7'!$F$65</f>
        <v>1.5852371798097364</v>
      </c>
      <c r="H4" s="45">
        <f>$D$4*'AEO 2023 Table 7'!J65/'AEO 2023 Table 7'!$F$65</f>
        <v>1.6079527688249184</v>
      </c>
      <c r="I4" s="45">
        <f>$D$4*'AEO 2023 Table 7'!K65/'AEO 2023 Table 7'!$F$65</f>
        <v>1.6296599530975531</v>
      </c>
      <c r="J4" s="45">
        <f>$D$4*'AEO 2023 Table 7'!L65/'AEO 2023 Table 7'!$F$65</f>
        <v>1.6459559191301838</v>
      </c>
      <c r="K4" s="45">
        <f>$D$4*'AEO 2023 Table 7'!M65/'AEO 2023 Table 7'!$F$65</f>
        <v>1.657175070967198</v>
      </c>
      <c r="L4" s="45">
        <f>$D$4*'AEO 2023 Table 7'!N65/'AEO 2023 Table 7'!$F$65</f>
        <v>1.6632400387287605</v>
      </c>
      <c r="M4" s="45">
        <f>$D$4*'AEO 2023 Table 7'!O65/'AEO 2023 Table 7'!$F$65</f>
        <v>1.670034048847963</v>
      </c>
      <c r="N4" s="45">
        <f>$D$4*'AEO 2023 Table 7'!P65/'AEO 2023 Table 7'!$F$65</f>
        <v>1.68246619423729</v>
      </c>
      <c r="O4" s="45">
        <f>$D$4*'AEO 2023 Table 7'!Q65/'AEO 2023 Table 7'!$F$65</f>
        <v>1.6964961055343502</v>
      </c>
      <c r="P4" s="45">
        <f>$D$4*'AEO 2023 Table 7'!R65/'AEO 2023 Table 7'!$F$65</f>
        <v>1.7111164165184738</v>
      </c>
      <c r="Q4" s="45">
        <f>$D$4*'AEO 2023 Table 7'!S65/'AEO 2023 Table 7'!$F$65</f>
        <v>1.7285661803564292</v>
      </c>
      <c r="R4" s="45">
        <f>$D$4*'AEO 2023 Table 7'!T65/'AEO 2023 Table 7'!$F$65</f>
        <v>1.7487794509090282</v>
      </c>
      <c r="S4" s="45">
        <f>$D$4*'AEO 2023 Table 7'!U65/'AEO 2023 Table 7'!$F$65</f>
        <v>1.7717541511325163</v>
      </c>
      <c r="T4" s="45">
        <f>$D$4*'AEO 2023 Table 7'!V65/'AEO 2023 Table 7'!$F$65</f>
        <v>1.7964688947608851</v>
      </c>
      <c r="U4" s="45">
        <f>$D$4*'AEO 2023 Table 7'!W65/'AEO 2023 Table 7'!$F$65</f>
        <v>1.821329550712969</v>
      </c>
      <c r="V4" s="45">
        <f>$D$4*'AEO 2023 Table 7'!X65/'AEO 2023 Table 7'!$F$65</f>
        <v>1.8511325322776007</v>
      </c>
      <c r="W4" s="45">
        <f>$D$4*'AEO 2023 Table 7'!Y65/'AEO 2023 Table 7'!$F$65</f>
        <v>1.8822819574557368</v>
      </c>
      <c r="X4" s="45">
        <f>$D$4*'AEO 2023 Table 7'!Z65/'AEO 2023 Table 7'!$F$65</f>
        <v>1.9110770535387589</v>
      </c>
      <c r="Y4" s="45">
        <f>$D$4*'AEO 2023 Table 7'!AA65/'AEO 2023 Table 7'!$F$65</f>
        <v>1.9381497610888103</v>
      </c>
      <c r="Z4" s="45">
        <f>$D$4*'AEO 2023 Table 7'!AB65/'AEO 2023 Table 7'!$F$65</f>
        <v>1.9644311149686031</v>
      </c>
      <c r="AA4" s="45">
        <f>$D$4*'AEO 2023 Table 7'!AC65/'AEO 2023 Table 7'!$F$65</f>
        <v>1.9901340121629176</v>
      </c>
      <c r="AB4" s="45">
        <f>$D$4*'AEO 2023 Table 7'!AD65/'AEO 2023 Table 7'!$F$65</f>
        <v>2.0162678959361795</v>
      </c>
      <c r="AC4" s="45">
        <f>$D$4*'AEO 2023 Table 7'!AE65/'AEO 2023 Table 7'!$F$65</f>
        <v>2.043419531148881</v>
      </c>
      <c r="AD4" s="45">
        <f>$D$4*'AEO 2023 Table 7'!AF65/'AEO 2023 Table 7'!$F$65</f>
        <v>2.073725157301971</v>
      </c>
      <c r="AE4" s="45">
        <f>$D$4*'AEO 2023 Table 7'!AG65/'AEO 2023 Table 7'!$F$65</f>
        <v>2.1053419173247474</v>
      </c>
      <c r="AF4" s="45">
        <f>$D$4*'AEO 2023 Table 7'!AH65/'AEO 2023 Table 7'!$F$65</f>
        <v>2.1377822251959699</v>
      </c>
    </row>
    <row r="5" spans="1:32">
      <c r="A5" t="s">
        <v>127</v>
      </c>
      <c r="B5">
        <f>INDEX('AEO 2021 Table 7'!23:23,MATCH(B$1,'AEO 2021 Table 7'!1:1,0))/INDEX('AEO 2021 Table 7'!23:23,MATCH($B$1,'AEO 2021 Table 7'!1:1,0))</f>
        <v>1</v>
      </c>
      <c r="C5">
        <f>INDEX('AEO 2022 Table 7'!23:23,MATCH(C$1,'AEO 2022 Table 7'!1:1,0))/INDEX('AEO 2021 Table 7'!23:23,MATCH($B$1,'AEO 2021 Table 7'!1:1,0))</f>
        <v>1.1734847796769108</v>
      </c>
      <c r="D5">
        <f>INDEX('AEO 2023 Table 7'!23:23,MATCH(D$1,'AEO 2023 Table 7'!1:1,0))/INDEX('AEO 2021 Table 7'!23:23,MATCH($B$1,'AEO 2021 Table 7'!1:1,0))</f>
        <v>1.1959917650660221</v>
      </c>
      <c r="E5">
        <f>INDEX('AEO 2023 Table 7'!23:23,MATCH(E$1,'AEO 2023 Table 7'!1:1,0))/INDEX('AEO 2021 Table 7'!23:23,MATCH($B$1,'AEO 2021 Table 7'!1:1,0))</f>
        <v>1.2746382839530439</v>
      </c>
      <c r="F5">
        <f>INDEX('AEO 2023 Table 7'!23:23,MATCH(F$1,'AEO 2023 Table 7'!1:1,0))/INDEX('AEO 2021 Table 7'!23:23,MATCH($B$1,'AEO 2021 Table 7'!1:1,0))</f>
        <v>1.3228135607935896</v>
      </c>
      <c r="G5">
        <f>INDEX('AEO 2023 Table 7'!23:23,MATCH(G$1,'AEO 2023 Table 7'!1:1,0))/INDEX('AEO 2021 Table 7'!23:23,MATCH($B$1,'AEO 2021 Table 7'!1:1,0))</f>
        <v>1.3438335629625324</v>
      </c>
      <c r="H5">
        <f>INDEX('AEO 2023 Table 7'!23:23,MATCH(H$1,'AEO 2023 Table 7'!1:1,0))/INDEX('AEO 2021 Table 7'!23:23,MATCH($B$1,'AEO 2021 Table 7'!1:1,0))</f>
        <v>1.3811938011169254</v>
      </c>
      <c r="I5">
        <f>INDEX('AEO 2023 Table 7'!23:23,MATCH(I$1,'AEO 2023 Table 7'!1:1,0))/INDEX('AEO 2021 Table 7'!23:23,MATCH($B$1,'AEO 2021 Table 7'!1:1,0))</f>
        <v>1.4158330894474209</v>
      </c>
      <c r="J5">
        <f>INDEX('AEO 2023 Table 7'!23:23,MATCH(J$1,'AEO 2023 Table 7'!1:1,0))/INDEX('AEO 2021 Table 7'!23:23,MATCH($B$1,'AEO 2021 Table 7'!1:1,0))</f>
        <v>1.4429134763265674</v>
      </c>
      <c r="K5">
        <f>INDEX('AEO 2023 Table 7'!23:23,MATCH(K$1,'AEO 2023 Table 7'!1:1,0))/INDEX('AEO 2021 Table 7'!23:23,MATCH($B$1,'AEO 2021 Table 7'!1:1,0))</f>
        <v>1.4631418304306503</v>
      </c>
      <c r="L5">
        <f>INDEX('AEO 2023 Table 7'!23:23,MATCH(L$1,'AEO 2023 Table 7'!1:1,0))/INDEX('AEO 2021 Table 7'!23:23,MATCH($B$1,'AEO 2021 Table 7'!1:1,0))</f>
        <v>1.4769866209554785</v>
      </c>
      <c r="M5">
        <f>INDEX('AEO 2023 Table 7'!23:23,MATCH(M$1,'AEO 2023 Table 7'!1:1,0))/INDEX('AEO 2021 Table 7'!23:23,MATCH($B$1,'AEO 2021 Table 7'!1:1,0))</f>
        <v>1.4861636593811658</v>
      </c>
      <c r="N5">
        <f>INDEX('AEO 2023 Table 7'!23:23,MATCH(N$1,'AEO 2023 Table 7'!1:1,0))/INDEX('AEO 2021 Table 7'!23:23,MATCH($B$1,'AEO 2021 Table 7'!1:1,0))</f>
        <v>1.5004655457686156</v>
      </c>
      <c r="O5">
        <f>INDEX('AEO 2023 Table 7'!23:23,MATCH(O$1,'AEO 2023 Table 7'!1:1,0))/INDEX('AEO 2021 Table 7'!23:23,MATCH($B$1,'AEO 2021 Table 7'!1:1,0))</f>
        <v>1.5183840319683573</v>
      </c>
      <c r="P5">
        <f>INDEX('AEO 2023 Table 7'!23:23,MATCH(P$1,'AEO 2023 Table 7'!1:1,0))/INDEX('AEO 2021 Table 7'!23:23,MATCH($B$1,'AEO 2021 Table 7'!1:1,0))</f>
        <v>1.5394910962018995</v>
      </c>
      <c r="Q5">
        <f>INDEX('AEO 2023 Table 7'!23:23,MATCH(Q$1,'AEO 2023 Table 7'!1:1,0))/INDEX('AEO 2021 Table 7'!23:23,MATCH($B$1,'AEO 2021 Table 7'!1:1,0))</f>
        <v>1.557177390198077</v>
      </c>
      <c r="R5">
        <f>INDEX('AEO 2023 Table 7'!23:23,MATCH(R$1,'AEO 2023 Table 7'!1:1,0))/INDEX('AEO 2021 Table 7'!23:23,MATCH($B$1,'AEO 2021 Table 7'!1:1,0))</f>
        <v>1.5761624868065331</v>
      </c>
      <c r="S5">
        <f>INDEX('AEO 2023 Table 7'!23:23,MATCH(S$1,'AEO 2023 Table 7'!1:1,0))/INDEX('AEO 2021 Table 7'!23:23,MATCH($B$1,'AEO 2021 Table 7'!1:1,0))</f>
        <v>1.5936083389278921</v>
      </c>
      <c r="T5">
        <f>INDEX('AEO 2023 Table 7'!23:23,MATCH(T$1,'AEO 2023 Table 7'!1:1,0))/INDEX('AEO 2021 Table 7'!23:23,MATCH($B$1,'AEO 2021 Table 7'!1:1,0))</f>
        <v>1.6127344408396853</v>
      </c>
      <c r="U5">
        <f>INDEX('AEO 2023 Table 7'!23:23,MATCH(U$1,'AEO 2023 Table 7'!1:1,0))/INDEX('AEO 2021 Table 7'!23:23,MATCH($B$1,'AEO 2021 Table 7'!1:1,0))</f>
        <v>1.6316419665101791</v>
      </c>
      <c r="V5">
        <f>INDEX('AEO 2023 Table 7'!23:23,MATCH(V$1,'AEO 2023 Table 7'!1:1,0))/INDEX('AEO 2021 Table 7'!23:23,MATCH($B$1,'AEO 2021 Table 7'!1:1,0))</f>
        <v>1.6504698788483716</v>
      </c>
      <c r="W5">
        <f>INDEX('AEO 2023 Table 7'!23:23,MATCH(W$1,'AEO 2023 Table 7'!1:1,0))/INDEX('AEO 2021 Table 7'!23:23,MATCH($B$1,'AEO 2021 Table 7'!1:1,0))</f>
        <v>1.6699381819294394</v>
      </c>
      <c r="X5">
        <f>INDEX('AEO 2023 Table 7'!23:23,MATCH(X$1,'AEO 2023 Table 7'!1:1,0))/INDEX('AEO 2021 Table 7'!23:23,MATCH($B$1,'AEO 2021 Table 7'!1:1,0))</f>
        <v>1.6898659035961039</v>
      </c>
      <c r="Y5">
        <f>INDEX('AEO 2023 Table 7'!23:23,MATCH(Y$1,'AEO 2023 Table 7'!1:1,0))/INDEX('AEO 2021 Table 7'!23:23,MATCH($B$1,'AEO 2021 Table 7'!1:1,0))</f>
        <v>1.7065639190135382</v>
      </c>
      <c r="Z5">
        <f>INDEX('AEO 2023 Table 7'!23:23,MATCH(Z$1,'AEO 2023 Table 7'!1:1,0))/INDEX('AEO 2021 Table 7'!23:23,MATCH($B$1,'AEO 2021 Table 7'!1:1,0))</f>
        <v>1.7194895519915909</v>
      </c>
      <c r="AA5">
        <f>INDEX('AEO 2023 Table 7'!23:23,MATCH(AA$1,'AEO 2023 Table 7'!1:1,0))/INDEX('AEO 2021 Table 7'!23:23,MATCH($B$1,'AEO 2021 Table 7'!1:1,0))</f>
        <v>1.7344596617506634</v>
      </c>
      <c r="AB5">
        <f>INDEX('AEO 2023 Table 7'!23:23,MATCH(AB$1,'AEO 2023 Table 7'!1:1,0))/INDEX('AEO 2021 Table 7'!23:23,MATCH($B$1,'AEO 2021 Table 7'!1:1,0))</f>
        <v>1.7514072897939712</v>
      </c>
      <c r="AC5">
        <f>INDEX('AEO 2023 Table 7'!23:23,MATCH(AC$1,'AEO 2023 Table 7'!1:1,0))/INDEX('AEO 2021 Table 7'!23:23,MATCH($B$1,'AEO 2021 Table 7'!1:1,0))</f>
        <v>1.7708029076647134</v>
      </c>
      <c r="AD5">
        <f>INDEX('AEO 2023 Table 7'!23:23,MATCH(AD$1,'AEO 2023 Table 7'!1:1,0))/INDEX('AEO 2021 Table 7'!23:23,MATCH($B$1,'AEO 2021 Table 7'!1:1,0))</f>
        <v>1.7920998344779551</v>
      </c>
      <c r="AE5">
        <f>INDEX('AEO 2023 Table 7'!23:23,MATCH(AE$1,'AEO 2023 Table 7'!1:1,0))/INDEX('AEO 2021 Table 7'!23:23,MATCH($B$1,'AEO 2021 Table 7'!1:1,0))</f>
        <v>1.8149548678907257</v>
      </c>
      <c r="AF5">
        <f>INDEX('AEO 2023 Table 7'!23:23,MATCH(AF$1,'AEO 2023 Table 7'!1:1,0))/INDEX('AEO 2021 Table 7'!23:23,MATCH($B$1,'AEO 2021 Table 7'!1:1,0))</f>
        <v>1.8381955934581229</v>
      </c>
    </row>
    <row r="6" spans="1:32">
      <c r="A6" t="s">
        <v>128</v>
      </c>
      <c r="B6">
        <f>INDEX('AEO 2021 Table 7'!64:64,MATCH(B$1,'AEO 2021 Table 7'!1:1,0))/INDEX('AEO 2021 Table 7'!64:64,MATCH($B$1,'AEO 2021 Table 7'!1:1,0))</f>
        <v>1</v>
      </c>
      <c r="C6">
        <f>INDEX('AEO 2022 Table 7'!64:64,MATCH(C$1,'AEO 2022 Table 7'!1:1,0))/INDEX('AEO 2021 Table 7'!64:64,MATCH($B$1,'AEO 2021 Table 7'!1:1,0))</f>
        <v>1.0343581208711545</v>
      </c>
      <c r="D6">
        <f>INDEX('AEO 2023 Table 7'!64:64,MATCH(D$1,'AEO 2023 Table 7'!1:1,0))/INDEX('AEO 2021 Table 7'!64:64,MATCH($B$1,'AEO 2021 Table 7'!1:1,0))</f>
        <v>1.0355272159201134</v>
      </c>
      <c r="E6">
        <f>INDEX('AEO 2023 Table 7'!64:64,MATCH(E$1,'AEO 2023 Table 7'!1:1,0))/INDEX('AEO 2021 Table 7'!64:64,MATCH($B$1,'AEO 2021 Table 7'!1:1,0))</f>
        <v>1.0168880629779762</v>
      </c>
      <c r="F6">
        <f>INDEX('AEO 2023 Table 7'!64:64,MATCH(F$1,'AEO 2023 Table 7'!1:1,0))/INDEX('AEO 2021 Table 7'!64:64,MATCH($B$1,'AEO 2021 Table 7'!1:1,0))</f>
        <v>0.99895343019634675</v>
      </c>
      <c r="G6">
        <f>INDEX('AEO 2023 Table 7'!64:64,MATCH(G$1,'AEO 2023 Table 7'!1:1,0))/INDEX('AEO 2021 Table 7'!64:64,MATCH($B$1,'AEO 2021 Table 7'!1:1,0))</f>
        <v>0.98794657899304672</v>
      </c>
      <c r="H6">
        <f>INDEX('AEO 2023 Table 7'!64:64,MATCH(H$1,'AEO 2023 Table 7'!1:1,0))/INDEX('AEO 2021 Table 7'!64:64,MATCH($B$1,'AEO 2021 Table 7'!1:1,0))</f>
        <v>0.98440866253484316</v>
      </c>
      <c r="I6">
        <f>INDEX('AEO 2023 Table 7'!64:64,MATCH(I$1,'AEO 2023 Table 7'!1:1,0))/INDEX('AEO 2021 Table 7'!64:64,MATCH($B$1,'AEO 2021 Table 7'!1:1,0))</f>
        <v>0.98033980334698134</v>
      </c>
      <c r="J6">
        <f>INDEX('AEO 2023 Table 7'!64:64,MATCH(J$1,'AEO 2023 Table 7'!1:1,0))/INDEX('AEO 2021 Table 7'!64:64,MATCH($B$1,'AEO 2021 Table 7'!1:1,0))</f>
        <v>0.97439222373109802</v>
      </c>
      <c r="K6">
        <f>INDEX('AEO 2023 Table 7'!64:64,MATCH(K$1,'AEO 2023 Table 7'!1:1,0))/INDEX('AEO 2021 Table 7'!64:64,MATCH($B$1,'AEO 2021 Table 7'!1:1,0))</f>
        <v>0.96635150450790808</v>
      </c>
      <c r="L6">
        <f>INDEX('AEO 2023 Table 7'!64:64,MATCH(L$1,'AEO 2023 Table 7'!1:1,0))/INDEX('AEO 2021 Table 7'!64:64,MATCH($B$1,'AEO 2021 Table 7'!1:1,0))</f>
        <v>0.95626359264440119</v>
      </c>
      <c r="M6">
        <f>INDEX('AEO 2023 Table 7'!64:64,MATCH(M$1,'AEO 2023 Table 7'!1:1,0))/INDEX('AEO 2021 Table 7'!64:64,MATCH($B$1,'AEO 2021 Table 7'!1:1,0))</f>
        <v>0.94706909402791539</v>
      </c>
      <c r="N6">
        <f>INDEX('AEO 2023 Table 7'!64:64,MATCH(N$1,'AEO 2023 Table 7'!1:1,0))/INDEX('AEO 2021 Table 7'!64:64,MATCH($B$1,'AEO 2021 Table 7'!1:1,0))</f>
        <v>0.9409019900141925</v>
      </c>
      <c r="O6">
        <f>INDEX('AEO 2023 Table 7'!64:64,MATCH(O$1,'AEO 2023 Table 7'!1:1,0))/INDEX('AEO 2021 Table 7'!64:64,MATCH($B$1,'AEO 2021 Table 7'!1:1,0))</f>
        <v>0.93663402730270884</v>
      </c>
      <c r="P6">
        <f>INDEX('AEO 2023 Table 7'!64:64,MATCH(P$1,'AEO 2023 Table 7'!1:1,0))/INDEX('AEO 2021 Table 7'!64:64,MATCH($B$1,'AEO 2021 Table 7'!1:1,0))</f>
        <v>0.93310632128161408</v>
      </c>
      <c r="Q6">
        <f>INDEX('AEO 2023 Table 7'!64:64,MATCH(Q$1,'AEO 2023 Table 7'!1:1,0))/INDEX('AEO 2021 Table 7'!64:64,MATCH($B$1,'AEO 2021 Table 7'!1:1,0))</f>
        <v>0.93000745361908943</v>
      </c>
      <c r="R6">
        <f>INDEX('AEO 2023 Table 7'!64:64,MATCH(R$1,'AEO 2023 Table 7'!1:1,0))/INDEX('AEO 2021 Table 7'!64:64,MATCH($B$1,'AEO 2021 Table 7'!1:1,0))</f>
        <v>0.92747526521610391</v>
      </c>
      <c r="S6">
        <f>INDEX('AEO 2023 Table 7'!64:64,MATCH(S$1,'AEO 2023 Table 7'!1:1,0))/INDEX('AEO 2021 Table 7'!64:64,MATCH($B$1,'AEO 2021 Table 7'!1:1,0))</f>
        <v>0.92581096396736751</v>
      </c>
      <c r="T6">
        <f>INDEX('AEO 2023 Table 7'!64:64,MATCH(T$1,'AEO 2023 Table 7'!1:1,0))/INDEX('AEO 2021 Table 7'!64:64,MATCH($B$1,'AEO 2021 Table 7'!1:1,0))</f>
        <v>0.92429471405670871</v>
      </c>
      <c r="U6">
        <f>INDEX('AEO 2023 Table 7'!64:64,MATCH(U$1,'AEO 2023 Table 7'!1:1,0))/INDEX('AEO 2021 Table 7'!64:64,MATCH($B$1,'AEO 2021 Table 7'!1:1,0))</f>
        <v>0.92229857360193601</v>
      </c>
      <c r="V6">
        <f>INDEX('AEO 2023 Table 7'!64:64,MATCH(V$1,'AEO 2023 Table 7'!1:1,0))/INDEX('AEO 2021 Table 7'!64:64,MATCH($B$1,'AEO 2021 Table 7'!1:1,0))</f>
        <v>0.92203310223710677</v>
      </c>
      <c r="W6">
        <f>INDEX('AEO 2023 Table 7'!64:64,MATCH(W$1,'AEO 2023 Table 7'!1:1,0))/INDEX('AEO 2021 Table 7'!64:64,MATCH($B$1,'AEO 2021 Table 7'!1:1,0))</f>
        <v>0.92228325794627275</v>
      </c>
      <c r="X6">
        <f>INDEX('AEO 2023 Table 7'!64:64,MATCH(X$1,'AEO 2023 Table 7'!1:1,0))/INDEX('AEO 2021 Table 7'!64:64,MATCH($B$1,'AEO 2021 Table 7'!1:1,0))</f>
        <v>0.92148173863323091</v>
      </c>
      <c r="Y6">
        <f>INDEX('AEO 2023 Table 7'!64:64,MATCH(Y$1,'AEO 2023 Table 7'!1:1,0))/INDEX('AEO 2021 Table 7'!64:64,MATCH($B$1,'AEO 2021 Table 7'!1:1,0))</f>
        <v>0.92019522355752048</v>
      </c>
      <c r="Z6">
        <f>INDEX('AEO 2023 Table 7'!64:64,MATCH(Z$1,'AEO 2023 Table 7'!1:1,0))/INDEX('AEO 2021 Table 7'!64:64,MATCH($B$1,'AEO 2021 Table 7'!1:1,0))</f>
        <v>0.91805613698322419</v>
      </c>
      <c r="AA6">
        <f>INDEX('AEO 2023 Table 7'!64:64,MATCH(AA$1,'AEO 2023 Table 7'!1:1,0))/INDEX('AEO 2021 Table 7'!64:64,MATCH($B$1,'AEO 2021 Table 7'!1:1,0))</f>
        <v>0.91551373814312986</v>
      </c>
      <c r="AB6">
        <f>INDEX('AEO 2023 Table 7'!64:64,MATCH(AB$1,'AEO 2023 Table 7'!1:1,0))/INDEX('AEO 2021 Table 7'!64:64,MATCH($B$1,'AEO 2021 Table 7'!1:1,0))</f>
        <v>0.91347165072136738</v>
      </c>
      <c r="AC6">
        <f>INDEX('AEO 2023 Table 7'!64:64,MATCH(AC$1,'AEO 2023 Table 7'!1:1,0))/INDEX('AEO 2021 Table 7'!64:64,MATCH($B$1,'AEO 2021 Table 7'!1:1,0))</f>
        <v>0.911858401658175</v>
      </c>
      <c r="AD6">
        <f>INDEX('AEO 2023 Table 7'!64:64,MATCH(AD$1,'AEO 2023 Table 7'!1:1,0))/INDEX('AEO 2021 Table 7'!64:64,MATCH($B$1,'AEO 2021 Table 7'!1:1,0))</f>
        <v>0.91105177712657881</v>
      </c>
      <c r="AE6">
        <f>INDEX('AEO 2023 Table 7'!64:64,MATCH(AE$1,'AEO 2023 Table 7'!1:1,0))/INDEX('AEO 2021 Table 7'!64:64,MATCH($B$1,'AEO 2021 Table 7'!1:1,0))</f>
        <v>0.91024515259498262</v>
      </c>
      <c r="AF6">
        <f>INDEX('AEO 2023 Table 7'!64:64,MATCH(AF$1,'AEO 2023 Table 7'!1:1,0))/INDEX('AEO 2021 Table 7'!64:64,MATCH($B$1,'AEO 2021 Table 7'!1:1,0))</f>
        <v>0.90948958024893045</v>
      </c>
    </row>
    <row r="7" spans="1:32">
      <c r="A7" t="s">
        <v>129</v>
      </c>
      <c r="B7">
        <f>INDEX('AEO 2021 Table 35'!20:20,MATCH(B$1,'AEO 2021 Table 35'!1:1,0))/INDEX('AEO 2021 Table 35'!20:20,MATCH($B$1,'AEO 2021 Table 35'!1:1,0))</f>
        <v>1</v>
      </c>
      <c r="C7">
        <f>INDEX('AEO 2022 Table 35'!20:20,MATCH(C1,'AEO 2022 Table 35'!13:13,0))/INDEX('AEO 2021 Table 35'!20:20,MATCH($B$1,'AEO 2021 Table 35'!1:1,0))</f>
        <v>0.9937178928789473</v>
      </c>
      <c r="D7">
        <f>INDEX('AEO 2023 Table 35'!20:20,MATCH(D1,'AEO 2023 Table 35'!13:13,0))/INDEX('AEO 2021 Table 35'!20:20,MATCH($B$1,'AEO 2021 Table 35'!1:1,0))</f>
        <v>0.99678811452058014</v>
      </c>
      <c r="E7">
        <f>INDEX('AEO 2023 Table 35'!20:20,MATCH(E1,'AEO 2023 Table 35'!13:13,0))/INDEX('AEO 2021 Table 35'!20:20,MATCH($B$1,'AEO 2021 Table 35'!1:1,0))</f>
        <v>0.97446314528445632</v>
      </c>
      <c r="F7">
        <f>INDEX('AEO 2023 Table 35'!20:20,MATCH(F1,'AEO 2023 Table 35'!13:13,0))/INDEX('AEO 2021 Table 35'!20:20,MATCH($B$1,'AEO 2021 Table 35'!1:1,0))</f>
        <v>0.93726611125525638</v>
      </c>
      <c r="G7">
        <f>INDEX('AEO 2023 Table 35'!20:20,MATCH(G1,'AEO 2023 Table 35'!13:13,0))/INDEX('AEO 2021 Table 35'!20:20,MATCH($B$1,'AEO 2021 Table 35'!1:1,0))</f>
        <v>0.8942150292631843</v>
      </c>
      <c r="H7">
        <f>INDEX('AEO 2023 Table 35'!20:20,MATCH(H1,'AEO 2023 Table 35'!13:13,0))/INDEX('AEO 2021 Table 35'!20:20,MATCH($B$1,'AEO 2021 Table 35'!1:1,0))</f>
        <v>0.85466413001071406</v>
      </c>
      <c r="I7">
        <f>INDEX('AEO 2023 Table 35'!20:20,MATCH(I1,'AEO 2023 Table 35'!13:13,0))/INDEX('AEO 2021 Table 35'!20:20,MATCH($B$1,'AEO 2021 Table 35'!1:1,0))</f>
        <v>0.81712671011228866</v>
      </c>
      <c r="J7">
        <f>INDEX('AEO 2023 Table 35'!20:20,MATCH(J1,'AEO 2023 Table 35'!13:13,0))/INDEX('AEO 2021 Table 35'!20:20,MATCH($B$1,'AEO 2021 Table 35'!1:1,0))</f>
        <v>0.77878562862392386</v>
      </c>
      <c r="K7">
        <f>INDEX('AEO 2023 Table 35'!20:20,MATCH(K1,'AEO 2023 Table 35'!13:13,0))/INDEX('AEO 2021 Table 35'!20:20,MATCH($B$1,'AEO 2021 Table 35'!1:1,0))</f>
        <v>0.73916644359776085</v>
      </c>
      <c r="L7">
        <f>INDEX('AEO 2023 Table 35'!20:20,MATCH(L1,'AEO 2023 Table 35'!13:13,0))/INDEX('AEO 2021 Table 35'!20:20,MATCH($B$1,'AEO 2021 Table 35'!1:1,0))</f>
        <v>0.69975131830502313</v>
      </c>
      <c r="M7">
        <f>INDEX('AEO 2023 Table 35'!20:20,MATCH(M1,'AEO 2023 Table 35'!13:13,0))/INDEX('AEO 2021 Table 35'!20:20,MATCH($B$1,'AEO 2021 Table 35'!1:1,0))</f>
        <v>0.66231832103627009</v>
      </c>
      <c r="N7">
        <f>INDEX('AEO 2023 Table 35'!20:20,MATCH(N1,'AEO 2023 Table 35'!13:13,0))/INDEX('AEO 2021 Table 35'!20:20,MATCH($B$1,'AEO 2021 Table 35'!1:1,0))</f>
        <v>0.62741244957021991</v>
      </c>
      <c r="O7">
        <f>INDEX('AEO 2023 Table 35'!20:20,MATCH(O1,'AEO 2023 Table 35'!13:13,0))/INDEX('AEO 2021 Table 35'!20:20,MATCH($B$1,'AEO 2021 Table 35'!1:1,0))</f>
        <v>0.59694546015868688</v>
      </c>
      <c r="P7">
        <f>INDEX('AEO 2023 Table 35'!20:20,MATCH(P1,'AEO 2023 Table 35'!13:13,0))/INDEX('AEO 2021 Table 35'!20:20,MATCH($B$1,'AEO 2021 Table 35'!1:1,0))</f>
        <v>0.57058064810622933</v>
      </c>
      <c r="Q7">
        <f>INDEX('AEO 2023 Table 35'!20:20,MATCH(Q1,'AEO 2023 Table 35'!13:13,0))/INDEX('AEO 2021 Table 35'!20:20,MATCH($B$1,'AEO 2021 Table 35'!1:1,0))</f>
        <v>0.54588862277410921</v>
      </c>
      <c r="R7">
        <f>INDEX('AEO 2023 Table 35'!20:20,MATCH(R1,'AEO 2023 Table 35'!13:13,0))/INDEX('AEO 2021 Table 35'!20:20,MATCH($B$1,'AEO 2021 Table 35'!1:1,0))</f>
        <v>0.52338272384650264</v>
      </c>
      <c r="S7">
        <f>INDEX('AEO 2023 Table 35'!20:20,MATCH(S1,'AEO 2023 Table 35'!13:13,0))/INDEX('AEO 2021 Table 35'!20:20,MATCH($B$1,'AEO 2021 Table 35'!1:1,0))</f>
        <v>0.50413484777640849</v>
      </c>
      <c r="T7">
        <f>INDEX('AEO 2023 Table 35'!20:20,MATCH(T1,'AEO 2023 Table 35'!13:13,0))/INDEX('AEO 2021 Table 35'!20:20,MATCH($B$1,'AEO 2021 Table 35'!1:1,0))</f>
        <v>0.48846629968227179</v>
      </c>
      <c r="U7">
        <f>INDEX('AEO 2023 Table 35'!20:20,MATCH(U1,'AEO 2023 Table 35'!13:13,0))/INDEX('AEO 2021 Table 35'!20:20,MATCH($B$1,'AEO 2021 Table 35'!1:1,0))</f>
        <v>0.47474668769516742</v>
      </c>
      <c r="V7">
        <f>INDEX('AEO 2023 Table 35'!20:20,MATCH(V1,'AEO 2023 Table 35'!13:13,0))/INDEX('AEO 2021 Table 35'!20:20,MATCH($B$1,'AEO 2021 Table 35'!1:1,0))</f>
        <v>0.46360101377071894</v>
      </c>
      <c r="W7">
        <f>INDEX('AEO 2023 Table 35'!20:20,MATCH(W1,'AEO 2023 Table 35'!13:13,0))/INDEX('AEO 2021 Table 35'!20:20,MATCH($B$1,'AEO 2021 Table 35'!1:1,0))</f>
        <v>0.45452176674990824</v>
      </c>
      <c r="X7">
        <f>INDEX('AEO 2023 Table 35'!20:20,MATCH(X1,'AEO 2023 Table 35'!13:13,0))/INDEX('AEO 2021 Table 35'!20:20,MATCH($B$1,'AEO 2021 Table 35'!1:1,0))</f>
        <v>0.44738593407545391</v>
      </c>
      <c r="Y7">
        <f>INDEX('AEO 2023 Table 35'!20:20,MATCH(Y1,'AEO 2023 Table 35'!13:13,0))/INDEX('AEO 2021 Table 35'!20:20,MATCH($B$1,'AEO 2021 Table 35'!1:1,0))</f>
        <v>0.44154170257600567</v>
      </c>
      <c r="Z7">
        <f>INDEX('AEO 2023 Table 35'!20:20,MATCH(Z1,'AEO 2023 Table 35'!13:13,0))/INDEX('AEO 2021 Table 35'!20:20,MATCH($B$1,'AEO 2021 Table 35'!1:1,0))</f>
        <v>0.43654727004458943</v>
      </c>
      <c r="AA7">
        <f>INDEX('AEO 2023 Table 35'!20:20,MATCH(AA1,'AEO 2023 Table 35'!13:13,0))/INDEX('AEO 2021 Table 35'!20:20,MATCH($B$1,'AEO 2021 Table 35'!1:1,0))</f>
        <v>0.43277633697317575</v>
      </c>
      <c r="AB7">
        <f>INDEX('AEO 2023 Table 35'!20:20,MATCH(AB1,'AEO 2023 Table 35'!13:13,0))/INDEX('AEO 2021 Table 35'!20:20,MATCH($B$1,'AEO 2021 Table 35'!1:1,0))</f>
        <v>0.43014399095314731</v>
      </c>
      <c r="AC7">
        <f>INDEX('AEO 2023 Table 35'!20:20,MATCH(AC1,'AEO 2023 Table 35'!13:13,0))/INDEX('AEO 2021 Table 35'!20:20,MATCH($B$1,'AEO 2021 Table 35'!1:1,0))</f>
        <v>0.42861207048294359</v>
      </c>
      <c r="AD7">
        <f>INDEX('AEO 2023 Table 35'!20:20,MATCH(AD1,'AEO 2023 Table 35'!13:13,0))/INDEX('AEO 2021 Table 35'!20:20,MATCH($B$1,'AEO 2021 Table 35'!1:1,0))</f>
        <v>0.42776957250958314</v>
      </c>
      <c r="AE7">
        <f>INDEX('AEO 2023 Table 35'!20:20,MATCH(AE1,'AEO 2023 Table 35'!13:13,0))/INDEX('AEO 2021 Table 35'!20:20,MATCH($B$1,'AEO 2021 Table 35'!1:1,0))</f>
        <v>0.42757968529522616</v>
      </c>
      <c r="AF7">
        <f>INDEX('AEO 2023 Table 35'!20:20,MATCH(AF1,'AEO 2023 Table 35'!13:13,0))/INDEX('AEO 2021 Table 35'!20:20,MATCH($B$1,'AEO 2021 Table 35'!1:1,0))</f>
        <v>0.42798504388173886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7"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95" t="s">
        <v>168</v>
      </c>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row>
    <row r="308" spans="2:34" ht="15" customHeight="1">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c r="AE308" s="97"/>
      <c r="AF308" s="97"/>
      <c r="AG308" s="97"/>
      <c r="AH308" s="97"/>
    </row>
    <row r="511" spans="2:34" ht="15" customHeight="1">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c r="AC511" s="97"/>
      <c r="AD511" s="97"/>
      <c r="AE511" s="97"/>
      <c r="AF511" s="97"/>
      <c r="AG511" s="97"/>
      <c r="AH511" s="97"/>
    </row>
    <row r="712" spans="2:34" ht="15" customHeight="1">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c r="AH712" s="97"/>
    </row>
    <row r="887" spans="2:34" ht="15" customHeight="1">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c r="AC887" s="97"/>
      <c r="AD887" s="97"/>
      <c r="AE887" s="97"/>
      <c r="AF887" s="97"/>
      <c r="AG887" s="97"/>
      <c r="AH887" s="97"/>
    </row>
    <row r="1100" spans="2:34" ht="15" customHeight="1">
      <c r="B1100" s="97"/>
      <c r="C1100" s="97"/>
      <c r="D1100" s="97"/>
      <c r="E1100" s="97"/>
      <c r="F1100" s="97"/>
      <c r="G1100" s="97"/>
      <c r="H1100" s="97"/>
      <c r="I1100" s="97"/>
      <c r="J1100" s="97"/>
      <c r="K1100" s="97"/>
      <c r="L1100" s="97"/>
      <c r="M1100" s="97"/>
      <c r="N1100" s="97"/>
      <c r="O1100" s="97"/>
      <c r="P1100" s="97"/>
      <c r="Q1100" s="97"/>
      <c r="R1100" s="97"/>
      <c r="S1100" s="97"/>
      <c r="T1100" s="97"/>
      <c r="U1100" s="97"/>
      <c r="V1100" s="97"/>
      <c r="W1100" s="97"/>
      <c r="X1100" s="97"/>
      <c r="Y1100" s="97"/>
      <c r="Z1100" s="97"/>
      <c r="AA1100" s="97"/>
      <c r="AB1100" s="97"/>
      <c r="AC1100" s="97"/>
      <c r="AD1100" s="97"/>
      <c r="AE1100" s="97"/>
      <c r="AF1100" s="97"/>
      <c r="AG1100" s="97"/>
      <c r="AH1100" s="97"/>
    </row>
    <row r="1227" spans="2:34" ht="15" customHeight="1">
      <c r="B1227" s="97"/>
      <c r="C1227" s="97"/>
      <c r="D1227" s="97"/>
      <c r="E1227" s="97"/>
      <c r="F1227" s="97"/>
      <c r="G1227" s="97"/>
      <c r="H1227" s="97"/>
      <c r="I1227" s="97"/>
      <c r="J1227" s="97"/>
      <c r="K1227" s="97"/>
      <c r="L1227" s="97"/>
      <c r="M1227" s="97"/>
      <c r="N1227" s="97"/>
      <c r="O1227" s="97"/>
      <c r="P1227" s="97"/>
      <c r="Q1227" s="97"/>
      <c r="R1227" s="97"/>
      <c r="S1227" s="97"/>
      <c r="T1227" s="97"/>
      <c r="U1227" s="97"/>
      <c r="V1227" s="97"/>
      <c r="W1227" s="97"/>
      <c r="X1227" s="97"/>
      <c r="Y1227" s="97"/>
      <c r="Z1227" s="97"/>
      <c r="AA1227" s="97"/>
      <c r="AB1227" s="97"/>
      <c r="AC1227" s="97"/>
      <c r="AD1227" s="97"/>
      <c r="AE1227" s="97"/>
      <c r="AF1227" s="97"/>
      <c r="AG1227" s="97"/>
      <c r="AH1227" s="97"/>
    </row>
    <row r="1390" spans="2:34" ht="15" customHeight="1">
      <c r="B1390" s="97"/>
      <c r="C1390" s="97"/>
      <c r="D1390" s="97"/>
      <c r="E1390" s="97"/>
      <c r="F1390" s="97"/>
      <c r="G1390" s="97"/>
      <c r="H1390" s="97"/>
      <c r="I1390" s="97"/>
      <c r="J1390" s="97"/>
      <c r="K1390" s="97"/>
      <c r="L1390" s="97"/>
      <c r="M1390" s="97"/>
      <c r="N1390" s="97"/>
      <c r="O1390" s="97"/>
      <c r="P1390" s="97"/>
      <c r="Q1390" s="97"/>
      <c r="R1390" s="97"/>
      <c r="S1390" s="97"/>
      <c r="T1390" s="97"/>
      <c r="U1390" s="97"/>
      <c r="V1390" s="97"/>
      <c r="W1390" s="97"/>
      <c r="X1390" s="97"/>
      <c r="Y1390" s="97"/>
      <c r="Z1390" s="97"/>
      <c r="AA1390" s="97"/>
      <c r="AB1390" s="97"/>
      <c r="AC1390" s="97"/>
      <c r="AD1390" s="97"/>
      <c r="AE1390" s="97"/>
      <c r="AF1390" s="97"/>
      <c r="AG1390" s="97"/>
      <c r="AH1390" s="97"/>
    </row>
    <row r="1502" spans="2:34" ht="15" customHeight="1">
      <c r="B1502" s="97"/>
      <c r="C1502" s="97"/>
      <c r="D1502" s="97"/>
      <c r="E1502" s="97"/>
      <c r="F1502" s="97"/>
      <c r="G1502" s="97"/>
      <c r="H1502" s="97"/>
      <c r="I1502" s="97"/>
      <c r="J1502" s="97"/>
      <c r="K1502" s="97"/>
      <c r="L1502" s="97"/>
      <c r="M1502" s="97"/>
      <c r="N1502" s="97"/>
      <c r="O1502" s="97"/>
      <c r="P1502" s="97"/>
      <c r="Q1502" s="97"/>
      <c r="R1502" s="97"/>
      <c r="S1502" s="97"/>
      <c r="T1502" s="97"/>
      <c r="U1502" s="97"/>
      <c r="V1502" s="97"/>
      <c r="W1502" s="97"/>
      <c r="X1502" s="97"/>
      <c r="Y1502" s="97"/>
      <c r="Z1502" s="97"/>
      <c r="AA1502" s="97"/>
      <c r="AB1502" s="97"/>
      <c r="AC1502" s="97"/>
      <c r="AD1502" s="97"/>
      <c r="AE1502" s="97"/>
      <c r="AF1502" s="97"/>
      <c r="AG1502" s="97"/>
      <c r="AH1502" s="97"/>
    </row>
    <row r="1604" spans="2:34" ht="15" customHeight="1">
      <c r="B1604" s="97"/>
      <c r="C1604" s="97"/>
      <c r="D1604" s="97"/>
      <c r="E1604" s="97"/>
      <c r="F1604" s="97"/>
      <c r="G1604" s="97"/>
      <c r="H1604" s="97"/>
      <c r="I1604" s="97"/>
      <c r="J1604" s="97"/>
      <c r="K1604" s="97"/>
      <c r="L1604" s="97"/>
      <c r="M1604" s="97"/>
      <c r="N1604" s="97"/>
      <c r="O1604" s="97"/>
      <c r="P1604" s="97"/>
      <c r="Q1604" s="97"/>
      <c r="R1604" s="97"/>
      <c r="S1604" s="97"/>
      <c r="T1604" s="97"/>
      <c r="U1604" s="97"/>
      <c r="V1604" s="97"/>
      <c r="W1604" s="97"/>
      <c r="X1604" s="97"/>
      <c r="Y1604" s="97"/>
      <c r="Z1604" s="97"/>
      <c r="AA1604" s="97"/>
      <c r="AB1604" s="97"/>
      <c r="AC1604" s="97"/>
      <c r="AD1604" s="97"/>
      <c r="AE1604" s="97"/>
      <c r="AF1604" s="97"/>
      <c r="AG1604" s="97"/>
      <c r="AH1604" s="97"/>
    </row>
    <row r="1698" spans="2:34" ht="15" customHeight="1">
      <c r="B1698" s="97"/>
      <c r="C1698" s="97"/>
      <c r="D1698" s="97"/>
      <c r="E1698" s="97"/>
      <c r="F1698" s="97"/>
      <c r="G1698" s="97"/>
      <c r="H1698" s="97"/>
      <c r="I1698" s="97"/>
      <c r="J1698" s="97"/>
      <c r="K1698" s="97"/>
      <c r="L1698" s="97"/>
      <c r="M1698" s="97"/>
      <c r="N1698" s="97"/>
      <c r="O1698" s="97"/>
      <c r="P1698" s="97"/>
      <c r="Q1698" s="97"/>
      <c r="R1698" s="97"/>
      <c r="S1698" s="97"/>
      <c r="T1698" s="97"/>
      <c r="U1698" s="97"/>
      <c r="V1698" s="97"/>
      <c r="W1698" s="97"/>
      <c r="X1698" s="97"/>
      <c r="Y1698" s="97"/>
      <c r="Z1698" s="97"/>
      <c r="AA1698" s="97"/>
      <c r="AB1698" s="97"/>
      <c r="AC1698" s="97"/>
      <c r="AD1698" s="97"/>
      <c r="AE1698" s="97"/>
      <c r="AF1698" s="97"/>
      <c r="AG1698" s="97"/>
      <c r="AH1698" s="97"/>
    </row>
    <row r="1945" spans="2:34" ht="15" customHeight="1">
      <c r="B1945" s="97"/>
      <c r="C1945" s="97"/>
      <c r="D1945" s="97"/>
      <c r="E1945" s="97"/>
      <c r="F1945" s="97"/>
      <c r="G1945" s="97"/>
      <c r="H1945" s="97"/>
      <c r="I1945" s="97"/>
      <c r="J1945" s="97"/>
      <c r="K1945" s="97"/>
      <c r="L1945" s="97"/>
      <c r="M1945" s="97"/>
      <c r="N1945" s="97"/>
      <c r="O1945" s="97"/>
      <c r="P1945" s="97"/>
      <c r="Q1945" s="97"/>
      <c r="R1945" s="97"/>
      <c r="S1945" s="97"/>
      <c r="T1945" s="97"/>
      <c r="U1945" s="97"/>
      <c r="V1945" s="97"/>
      <c r="W1945" s="97"/>
      <c r="X1945" s="97"/>
      <c r="Y1945" s="97"/>
      <c r="Z1945" s="97"/>
      <c r="AA1945" s="97"/>
      <c r="AB1945" s="97"/>
      <c r="AC1945" s="97"/>
      <c r="AD1945" s="97"/>
      <c r="AE1945" s="97"/>
      <c r="AF1945" s="97"/>
      <c r="AG1945" s="97"/>
      <c r="AH1945" s="97"/>
    </row>
    <row r="2031" spans="2:34" ht="15" customHeight="1">
      <c r="B2031" s="97"/>
      <c r="C2031" s="97"/>
      <c r="D2031" s="97"/>
      <c r="E2031" s="97"/>
      <c r="F2031" s="97"/>
      <c r="G2031" s="97"/>
      <c r="H2031" s="97"/>
      <c r="I2031" s="97"/>
      <c r="J2031" s="97"/>
      <c r="K2031" s="97"/>
      <c r="L2031" s="97"/>
      <c r="M2031" s="97"/>
      <c r="N2031" s="97"/>
      <c r="O2031" s="97"/>
      <c r="P2031" s="97"/>
      <c r="Q2031" s="97"/>
      <c r="R2031" s="97"/>
      <c r="S2031" s="97"/>
      <c r="T2031" s="97"/>
      <c r="U2031" s="97"/>
      <c r="V2031" s="97"/>
      <c r="W2031" s="97"/>
      <c r="X2031" s="97"/>
      <c r="Y2031" s="97"/>
      <c r="Z2031" s="97"/>
      <c r="AA2031" s="97"/>
      <c r="AB2031" s="97"/>
      <c r="AC2031" s="97"/>
      <c r="AD2031" s="97"/>
      <c r="AE2031" s="97"/>
      <c r="AF2031" s="97"/>
      <c r="AG2031" s="97"/>
      <c r="AH2031" s="97"/>
    </row>
    <row r="2153" spans="2:34" ht="15" customHeight="1">
      <c r="B2153" s="97"/>
      <c r="C2153" s="97"/>
      <c r="D2153" s="97"/>
      <c r="E2153" s="97"/>
      <c r="F2153" s="97"/>
      <c r="G2153" s="97"/>
      <c r="H2153" s="97"/>
      <c r="I2153" s="97"/>
      <c r="J2153" s="97"/>
      <c r="K2153" s="97"/>
      <c r="L2153" s="97"/>
      <c r="M2153" s="97"/>
      <c r="N2153" s="97"/>
      <c r="O2153" s="97"/>
      <c r="P2153" s="97"/>
      <c r="Q2153" s="97"/>
      <c r="R2153" s="97"/>
      <c r="S2153" s="97"/>
      <c r="T2153" s="97"/>
      <c r="U2153" s="97"/>
      <c r="V2153" s="97"/>
      <c r="W2153" s="97"/>
      <c r="X2153" s="97"/>
      <c r="Y2153" s="97"/>
      <c r="Z2153" s="97"/>
      <c r="AA2153" s="97"/>
      <c r="AB2153" s="97"/>
      <c r="AC2153" s="97"/>
      <c r="AD2153" s="97"/>
      <c r="AE2153" s="97"/>
      <c r="AF2153" s="97"/>
      <c r="AG2153" s="97"/>
      <c r="AH2153" s="97"/>
    </row>
    <row r="2317" spans="2:34" ht="15" customHeight="1">
      <c r="B2317" s="97"/>
      <c r="C2317" s="97"/>
      <c r="D2317" s="97"/>
      <c r="E2317" s="97"/>
      <c r="F2317" s="97"/>
      <c r="G2317" s="97"/>
      <c r="H2317" s="97"/>
      <c r="I2317" s="97"/>
      <c r="J2317" s="97"/>
      <c r="K2317" s="97"/>
      <c r="L2317" s="97"/>
      <c r="M2317" s="97"/>
      <c r="N2317" s="97"/>
      <c r="O2317" s="97"/>
      <c r="P2317" s="97"/>
      <c r="Q2317" s="97"/>
      <c r="R2317" s="97"/>
      <c r="S2317" s="97"/>
      <c r="T2317" s="97"/>
      <c r="U2317" s="97"/>
      <c r="V2317" s="97"/>
      <c r="W2317" s="97"/>
      <c r="X2317" s="97"/>
      <c r="Y2317" s="97"/>
      <c r="Z2317" s="97"/>
      <c r="AA2317" s="97"/>
      <c r="AB2317" s="97"/>
      <c r="AC2317" s="97"/>
      <c r="AD2317" s="97"/>
      <c r="AE2317" s="97"/>
      <c r="AF2317" s="97"/>
      <c r="AG2317" s="97"/>
      <c r="AH2317" s="97"/>
    </row>
    <row r="2419" spans="2:34" ht="15" customHeight="1">
      <c r="B2419" s="97"/>
      <c r="C2419" s="97"/>
      <c r="D2419" s="97"/>
      <c r="E2419" s="97"/>
      <c r="F2419" s="97"/>
      <c r="G2419" s="97"/>
      <c r="H2419" s="97"/>
      <c r="I2419" s="97"/>
      <c r="J2419" s="97"/>
      <c r="K2419" s="97"/>
      <c r="L2419" s="97"/>
      <c r="M2419" s="97"/>
      <c r="N2419" s="97"/>
      <c r="O2419" s="97"/>
      <c r="P2419" s="97"/>
      <c r="Q2419" s="97"/>
      <c r="R2419" s="97"/>
      <c r="S2419" s="97"/>
      <c r="T2419" s="97"/>
      <c r="U2419" s="97"/>
      <c r="V2419" s="97"/>
      <c r="W2419" s="97"/>
      <c r="X2419" s="97"/>
      <c r="Y2419" s="97"/>
      <c r="Z2419" s="97"/>
      <c r="AA2419" s="97"/>
      <c r="AB2419" s="97"/>
      <c r="AC2419" s="97"/>
      <c r="AD2419" s="97"/>
      <c r="AE2419" s="97"/>
      <c r="AF2419" s="97"/>
      <c r="AG2419" s="97"/>
      <c r="AH2419" s="97"/>
    </row>
    <row r="2509" spans="2:34" ht="15" customHeight="1">
      <c r="B2509" s="97"/>
      <c r="C2509" s="97"/>
      <c r="D2509" s="97"/>
      <c r="E2509" s="97"/>
      <c r="F2509" s="97"/>
      <c r="G2509" s="97"/>
      <c r="H2509" s="97"/>
      <c r="I2509" s="97"/>
      <c r="J2509" s="97"/>
      <c r="K2509" s="97"/>
      <c r="L2509" s="97"/>
      <c r="M2509" s="97"/>
      <c r="N2509" s="97"/>
      <c r="O2509" s="97"/>
      <c r="P2509" s="97"/>
      <c r="Q2509" s="97"/>
      <c r="R2509" s="97"/>
      <c r="S2509" s="97"/>
      <c r="T2509" s="97"/>
      <c r="U2509" s="97"/>
      <c r="V2509" s="97"/>
      <c r="W2509" s="97"/>
      <c r="X2509" s="97"/>
      <c r="Y2509" s="97"/>
      <c r="Z2509" s="97"/>
      <c r="AA2509" s="97"/>
      <c r="AB2509" s="97"/>
      <c r="AC2509" s="97"/>
      <c r="AD2509" s="97"/>
      <c r="AE2509" s="97"/>
      <c r="AF2509" s="97"/>
      <c r="AG2509" s="97"/>
      <c r="AH2509" s="97"/>
    </row>
    <row r="2598" spans="2:34" ht="15" customHeight="1">
      <c r="B2598" s="97"/>
      <c r="C2598" s="97"/>
      <c r="D2598" s="97"/>
      <c r="E2598" s="97"/>
      <c r="F2598" s="97"/>
      <c r="G2598" s="97"/>
      <c r="H2598" s="97"/>
      <c r="I2598" s="97"/>
      <c r="J2598" s="97"/>
      <c r="K2598" s="97"/>
      <c r="L2598" s="97"/>
      <c r="M2598" s="97"/>
      <c r="N2598" s="97"/>
      <c r="O2598" s="97"/>
      <c r="P2598" s="97"/>
      <c r="Q2598" s="97"/>
      <c r="R2598" s="97"/>
      <c r="S2598" s="97"/>
      <c r="T2598" s="97"/>
      <c r="U2598" s="97"/>
      <c r="V2598" s="97"/>
      <c r="W2598" s="97"/>
      <c r="X2598" s="97"/>
      <c r="Y2598" s="97"/>
      <c r="Z2598" s="97"/>
      <c r="AA2598" s="97"/>
      <c r="AB2598" s="97"/>
      <c r="AC2598" s="97"/>
      <c r="AD2598" s="97"/>
      <c r="AE2598" s="97"/>
      <c r="AF2598" s="97"/>
      <c r="AG2598" s="97"/>
      <c r="AH2598" s="97"/>
    </row>
    <row r="2719" spans="2:34" ht="15" customHeight="1">
      <c r="B2719" s="97"/>
      <c r="C2719" s="97"/>
      <c r="D2719" s="97"/>
      <c r="E2719" s="97"/>
      <c r="F2719" s="97"/>
      <c r="G2719" s="97"/>
      <c r="H2719" s="97"/>
      <c r="I2719" s="97"/>
      <c r="J2719" s="97"/>
      <c r="K2719" s="97"/>
      <c r="L2719" s="97"/>
      <c r="M2719" s="97"/>
      <c r="N2719" s="97"/>
      <c r="O2719" s="97"/>
      <c r="P2719" s="97"/>
      <c r="Q2719" s="97"/>
      <c r="R2719" s="97"/>
      <c r="S2719" s="97"/>
      <c r="T2719" s="97"/>
      <c r="U2719" s="97"/>
      <c r="V2719" s="97"/>
      <c r="W2719" s="97"/>
      <c r="X2719" s="97"/>
      <c r="Y2719" s="97"/>
      <c r="Z2719" s="97"/>
      <c r="AA2719" s="97"/>
      <c r="AB2719" s="97"/>
      <c r="AC2719" s="97"/>
      <c r="AD2719" s="97"/>
      <c r="AE2719" s="97"/>
      <c r="AF2719" s="97"/>
      <c r="AG2719" s="97"/>
      <c r="AH2719" s="97"/>
    </row>
    <row r="2837" spans="2:34" ht="15" customHeight="1">
      <c r="B2837" s="97"/>
      <c r="C2837" s="97"/>
      <c r="D2837" s="97"/>
      <c r="E2837" s="97"/>
      <c r="F2837" s="97"/>
      <c r="G2837" s="97"/>
      <c r="H2837" s="97"/>
      <c r="I2837" s="97"/>
      <c r="J2837" s="97"/>
      <c r="K2837" s="97"/>
      <c r="L2837" s="97"/>
      <c r="M2837" s="97"/>
      <c r="N2837" s="97"/>
      <c r="O2837" s="97"/>
      <c r="P2837" s="97"/>
      <c r="Q2837" s="97"/>
      <c r="R2837" s="97"/>
      <c r="S2837" s="97"/>
      <c r="T2837" s="97"/>
      <c r="U2837" s="97"/>
      <c r="V2837" s="97"/>
      <c r="W2837" s="97"/>
      <c r="X2837" s="97"/>
      <c r="Y2837" s="97"/>
      <c r="Z2837" s="97"/>
      <c r="AA2837" s="97"/>
      <c r="AB2837" s="97"/>
      <c r="AC2837" s="97"/>
      <c r="AD2837" s="97"/>
      <c r="AE2837" s="97"/>
      <c r="AF2837" s="97"/>
      <c r="AG2837" s="97"/>
      <c r="AH2837" s="9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workbookViewId="0">
      <selection activeCell="C4" sqref="C4"/>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f>(INDEX('AEO 2022 Table 7'!19:19,MATCH(C$1,'AEO 2022 Table 7'!1:1,0))+INDEX('AEO 2022 Table 49'!28:28,MATCH(C1,'AEO 2022 Table 49'!13:13,0))+INDEX('AEO 2022 Table 49'!39:39,MATCH(C1,'AEO 2022 Table 49'!13:13,0)))/(INDEX('AEO 2021 Table 7'!19:19,MATCH($B$1,'AEO 2021 Table 7'!1:1,0))+INDEX('AEO 2021 Table 49'!$15:$15,MATCH('BCDTRtSY-frgt'!$B$1,'AEO 2021 Table 49'!$5:$5,0))+INDEX('AEO 2021 Table 49'!$25:$25,MATCH('BCDTRtSY-frgt'!$B$1,'AEO 2021 Table 49'!$5:$5,0)))*'calibration multiplier'!B12*'calibration multiplier'!D7</f>
        <v>1.2947530709173263</v>
      </c>
      <c r="D2">
        <f>(INDEX('AEO 2023 Table 7'!19:19,MATCH(D$1,'AEO 2023 Table 7'!1:1,0))+INDEX('AEO 2023 Table 49'!28:28,MATCH(D1,'AEO 2023 Table 49'!13:13,0))+INDEX('AEO 2023 Table 49'!39:39,MATCH(D1,'AEO 2023 Table 49'!13:13,0)))/(INDEX('AEO 2021 Table 7'!19:19,MATCH($B$1,'AEO 2021 Table 7'!1:1,0))+INDEX('AEO 2021 Table 49'!$15:$15,MATCH('BCDTRtSY-frgt'!$B$1,'AEO 2021 Table 49'!$5:$5,0))+INDEX('AEO 2021 Table 49'!$25:$25,MATCH('BCDTRtSY-frgt'!$B$1,'AEO 2021 Table 49'!$5:$5,0)))</f>
        <v>1.1754914447378022</v>
      </c>
      <c r="E2">
        <f>(INDEX('AEO 2023 Table 7'!19:19,MATCH(E$1,'AEO 2023 Table 7'!1:1,0))+INDEX('AEO 2023 Table 49'!28:28,MATCH(E1,'AEO 2023 Table 49'!13:13,0))+INDEX('AEO 2023 Table 49'!39:39,MATCH(E1,'AEO 2023 Table 49'!13:13,0)))/(INDEX('AEO 2021 Table 7'!19:19,MATCH($B$1,'AEO 2021 Table 7'!1:1,0))+INDEX('AEO 2021 Table 49'!$15:$15,MATCH('BCDTRtSY-frgt'!$B$1,'AEO 2021 Table 49'!$5:$5,0))+INDEX('AEO 2021 Table 49'!$25:$25,MATCH('BCDTRtSY-frgt'!$B$1,'AEO 2021 Table 49'!$5:$5,0)))</f>
        <v>1.1769003388290984</v>
      </c>
      <c r="F2">
        <f>(INDEX('AEO 2023 Table 7'!19:19,MATCH(F$1,'AEO 2023 Table 7'!1:1,0))+INDEX('AEO 2023 Table 49'!28:28,MATCH(F1,'AEO 2023 Table 49'!13:13,0))+INDEX('AEO 2023 Table 49'!39:39,MATCH(F1,'AEO 2023 Table 49'!13:13,0)))/(INDEX('AEO 2021 Table 7'!19:19,MATCH($B$1,'AEO 2021 Table 7'!1:1,0))+INDEX('AEO 2021 Table 49'!$15:$15,MATCH('BCDTRtSY-frgt'!$B$1,'AEO 2021 Table 49'!$5:$5,0))+INDEX('AEO 2021 Table 49'!$25:$25,MATCH('BCDTRtSY-frgt'!$B$1,'AEO 2021 Table 49'!$5:$5,0)))</f>
        <v>1.1788725464490919</v>
      </c>
      <c r="G2">
        <f>(INDEX('AEO 2023 Table 7'!19:19,MATCH(G$1,'AEO 2023 Table 7'!1:1,0))+INDEX('AEO 2023 Table 49'!28:28,MATCH(G1,'AEO 2023 Table 49'!13:13,0))+INDEX('AEO 2023 Table 49'!39:39,MATCH(G1,'AEO 2023 Table 49'!13:13,0)))/(INDEX('AEO 2021 Table 7'!19:19,MATCH($B$1,'AEO 2021 Table 7'!1:1,0))+INDEX('AEO 2021 Table 49'!$15:$15,MATCH('BCDTRtSY-frgt'!$B$1,'AEO 2021 Table 49'!$5:$5,0))+INDEX('AEO 2021 Table 49'!$25:$25,MATCH('BCDTRtSY-frgt'!$B$1,'AEO 2021 Table 49'!$5:$5,0)))</f>
        <v>1.1900677677546874</v>
      </c>
      <c r="H2">
        <f>(INDEX('AEO 2023 Table 7'!19:19,MATCH(H$1,'AEO 2023 Table 7'!1:1,0))+INDEX('AEO 2023 Table 49'!28:28,MATCH(H1,'AEO 2023 Table 49'!13:13,0))+INDEX('AEO 2023 Table 49'!39:39,MATCH(H1,'AEO 2023 Table 49'!13:13,0)))/(INDEX('AEO 2021 Table 7'!19:19,MATCH($B$1,'AEO 2021 Table 7'!1:1,0))+INDEX('AEO 2021 Table 49'!$15:$15,MATCH('BCDTRtSY-frgt'!$B$1,'AEO 2021 Table 49'!$5:$5,0))+INDEX('AEO 2021 Table 49'!$25:$25,MATCH('BCDTRtSY-frgt'!$B$1,'AEO 2021 Table 49'!$5:$5,0)))</f>
        <v>1.2101820736236035</v>
      </c>
      <c r="I2">
        <f>(INDEX('AEO 2023 Table 7'!19:19,MATCH(I$1,'AEO 2023 Table 7'!1:1,0))+INDEX('AEO 2023 Table 49'!28:28,MATCH(I1,'AEO 2023 Table 49'!13:13,0))+INDEX('AEO 2023 Table 49'!39:39,MATCH(I1,'AEO 2023 Table 49'!13:13,0)))/(INDEX('AEO 2021 Table 7'!19:19,MATCH($B$1,'AEO 2021 Table 7'!1:1,0))+INDEX('AEO 2021 Table 49'!$15:$15,MATCH('BCDTRtSY-frgt'!$B$1,'AEO 2021 Table 49'!$5:$5,0))+INDEX('AEO 2021 Table 49'!$25:$25,MATCH('BCDTRtSY-frgt'!$B$1,'AEO 2021 Table 49'!$5:$5,0)))</f>
        <v>1.2283294211829949</v>
      </c>
      <c r="J2">
        <f>(INDEX('AEO 2023 Table 7'!19:19,MATCH(J$1,'AEO 2023 Table 7'!1:1,0))+INDEX('AEO 2023 Table 49'!28:28,MATCH(J1,'AEO 2023 Table 49'!13:13,0))+INDEX('AEO 2023 Table 49'!39:39,MATCH(J1,'AEO 2023 Table 49'!13:13,0)))/(INDEX('AEO 2021 Table 7'!19:19,MATCH($B$1,'AEO 2021 Table 7'!1:1,0))+INDEX('AEO 2021 Table 49'!$15:$15,MATCH('BCDTRtSY-frgt'!$B$1,'AEO 2021 Table 49'!$5:$5,0))+INDEX('AEO 2021 Table 49'!$25:$25,MATCH('BCDTRtSY-frgt'!$B$1,'AEO 2021 Table 49'!$5:$5,0)))</f>
        <v>1.2447524347534895</v>
      </c>
      <c r="K2">
        <f>(INDEX('AEO 2023 Table 7'!19:19,MATCH(K$1,'AEO 2023 Table 7'!1:1,0))+INDEX('AEO 2023 Table 49'!28:28,MATCH(K1,'AEO 2023 Table 49'!13:13,0))+INDEX('AEO 2023 Table 49'!39:39,MATCH(K1,'AEO 2023 Table 49'!13:13,0)))/(INDEX('AEO 2021 Table 7'!19:19,MATCH($B$1,'AEO 2021 Table 7'!1:1,0))+INDEX('AEO 2021 Table 49'!$15:$15,MATCH('BCDTRtSY-frgt'!$B$1,'AEO 2021 Table 49'!$5:$5,0))+INDEX('AEO 2021 Table 49'!$25:$25,MATCH('BCDTRtSY-frgt'!$B$1,'AEO 2021 Table 49'!$5:$5,0)))</f>
        <v>1.2601393793144848</v>
      </c>
      <c r="L2">
        <f>(INDEX('AEO 2023 Table 7'!19:19,MATCH(L$1,'AEO 2023 Table 7'!1:1,0))+INDEX('AEO 2023 Table 49'!28:28,MATCH(L1,'AEO 2023 Table 49'!13:13,0))+INDEX('AEO 2023 Table 49'!39:39,MATCH(L1,'AEO 2023 Table 49'!13:13,0)))/(INDEX('AEO 2021 Table 7'!19:19,MATCH($B$1,'AEO 2021 Table 7'!1:1,0))+INDEX('AEO 2021 Table 49'!$15:$15,MATCH('BCDTRtSY-frgt'!$B$1,'AEO 2021 Table 49'!$5:$5,0))+INDEX('AEO 2021 Table 49'!$25:$25,MATCH('BCDTRtSY-frgt'!$B$1,'AEO 2021 Table 49'!$5:$5,0)))</f>
        <v>1.2738541902603451</v>
      </c>
      <c r="M2">
        <f>(INDEX('AEO 2023 Table 7'!19:19,MATCH(M$1,'AEO 2023 Table 7'!1:1,0))+INDEX('AEO 2023 Table 49'!28:28,MATCH(M1,'AEO 2023 Table 49'!13:13,0))+INDEX('AEO 2023 Table 49'!39:39,MATCH(M1,'AEO 2023 Table 49'!13:13,0)))/(INDEX('AEO 2021 Table 7'!19:19,MATCH($B$1,'AEO 2021 Table 7'!1:1,0))+INDEX('AEO 2021 Table 49'!$15:$15,MATCH('BCDTRtSY-frgt'!$B$1,'AEO 2021 Table 49'!$5:$5,0))+INDEX('AEO 2021 Table 49'!$25:$25,MATCH('BCDTRtSY-frgt'!$B$1,'AEO 2021 Table 49'!$5:$5,0)))</f>
        <v>1.2902462338913829</v>
      </c>
      <c r="N2">
        <f>(INDEX('AEO 2023 Table 7'!19:19,MATCH(N$1,'AEO 2023 Table 7'!1:1,0))+INDEX('AEO 2023 Table 49'!28:28,MATCH(N1,'AEO 2023 Table 49'!13:13,0))+INDEX('AEO 2023 Table 49'!39:39,MATCH(N1,'AEO 2023 Table 49'!13:13,0)))/(INDEX('AEO 2021 Table 7'!19:19,MATCH($B$1,'AEO 2021 Table 7'!1:1,0))+INDEX('AEO 2021 Table 49'!$15:$15,MATCH('BCDTRtSY-frgt'!$B$1,'AEO 2021 Table 49'!$5:$5,0))+INDEX('AEO 2021 Table 49'!$25:$25,MATCH('BCDTRtSY-frgt'!$B$1,'AEO 2021 Table 49'!$5:$5,0)))</f>
        <v>1.3110271178436115</v>
      </c>
      <c r="O2">
        <f>(INDEX('AEO 2023 Table 7'!19:19,MATCH(O$1,'AEO 2023 Table 7'!1:1,0))+INDEX('AEO 2023 Table 49'!28:28,MATCH(O1,'AEO 2023 Table 49'!13:13,0))+INDEX('AEO 2023 Table 49'!39:39,MATCH(O1,'AEO 2023 Table 49'!13:13,0)))/(INDEX('AEO 2021 Table 7'!19:19,MATCH($B$1,'AEO 2021 Table 7'!1:1,0))+INDEX('AEO 2021 Table 49'!$15:$15,MATCH('BCDTRtSY-frgt'!$B$1,'AEO 2021 Table 49'!$5:$5,0))+INDEX('AEO 2021 Table 49'!$25:$25,MATCH('BCDTRtSY-frgt'!$B$1,'AEO 2021 Table 49'!$5:$5,0)))</f>
        <v>1.3305383583166526</v>
      </c>
      <c r="P2">
        <f>(INDEX('AEO 2023 Table 7'!19:19,MATCH(P$1,'AEO 2023 Table 7'!1:1,0))+INDEX('AEO 2023 Table 49'!28:28,MATCH(P1,'AEO 2023 Table 49'!13:13,0))+INDEX('AEO 2023 Table 49'!39:39,MATCH(P1,'AEO 2023 Table 49'!13:13,0)))/(INDEX('AEO 2021 Table 7'!19:19,MATCH($B$1,'AEO 2021 Table 7'!1:1,0))+INDEX('AEO 2021 Table 49'!$15:$15,MATCH('BCDTRtSY-frgt'!$B$1,'AEO 2021 Table 49'!$5:$5,0))+INDEX('AEO 2021 Table 49'!$25:$25,MATCH('BCDTRtSY-frgt'!$B$1,'AEO 2021 Table 49'!$5:$5,0)))</f>
        <v>1.3510196644181311</v>
      </c>
      <c r="Q2">
        <f>(INDEX('AEO 2023 Table 7'!19:19,MATCH(Q$1,'AEO 2023 Table 7'!1:1,0))+INDEX('AEO 2023 Table 49'!28:28,MATCH(Q1,'AEO 2023 Table 49'!13:13,0))+INDEX('AEO 2023 Table 49'!39:39,MATCH(Q1,'AEO 2023 Table 49'!13:13,0)))/(INDEX('AEO 2021 Table 7'!19:19,MATCH($B$1,'AEO 2021 Table 7'!1:1,0))+INDEX('AEO 2021 Table 49'!$15:$15,MATCH('BCDTRtSY-frgt'!$B$1,'AEO 2021 Table 49'!$5:$5,0))+INDEX('AEO 2021 Table 49'!$25:$25,MATCH('BCDTRtSY-frgt'!$B$1,'AEO 2021 Table 49'!$5:$5,0)))</f>
        <v>1.3726796242968271</v>
      </c>
      <c r="R2">
        <f>(INDEX('AEO 2023 Table 7'!19:19,MATCH(R$1,'AEO 2023 Table 7'!1:1,0))+INDEX('AEO 2023 Table 49'!28:28,MATCH(R1,'AEO 2023 Table 49'!13:13,0))+INDEX('AEO 2023 Table 49'!39:39,MATCH(R1,'AEO 2023 Table 49'!13:13,0)))/(INDEX('AEO 2021 Table 7'!19:19,MATCH($B$1,'AEO 2021 Table 7'!1:1,0))+INDEX('AEO 2021 Table 49'!$15:$15,MATCH('BCDTRtSY-frgt'!$B$1,'AEO 2021 Table 49'!$5:$5,0))+INDEX('AEO 2021 Table 49'!$25:$25,MATCH('BCDTRtSY-frgt'!$B$1,'AEO 2021 Table 49'!$5:$5,0)))</f>
        <v>1.3914468072609634</v>
      </c>
      <c r="S2">
        <f>(INDEX('AEO 2023 Table 7'!19:19,MATCH(S$1,'AEO 2023 Table 7'!1:1,0))+INDEX('AEO 2023 Table 49'!28:28,MATCH(S1,'AEO 2023 Table 49'!13:13,0))+INDEX('AEO 2023 Table 49'!39:39,MATCH(S1,'AEO 2023 Table 49'!13:13,0)))/(INDEX('AEO 2021 Table 7'!19:19,MATCH($B$1,'AEO 2021 Table 7'!1:1,0))+INDEX('AEO 2021 Table 49'!$15:$15,MATCH('BCDTRtSY-frgt'!$B$1,'AEO 2021 Table 49'!$5:$5,0))+INDEX('AEO 2021 Table 49'!$25:$25,MATCH('BCDTRtSY-frgt'!$B$1,'AEO 2021 Table 49'!$5:$5,0)))</f>
        <v>1.4118292397716874</v>
      </c>
      <c r="T2">
        <f>(INDEX('AEO 2023 Table 7'!19:19,MATCH(T$1,'AEO 2023 Table 7'!1:1,0))+INDEX('AEO 2023 Table 49'!28:28,MATCH(T1,'AEO 2023 Table 49'!13:13,0))+INDEX('AEO 2023 Table 49'!39:39,MATCH(T1,'AEO 2023 Table 49'!13:13,0)))/(INDEX('AEO 2021 Table 7'!19:19,MATCH($B$1,'AEO 2021 Table 7'!1:1,0))+INDEX('AEO 2021 Table 49'!$15:$15,MATCH('BCDTRtSY-frgt'!$B$1,'AEO 2021 Table 49'!$5:$5,0))+INDEX('AEO 2021 Table 49'!$25:$25,MATCH('BCDTRtSY-frgt'!$B$1,'AEO 2021 Table 49'!$5:$5,0)))</f>
        <v>1.4330542957665238</v>
      </c>
      <c r="U2">
        <f>(INDEX('AEO 2023 Table 7'!19:19,MATCH(U$1,'AEO 2023 Table 7'!1:1,0))+INDEX('AEO 2023 Table 49'!28:28,MATCH(U1,'AEO 2023 Table 49'!13:13,0))+INDEX('AEO 2023 Table 49'!39:39,MATCH(U1,'AEO 2023 Table 49'!13:13,0)))/(INDEX('AEO 2021 Table 7'!19:19,MATCH($B$1,'AEO 2021 Table 7'!1:1,0))+INDEX('AEO 2021 Table 49'!$15:$15,MATCH('BCDTRtSY-frgt'!$B$1,'AEO 2021 Table 49'!$5:$5,0))+INDEX('AEO 2021 Table 49'!$25:$25,MATCH('BCDTRtSY-frgt'!$B$1,'AEO 2021 Table 49'!$5:$5,0)))</f>
        <v>1.4530582371155316</v>
      </c>
      <c r="V2">
        <f>(INDEX('AEO 2023 Table 7'!19:19,MATCH(V$1,'AEO 2023 Table 7'!1:1,0))+INDEX('AEO 2023 Table 49'!28:28,MATCH(V1,'AEO 2023 Table 49'!13:13,0))+INDEX('AEO 2023 Table 49'!39:39,MATCH(V1,'AEO 2023 Table 49'!13:13,0)))/(INDEX('AEO 2021 Table 7'!19:19,MATCH($B$1,'AEO 2021 Table 7'!1:1,0))+INDEX('AEO 2021 Table 49'!$15:$15,MATCH('BCDTRtSY-frgt'!$B$1,'AEO 2021 Table 49'!$5:$5,0))+INDEX('AEO 2021 Table 49'!$25:$25,MATCH('BCDTRtSY-frgt'!$B$1,'AEO 2021 Table 49'!$5:$5,0)))</f>
        <v>1.4769247878151059</v>
      </c>
      <c r="W2">
        <f>(INDEX('AEO 2023 Table 7'!19:19,MATCH(W$1,'AEO 2023 Table 7'!1:1,0))+INDEX('AEO 2023 Table 49'!28:28,MATCH(W1,'AEO 2023 Table 49'!13:13,0))+INDEX('AEO 2023 Table 49'!39:39,MATCH(W1,'AEO 2023 Table 49'!13:13,0)))/(INDEX('AEO 2021 Table 7'!19:19,MATCH($B$1,'AEO 2021 Table 7'!1:1,0))+INDEX('AEO 2021 Table 49'!$15:$15,MATCH('BCDTRtSY-frgt'!$B$1,'AEO 2021 Table 49'!$5:$5,0))+INDEX('AEO 2021 Table 49'!$25:$25,MATCH('BCDTRtSY-frgt'!$B$1,'AEO 2021 Table 49'!$5:$5,0)))</f>
        <v>1.5037405132667616</v>
      </c>
      <c r="X2">
        <f>(INDEX('AEO 2023 Table 7'!19:19,MATCH(X$1,'AEO 2023 Table 7'!1:1,0))+INDEX('AEO 2023 Table 49'!28:28,MATCH(X1,'AEO 2023 Table 49'!13:13,0))+INDEX('AEO 2023 Table 49'!39:39,MATCH(X1,'AEO 2023 Table 49'!13:13,0)))/(INDEX('AEO 2021 Table 7'!19:19,MATCH($B$1,'AEO 2021 Table 7'!1:1,0))+INDEX('AEO 2021 Table 49'!$15:$15,MATCH('BCDTRtSY-frgt'!$B$1,'AEO 2021 Table 49'!$5:$5,0))+INDEX('AEO 2021 Table 49'!$25:$25,MATCH('BCDTRtSY-frgt'!$B$1,'AEO 2021 Table 49'!$5:$5,0)))</f>
        <v>1.5275769374888639</v>
      </c>
      <c r="Y2">
        <f>(INDEX('AEO 2023 Table 7'!19:19,MATCH(Y$1,'AEO 2023 Table 7'!1:1,0))+INDEX('AEO 2023 Table 49'!28:28,MATCH(Y1,'AEO 2023 Table 49'!13:13,0))+INDEX('AEO 2023 Table 49'!39:39,MATCH(Y1,'AEO 2023 Table 49'!13:13,0)))/(INDEX('AEO 2021 Table 7'!19:19,MATCH($B$1,'AEO 2021 Table 7'!1:1,0))+INDEX('AEO 2021 Table 49'!$15:$15,MATCH('BCDTRtSY-frgt'!$B$1,'AEO 2021 Table 49'!$5:$5,0))+INDEX('AEO 2021 Table 49'!$25:$25,MATCH('BCDTRtSY-frgt'!$B$1,'AEO 2021 Table 49'!$5:$5,0)))</f>
        <v>1.5498893697895662</v>
      </c>
      <c r="Z2">
        <f>(INDEX('AEO 2023 Table 7'!19:19,MATCH(Z$1,'AEO 2023 Table 7'!1:1,0))+INDEX('AEO 2023 Table 49'!28:28,MATCH(Z1,'AEO 2023 Table 49'!13:13,0))+INDEX('AEO 2023 Table 49'!39:39,MATCH(Z1,'AEO 2023 Table 49'!13:13,0)))/(INDEX('AEO 2021 Table 7'!19:19,MATCH($B$1,'AEO 2021 Table 7'!1:1,0))+INDEX('AEO 2021 Table 49'!$15:$15,MATCH('BCDTRtSY-frgt'!$B$1,'AEO 2021 Table 49'!$5:$5,0))+INDEX('AEO 2021 Table 49'!$25:$25,MATCH('BCDTRtSY-frgt'!$B$1,'AEO 2021 Table 49'!$5:$5,0)))</f>
        <v>1.5702136629618493</v>
      </c>
      <c r="AA2">
        <f>(INDEX('AEO 2023 Table 7'!19:19,MATCH(AA$1,'AEO 2023 Table 7'!1:1,0))+INDEX('AEO 2023 Table 49'!28:28,MATCH(AA1,'AEO 2023 Table 49'!13:13,0))+INDEX('AEO 2023 Table 49'!39:39,MATCH(AA1,'AEO 2023 Table 49'!13:13,0)))/(INDEX('AEO 2021 Table 7'!19:19,MATCH($B$1,'AEO 2021 Table 7'!1:1,0))+INDEX('AEO 2021 Table 49'!$15:$15,MATCH('BCDTRtSY-frgt'!$B$1,'AEO 2021 Table 49'!$5:$5,0))+INDEX('AEO 2021 Table 49'!$25:$25,MATCH('BCDTRtSY-frgt'!$B$1,'AEO 2021 Table 49'!$5:$5,0)))</f>
        <v>1.5907493673997906</v>
      </c>
      <c r="AB2">
        <f>(INDEX('AEO 2023 Table 7'!19:19,MATCH(AB$1,'AEO 2023 Table 7'!1:1,0))+INDEX('AEO 2023 Table 49'!28:28,MATCH(AB1,'AEO 2023 Table 49'!13:13,0))+INDEX('AEO 2023 Table 49'!39:39,MATCH(AB1,'AEO 2023 Table 49'!13:13,0)))/(INDEX('AEO 2021 Table 7'!19:19,MATCH($B$1,'AEO 2021 Table 7'!1:1,0))+INDEX('AEO 2021 Table 49'!$15:$15,MATCH('BCDTRtSY-frgt'!$B$1,'AEO 2021 Table 49'!$5:$5,0))+INDEX('AEO 2021 Table 49'!$25:$25,MATCH('BCDTRtSY-frgt'!$B$1,'AEO 2021 Table 49'!$5:$5,0)))</f>
        <v>1.6135046867039595</v>
      </c>
      <c r="AC2">
        <f>(INDEX('AEO 2023 Table 7'!19:19,MATCH(AC$1,'AEO 2023 Table 7'!1:1,0))+INDEX('AEO 2023 Table 49'!28:28,MATCH(AC1,'AEO 2023 Table 49'!13:13,0))+INDEX('AEO 2023 Table 49'!39:39,MATCH(AC1,'AEO 2023 Table 49'!13:13,0)))/(INDEX('AEO 2021 Table 7'!19:19,MATCH($B$1,'AEO 2021 Table 7'!1:1,0))+INDEX('AEO 2021 Table 49'!$15:$15,MATCH('BCDTRtSY-frgt'!$B$1,'AEO 2021 Table 49'!$5:$5,0))+INDEX('AEO 2021 Table 49'!$25:$25,MATCH('BCDTRtSY-frgt'!$B$1,'AEO 2021 Table 49'!$5:$5,0)))</f>
        <v>1.6375236013687322</v>
      </c>
      <c r="AD2">
        <f>(INDEX('AEO 2023 Table 7'!19:19,MATCH(AD$1,'AEO 2023 Table 7'!1:1,0))+INDEX('AEO 2023 Table 49'!28:28,MATCH(AD1,'AEO 2023 Table 49'!13:13,0))+INDEX('AEO 2023 Table 49'!39:39,MATCH(AD1,'AEO 2023 Table 49'!13:13,0)))/(INDEX('AEO 2021 Table 7'!19:19,MATCH($B$1,'AEO 2021 Table 7'!1:1,0))+INDEX('AEO 2021 Table 49'!$15:$15,MATCH('BCDTRtSY-frgt'!$B$1,'AEO 2021 Table 49'!$5:$5,0))+INDEX('AEO 2021 Table 49'!$25:$25,MATCH('BCDTRtSY-frgt'!$B$1,'AEO 2021 Table 49'!$5:$5,0)))</f>
        <v>1.6628193190164791</v>
      </c>
      <c r="AE2">
        <f>(INDEX('AEO 2023 Table 7'!19:19,MATCH(AE$1,'AEO 2023 Table 7'!1:1,0))+INDEX('AEO 2023 Table 49'!28:28,MATCH(AE1,'AEO 2023 Table 49'!13:13,0))+INDEX('AEO 2023 Table 49'!39:39,MATCH(AE1,'AEO 2023 Table 49'!13:13,0)))/(INDEX('AEO 2021 Table 7'!19:19,MATCH($B$1,'AEO 2021 Table 7'!1:1,0))+INDEX('AEO 2021 Table 49'!$15:$15,MATCH('BCDTRtSY-frgt'!$B$1,'AEO 2021 Table 49'!$5:$5,0))+INDEX('AEO 2021 Table 49'!$25:$25,MATCH('BCDTRtSY-frgt'!$B$1,'AEO 2021 Table 49'!$5:$5,0)))</f>
        <v>1.6882507348129177</v>
      </c>
      <c r="AF2">
        <f>(INDEX('AEO 2023 Table 7'!19:19,MATCH(AF$1,'AEO 2023 Table 7'!1:1,0))+INDEX('AEO 2023 Table 49'!28:28,MATCH(AF1,'AEO 2023 Table 49'!13:13,0))+INDEX('AEO 2023 Table 49'!39:39,MATCH(AF1,'AEO 2023 Table 49'!13:13,0)))/(INDEX('AEO 2021 Table 7'!19:19,MATCH($B$1,'AEO 2021 Table 7'!1:1,0))+INDEX('AEO 2021 Table 49'!$15:$15,MATCH('BCDTRtSY-frgt'!$B$1,'AEO 2021 Table 49'!$5:$5,0))+INDEX('AEO 2021 Table 49'!$25:$25,MATCH('BCDTRtSY-frgt'!$B$1,'AEO 2021 Table 49'!$5:$5,0)))</f>
        <v>1.7152706772956565</v>
      </c>
    </row>
    <row r="3" spans="1:32">
      <c r="A3" t="s">
        <v>124</v>
      </c>
      <c r="B3">
        <v>1</v>
      </c>
      <c r="C3">
        <f>INDEX('AEO 2022 Table 49'!50:50,MATCH(C1,'AEO 2022 Table 49'!13:13,0))/INDEX('AEO 2021 Table 49'!$35:$35,MATCH('BCDTRtSY-frgt'!$B$1,'AEO 2021 Table 49'!$5:$5,0))*'calibration multiplier'!B12*'calibration multiplier'!D7</f>
        <v>1.2697504098171797</v>
      </c>
      <c r="D3">
        <f>INDEX('AEO 2023 Table 49'!50:50,MATCH(D1,'AEO 2023 Table 49'!13:13,0))/INDEX('AEO 2021 Table 49'!$35:$35,MATCH('BCDTRtSY-frgt'!$B$1,'AEO 2021 Table 49'!$5:$5,0))*'calibration multiplier'!E7</f>
        <v>1.2183559386572029</v>
      </c>
      <c r="E3">
        <f>INDEX('AEO 2023 Table 49'!50:50,MATCH(E1,'AEO 2023 Table 49'!13:13,0))/INDEX('AEO 2021 Table 49'!$35:$35,MATCH('BCDTRtSY-frgt'!$B$1,'AEO 2021 Table 49'!$5:$5,0))</f>
        <v>1.1465368712428925</v>
      </c>
      <c r="F3">
        <f>INDEX('AEO 2023 Table 49'!50:50,MATCH(F1,'AEO 2023 Table 49'!13:13,0))/INDEX('AEO 2021 Table 49'!$35:$35,MATCH('BCDTRtSY-frgt'!$B$1,'AEO 2021 Table 49'!$5:$5,0))</f>
        <v>1.1477146017997664</v>
      </c>
      <c r="G3">
        <f>INDEX('AEO 2023 Table 49'!50:50,MATCH(G1,'AEO 2023 Table 49'!13:13,0))/INDEX('AEO 2021 Table 49'!$35:$35,MATCH('BCDTRtSY-frgt'!$B$1,'AEO 2021 Table 49'!$5:$5,0))</f>
        <v>1.1567808671917541</v>
      </c>
      <c r="H3">
        <f>INDEX('AEO 2023 Table 49'!50:50,MATCH(H1,'AEO 2023 Table 49'!13:13,0))/INDEX('AEO 2021 Table 49'!$35:$35,MATCH('BCDTRtSY-frgt'!$B$1,'AEO 2021 Table 49'!$5:$5,0))</f>
        <v>1.1738572573104749</v>
      </c>
      <c r="I3">
        <f>INDEX('AEO 2023 Table 49'!50:50,MATCH(I1,'AEO 2023 Table 49'!13:13,0))/INDEX('AEO 2021 Table 49'!$35:$35,MATCH('BCDTRtSY-frgt'!$B$1,'AEO 2021 Table 49'!$5:$5,0))</f>
        <v>1.1878429803426629</v>
      </c>
      <c r="J3">
        <f>INDEX('AEO 2023 Table 49'!50:50,MATCH(J1,'AEO 2023 Table 49'!13:13,0))/INDEX('AEO 2021 Table 49'!$35:$35,MATCH('BCDTRtSY-frgt'!$B$1,'AEO 2021 Table 49'!$5:$5,0))</f>
        <v>1.1991077972573865</v>
      </c>
      <c r="K3">
        <f>INDEX('AEO 2023 Table 49'!50:50,MATCH(K1,'AEO 2023 Table 49'!13:13,0))/INDEX('AEO 2021 Table 49'!$35:$35,MATCH('BCDTRtSY-frgt'!$B$1,'AEO 2021 Table 49'!$5:$5,0))</f>
        <v>1.2055432699592863</v>
      </c>
      <c r="L3">
        <f>INDEX('AEO 2023 Table 49'!50:50,MATCH(L1,'AEO 2023 Table 49'!13:13,0))/INDEX('AEO 2021 Table 49'!$35:$35,MATCH('BCDTRtSY-frgt'!$B$1,'AEO 2021 Table 49'!$5:$5,0))</f>
        <v>1.2070647122092817</v>
      </c>
      <c r="M3">
        <f>INDEX('AEO 2023 Table 49'!50:50,MATCH(M1,'AEO 2023 Table 49'!13:13,0))/INDEX('AEO 2021 Table 49'!$35:$35,MATCH('BCDTRtSY-frgt'!$B$1,'AEO 2021 Table 49'!$5:$5,0))</f>
        <v>1.2094879149470696</v>
      </c>
      <c r="N3">
        <f>INDEX('AEO 2023 Table 49'!50:50,MATCH(N1,'AEO 2023 Table 49'!13:13,0))/INDEX('AEO 2021 Table 49'!$35:$35,MATCH('BCDTRtSY-frgt'!$B$1,'AEO 2021 Table 49'!$5:$5,0))</f>
        <v>1.2148212509489753</v>
      </c>
      <c r="O3">
        <f>INDEX('AEO 2023 Table 49'!50:50,MATCH(O1,'AEO 2023 Table 49'!13:13,0))/INDEX('AEO 2021 Table 49'!$35:$35,MATCH('BCDTRtSY-frgt'!$B$1,'AEO 2021 Table 49'!$5:$5,0))</f>
        <v>1.218433327169832</v>
      </c>
      <c r="P3">
        <f>INDEX('AEO 2023 Table 49'!50:50,MATCH(P1,'AEO 2023 Table 49'!13:13,0))/INDEX('AEO 2021 Table 49'!$35:$35,MATCH('BCDTRtSY-frgt'!$B$1,'AEO 2021 Table 49'!$5:$5,0))</f>
        <v>1.2229642128625271</v>
      </c>
      <c r="Q3">
        <f>INDEX('AEO 2023 Table 49'!50:50,MATCH(Q1,'AEO 2023 Table 49'!13:13,0))/INDEX('AEO 2021 Table 49'!$35:$35,MATCH('BCDTRtSY-frgt'!$B$1,'AEO 2021 Table 49'!$5:$5,0))</f>
        <v>1.228758080171678</v>
      </c>
      <c r="R3">
        <f>INDEX('AEO 2023 Table 49'!50:50,MATCH(R1,'AEO 2023 Table 49'!13:13,0))/INDEX('AEO 2021 Table 49'!$35:$35,MATCH('BCDTRtSY-frgt'!$B$1,'AEO 2021 Table 49'!$5:$5,0))</f>
        <v>1.2311058609544783</v>
      </c>
      <c r="S3">
        <f>INDEX('AEO 2023 Table 49'!50:50,MATCH(S1,'AEO 2023 Table 49'!13:13,0))/INDEX('AEO 2021 Table 49'!$35:$35,MATCH('BCDTRtSY-frgt'!$B$1,'AEO 2021 Table 49'!$5:$5,0))</f>
        <v>1.2348679215758522</v>
      </c>
      <c r="T3">
        <f>INDEX('AEO 2023 Table 49'!50:50,MATCH(T1,'AEO 2023 Table 49'!13:13,0))/INDEX('AEO 2021 Table 49'!$35:$35,MATCH('BCDTRtSY-frgt'!$B$1,'AEO 2021 Table 49'!$5:$5,0))</f>
        <v>1.2390846995369198</v>
      </c>
      <c r="U3">
        <f>INDEX('AEO 2023 Table 49'!50:50,MATCH(U1,'AEO 2023 Table 49'!13:13,0))/INDEX('AEO 2021 Table 49'!$35:$35,MATCH('BCDTRtSY-frgt'!$B$1,'AEO 2021 Table 49'!$5:$5,0))</f>
        <v>1.2410103690852718</v>
      </c>
      <c r="V3">
        <f>INDEX('AEO 2023 Table 49'!50:50,MATCH(V1,'AEO 2023 Table 49'!13:13,0))/INDEX('AEO 2021 Table 49'!$35:$35,MATCH('BCDTRtSY-frgt'!$B$1,'AEO 2021 Table 49'!$5:$5,0))</f>
        <v>1.2459621504204665</v>
      </c>
      <c r="W3">
        <f>INDEX('AEO 2023 Table 49'!50:50,MATCH(W1,'AEO 2023 Table 49'!13:13,0))/INDEX('AEO 2021 Table 49'!$35:$35,MATCH('BCDTRtSY-frgt'!$B$1,'AEO 2021 Table 49'!$5:$5,0))</f>
        <v>1.2530760462167079</v>
      </c>
      <c r="X3">
        <f>INDEX('AEO 2023 Table 49'!50:50,MATCH(X1,'AEO 2023 Table 49'!13:13,0))/INDEX('AEO 2021 Table 49'!$35:$35,MATCH('BCDTRtSY-frgt'!$B$1,'AEO 2021 Table 49'!$5:$5,0))</f>
        <v>1.2580802883256406</v>
      </c>
      <c r="Y3">
        <f>INDEX('AEO 2023 Table 49'!50:50,MATCH(Y1,'AEO 2023 Table 49'!13:13,0))/INDEX('AEO 2021 Table 49'!$35:$35,MATCH('BCDTRtSY-frgt'!$B$1,'AEO 2021 Table 49'!$5:$5,0))</f>
        <v>1.2612038316489631</v>
      </c>
      <c r="Z3">
        <f>INDEX('AEO 2023 Table 49'!50:50,MATCH(Z1,'AEO 2023 Table 49'!13:13,0))/INDEX('AEO 2021 Table 49'!$35:$35,MATCH('BCDTRtSY-frgt'!$B$1,'AEO 2021 Table 49'!$5:$5,0))</f>
        <v>1.2612896413896928</v>
      </c>
      <c r="AA3">
        <f>INDEX('AEO 2023 Table 49'!50:50,MATCH(AA1,'AEO 2023 Table 49'!13:13,0))/INDEX('AEO 2021 Table 49'!$35:$35,MATCH('BCDTRtSY-frgt'!$B$1,'AEO 2021 Table 49'!$5:$5,0))</f>
        <v>1.2599589304279033</v>
      </c>
      <c r="AB3">
        <f>INDEX('AEO 2023 Table 49'!50:50,MATCH(AB1,'AEO 2023 Table 49'!13:13,0))/INDEX('AEO 2021 Table 49'!$35:$35,MATCH('BCDTRtSY-frgt'!$B$1,'AEO 2021 Table 49'!$5:$5,0))</f>
        <v>1.2587929997080247</v>
      </c>
      <c r="AC3">
        <f>INDEX('AEO 2023 Table 49'!50:50,MATCH(AC1,'AEO 2023 Table 49'!13:13,0))/INDEX('AEO 2021 Table 49'!$35:$35,MATCH('BCDTRtSY-frgt'!$B$1,'AEO 2021 Table 49'!$5:$5,0))</f>
        <v>1.2580187413090549</v>
      </c>
      <c r="AD3">
        <f>INDEX('AEO 2023 Table 49'!50:50,MATCH(AD1,'AEO 2023 Table 49'!13:13,0))/INDEX('AEO 2021 Table 49'!$35:$35,MATCH('BCDTRtSY-frgt'!$B$1,'AEO 2021 Table 49'!$5:$5,0))</f>
        <v>1.2590914643675069</v>
      </c>
      <c r="AE3">
        <f>INDEX('AEO 2023 Table 49'!50:50,MATCH(AE1,'AEO 2023 Table 49'!13:13,0))/INDEX('AEO 2021 Table 49'!$35:$35,MATCH('BCDTRtSY-frgt'!$B$1,'AEO 2021 Table 49'!$5:$5,0))</f>
        <v>1.260612341797001</v>
      </c>
      <c r="AF3">
        <f>INDEX('AEO 2023 Table 49'!50:50,MATCH(AF1,'AEO 2023 Table 49'!13:13,0))/INDEX('AEO 2021 Table 49'!$35:$35,MATCH('BCDTRtSY-frgt'!$B$1,'AEO 2021 Table 49'!$5:$5,0))</f>
        <v>1.2624429250418241</v>
      </c>
    </row>
    <row r="4" spans="1:32">
      <c r="A4" t="s">
        <v>122</v>
      </c>
      <c r="B4">
        <v>1</v>
      </c>
      <c r="C4" s="45">
        <f>(INDEX('AEO 2022 Table 47'!74:74,MATCH(C$1,'AEO 2022 Table 47'!13:13,0))/INDEX('AEO 2021 Table 47'!69:69,MATCH($B$1,'AEO 2021 Table 47'!1:1,0)))*'calibration multiplier'!$D$3</f>
        <v>1.0573568497387367</v>
      </c>
      <c r="D4" s="45">
        <f>$C$4*'AEO 2023 Table 7'!F65/'AEO 2022 Table 7'!$C$65</f>
        <v>1.2940662250171624</v>
      </c>
      <c r="E4" s="45">
        <f>$D$4*'AEO 2023 Table 7'!G65/'AEO 2023 Table 7'!$F$65</f>
        <v>1.3889033530266799</v>
      </c>
      <c r="F4" s="45">
        <f>$D$4*'AEO 2023 Table 7'!H65/'AEO 2023 Table 7'!$F$65</f>
        <v>1.4073793414377704</v>
      </c>
      <c r="G4" s="45">
        <f>$D$4*'AEO 2023 Table 7'!I65/'AEO 2023 Table 7'!$F$65</f>
        <v>1.4095216456141819</v>
      </c>
      <c r="H4" s="45">
        <f>$D$4*'AEO 2023 Table 7'!J65/'AEO 2023 Table 7'!$F$65</f>
        <v>1.4297193263256687</v>
      </c>
      <c r="I4" s="45">
        <f>$D$4*'AEO 2023 Table 7'!K65/'AEO 2023 Table 7'!$F$65</f>
        <v>1.4490203788667695</v>
      </c>
      <c r="J4" s="45">
        <f>$D$4*'AEO 2023 Table 7'!L65/'AEO 2023 Table 7'!$F$65</f>
        <v>1.4635100193771842</v>
      </c>
      <c r="K4" s="45">
        <f>$D$4*'AEO 2023 Table 7'!M65/'AEO 2023 Table 7'!$F$65</f>
        <v>1.4734855849020865</v>
      </c>
      <c r="L4" s="45">
        <f>$D$4*'AEO 2023 Table 7'!N65/'AEO 2023 Table 7'!$F$65</f>
        <v>1.478878281622019</v>
      </c>
      <c r="M4" s="45">
        <f>$D$4*'AEO 2023 Table 7'!O65/'AEO 2023 Table 7'!$F$65</f>
        <v>1.4849192100367103</v>
      </c>
      <c r="N4" s="45">
        <f>$D$4*'AEO 2023 Table 7'!P65/'AEO 2023 Table 7'!$F$65</f>
        <v>1.4959733149055994</v>
      </c>
      <c r="O4" s="45">
        <f>$D$4*'AEO 2023 Table 7'!Q65/'AEO 2023 Table 7'!$F$65</f>
        <v>1.5084480814018195</v>
      </c>
      <c r="P4" s="45">
        <f>$D$4*'AEO 2023 Table 7'!R65/'AEO 2023 Table 7'!$F$65</f>
        <v>1.5214478047619582</v>
      </c>
      <c r="Q4" s="45">
        <f>$D$4*'AEO 2023 Table 7'!S65/'AEO 2023 Table 7'!$F$65</f>
        <v>1.5369633504189215</v>
      </c>
      <c r="R4" s="45">
        <f>$D$4*'AEO 2023 Table 7'!T65/'AEO 2023 Table 7'!$F$65</f>
        <v>1.5549360820299498</v>
      </c>
      <c r="S4" s="45">
        <f>$D$4*'AEO 2023 Table 7'!U65/'AEO 2023 Table 7'!$F$65</f>
        <v>1.575364152781098</v>
      </c>
      <c r="T4" s="45">
        <f>$D$4*'AEO 2023 Table 7'!V65/'AEO 2023 Table 7'!$F$65</f>
        <v>1.5973393919148229</v>
      </c>
      <c r="U4" s="45">
        <f>$D$4*'AEO 2023 Table 7'!W65/'AEO 2023 Table 7'!$F$65</f>
        <v>1.6194443697281966</v>
      </c>
      <c r="V4" s="45">
        <f>$D$4*'AEO 2023 Table 7'!X65/'AEO 2023 Table 7'!$F$65</f>
        <v>1.6459438413241321</v>
      </c>
      <c r="W4" s="45">
        <f>$D$4*'AEO 2023 Table 7'!Y65/'AEO 2023 Table 7'!$F$65</f>
        <v>1.6736405100600316</v>
      </c>
      <c r="X4" s="45">
        <f>$D$4*'AEO 2023 Table 7'!Z65/'AEO 2023 Table 7'!$F$65</f>
        <v>1.6992438151890672</v>
      </c>
      <c r="Y4" s="45">
        <f>$D$4*'AEO 2023 Table 7'!AA65/'AEO 2023 Table 7'!$F$65</f>
        <v>1.72331564985406</v>
      </c>
      <c r="Z4" s="45">
        <f>$D$4*'AEO 2023 Table 7'!AB65/'AEO 2023 Table 7'!$F$65</f>
        <v>1.7466838484059386</v>
      </c>
      <c r="AA4" s="45">
        <f>$D$4*'AEO 2023 Table 7'!AC65/'AEO 2023 Table 7'!$F$65</f>
        <v>1.769537709274084</v>
      </c>
      <c r="AB4" s="45">
        <f>$D$4*'AEO 2023 Table 7'!AD65/'AEO 2023 Table 7'!$F$65</f>
        <v>1.7927747840358548</v>
      </c>
      <c r="AC4" s="45">
        <f>$D$4*'AEO 2023 Table 7'!AE65/'AEO 2023 Table 7'!$F$65</f>
        <v>1.8169167976307645</v>
      </c>
      <c r="AD4" s="45">
        <f>$D$4*'AEO 2023 Table 7'!AF65/'AEO 2023 Table 7'!$F$65</f>
        <v>1.843863198201434</v>
      </c>
      <c r="AE4" s="45">
        <f>$D$4*'AEO 2023 Table 7'!AG65/'AEO 2023 Table 7'!$F$65</f>
        <v>1.8719754000749995</v>
      </c>
      <c r="AF4" s="45">
        <f>$D$4*'AEO 2023 Table 7'!AH65/'AEO 2023 Table 7'!$F$65</f>
        <v>1.9008198636778304</v>
      </c>
    </row>
    <row r="5" spans="1:32">
      <c r="A5" t="s">
        <v>127</v>
      </c>
      <c r="B5">
        <f>INDEX('AEO 2021 Table 7'!27:27,MATCH(B$1,'AEO 2021 Table 7'!1:1,0))/INDEX('AEO 2021 Table 7'!27:27,MATCH($B$1,'AEO 2021 Table 7'!1:1,0))</f>
        <v>1</v>
      </c>
      <c r="C5">
        <f>INDEX('AEO 2022 Table 7'!27:27,MATCH(C$1,'AEO 2022 Table 7'!1:1,0))/INDEX('AEO 2021 Table 7'!27:27,MATCH($B$1,'AEO 2021 Table 7'!1:1,0))</f>
        <v>1.0887480349623935</v>
      </c>
      <c r="D5">
        <f>INDEX('AEO 2023 Table 7'!27:27,MATCH(D$1,'AEO 2023 Table 7'!1:1,0))/INDEX('AEO 2021 Table 7'!27:27,MATCH($B$1,'AEO 2021 Table 7'!1:1,0))</f>
        <v>1.0749802211485135</v>
      </c>
      <c r="E5">
        <f>INDEX('AEO 2023 Table 7'!27:27,MATCH(E$1,'AEO 2023 Table 7'!1:1,0))/INDEX('AEO 2021 Table 7'!27:27,MATCH($B$1,'AEO 2021 Table 7'!1:1,0))</f>
        <v>1.0619424553175005</v>
      </c>
      <c r="F5">
        <f>INDEX('AEO 2023 Table 7'!27:27,MATCH(F$1,'AEO 2023 Table 7'!1:1,0))/INDEX('AEO 2021 Table 7'!27:27,MATCH($B$1,'AEO 2021 Table 7'!1:1,0))</f>
        <v>1.1047547843844923</v>
      </c>
      <c r="G5">
        <f>INDEX('AEO 2023 Table 7'!27:27,MATCH(G$1,'AEO 2023 Table 7'!1:1,0))/INDEX('AEO 2021 Table 7'!27:27,MATCH($B$1,'AEO 2021 Table 7'!1:1,0))</f>
        <v>1.080198985148461</v>
      </c>
      <c r="H5">
        <f>INDEX('AEO 2023 Table 7'!27:27,MATCH(H$1,'AEO 2023 Table 7'!1:1,0))/INDEX('AEO 2021 Table 7'!27:27,MATCH($B$1,'AEO 2021 Table 7'!1:1,0))</f>
        <v>1.0752685344160813</v>
      </c>
      <c r="I5">
        <f>INDEX('AEO 2023 Table 7'!27:27,MATCH(I$1,'AEO 2023 Table 7'!1:1,0))/INDEX('AEO 2021 Table 7'!27:27,MATCH($B$1,'AEO 2021 Table 7'!1:1,0))</f>
        <v>1.0724076574455896</v>
      </c>
      <c r="J5">
        <f>INDEX('AEO 2023 Table 7'!27:27,MATCH(J$1,'AEO 2023 Table 7'!1:1,0))/INDEX('AEO 2021 Table 7'!27:27,MATCH($B$1,'AEO 2021 Table 7'!1:1,0))</f>
        <v>1.0789572892819421</v>
      </c>
      <c r="K5">
        <f>INDEX('AEO 2023 Table 7'!27:27,MATCH(K$1,'AEO 2023 Table 7'!1:1,0))/INDEX('AEO 2021 Table 7'!27:27,MATCH($B$1,'AEO 2021 Table 7'!1:1,0))</f>
        <v>1.091223172449856</v>
      </c>
      <c r="L5">
        <f>INDEX('AEO 2023 Table 7'!27:27,MATCH(L$1,'AEO 2023 Table 7'!1:1,0))/INDEX('AEO 2021 Table 7'!27:27,MATCH($B$1,'AEO 2021 Table 7'!1:1,0))</f>
        <v>1.0922136971652407</v>
      </c>
      <c r="M5">
        <f>INDEX('AEO 2023 Table 7'!27:27,MATCH(M$1,'AEO 2023 Table 7'!1:1,0))/INDEX('AEO 2021 Table 7'!27:27,MATCH($B$1,'AEO 2021 Table 7'!1:1,0))</f>
        <v>1.0955321683776447</v>
      </c>
      <c r="N5">
        <f>INDEX('AEO 2023 Table 7'!27:27,MATCH(N$1,'AEO 2023 Table 7'!1:1,0))/INDEX('AEO 2021 Table 7'!27:27,MATCH($B$1,'AEO 2021 Table 7'!1:1,0))</f>
        <v>1.1032218625331671</v>
      </c>
      <c r="O5">
        <f>INDEX('AEO 2023 Table 7'!27:27,MATCH(O$1,'AEO 2023 Table 7'!1:1,0))/INDEX('AEO 2021 Table 7'!27:27,MATCH($B$1,'AEO 2021 Table 7'!1:1,0))</f>
        <v>1.1074577892965234</v>
      </c>
      <c r="P5">
        <f>INDEX('AEO 2023 Table 7'!27:27,MATCH(P$1,'AEO 2023 Table 7'!1:1,0))/INDEX('AEO 2021 Table 7'!27:27,MATCH($B$1,'AEO 2021 Table 7'!1:1,0))</f>
        <v>1.1080832088170467</v>
      </c>
      <c r="Q5">
        <f>INDEX('AEO 2023 Table 7'!27:27,MATCH(Q$1,'AEO 2023 Table 7'!1:1,0))/INDEX('AEO 2021 Table 7'!27:27,MATCH($B$1,'AEO 2021 Table 7'!1:1,0))</f>
        <v>1.1121178909482206</v>
      </c>
      <c r="R5">
        <f>INDEX('AEO 2023 Table 7'!27:27,MATCH(R$1,'AEO 2023 Table 7'!1:1,0))/INDEX('AEO 2021 Table 7'!27:27,MATCH($B$1,'AEO 2021 Table 7'!1:1,0))</f>
        <v>1.1134058721057003</v>
      </c>
      <c r="S5">
        <f>INDEX('AEO 2023 Table 7'!27:27,MATCH(S$1,'AEO 2023 Table 7'!1:1,0))/INDEX('AEO 2021 Table 7'!27:27,MATCH($B$1,'AEO 2021 Table 7'!1:1,0))</f>
        <v>1.1193280612961283</v>
      </c>
      <c r="T5">
        <f>INDEX('AEO 2023 Table 7'!27:27,MATCH(T$1,'AEO 2023 Table 7'!1:1,0))/INDEX('AEO 2021 Table 7'!27:27,MATCH($B$1,'AEO 2021 Table 7'!1:1,0))</f>
        <v>1.1180183938517876</v>
      </c>
      <c r="U5">
        <f>INDEX('AEO 2023 Table 7'!27:27,MATCH(U$1,'AEO 2023 Table 7'!1:1,0))/INDEX('AEO 2021 Table 7'!27:27,MATCH($B$1,'AEO 2021 Table 7'!1:1,0))</f>
        <v>1.1147377926036839</v>
      </c>
      <c r="V5">
        <f>INDEX('AEO 2023 Table 7'!27:27,MATCH(V$1,'AEO 2023 Table 7'!1:1,0))/INDEX('AEO 2021 Table 7'!27:27,MATCH($B$1,'AEO 2021 Table 7'!1:1,0))</f>
        <v>1.1202681735977644</v>
      </c>
      <c r="W5">
        <f>INDEX('AEO 2023 Table 7'!27:27,MATCH(W$1,'AEO 2023 Table 7'!1:1,0))/INDEX('AEO 2021 Table 7'!27:27,MATCH($B$1,'AEO 2021 Table 7'!1:1,0))</f>
        <v>1.1242950873781596</v>
      </c>
      <c r="X5">
        <f>INDEX('AEO 2023 Table 7'!27:27,MATCH(X$1,'AEO 2023 Table 7'!1:1,0))/INDEX('AEO 2021 Table 7'!27:27,MATCH($B$1,'AEO 2021 Table 7'!1:1,0))</f>
        <v>1.1328355594585759</v>
      </c>
      <c r="Y5">
        <f>INDEX('AEO 2023 Table 7'!27:27,MATCH(Y$1,'AEO 2023 Table 7'!1:1,0))/INDEX('AEO 2021 Table 7'!27:27,MATCH($B$1,'AEO 2021 Table 7'!1:1,0))</f>
        <v>1.1356442441687586</v>
      </c>
      <c r="Z5">
        <f>INDEX('AEO 2023 Table 7'!27:27,MATCH(Z$1,'AEO 2023 Table 7'!1:1,0))/INDEX('AEO 2021 Table 7'!27:27,MATCH($B$1,'AEO 2021 Table 7'!1:1,0))</f>
        <v>1.1360082967020415</v>
      </c>
      <c r="AA5">
        <f>INDEX('AEO 2023 Table 7'!27:27,MATCH(AA$1,'AEO 2023 Table 7'!1:1,0))/INDEX('AEO 2021 Table 7'!27:27,MATCH($B$1,'AEO 2021 Table 7'!1:1,0))</f>
        <v>1.1397827447166535</v>
      </c>
      <c r="AB5">
        <f>INDEX('AEO 2023 Table 7'!27:27,MATCH(AB$1,'AEO 2023 Table 7'!1:1,0))/INDEX('AEO 2021 Table 7'!27:27,MATCH($B$1,'AEO 2021 Table 7'!1:1,0))</f>
        <v>1.1383511329247367</v>
      </c>
      <c r="AC5">
        <f>INDEX('AEO 2023 Table 7'!27:27,MATCH(AC$1,'AEO 2023 Table 7'!1:1,0))/INDEX('AEO 2021 Table 7'!27:27,MATCH($B$1,'AEO 2021 Table 7'!1:1,0))</f>
        <v>1.1410780898649857</v>
      </c>
      <c r="AD5">
        <f>INDEX('AEO 2023 Table 7'!27:27,MATCH(AD$1,'AEO 2023 Table 7'!1:1,0))/INDEX('AEO 2021 Table 7'!27:27,MATCH($B$1,'AEO 2021 Table 7'!1:1,0))</f>
        <v>1.1426381999497084</v>
      </c>
      <c r="AE5">
        <f>INDEX('AEO 2023 Table 7'!27:27,MATCH(AE$1,'AEO 2023 Table 7'!1:1,0))/INDEX('AEO 2021 Table 7'!27:27,MATCH($B$1,'AEO 2021 Table 7'!1:1,0))</f>
        <v>1.1474427416185804</v>
      </c>
      <c r="AF5">
        <f>INDEX('AEO 2023 Table 7'!27:27,MATCH(AF$1,'AEO 2023 Table 7'!1:1,0))/INDEX('AEO 2021 Table 7'!27:27,MATCH($B$1,'AEO 2021 Table 7'!1:1,0))</f>
        <v>1.1535956300788306</v>
      </c>
    </row>
    <row r="6" spans="1:32">
      <c r="A6" t="s">
        <v>128</v>
      </c>
      <c r="B6">
        <f>SUM(INDEX('AEO 2021 Table 7'!$C$62:$AJ$63,0,MATCH(B$1,'AEO 2021 Table 7'!$C$1:$AJ$1,0)))/SUM(INDEX('AEO 2021 Table 7'!$C$62:$AJ$63,0,MATCH($B$1,'AEO 2021 Table 7'!$C$1:$AJ$1,0)))</f>
        <v>1</v>
      </c>
      <c r="C6" s="12">
        <f>SUM('AEO 2022 Table 7'!C62:C63)/SUM('AEO 2021 Table 7'!C62:C63)*'calibration multiplier'!$D$6</f>
        <v>0.54143316438605715</v>
      </c>
      <c r="D6">
        <f>(SUM(INDEX('AEO 2023 Table 7'!$F$62:$AM$63,0,MATCH(D$1,'AEO 2023 Table 7'!$F$1:$AM$1,0)))/SUM(INDEX('AEO 2021 Table 7'!$C$62:$AJ$63,0,MATCH($B$1,'AEO 2021 Table 7'!$C$1:$AJ$1,0))))*'calibration multiplier'!$D$6</f>
        <v>0.55808698820226543</v>
      </c>
      <c r="E6">
        <f>(SUM(INDEX('AEO 2023 Table 7'!$F$62:$AM$63,0,MATCH(E$1,'AEO 2023 Table 7'!$F$1:$AM$1,0)))/SUM(INDEX('AEO 2021 Table 7'!$C$62:$AJ$63,0,MATCH($B$1,'AEO 2021 Table 7'!$C$1:$AJ$1,0))))*'calibration multiplier'!$D$6</f>
        <v>0.52997957631023451</v>
      </c>
      <c r="F6">
        <f>(SUM(INDEX('AEO 2023 Table 7'!$F$62:$AM$63,0,MATCH(F$1,'AEO 2023 Table 7'!$F$1:$AM$1,0)))/SUM(INDEX('AEO 2021 Table 7'!$C$62:$AJ$63,0,MATCH($B$1,'AEO 2021 Table 7'!$C$1:$AJ$1,0))))*'calibration multiplier'!$D$6</f>
        <v>0.52732356225153509</v>
      </c>
      <c r="G6">
        <f>(SUM(INDEX('AEO 2023 Table 7'!$F$62:$AM$63,0,MATCH(G$1,'AEO 2023 Table 7'!$F$1:$AM$1,0)))/SUM(INDEX('AEO 2021 Table 7'!$C$62:$AJ$63,0,MATCH($B$1,'AEO 2021 Table 7'!$C$1:$AJ$1,0))))*'calibration multiplier'!$D$6</f>
        <v>0.52785660126656886</v>
      </c>
      <c r="H6">
        <f>(SUM(INDEX('AEO 2023 Table 7'!$F$62:$AM$63,0,MATCH(H$1,'AEO 2023 Table 7'!$F$1:$AM$1,0)))/SUM(INDEX('AEO 2021 Table 7'!$C$62:$AJ$63,0,MATCH($B$1,'AEO 2021 Table 7'!$C$1:$AJ$1,0))))*'calibration multiplier'!$D$6</f>
        <v>0.52410642606860058</v>
      </c>
      <c r="I6">
        <f>(SUM(INDEX('AEO 2023 Table 7'!$F$62:$AM$63,0,MATCH(I$1,'AEO 2023 Table 7'!$F$1:$AM$1,0)))/SUM(INDEX('AEO 2021 Table 7'!$C$62:$AJ$63,0,MATCH($B$1,'AEO 2021 Table 7'!$C$1:$AJ$1,0))))*'calibration multiplier'!$D$6</f>
        <v>0.52329147584196833</v>
      </c>
      <c r="J6">
        <f>(SUM(INDEX('AEO 2023 Table 7'!$F$62:$AM$63,0,MATCH(J$1,'AEO 2023 Table 7'!$F$1:$AM$1,0)))/SUM(INDEX('AEO 2021 Table 7'!$C$62:$AJ$63,0,MATCH($B$1,'AEO 2021 Table 7'!$C$1:$AJ$1,0))))*'calibration multiplier'!$D$6</f>
        <v>0.52026120034718137</v>
      </c>
      <c r="K6">
        <f>(SUM(INDEX('AEO 2023 Table 7'!$F$62:$AM$63,0,MATCH(K$1,'AEO 2023 Table 7'!$F$1:$AM$1,0)))/SUM(INDEX('AEO 2021 Table 7'!$C$62:$AJ$63,0,MATCH($B$1,'AEO 2021 Table 7'!$C$1:$AJ$1,0))))*'calibration multiplier'!$D$6</f>
        <v>0.51883166207687292</v>
      </c>
      <c r="L6">
        <f>(SUM(INDEX('AEO 2023 Table 7'!$F$62:$AM$63,0,MATCH(L$1,'AEO 2023 Table 7'!$F$1:$AM$1,0)))/SUM(INDEX('AEO 2021 Table 7'!$C$62:$AJ$63,0,MATCH($B$1,'AEO 2021 Table 7'!$C$1:$AJ$1,0))))*'calibration multiplier'!$D$6</f>
        <v>0.51715801678042939</v>
      </c>
      <c r="M6">
        <f>(SUM(INDEX('AEO 2023 Table 7'!$F$62:$AM$63,0,MATCH(M$1,'AEO 2023 Table 7'!$F$1:$AM$1,0)))/SUM(INDEX('AEO 2021 Table 7'!$C$62:$AJ$63,0,MATCH($B$1,'AEO 2021 Table 7'!$C$1:$AJ$1,0))))*'calibration multiplier'!$D$6</f>
        <v>0.51666926266836699</v>
      </c>
      <c r="N6">
        <f>(SUM(INDEX('AEO 2023 Table 7'!$F$62:$AM$63,0,MATCH(N$1,'AEO 2023 Table 7'!$F$1:$AM$1,0)))/SUM(INDEX('AEO 2021 Table 7'!$C$62:$AJ$63,0,MATCH($B$1,'AEO 2021 Table 7'!$C$1:$AJ$1,0))))*'calibration multiplier'!$D$6</f>
        <v>0.51624315549221533</v>
      </c>
      <c r="O6">
        <f>(SUM(INDEX('AEO 2023 Table 7'!$F$62:$AM$63,0,MATCH(O$1,'AEO 2023 Table 7'!$F$1:$AM$1,0)))/SUM(INDEX('AEO 2021 Table 7'!$C$62:$AJ$63,0,MATCH($B$1,'AEO 2021 Table 7'!$C$1:$AJ$1,0))))*'calibration multiplier'!$D$6</f>
        <v>0.51564098882376275</v>
      </c>
      <c r="P6">
        <f>(SUM(INDEX('AEO 2023 Table 7'!$F$62:$AM$63,0,MATCH(P$1,'AEO 2023 Table 7'!$F$1:$AM$1,0)))/SUM(INDEX('AEO 2021 Table 7'!$C$62:$AJ$63,0,MATCH($B$1,'AEO 2021 Table 7'!$C$1:$AJ$1,0))))*'calibration multiplier'!$D$6</f>
        <v>0.51522730302283481</v>
      </c>
      <c r="Q6">
        <f>(SUM(INDEX('AEO 2023 Table 7'!$F$62:$AM$63,0,MATCH(Q$1,'AEO 2023 Table 7'!$F$1:$AM$1,0)))/SUM(INDEX('AEO 2021 Table 7'!$C$62:$AJ$63,0,MATCH($B$1,'AEO 2021 Table 7'!$C$1:$AJ$1,0))))*'calibration multiplier'!$D$6</f>
        <v>0.51488058463615627</v>
      </c>
      <c r="R6">
        <f>(SUM(INDEX('AEO 2023 Table 7'!$F$62:$AM$63,0,MATCH(R$1,'AEO 2023 Table 7'!$F$1:$AM$1,0)))/SUM(INDEX('AEO 2021 Table 7'!$C$62:$AJ$63,0,MATCH($B$1,'AEO 2021 Table 7'!$C$1:$AJ$1,0))))*'calibration multiplier'!$D$6</f>
        <v>0.51394250077687187</v>
      </c>
      <c r="S6">
        <f>(SUM(INDEX('AEO 2023 Table 7'!$F$62:$AM$63,0,MATCH(S$1,'AEO 2023 Table 7'!$F$1:$AM$1,0)))/SUM(INDEX('AEO 2021 Table 7'!$C$62:$AJ$63,0,MATCH($B$1,'AEO 2021 Table 7'!$C$1:$AJ$1,0))))*'calibration multiplier'!$D$6</f>
        <v>0.51368705249509783</v>
      </c>
      <c r="T6">
        <f>(SUM(INDEX('AEO 2023 Table 7'!$F$62:$AM$63,0,MATCH(T$1,'AEO 2023 Table 7'!$F$1:$AM$1,0)))/SUM(INDEX('AEO 2021 Table 7'!$C$62:$AJ$63,0,MATCH($B$1,'AEO 2021 Table 7'!$C$1:$AJ$1,0))))*'calibration multiplier'!$D$6</f>
        <v>0.5138398894163283</v>
      </c>
      <c r="U6">
        <f>(SUM(INDEX('AEO 2023 Table 7'!$F$62:$AM$63,0,MATCH(U$1,'AEO 2023 Table 7'!$F$1:$AM$1,0)))/SUM(INDEX('AEO 2021 Table 7'!$C$62:$AJ$63,0,MATCH($B$1,'AEO 2021 Table 7'!$C$1:$AJ$1,0))))*'calibration multiplier'!$D$6</f>
        <v>0.51387445324303771</v>
      </c>
      <c r="V6">
        <f>(SUM(INDEX('AEO 2023 Table 7'!$F$62:$AM$63,0,MATCH(V$1,'AEO 2023 Table 7'!$F$1:$AM$1,0)))/SUM(INDEX('AEO 2021 Table 7'!$C$62:$AJ$63,0,MATCH($B$1,'AEO 2021 Table 7'!$C$1:$AJ$1,0))))*'calibration multiplier'!$D$6</f>
        <v>0.51377994277937922</v>
      </c>
      <c r="W6">
        <f>(SUM(INDEX('AEO 2023 Table 7'!$F$62:$AM$63,0,MATCH(W$1,'AEO 2023 Table 7'!$F$1:$AM$1,0)))/SUM(INDEX('AEO 2021 Table 7'!$C$62:$AJ$63,0,MATCH($B$1,'AEO 2021 Table 7'!$C$1:$AJ$1,0))))*'calibration multiplier'!$D$6</f>
        <v>0.51356553904182256</v>
      </c>
      <c r="X6">
        <f>(SUM(INDEX('AEO 2023 Table 7'!$F$62:$AM$63,0,MATCH(X$1,'AEO 2023 Table 7'!$F$1:$AM$1,0)))/SUM(INDEX('AEO 2021 Table 7'!$C$62:$AJ$63,0,MATCH($B$1,'AEO 2021 Table 7'!$C$1:$AJ$1,0))))*'calibration multiplier'!$D$6</f>
        <v>0.51297633380838603</v>
      </c>
      <c r="Y6">
        <f>(SUM(INDEX('AEO 2023 Table 7'!$F$62:$AM$63,0,MATCH(Y$1,'AEO 2023 Table 7'!$F$1:$AM$1,0)))/SUM(INDEX('AEO 2021 Table 7'!$C$62:$AJ$63,0,MATCH($B$1,'AEO 2021 Table 7'!$C$1:$AJ$1,0))))*'calibration multiplier'!$D$6</f>
        <v>0.51272574606474297</v>
      </c>
      <c r="Z6">
        <f>(SUM(INDEX('AEO 2023 Table 7'!$F$62:$AM$63,0,MATCH(Z$1,'AEO 2023 Table 7'!$F$1:$AM$1,0)))/SUM(INDEX('AEO 2021 Table 7'!$C$62:$AJ$63,0,MATCH($B$1,'AEO 2021 Table 7'!$C$1:$AJ$1,0))))*'calibration multiplier'!$D$6</f>
        <v>0.51241035114601996</v>
      </c>
      <c r="AA6">
        <f>(SUM(INDEX('AEO 2023 Table 7'!$F$62:$AM$63,0,MATCH(AA$1,'AEO 2023 Table 7'!$F$1:$AM$1,0)))/SUM(INDEX('AEO 2021 Table 7'!$C$62:$AJ$63,0,MATCH($B$1,'AEO 2021 Table 7'!$C$1:$AJ$1,0))))*'calibration multiplier'!$D$6</f>
        <v>0.51191403619686482</v>
      </c>
      <c r="AB6">
        <f>(SUM(INDEX('AEO 2023 Table 7'!$F$62:$AM$63,0,MATCH(AB$1,'AEO 2023 Table 7'!$F$1:$AM$1,0)))/SUM(INDEX('AEO 2021 Table 7'!$C$62:$AJ$63,0,MATCH($B$1,'AEO 2021 Table 7'!$C$1:$AJ$1,0))))*'calibration multiplier'!$D$6</f>
        <v>0.5114663266290197</v>
      </c>
      <c r="AC6">
        <f>(SUM(INDEX('AEO 2023 Table 7'!$F$62:$AM$63,0,MATCH(AC$1,'AEO 2023 Table 7'!$F$1:$AM$1,0)))/SUM(INDEX('AEO 2021 Table 7'!$C$62:$AJ$63,0,MATCH($B$1,'AEO 2021 Table 7'!$C$1:$AJ$1,0))))*'calibration multiplier'!$D$6</f>
        <v>0.51114499105258093</v>
      </c>
      <c r="AD6">
        <f>(SUM(INDEX('AEO 2023 Table 7'!$F$62:$AM$63,0,MATCH(AD$1,'AEO 2023 Table 7'!$F$1:$AM$1,0)))/SUM(INDEX('AEO 2021 Table 7'!$C$62:$AJ$63,0,MATCH($B$1,'AEO 2021 Table 7'!$C$1:$AJ$1,0))))*'calibration multiplier'!$D$6</f>
        <v>0.51040726937625247</v>
      </c>
      <c r="AE6">
        <f>(SUM(INDEX('AEO 2023 Table 7'!$F$62:$AM$63,0,MATCH(AE$1,'AEO 2023 Table 7'!$F$1:$AM$1,0)))/SUM(INDEX('AEO 2021 Table 7'!$C$62:$AJ$63,0,MATCH($B$1,'AEO 2021 Table 7'!$C$1:$AJ$1,0))))*'calibration multiplier'!$D$6</f>
        <v>0.50982346474073925</v>
      </c>
      <c r="AF6">
        <f>(SUM(INDEX('AEO 2023 Table 7'!$F$62:$AM$63,0,MATCH(AF$1,'AEO 2023 Table 7'!$F$1:$AM$1,0)))/SUM(INDEX('AEO 2021 Table 7'!$C$62:$AJ$63,0,MATCH($B$1,'AEO 2021 Table 7'!$C$1:$AJ$1,0))))*'calibration multiplier'!$D$6</f>
        <v>0.5090825027056568</v>
      </c>
    </row>
    <row r="7" spans="1:32">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3">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3">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3">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3">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3">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3">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3">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3">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3">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3">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3">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3">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3">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3">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3">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3">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3">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3">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3">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3">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3">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3">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3">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3">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3">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3">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3">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3">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3">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3">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3">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3">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3">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3">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3">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3">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3">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3">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3">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3">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3">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3">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3">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3">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3">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3">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3">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3">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3">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3">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4" t="s">
        <v>272</v>
      </c>
      <c r="B2" s="34" t="s">
        <v>273</v>
      </c>
    </row>
    <row r="3" spans="1:2">
      <c r="A3" s="34" t="s">
        <v>274</v>
      </c>
    </row>
    <row r="4" spans="1:2">
      <c r="A4" s="35">
        <v>43466</v>
      </c>
      <c r="B4" s="34" t="s">
        <v>278</v>
      </c>
    </row>
    <row r="5" spans="1:2">
      <c r="A5" s="34" t="s">
        <v>279</v>
      </c>
    </row>
    <row r="6" spans="1:2">
      <c r="A6" s="34"/>
    </row>
    <row r="7" spans="1:2">
      <c r="A7" s="34" t="s">
        <v>275</v>
      </c>
      <c r="B7" s="34" t="s">
        <v>276</v>
      </c>
    </row>
    <row r="8" spans="1:2">
      <c r="A8" s="34">
        <v>2050</v>
      </c>
      <c r="B8" s="34">
        <v>48.533054</v>
      </c>
    </row>
    <row r="9" spans="1:2">
      <c r="A9" s="34">
        <v>2049</v>
      </c>
      <c r="B9" s="34">
        <v>48.228957999999999</v>
      </c>
    </row>
    <row r="10" spans="1:2">
      <c r="A10" s="34">
        <v>2048</v>
      </c>
      <c r="B10" s="34">
        <v>47.872959000000002</v>
      </c>
    </row>
    <row r="11" spans="1:2">
      <c r="A11" s="34">
        <v>2047</v>
      </c>
      <c r="B11" s="34">
        <v>47.527718</v>
      </c>
    </row>
    <row r="12" spans="1:2">
      <c r="A12" s="34">
        <v>2046</v>
      </c>
      <c r="B12" s="34">
        <v>47.220272000000001</v>
      </c>
    </row>
    <row r="13" spans="1:2">
      <c r="A13" s="34">
        <v>2045</v>
      </c>
      <c r="B13" s="34">
        <v>46.824818</v>
      </c>
    </row>
    <row r="14" spans="1:2">
      <c r="A14" s="34">
        <v>2044</v>
      </c>
      <c r="B14" s="34">
        <v>46.393990000000002</v>
      </c>
    </row>
    <row r="15" spans="1:2">
      <c r="A15" s="34">
        <v>2043</v>
      </c>
      <c r="B15" s="34">
        <v>45.972202000000003</v>
      </c>
    </row>
    <row r="16" spans="1:2">
      <c r="A16" s="34">
        <v>2042</v>
      </c>
      <c r="B16" s="34">
        <v>45.519038999999999</v>
      </c>
    </row>
    <row r="17" spans="1:2">
      <c r="A17" s="34">
        <v>2041</v>
      </c>
      <c r="B17" s="34">
        <v>45.136538999999999</v>
      </c>
    </row>
    <row r="18" spans="1:2">
      <c r="A18" s="34">
        <v>2040</v>
      </c>
      <c r="B18" s="34">
        <v>44.772559999999999</v>
      </c>
    </row>
    <row r="19" spans="1:2">
      <c r="A19" s="34">
        <v>2039</v>
      </c>
      <c r="B19" s="34">
        <v>44.485531000000002</v>
      </c>
    </row>
    <row r="20" spans="1:2">
      <c r="A20" s="34">
        <v>2038</v>
      </c>
      <c r="B20" s="34">
        <v>44.222782000000002</v>
      </c>
    </row>
    <row r="21" spans="1:2">
      <c r="A21" s="34">
        <v>2037</v>
      </c>
      <c r="B21" s="34">
        <v>44.014420000000001</v>
      </c>
    </row>
    <row r="22" spans="1:2">
      <c r="A22" s="34">
        <v>2036</v>
      </c>
      <c r="B22" s="34">
        <v>43.810637999999997</v>
      </c>
    </row>
    <row r="23" spans="1:2">
      <c r="A23" s="34">
        <v>2035</v>
      </c>
      <c r="B23" s="34">
        <v>43.505436000000003</v>
      </c>
    </row>
    <row r="24" spans="1:2">
      <c r="A24" s="34">
        <v>2034</v>
      </c>
      <c r="B24" s="34">
        <v>43.153973000000001</v>
      </c>
    </row>
    <row r="25" spans="1:2">
      <c r="A25" s="34">
        <v>2033</v>
      </c>
      <c r="B25" s="34">
        <v>42.877071000000001</v>
      </c>
    </row>
    <row r="26" spans="1:2">
      <c r="A26" s="34">
        <v>2032</v>
      </c>
      <c r="B26" s="34">
        <v>42.644858999999997</v>
      </c>
    </row>
    <row r="27" spans="1:2">
      <c r="A27" s="34">
        <v>2031</v>
      </c>
      <c r="B27" s="34">
        <v>42.350853000000001</v>
      </c>
    </row>
    <row r="28" spans="1:2">
      <c r="A28" s="34">
        <v>2030</v>
      </c>
      <c r="B28" s="34">
        <v>42.083812999999999</v>
      </c>
    </row>
    <row r="29" spans="1:2">
      <c r="A29" s="34">
        <v>2029</v>
      </c>
      <c r="B29" s="34">
        <v>41.772551999999997</v>
      </c>
    </row>
    <row r="30" spans="1:2">
      <c r="A30" s="34">
        <v>2028</v>
      </c>
      <c r="B30" s="34">
        <v>41.391540999999997</v>
      </c>
    </row>
    <row r="31" spans="1:2">
      <c r="A31" s="34">
        <v>2027</v>
      </c>
      <c r="B31" s="34">
        <v>40.888610999999997</v>
      </c>
    </row>
    <row r="32" spans="1:2">
      <c r="A32" s="34">
        <v>2026</v>
      </c>
      <c r="B32" s="34">
        <v>40.234012999999997</v>
      </c>
    </row>
    <row r="33" spans="1:2">
      <c r="A33" s="34">
        <v>2025</v>
      </c>
      <c r="B33" s="34">
        <v>39.321697</v>
      </c>
    </row>
    <row r="34" spans="1:2">
      <c r="A34" s="34">
        <v>2024</v>
      </c>
      <c r="B34" s="34">
        <v>38.104590999999999</v>
      </c>
    </row>
    <row r="35" spans="1:2">
      <c r="A35" s="34">
        <v>2023</v>
      </c>
      <c r="B35" s="34">
        <v>36.798938999999997</v>
      </c>
    </row>
    <row r="36" spans="1:2">
      <c r="A36" s="34">
        <v>2022</v>
      </c>
      <c r="B36" s="34">
        <v>35.620243000000002</v>
      </c>
    </row>
    <row r="37" spans="1:2">
      <c r="A37" s="34">
        <v>2021</v>
      </c>
      <c r="B37" s="34">
        <v>34.190525000000001</v>
      </c>
    </row>
    <row r="38" spans="1:2">
      <c r="A38" s="34">
        <v>2020</v>
      </c>
      <c r="B38" s="34">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3">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3">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3">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3">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3">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3">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3">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3">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3">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3">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3">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3">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3">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3">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3">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3">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3">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3">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3">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3">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3">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3">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3">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3">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3">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3">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3">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3">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3">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3">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3">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3">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3">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3">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3">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3">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3">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3">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3">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3">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3">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3">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3">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3">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3">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6">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3">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3">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3">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3">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3">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3">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3">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3">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3">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3">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3">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3">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3">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3">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3">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3">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3">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3">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3">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3">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3">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3">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3">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3">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3">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3">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3">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3">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3">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3">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3">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3">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3">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3">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3">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3">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3">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3">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3">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3">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3">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3">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3">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3">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3">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3">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3">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3">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3">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3">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3">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3">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3">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3">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3">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3">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3">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3">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3">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3">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3">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3">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3">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3">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3">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3">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sheetData>
    <row r="1" spans="1:33">
      <c r="A1" t="s">
        <v>734</v>
      </c>
    </row>
    <row r="2" spans="1:33">
      <c r="A2" t="s">
        <v>778</v>
      </c>
    </row>
    <row r="3" spans="1:33">
      <c r="A3" t="s">
        <v>779</v>
      </c>
    </row>
    <row r="4" spans="1:33">
      <c r="A4" t="s">
        <v>149</v>
      </c>
    </row>
    <row r="5" spans="1:33" s="31" customFormat="1">
      <c r="A5" s="31"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ht="75">
      <c r="A6" s="31"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ht="90">
      <c r="A7" s="31"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ht="75">
      <c r="A8" s="31"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ht="90">
      <c r="A9" s="31"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ht="90">
      <c r="A10" s="31"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ht="75">
      <c r="A11" s="3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ht="105">
      <c r="A12" s="31"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ht="105">
      <c r="A13" s="31"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ht="75">
      <c r="A14" s="31"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ht="60">
      <c r="A15" s="31"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ht="60">
      <c r="A16" s="31"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ht="75">
      <c r="A17" s="31"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ht="60">
      <c r="A18" s="31"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ht="75">
      <c r="A19" s="31"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ht="75">
      <c r="A20" s="31"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ht="60">
      <c r="A21" s="3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ht="90">
      <c r="A22" s="31"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ht="90">
      <c r="A23" s="31"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ht="60">
      <c r="A24" s="31"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ht="45">
      <c r="A25" s="31"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ht="60">
      <c r="A26" s="31"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ht="75">
      <c r="A27" s="31"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ht="60">
      <c r="A28" s="31"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ht="75">
      <c r="A29" s="31"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ht="75">
      <c r="A30" s="31"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ht="60">
      <c r="A31" s="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ht="90">
      <c r="A32" s="31"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ht="90">
      <c r="A33" s="31"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ht="60">
      <c r="A34" s="31"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ht="45">
      <c r="A35" s="31"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9"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ht="15" customHeight="1">
      <c r="A62" s="8" t="s">
        <v>36</v>
      </c>
      <c r="B62" s="24" t="s">
        <v>14</v>
      </c>
      <c r="C62" s="28">
        <v>7.5170000000000001E-2</v>
      </c>
      <c r="D62" s="28">
        <v>7.7207999999999999E-2</v>
      </c>
      <c r="E62" s="28">
        <v>7.5596999999999998E-2</v>
      </c>
      <c r="F62" s="28">
        <v>7.3011000000000006E-2</v>
      </c>
      <c r="G62" s="28">
        <v>7.0829000000000003E-2</v>
      </c>
      <c r="H62" s="28">
        <v>6.8479999999999999E-2</v>
      </c>
      <c r="I62" s="28">
        <v>6.5994999999999998E-2</v>
      </c>
      <c r="J62" s="28">
        <v>6.3741000000000006E-2</v>
      </c>
      <c r="K62" s="28">
        <v>6.1341E-2</v>
      </c>
      <c r="L62" s="28">
        <v>5.9027999999999997E-2</v>
      </c>
      <c r="M62" s="28">
        <v>5.7702000000000003E-2</v>
      </c>
      <c r="N62" s="28">
        <v>5.6570000000000002E-2</v>
      </c>
      <c r="O62" s="28">
        <v>5.5382000000000001E-2</v>
      </c>
      <c r="P62" s="28">
        <v>5.4015000000000001E-2</v>
      </c>
      <c r="Q62" s="28">
        <v>5.2689E-2</v>
      </c>
      <c r="R62" s="28">
        <v>5.1423000000000003E-2</v>
      </c>
      <c r="S62" s="28">
        <v>5.0231999999999999E-2</v>
      </c>
      <c r="T62" s="28">
        <v>4.9036999999999997E-2</v>
      </c>
      <c r="U62" s="28">
        <v>4.7978E-2</v>
      </c>
      <c r="V62" s="28">
        <v>4.6870000000000002E-2</v>
      </c>
      <c r="W62" s="28">
        <v>4.6252000000000001E-2</v>
      </c>
      <c r="X62" s="28">
        <v>4.5673999999999999E-2</v>
      </c>
      <c r="Y62" s="28">
        <v>4.5116000000000003E-2</v>
      </c>
      <c r="Z62" s="28">
        <v>4.4477000000000003E-2</v>
      </c>
      <c r="AA62" s="28">
        <v>4.3907000000000002E-2</v>
      </c>
      <c r="AB62" s="28">
        <v>4.3461E-2</v>
      </c>
      <c r="AC62" s="28">
        <v>4.2915000000000002E-2</v>
      </c>
      <c r="AD62" s="28">
        <v>4.2233E-2</v>
      </c>
      <c r="AE62" s="28">
        <v>4.1674000000000003E-2</v>
      </c>
      <c r="AF62" s="28">
        <v>4.1335999999999998E-2</v>
      </c>
      <c r="AG62" s="26">
        <v>-2.0410000000000001E-2</v>
      </c>
    </row>
    <row r="63" spans="1:33" ht="15" customHeight="1">
      <c r="A63" s="8" t="s">
        <v>35</v>
      </c>
      <c r="B63" s="24" t="s">
        <v>12</v>
      </c>
      <c r="C63" s="28">
        <v>0.927373</v>
      </c>
      <c r="D63" s="28">
        <v>0.98949299999999996</v>
      </c>
      <c r="E63" s="28">
        <v>0.88299399999999995</v>
      </c>
      <c r="F63" s="28">
        <v>0.88465000000000005</v>
      </c>
      <c r="G63" s="28">
        <v>0.88701600000000003</v>
      </c>
      <c r="H63" s="28">
        <v>0.88547500000000001</v>
      </c>
      <c r="I63" s="28">
        <v>0.88185199999999997</v>
      </c>
      <c r="J63" s="28">
        <v>0.88042799999999999</v>
      </c>
      <c r="K63" s="28">
        <v>0.880436</v>
      </c>
      <c r="L63" s="28">
        <v>0.87990100000000004</v>
      </c>
      <c r="M63" s="28">
        <v>0.87987599999999999</v>
      </c>
      <c r="N63" s="28">
        <v>0.88334599999999996</v>
      </c>
      <c r="O63" s="28">
        <v>0.88332999999999995</v>
      </c>
      <c r="P63" s="28">
        <v>0.88331700000000002</v>
      </c>
      <c r="Q63" s="28">
        <v>0.884185</v>
      </c>
      <c r="R63" s="28">
        <v>0.88468500000000005</v>
      </c>
      <c r="S63" s="28">
        <v>0.88536700000000002</v>
      </c>
      <c r="T63" s="28">
        <v>0.88571599999999995</v>
      </c>
      <c r="U63" s="28">
        <v>0.88678800000000002</v>
      </c>
      <c r="V63" s="28">
        <v>0.88022599999999995</v>
      </c>
      <c r="W63" s="28">
        <v>0.87976500000000002</v>
      </c>
      <c r="X63" s="28">
        <v>0.880413</v>
      </c>
      <c r="Y63" s="28">
        <v>0.87838499999999997</v>
      </c>
      <c r="Z63" s="28">
        <v>0.87643700000000002</v>
      </c>
      <c r="AA63" s="28">
        <v>0.87630799999999998</v>
      </c>
      <c r="AB63" s="28">
        <v>0.87458499999999995</v>
      </c>
      <c r="AC63" s="28">
        <v>0.87484899999999999</v>
      </c>
      <c r="AD63" s="28">
        <v>0.87535399999999997</v>
      </c>
      <c r="AE63" s="28">
        <v>0.87524000000000002</v>
      </c>
      <c r="AF63" s="28">
        <v>0.87612800000000002</v>
      </c>
      <c r="AG63" s="26">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ht="15" customHeight="1">
      <c r="A65" s="8" t="s">
        <v>33</v>
      </c>
      <c r="B65" s="24" t="s">
        <v>8</v>
      </c>
      <c r="C65" s="28">
        <v>2.2901210000000001</v>
      </c>
      <c r="D65" s="28">
        <v>2.6620979999999999</v>
      </c>
      <c r="E65" s="28">
        <v>2.926571</v>
      </c>
      <c r="F65" s="28">
        <v>2.9963660000000001</v>
      </c>
      <c r="G65" s="28">
        <v>3.053528</v>
      </c>
      <c r="H65" s="28">
        <v>3.092441</v>
      </c>
      <c r="I65" s="28">
        <v>3.1172770000000001</v>
      </c>
      <c r="J65" s="28">
        <v>3.1489440000000002</v>
      </c>
      <c r="K65" s="28">
        <v>3.1794440000000002</v>
      </c>
      <c r="L65" s="28">
        <v>3.2135750000000001</v>
      </c>
      <c r="M65" s="28">
        <v>3.2373880000000002</v>
      </c>
      <c r="N65" s="28">
        <v>3.2661959999999999</v>
      </c>
      <c r="O65" s="28">
        <v>3.2816670000000001</v>
      </c>
      <c r="P65" s="28">
        <v>3.27887</v>
      </c>
      <c r="Q65" s="28">
        <v>3.2893479999999999</v>
      </c>
      <c r="R65" s="28">
        <v>3.3015509999999999</v>
      </c>
      <c r="S65" s="28">
        <v>3.3214760000000001</v>
      </c>
      <c r="T65" s="28">
        <v>3.34077</v>
      </c>
      <c r="U65" s="28">
        <v>3.368455</v>
      </c>
      <c r="V65" s="28">
        <v>3.3991920000000002</v>
      </c>
      <c r="W65" s="28">
        <v>3.4226939999999999</v>
      </c>
      <c r="X65" s="28">
        <v>3.4512610000000001</v>
      </c>
      <c r="Y65" s="28">
        <v>3.4812560000000001</v>
      </c>
      <c r="Z65" s="28">
        <v>3.5070790000000001</v>
      </c>
      <c r="AA65" s="28">
        <v>3.5416129999999999</v>
      </c>
      <c r="AB65" s="28">
        <v>3.5777359999999998</v>
      </c>
      <c r="AC65" s="28">
        <v>3.6112760000000002</v>
      </c>
      <c r="AD65" s="28">
        <v>3.6424560000000001</v>
      </c>
      <c r="AE65" s="28">
        <v>3.6765110000000001</v>
      </c>
      <c r="AF65" s="28">
        <v>3.7224659999999998</v>
      </c>
      <c r="AG65" s="26">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40"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c r="AE308" s="97"/>
      <c r="AF308" s="97"/>
      <c r="AG308" s="9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c r="AC511" s="97"/>
      <c r="AD511" s="97"/>
      <c r="AE511" s="97"/>
      <c r="AF511" s="97"/>
      <c r="AG511" s="9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c r="AC887" s="97"/>
      <c r="AD887" s="97"/>
      <c r="AE887" s="97"/>
      <c r="AF887" s="97"/>
      <c r="AG887" s="9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7"/>
      <c r="C1100" s="97"/>
      <c r="D1100" s="97"/>
      <c r="E1100" s="97"/>
      <c r="F1100" s="97"/>
      <c r="G1100" s="97"/>
      <c r="H1100" s="97"/>
      <c r="I1100" s="97"/>
      <c r="J1100" s="97"/>
      <c r="K1100" s="97"/>
      <c r="L1100" s="97"/>
      <c r="M1100" s="97"/>
      <c r="N1100" s="97"/>
      <c r="O1100" s="97"/>
      <c r="P1100" s="97"/>
      <c r="Q1100" s="97"/>
      <c r="R1100" s="97"/>
      <c r="S1100" s="97"/>
      <c r="T1100" s="97"/>
      <c r="U1100" s="97"/>
      <c r="V1100" s="97"/>
      <c r="W1100" s="97"/>
      <c r="X1100" s="97"/>
      <c r="Y1100" s="97"/>
      <c r="Z1100" s="97"/>
      <c r="AA1100" s="97"/>
      <c r="AB1100" s="97"/>
      <c r="AC1100" s="97"/>
      <c r="AD1100" s="97"/>
      <c r="AE1100" s="97"/>
      <c r="AF1100" s="97"/>
      <c r="AG1100" s="9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7"/>
      <c r="C1227" s="97"/>
      <c r="D1227" s="97"/>
      <c r="E1227" s="97"/>
      <c r="F1227" s="97"/>
      <c r="G1227" s="97"/>
      <c r="H1227" s="97"/>
      <c r="I1227" s="97"/>
      <c r="J1227" s="97"/>
      <c r="K1227" s="97"/>
      <c r="L1227" s="97"/>
      <c r="M1227" s="97"/>
      <c r="N1227" s="97"/>
      <c r="O1227" s="97"/>
      <c r="P1227" s="97"/>
      <c r="Q1227" s="97"/>
      <c r="R1227" s="97"/>
      <c r="S1227" s="97"/>
      <c r="T1227" s="97"/>
      <c r="U1227" s="97"/>
      <c r="V1227" s="97"/>
      <c r="W1227" s="97"/>
      <c r="X1227" s="97"/>
      <c r="Y1227" s="97"/>
      <c r="Z1227" s="97"/>
      <c r="AA1227" s="97"/>
      <c r="AB1227" s="97"/>
      <c r="AC1227" s="97"/>
      <c r="AD1227" s="97"/>
      <c r="AE1227" s="97"/>
      <c r="AF1227" s="97"/>
      <c r="AG1227" s="9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7"/>
      <c r="C1390" s="97"/>
      <c r="D1390" s="97"/>
      <c r="E1390" s="97"/>
      <c r="F1390" s="97"/>
      <c r="G1390" s="97"/>
      <c r="H1390" s="97"/>
      <c r="I1390" s="97"/>
      <c r="J1390" s="97"/>
      <c r="K1390" s="97"/>
      <c r="L1390" s="97"/>
      <c r="M1390" s="97"/>
      <c r="N1390" s="97"/>
      <c r="O1390" s="97"/>
      <c r="P1390" s="97"/>
      <c r="Q1390" s="97"/>
      <c r="R1390" s="97"/>
      <c r="S1390" s="97"/>
      <c r="T1390" s="97"/>
      <c r="U1390" s="97"/>
      <c r="V1390" s="97"/>
      <c r="W1390" s="97"/>
      <c r="X1390" s="97"/>
      <c r="Y1390" s="97"/>
      <c r="Z1390" s="97"/>
      <c r="AA1390" s="97"/>
      <c r="AB1390" s="97"/>
      <c r="AC1390" s="97"/>
      <c r="AD1390" s="97"/>
      <c r="AE1390" s="97"/>
      <c r="AF1390" s="97"/>
      <c r="AG1390" s="9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7"/>
      <c r="C1502" s="97"/>
      <c r="D1502" s="97"/>
      <c r="E1502" s="97"/>
      <c r="F1502" s="97"/>
      <c r="G1502" s="97"/>
      <c r="H1502" s="97"/>
      <c r="I1502" s="97"/>
      <c r="J1502" s="97"/>
      <c r="K1502" s="97"/>
      <c r="L1502" s="97"/>
      <c r="M1502" s="97"/>
      <c r="N1502" s="97"/>
      <c r="O1502" s="97"/>
      <c r="P1502" s="97"/>
      <c r="Q1502" s="97"/>
      <c r="R1502" s="97"/>
      <c r="S1502" s="97"/>
      <c r="T1502" s="97"/>
      <c r="U1502" s="97"/>
      <c r="V1502" s="97"/>
      <c r="W1502" s="97"/>
      <c r="X1502" s="97"/>
      <c r="Y1502" s="97"/>
      <c r="Z1502" s="97"/>
      <c r="AA1502" s="97"/>
      <c r="AB1502" s="97"/>
      <c r="AC1502" s="97"/>
      <c r="AD1502" s="97"/>
      <c r="AE1502" s="97"/>
      <c r="AF1502" s="97"/>
      <c r="AG1502" s="9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7"/>
      <c r="C1604" s="97"/>
      <c r="D1604" s="97"/>
      <c r="E1604" s="97"/>
      <c r="F1604" s="97"/>
      <c r="G1604" s="97"/>
      <c r="H1604" s="97"/>
      <c r="I1604" s="97"/>
      <c r="J1604" s="97"/>
      <c r="K1604" s="97"/>
      <c r="L1604" s="97"/>
      <c r="M1604" s="97"/>
      <c r="N1604" s="97"/>
      <c r="O1604" s="97"/>
      <c r="P1604" s="97"/>
      <c r="Q1604" s="97"/>
      <c r="R1604" s="97"/>
      <c r="S1604" s="97"/>
      <c r="T1604" s="97"/>
      <c r="U1604" s="97"/>
      <c r="V1604" s="97"/>
      <c r="W1604" s="97"/>
      <c r="X1604" s="97"/>
      <c r="Y1604" s="97"/>
      <c r="Z1604" s="97"/>
      <c r="AA1604" s="97"/>
      <c r="AB1604" s="97"/>
      <c r="AC1604" s="97"/>
      <c r="AD1604" s="97"/>
      <c r="AE1604" s="97"/>
      <c r="AF1604" s="97"/>
      <c r="AG1604" s="9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7"/>
      <c r="C1698" s="97"/>
      <c r="D1698" s="97"/>
      <c r="E1698" s="97"/>
      <c r="F1698" s="97"/>
      <c r="G1698" s="97"/>
      <c r="H1698" s="97"/>
      <c r="I1698" s="97"/>
      <c r="J1698" s="97"/>
      <c r="K1698" s="97"/>
      <c r="L1698" s="97"/>
      <c r="M1698" s="97"/>
      <c r="N1698" s="97"/>
      <c r="O1698" s="97"/>
      <c r="P1698" s="97"/>
      <c r="Q1698" s="97"/>
      <c r="R1698" s="97"/>
      <c r="S1698" s="97"/>
      <c r="T1698" s="97"/>
      <c r="U1698" s="97"/>
      <c r="V1698" s="97"/>
      <c r="W1698" s="97"/>
      <c r="X1698" s="97"/>
      <c r="Y1698" s="97"/>
      <c r="Z1698" s="97"/>
      <c r="AA1698" s="97"/>
      <c r="AB1698" s="97"/>
      <c r="AC1698" s="97"/>
      <c r="AD1698" s="97"/>
      <c r="AE1698" s="97"/>
      <c r="AF1698" s="97"/>
      <c r="AG1698" s="9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7"/>
      <c r="C1945" s="97"/>
      <c r="D1945" s="97"/>
      <c r="E1945" s="97"/>
      <c r="F1945" s="97"/>
      <c r="G1945" s="97"/>
      <c r="H1945" s="97"/>
      <c r="I1945" s="97"/>
      <c r="J1945" s="97"/>
      <c r="K1945" s="97"/>
      <c r="L1945" s="97"/>
      <c r="M1945" s="97"/>
      <c r="N1945" s="97"/>
      <c r="O1945" s="97"/>
      <c r="P1945" s="97"/>
      <c r="Q1945" s="97"/>
      <c r="R1945" s="97"/>
      <c r="S1945" s="97"/>
      <c r="T1945" s="97"/>
      <c r="U1945" s="97"/>
      <c r="V1945" s="97"/>
      <c r="W1945" s="97"/>
      <c r="X1945" s="97"/>
      <c r="Y1945" s="97"/>
      <c r="Z1945" s="97"/>
      <c r="AA1945" s="97"/>
      <c r="AB1945" s="97"/>
      <c r="AC1945" s="97"/>
      <c r="AD1945" s="97"/>
      <c r="AE1945" s="97"/>
      <c r="AF1945" s="97"/>
      <c r="AG1945" s="9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7"/>
      <c r="C2031" s="97"/>
      <c r="D2031" s="97"/>
      <c r="E2031" s="97"/>
      <c r="F2031" s="97"/>
      <c r="G2031" s="97"/>
      <c r="H2031" s="97"/>
      <c r="I2031" s="97"/>
      <c r="J2031" s="97"/>
      <c r="K2031" s="97"/>
      <c r="L2031" s="97"/>
      <c r="M2031" s="97"/>
      <c r="N2031" s="97"/>
      <c r="O2031" s="97"/>
      <c r="P2031" s="97"/>
      <c r="Q2031" s="97"/>
      <c r="R2031" s="97"/>
      <c r="S2031" s="97"/>
      <c r="T2031" s="97"/>
      <c r="U2031" s="97"/>
      <c r="V2031" s="97"/>
      <c r="W2031" s="97"/>
      <c r="X2031" s="97"/>
      <c r="Y2031" s="97"/>
      <c r="Z2031" s="97"/>
      <c r="AA2031" s="97"/>
      <c r="AB2031" s="97"/>
      <c r="AC2031" s="97"/>
      <c r="AD2031" s="97"/>
      <c r="AE2031" s="97"/>
      <c r="AF2031" s="97"/>
      <c r="AG2031" s="9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7"/>
      <c r="C2153" s="97"/>
      <c r="D2153" s="97"/>
      <c r="E2153" s="97"/>
      <c r="F2153" s="97"/>
      <c r="G2153" s="97"/>
      <c r="H2153" s="97"/>
      <c r="I2153" s="97"/>
      <c r="J2153" s="97"/>
      <c r="K2153" s="97"/>
      <c r="L2153" s="97"/>
      <c r="M2153" s="97"/>
      <c r="N2153" s="97"/>
      <c r="O2153" s="97"/>
      <c r="P2153" s="97"/>
      <c r="Q2153" s="97"/>
      <c r="R2153" s="97"/>
      <c r="S2153" s="97"/>
      <c r="T2153" s="97"/>
      <c r="U2153" s="97"/>
      <c r="V2153" s="97"/>
      <c r="W2153" s="97"/>
      <c r="X2153" s="97"/>
      <c r="Y2153" s="97"/>
      <c r="Z2153" s="97"/>
      <c r="AA2153" s="97"/>
      <c r="AB2153" s="97"/>
      <c r="AC2153" s="97"/>
      <c r="AD2153" s="97"/>
      <c r="AE2153" s="97"/>
      <c r="AF2153" s="97"/>
      <c r="AG2153" s="9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7"/>
      <c r="C2317" s="97"/>
      <c r="D2317" s="97"/>
      <c r="E2317" s="97"/>
      <c r="F2317" s="97"/>
      <c r="G2317" s="97"/>
      <c r="H2317" s="97"/>
      <c r="I2317" s="97"/>
      <c r="J2317" s="97"/>
      <c r="K2317" s="97"/>
      <c r="L2317" s="97"/>
      <c r="M2317" s="97"/>
      <c r="N2317" s="97"/>
      <c r="O2317" s="97"/>
      <c r="P2317" s="97"/>
      <c r="Q2317" s="97"/>
      <c r="R2317" s="97"/>
      <c r="S2317" s="97"/>
      <c r="T2317" s="97"/>
      <c r="U2317" s="97"/>
      <c r="V2317" s="97"/>
      <c r="W2317" s="97"/>
      <c r="X2317" s="97"/>
      <c r="Y2317" s="97"/>
      <c r="Z2317" s="97"/>
      <c r="AA2317" s="97"/>
      <c r="AB2317" s="97"/>
      <c r="AC2317" s="97"/>
      <c r="AD2317" s="97"/>
      <c r="AE2317" s="97"/>
      <c r="AF2317" s="97"/>
      <c r="AG2317" s="9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7"/>
      <c r="C2419" s="97"/>
      <c r="D2419" s="97"/>
      <c r="E2419" s="97"/>
      <c r="F2419" s="97"/>
      <c r="G2419" s="97"/>
      <c r="H2419" s="97"/>
      <c r="I2419" s="97"/>
      <c r="J2419" s="97"/>
      <c r="K2419" s="97"/>
      <c r="L2419" s="97"/>
      <c r="M2419" s="97"/>
      <c r="N2419" s="97"/>
      <c r="O2419" s="97"/>
      <c r="P2419" s="97"/>
      <c r="Q2419" s="97"/>
      <c r="R2419" s="97"/>
      <c r="S2419" s="97"/>
      <c r="T2419" s="97"/>
      <c r="U2419" s="97"/>
      <c r="V2419" s="97"/>
      <c r="W2419" s="97"/>
      <c r="X2419" s="97"/>
      <c r="Y2419" s="97"/>
      <c r="Z2419" s="97"/>
      <c r="AA2419" s="97"/>
      <c r="AB2419" s="97"/>
      <c r="AC2419" s="97"/>
      <c r="AD2419" s="97"/>
      <c r="AE2419" s="97"/>
      <c r="AF2419" s="97"/>
      <c r="AG2419" s="9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7"/>
      <c r="C2509" s="97"/>
      <c r="D2509" s="97"/>
      <c r="E2509" s="97"/>
      <c r="F2509" s="97"/>
      <c r="G2509" s="97"/>
      <c r="H2509" s="97"/>
      <c r="I2509" s="97"/>
      <c r="J2509" s="97"/>
      <c r="K2509" s="97"/>
      <c r="L2509" s="97"/>
      <c r="M2509" s="97"/>
      <c r="N2509" s="97"/>
      <c r="O2509" s="97"/>
      <c r="P2509" s="97"/>
      <c r="Q2509" s="97"/>
      <c r="R2509" s="97"/>
      <c r="S2509" s="97"/>
      <c r="T2509" s="97"/>
      <c r="U2509" s="97"/>
      <c r="V2509" s="97"/>
      <c r="W2509" s="97"/>
      <c r="X2509" s="97"/>
      <c r="Y2509" s="97"/>
      <c r="Z2509" s="97"/>
      <c r="AA2509" s="97"/>
      <c r="AB2509" s="97"/>
      <c r="AC2509" s="97"/>
      <c r="AD2509" s="97"/>
      <c r="AE2509" s="97"/>
      <c r="AF2509" s="97"/>
      <c r="AG2509" s="9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7"/>
      <c r="C2598" s="97"/>
      <c r="D2598" s="97"/>
      <c r="E2598" s="97"/>
      <c r="F2598" s="97"/>
      <c r="G2598" s="97"/>
      <c r="H2598" s="97"/>
      <c r="I2598" s="97"/>
      <c r="J2598" s="97"/>
      <c r="K2598" s="97"/>
      <c r="L2598" s="97"/>
      <c r="M2598" s="97"/>
      <c r="N2598" s="97"/>
      <c r="O2598" s="97"/>
      <c r="P2598" s="97"/>
      <c r="Q2598" s="97"/>
      <c r="R2598" s="97"/>
      <c r="S2598" s="97"/>
      <c r="T2598" s="97"/>
      <c r="U2598" s="97"/>
      <c r="V2598" s="97"/>
      <c r="W2598" s="97"/>
      <c r="X2598" s="97"/>
      <c r="Y2598" s="97"/>
      <c r="Z2598" s="97"/>
      <c r="AA2598" s="97"/>
      <c r="AB2598" s="97"/>
      <c r="AC2598" s="97"/>
      <c r="AD2598" s="97"/>
      <c r="AE2598" s="97"/>
      <c r="AF2598" s="97"/>
      <c r="AG2598" s="9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7"/>
      <c r="C2719" s="97"/>
      <c r="D2719" s="97"/>
      <c r="E2719" s="97"/>
      <c r="F2719" s="97"/>
      <c r="G2719" s="97"/>
      <c r="H2719" s="97"/>
      <c r="I2719" s="97"/>
      <c r="J2719" s="97"/>
      <c r="K2719" s="97"/>
      <c r="L2719" s="97"/>
      <c r="M2719" s="97"/>
      <c r="N2719" s="97"/>
      <c r="O2719" s="97"/>
      <c r="P2719" s="97"/>
      <c r="Q2719" s="97"/>
      <c r="R2719" s="97"/>
      <c r="S2719" s="97"/>
      <c r="T2719" s="97"/>
      <c r="U2719" s="97"/>
      <c r="V2719" s="97"/>
      <c r="W2719" s="97"/>
      <c r="X2719" s="97"/>
      <c r="Y2719" s="97"/>
      <c r="Z2719" s="97"/>
      <c r="AA2719" s="97"/>
      <c r="AB2719" s="97"/>
      <c r="AC2719" s="97"/>
      <c r="AD2719" s="97"/>
      <c r="AE2719" s="97"/>
      <c r="AF2719" s="97"/>
      <c r="AG2719" s="9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7"/>
      <c r="C2837" s="97"/>
      <c r="D2837" s="97"/>
      <c r="E2837" s="97"/>
      <c r="F2837" s="97"/>
      <c r="G2837" s="97"/>
      <c r="H2837" s="97"/>
      <c r="I2837" s="97"/>
      <c r="J2837" s="97"/>
      <c r="K2837" s="97"/>
      <c r="L2837" s="97"/>
      <c r="M2837" s="97"/>
      <c r="N2837" s="97"/>
      <c r="O2837" s="97"/>
      <c r="P2837" s="97"/>
      <c r="Q2837" s="97"/>
      <c r="R2837" s="97"/>
      <c r="S2837" s="97"/>
      <c r="T2837" s="97"/>
      <c r="U2837" s="97"/>
      <c r="V2837" s="97"/>
      <c r="W2837" s="97"/>
      <c r="X2837" s="97"/>
      <c r="Y2837" s="97"/>
      <c r="Z2837" s="97"/>
      <c r="AA2837" s="97"/>
      <c r="AB2837" s="97"/>
      <c r="AC2837" s="97"/>
      <c r="AD2837" s="97"/>
      <c r="AE2837" s="97"/>
      <c r="AF2837" s="97"/>
      <c r="AG2837" s="9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3">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3">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3">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3">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3">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3">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3">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3">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3">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3">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3">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3">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3">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3">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3">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3">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3">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3">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3">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3">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3">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3">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3">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3">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3">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3">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3">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3">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3">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3">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3">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3">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3">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3">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3">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3">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3">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3">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3">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3">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3">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3">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3">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3">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3">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3">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3">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3">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3">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2024-11-18T21:38:12Z</dcterms:modified>
</cp:coreProperties>
</file>