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E9058589-FC81-41CE-868F-B7C5E1FC6E4E}" xr6:coauthVersionLast="47" xr6:coauthVersionMax="47" xr10:uidLastSave="{00000000-0000-0000-0000-000000000000}"/>
  <bookViews>
    <workbookView xWindow="-108" yWindow="-108" windowWidth="23256" windowHeight="14016"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externalReferences>
    <externalReference r:id="rId21"/>
  </externalReferences>
  <definedNames>
    <definedName name="dollars_2020_2012">About!$A$77</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2" i="24" l="1"/>
  <c r="AB112" i="24"/>
  <c r="AA112" i="24"/>
  <c r="Z112" i="24"/>
  <c r="Y112" i="24"/>
  <c r="X112" i="24"/>
  <c r="W112" i="24"/>
  <c r="V112" i="24"/>
  <c r="U112" i="24"/>
  <c r="T112" i="24"/>
  <c r="S112" i="24"/>
  <c r="R112" i="24"/>
  <c r="Q112" i="24"/>
  <c r="P112" i="24"/>
  <c r="O112" i="24"/>
  <c r="N112" i="24"/>
  <c r="M112" i="24"/>
  <c r="L112" i="24"/>
  <c r="K112" i="24"/>
  <c r="J112" i="24"/>
  <c r="I112" i="24"/>
  <c r="H112" i="24"/>
  <c r="G112" i="24"/>
  <c r="F112" i="24"/>
  <c r="E112" i="24"/>
  <c r="D112" i="24"/>
  <c r="C112" i="24"/>
  <c r="B112" i="24"/>
  <c r="U107" i="24"/>
  <c r="V107" i="24"/>
  <c r="W107" i="24"/>
  <c r="T107" i="24"/>
  <c r="M107" i="24"/>
  <c r="N137" i="24" s="1"/>
  <c r="D137" i="24"/>
  <c r="E137" i="24"/>
  <c r="F137" i="24"/>
  <c r="G137" i="24"/>
  <c r="H137" i="24"/>
  <c r="I137" i="24"/>
  <c r="J137" i="24"/>
  <c r="K137" i="24"/>
  <c r="L137" i="24"/>
  <c r="M137" i="24"/>
  <c r="C137" i="24"/>
  <c r="B227" i="24"/>
  <c r="B228" i="24" s="1"/>
  <c r="B221" i="24"/>
  <c r="B222" i="24" s="1"/>
  <c r="X107" i="24" l="1"/>
  <c r="Y107" i="24" s="1"/>
  <c r="Z107" i="24" s="1"/>
  <c r="AA107" i="24" s="1"/>
  <c r="AB107" i="24" s="1"/>
  <c r="AC107" i="24" s="1"/>
  <c r="N107" i="24"/>
  <c r="K240" i="24"/>
  <c r="K22" i="10" s="1"/>
  <c r="H240" i="24"/>
  <c r="H22" i="10" s="1"/>
  <c r="G240" i="24"/>
  <c r="G22" i="10" s="1"/>
  <c r="I240" i="24"/>
  <c r="I22" i="10" s="1"/>
  <c r="D240" i="24"/>
  <c r="D22" i="10" s="1"/>
  <c r="F240" i="24"/>
  <c r="F22" i="10" s="1"/>
  <c r="E240" i="24"/>
  <c r="E22" i="10" s="1"/>
  <c r="J240" i="24"/>
  <c r="J22" i="10" s="1"/>
  <c r="M240" i="24"/>
  <c r="M22" i="10" s="1"/>
  <c r="L240" i="24"/>
  <c r="L22" i="10" s="1"/>
  <c r="O107" i="24" l="1"/>
  <c r="O137" i="24"/>
  <c r="B9" i="16"/>
  <c r="P107" i="24" l="1"/>
  <c r="P137" i="24"/>
  <c r="C8" i="16"/>
  <c r="B8" i="16"/>
  <c r="AE254" i="24"/>
  <c r="AF254" i="24"/>
  <c r="E254" i="24"/>
  <c r="F254" i="24"/>
  <c r="G254" i="24"/>
  <c r="H254" i="24"/>
  <c r="I254" i="24"/>
  <c r="J254" i="24"/>
  <c r="K254" i="24"/>
  <c r="L254" i="24"/>
  <c r="M254" i="24"/>
  <c r="N254" i="24"/>
  <c r="O254" i="24"/>
  <c r="P254" i="24"/>
  <c r="Q254" i="24"/>
  <c r="R254" i="24"/>
  <c r="S254" i="24"/>
  <c r="T254" i="24"/>
  <c r="U254" i="24"/>
  <c r="V254" i="24"/>
  <c r="W254" i="24"/>
  <c r="X254" i="24"/>
  <c r="Y254" i="24"/>
  <c r="Z254" i="24"/>
  <c r="AA254" i="24"/>
  <c r="AB254" i="24"/>
  <c r="AC254" i="24"/>
  <c r="AD254" i="24"/>
  <c r="B96" i="24"/>
  <c r="Q107" i="24" l="1"/>
  <c r="Q137" i="24"/>
  <c r="U137" i="24"/>
  <c r="B43" i="24"/>
  <c r="A8" i="24"/>
  <c r="R107" i="24" l="1"/>
  <c r="R137" i="24"/>
  <c r="V137" i="24"/>
  <c r="C15" i="16"/>
  <c r="B15" i="16"/>
  <c r="C11" i="16"/>
  <c r="B11" i="16"/>
  <c r="C9" i="16"/>
  <c r="C131" i="24"/>
  <c r="C132" i="24" s="1"/>
  <c r="D131" i="24"/>
  <c r="D132" i="24" s="1"/>
  <c r="E131" i="24"/>
  <c r="E132" i="24" s="1"/>
  <c r="F131" i="24"/>
  <c r="F132" i="24" s="1"/>
  <c r="G131" i="24"/>
  <c r="G132" i="24" s="1"/>
  <c r="H131" i="24"/>
  <c r="H132" i="24" s="1"/>
  <c r="I131" i="24"/>
  <c r="I132" i="24" s="1"/>
  <c r="J131" i="24"/>
  <c r="J132" i="24" s="1"/>
  <c r="K131" i="24"/>
  <c r="K132" i="24" s="1"/>
  <c r="L131" i="24"/>
  <c r="L132" i="24" s="1"/>
  <c r="M131" i="24"/>
  <c r="M132" i="24" s="1"/>
  <c r="N131" i="24"/>
  <c r="N132" i="24" s="1"/>
  <c r="O131" i="24"/>
  <c r="O132" i="24" s="1"/>
  <c r="P131" i="24"/>
  <c r="P132" i="24" s="1"/>
  <c r="Q131" i="24"/>
  <c r="Q132" i="24" s="1"/>
  <c r="R131" i="24"/>
  <c r="R132" i="24" s="1"/>
  <c r="S131" i="24"/>
  <c r="S132" i="24" s="1"/>
  <c r="T131" i="24"/>
  <c r="T132" i="24" s="1"/>
  <c r="U131" i="24"/>
  <c r="U132" i="24" s="1"/>
  <c r="V131" i="24"/>
  <c r="V132" i="24" s="1"/>
  <c r="W131" i="24"/>
  <c r="W132" i="24" s="1"/>
  <c r="X131" i="24"/>
  <c r="X132" i="24" s="1"/>
  <c r="Y131" i="24"/>
  <c r="Y132" i="24" s="1"/>
  <c r="Z131" i="24"/>
  <c r="Z132" i="24" s="1"/>
  <c r="AA131" i="24"/>
  <c r="AA132" i="24" s="1"/>
  <c r="AB131" i="24"/>
  <c r="AB132" i="24" s="1"/>
  <c r="AC131" i="24"/>
  <c r="AC132" i="24" s="1"/>
  <c r="B131" i="24"/>
  <c r="B132"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S137" i="24" l="1"/>
  <c r="S107" i="24"/>
  <c r="T137" i="24" s="1"/>
  <c r="W137"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37" i="24" l="1"/>
  <c r="W156" i="24" s="1"/>
  <c r="Y11" i="16" s="1"/>
  <c r="C5" i="19"/>
  <c r="D5" i="19"/>
  <c r="N5" i="19"/>
  <c r="O5" i="19"/>
  <c r="P5" i="19"/>
  <c r="Q5" i="19"/>
  <c r="R5" i="19"/>
  <c r="S5" i="19"/>
  <c r="T5" i="19"/>
  <c r="U5" i="19"/>
  <c r="V5" i="19"/>
  <c r="W5" i="19"/>
  <c r="X5" i="19"/>
  <c r="Y5" i="19"/>
  <c r="Z5" i="19"/>
  <c r="AA5" i="19"/>
  <c r="AB5" i="19"/>
  <c r="AC5" i="19"/>
  <c r="AD5" i="19"/>
  <c r="AE5" i="19"/>
  <c r="B5" i="19"/>
  <c r="W159" i="24"/>
  <c r="Y15" i="16" s="1"/>
  <c r="V159" i="24"/>
  <c r="X15" i="16" s="1"/>
  <c r="U159" i="24"/>
  <c r="W15" i="16" s="1"/>
  <c r="T159" i="24"/>
  <c r="V15" i="16" s="1"/>
  <c r="S159" i="24"/>
  <c r="U15" i="16" s="1"/>
  <c r="R159" i="24"/>
  <c r="T15" i="16" s="1"/>
  <c r="Q159" i="24"/>
  <c r="S15" i="16" s="1"/>
  <c r="P159" i="24"/>
  <c r="R15" i="16" s="1"/>
  <c r="O159" i="24"/>
  <c r="Q15" i="16" s="1"/>
  <c r="N159" i="24"/>
  <c r="P15" i="16" s="1"/>
  <c r="M159" i="24"/>
  <c r="O15" i="16" s="1"/>
  <c r="L159" i="24"/>
  <c r="N15" i="16" s="1"/>
  <c r="K159" i="24"/>
  <c r="M15" i="16" s="1"/>
  <c r="J159" i="24"/>
  <c r="L15" i="16" s="1"/>
  <c r="I159" i="24"/>
  <c r="K15" i="16" s="1"/>
  <c r="H159" i="24"/>
  <c r="J15" i="16" s="1"/>
  <c r="G159" i="24"/>
  <c r="I15" i="16" s="1"/>
  <c r="F159" i="24"/>
  <c r="H15" i="16" s="1"/>
  <c r="E159" i="24"/>
  <c r="G15" i="16" s="1"/>
  <c r="D159" i="24"/>
  <c r="F15" i="16" s="1"/>
  <c r="V156" i="24"/>
  <c r="X11" i="16" s="1"/>
  <c r="U156" i="24"/>
  <c r="W11" i="16" s="1"/>
  <c r="T156" i="24"/>
  <c r="V11" i="16" s="1"/>
  <c r="S156" i="24"/>
  <c r="U11" i="16" s="1"/>
  <c r="R156" i="24"/>
  <c r="T11" i="16" s="1"/>
  <c r="Q156" i="24"/>
  <c r="S11" i="16" s="1"/>
  <c r="P156" i="24"/>
  <c r="R11" i="16" s="1"/>
  <c r="O156" i="24"/>
  <c r="Q11" i="16" s="1"/>
  <c r="N156" i="24"/>
  <c r="P11" i="16" s="1"/>
  <c r="M156" i="24"/>
  <c r="O11" i="16" s="1"/>
  <c r="L156" i="24"/>
  <c r="N11" i="16" s="1"/>
  <c r="K156" i="24"/>
  <c r="M11" i="16" s="1"/>
  <c r="J156" i="24"/>
  <c r="L11" i="16" s="1"/>
  <c r="I156" i="24"/>
  <c r="K11" i="16" s="1"/>
  <c r="H156" i="24"/>
  <c r="J11" i="16" s="1"/>
  <c r="G156" i="24"/>
  <c r="I11" i="16" s="1"/>
  <c r="F156" i="24"/>
  <c r="H11" i="16" s="1"/>
  <c r="E156" i="24"/>
  <c r="G11" i="16" s="1"/>
  <c r="D156" i="24"/>
  <c r="W153" i="24"/>
  <c r="Y9" i="16" s="1"/>
  <c r="V153" i="24"/>
  <c r="X9" i="16" s="1"/>
  <c r="U153" i="24"/>
  <c r="W9" i="16" s="1"/>
  <c r="T153" i="24"/>
  <c r="V9" i="16" s="1"/>
  <c r="S153" i="24"/>
  <c r="U9" i="16" s="1"/>
  <c r="R153" i="24"/>
  <c r="T9" i="16" s="1"/>
  <c r="Q153" i="24"/>
  <c r="S9" i="16" s="1"/>
  <c r="P153" i="24"/>
  <c r="R9" i="16" s="1"/>
  <c r="O153" i="24"/>
  <c r="Q9" i="16" s="1"/>
  <c r="N153" i="24"/>
  <c r="P9" i="16" s="1"/>
  <c r="M153" i="24"/>
  <c r="O9" i="16" s="1"/>
  <c r="L153" i="24"/>
  <c r="N9" i="16" s="1"/>
  <c r="K153" i="24"/>
  <c r="M9" i="16" s="1"/>
  <c r="J153" i="24"/>
  <c r="L9" i="16" s="1"/>
  <c r="I153" i="24"/>
  <c r="K9" i="16" s="1"/>
  <c r="H153" i="24"/>
  <c r="J9" i="16" s="1"/>
  <c r="G153" i="24"/>
  <c r="I9" i="16" s="1"/>
  <c r="F153" i="24"/>
  <c r="H9" i="16" s="1"/>
  <c r="E153" i="24"/>
  <c r="G9" i="16" s="1"/>
  <c r="D153"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37" i="24" l="1"/>
  <c r="T111" i="24"/>
  <c r="D111" i="24"/>
  <c r="C111" i="24" s="1"/>
  <c r="B111" i="24" s="1"/>
  <c r="C156" i="24"/>
  <c r="F11" i="16"/>
  <c r="AG14" i="14"/>
  <c r="AC14" i="14"/>
  <c r="V14" i="14"/>
  <c r="AD14" i="14"/>
  <c r="W14" i="14"/>
  <c r="AE14" i="14"/>
  <c r="X14" i="14"/>
  <c r="AF14" i="14"/>
  <c r="Y14" i="14"/>
  <c r="Z14" i="14"/>
  <c r="AA14" i="14"/>
  <c r="AB14" i="14"/>
  <c r="E133" i="24"/>
  <c r="G5" i="19" s="1"/>
  <c r="G133" i="24"/>
  <c r="I5" i="19" s="1"/>
  <c r="K133" i="24"/>
  <c r="M5" i="19" s="1"/>
  <c r="AA133" i="24"/>
  <c r="B133" i="24"/>
  <c r="Q133" i="24"/>
  <c r="Y133" i="24"/>
  <c r="J133" i="24"/>
  <c r="L5" i="19" s="1"/>
  <c r="AB133" i="24"/>
  <c r="S133" i="24"/>
  <c r="I133" i="24"/>
  <c r="K5" i="19" s="1"/>
  <c r="V133" i="24"/>
  <c r="X133" i="24"/>
  <c r="T133" i="24"/>
  <c r="Z133" i="24"/>
  <c r="AC133" i="24"/>
  <c r="N133" i="24"/>
  <c r="L133" i="24"/>
  <c r="R133" i="24"/>
  <c r="U133" i="24"/>
  <c r="C133" i="24"/>
  <c r="E5" i="19" s="1"/>
  <c r="F133" i="24"/>
  <c r="H5" i="19" s="1"/>
  <c r="D133" i="24"/>
  <c r="F5" i="19" s="1"/>
  <c r="P133" i="24"/>
  <c r="W133" i="24"/>
  <c r="H133" i="24"/>
  <c r="J5" i="19" s="1"/>
  <c r="O133" i="24"/>
  <c r="M133" i="24"/>
  <c r="K111" i="24"/>
  <c r="S111" i="24"/>
  <c r="L111" i="24"/>
  <c r="I111" i="24"/>
  <c r="R111" i="24"/>
  <c r="M111" i="24"/>
  <c r="U111" i="24"/>
  <c r="N111" i="24"/>
  <c r="V111" i="24"/>
  <c r="H111" i="24"/>
  <c r="Q111" i="24"/>
  <c r="Y111" i="24"/>
  <c r="O111" i="24"/>
  <c r="W111" i="24"/>
  <c r="P111" i="24"/>
  <c r="X111" i="24"/>
  <c r="J111" i="24"/>
  <c r="G127" i="24"/>
  <c r="G128" i="24" s="1"/>
  <c r="O127" i="24"/>
  <c r="O128" i="24" s="1"/>
  <c r="J123" i="24"/>
  <c r="J124" i="24" s="1"/>
  <c r="F119" i="24"/>
  <c r="F120" i="24" s="1"/>
  <c r="N119" i="24"/>
  <c r="N120" i="24" s="1"/>
  <c r="D127" i="24"/>
  <c r="D128" i="24" s="1"/>
  <c r="H127" i="24"/>
  <c r="H128" i="24" s="1"/>
  <c r="P127" i="24"/>
  <c r="P128" i="24" s="1"/>
  <c r="K123" i="24"/>
  <c r="K124" i="24" s="1"/>
  <c r="G119" i="24"/>
  <c r="G120" i="24" s="1"/>
  <c r="O119" i="24"/>
  <c r="O120" i="24" s="1"/>
  <c r="E111" i="24"/>
  <c r="D123" i="24"/>
  <c r="D124" i="24" s="1"/>
  <c r="K119" i="24"/>
  <c r="K120" i="24" s="1"/>
  <c r="L127" i="24"/>
  <c r="L128" i="24" s="1"/>
  <c r="I127" i="24"/>
  <c r="I128" i="24" s="1"/>
  <c r="Q123" i="24"/>
  <c r="Q124" i="24" s="1"/>
  <c r="L123" i="24"/>
  <c r="L124" i="24" s="1"/>
  <c r="H119" i="24"/>
  <c r="H120" i="24" s="1"/>
  <c r="P119" i="24"/>
  <c r="P120" i="24" s="1"/>
  <c r="F111" i="24"/>
  <c r="D119" i="24"/>
  <c r="D120" i="24" s="1"/>
  <c r="G111" i="24"/>
  <c r="G123" i="24"/>
  <c r="G124" i="24" s="1"/>
  <c r="J127" i="24"/>
  <c r="E123" i="24"/>
  <c r="E124" i="24" s="1"/>
  <c r="M123" i="24"/>
  <c r="M124" i="24" s="1"/>
  <c r="I119" i="24"/>
  <c r="I120" i="24" s="1"/>
  <c r="Q119" i="24"/>
  <c r="Q120" i="24" s="1"/>
  <c r="K127" i="24"/>
  <c r="K128" i="24" s="1"/>
  <c r="F123" i="24"/>
  <c r="F124" i="24" s="1"/>
  <c r="N123" i="24"/>
  <c r="N124" i="24" s="1"/>
  <c r="J119" i="24"/>
  <c r="J120" i="24" s="1"/>
  <c r="O123" i="24"/>
  <c r="O124" i="24" s="1"/>
  <c r="Q127" i="24"/>
  <c r="Q128" i="24" s="1"/>
  <c r="E127" i="24"/>
  <c r="E128" i="24" s="1"/>
  <c r="M127" i="24"/>
  <c r="M128" i="24" s="1"/>
  <c r="H123" i="24"/>
  <c r="H124" i="24" s="1"/>
  <c r="P123" i="24"/>
  <c r="P124" i="24" s="1"/>
  <c r="L119" i="24"/>
  <c r="L120" i="24" s="1"/>
  <c r="F127" i="24"/>
  <c r="F128" i="24" s="1"/>
  <c r="N127" i="24"/>
  <c r="N128" i="24" s="1"/>
  <c r="I123" i="24"/>
  <c r="I124" i="24" s="1"/>
  <c r="E119" i="24"/>
  <c r="E120" i="24" s="1"/>
  <c r="M119" i="24"/>
  <c r="M120" i="24" s="1"/>
  <c r="B70" i="24"/>
  <c r="B67" i="24"/>
  <c r="H76" i="24" s="1"/>
  <c r="R76" i="24" s="1"/>
  <c r="R77" i="24" s="1"/>
  <c r="S150" i="24" s="1"/>
  <c r="K14" i="14"/>
  <c r="S14" i="14"/>
  <c r="Q14" i="14"/>
  <c r="R14" i="14"/>
  <c r="L14" i="14"/>
  <c r="M14" i="14"/>
  <c r="U14" i="14"/>
  <c r="J14" i="14"/>
  <c r="N14" i="14"/>
  <c r="P14" i="14"/>
  <c r="T14" i="14"/>
  <c r="O14" i="14"/>
  <c r="H14" i="14"/>
  <c r="I14" i="14"/>
  <c r="R119" i="24"/>
  <c r="R120" i="24" s="1"/>
  <c r="C153" i="24"/>
  <c r="E9" i="16" s="1"/>
  <c r="B76" i="24"/>
  <c r="B77" i="24" s="1"/>
  <c r="V123" i="24"/>
  <c r="V124" i="24" s="1"/>
  <c r="C159" i="24"/>
  <c r="E15" i="16" s="1"/>
  <c r="Y123" i="24"/>
  <c r="Y124" i="24" s="1"/>
  <c r="V119" i="24"/>
  <c r="V120" i="24" s="1"/>
  <c r="R123" i="24"/>
  <c r="R124" i="24" s="1"/>
  <c r="V127" i="24"/>
  <c r="V128" i="24" s="1"/>
  <c r="U119" i="24"/>
  <c r="U120" i="24" s="1"/>
  <c r="U127" i="24"/>
  <c r="U128" i="24" s="1"/>
  <c r="W119" i="24"/>
  <c r="W120" i="24" s="1"/>
  <c r="S123" i="24"/>
  <c r="S124" i="24" s="1"/>
  <c r="W127" i="24"/>
  <c r="W128" i="24" s="1"/>
  <c r="X119" i="24"/>
  <c r="X120" i="24" s="1"/>
  <c r="T123" i="24"/>
  <c r="T124" i="24" s="1"/>
  <c r="X127" i="24"/>
  <c r="X128" i="24" s="1"/>
  <c r="Y119" i="24"/>
  <c r="Y120" i="24" s="1"/>
  <c r="U123" i="24"/>
  <c r="U124" i="24" s="1"/>
  <c r="Y127" i="24"/>
  <c r="Y128" i="24" s="1"/>
  <c r="R127" i="24"/>
  <c r="R128" i="24" s="1"/>
  <c r="S119" i="24"/>
  <c r="S120" i="24" s="1"/>
  <c r="W123" i="24"/>
  <c r="W124" i="24" s="1"/>
  <c r="S127" i="24"/>
  <c r="S128" i="24" s="1"/>
  <c r="T119" i="24"/>
  <c r="T120" i="24" s="1"/>
  <c r="X123" i="24"/>
  <c r="X124" i="24" s="1"/>
  <c r="T127" i="24"/>
  <c r="T128"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J128" i="24" l="1"/>
  <c r="J129" i="24" s="1"/>
  <c r="L18" i="19" s="1"/>
  <c r="X153" i="24"/>
  <c r="Z9" i="16" s="1"/>
  <c r="X156" i="24"/>
  <c r="Z11" i="16" s="1"/>
  <c r="X159" i="24"/>
  <c r="Z15" i="16" s="1"/>
  <c r="Z137" i="24"/>
  <c r="F7" i="19"/>
  <c r="C70" i="24"/>
  <c r="H70" i="24"/>
  <c r="K7" i="19"/>
  <c r="B156" i="24"/>
  <c r="D11" i="16" s="1"/>
  <c r="E11" i="16"/>
  <c r="X7" i="19"/>
  <c r="T7" i="19"/>
  <c r="N7" i="19"/>
  <c r="Y7" i="19"/>
  <c r="O7" i="19"/>
  <c r="S114" i="24"/>
  <c r="S115" i="24" s="1"/>
  <c r="X76" i="24"/>
  <c r="X77" i="24" s="1"/>
  <c r="W76" i="24"/>
  <c r="W77" i="24" s="1"/>
  <c r="J121" i="24"/>
  <c r="Y76" i="24"/>
  <c r="Y77" i="24" s="1"/>
  <c r="R121" i="24"/>
  <c r="L76" i="24"/>
  <c r="L77" i="24" s="1"/>
  <c r="M114" i="24" s="1"/>
  <c r="M115" i="24" s="1"/>
  <c r="Z76" i="24"/>
  <c r="Z77" i="24" s="1"/>
  <c r="V76" i="24"/>
  <c r="V77" i="24" s="1"/>
  <c r="O76" i="24"/>
  <c r="O77" i="24" s="1"/>
  <c r="B153"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H125" i="24"/>
  <c r="R7" i="19"/>
  <c r="G125" i="24"/>
  <c r="R129" i="24"/>
  <c r="T18" i="19" s="1"/>
  <c r="Y121" i="24"/>
  <c r="V7" i="19"/>
  <c r="G129" i="24"/>
  <c r="I18" i="19" s="1"/>
  <c r="I125" i="24"/>
  <c r="J125" i="24"/>
  <c r="AA7" i="19"/>
  <c r="F125" i="24"/>
  <c r="P125" i="24"/>
  <c r="I7" i="19"/>
  <c r="W7" i="19"/>
  <c r="M129" i="24"/>
  <c r="O18" i="19" s="1"/>
  <c r="Y129" i="24"/>
  <c r="AA18" i="19" s="1"/>
  <c r="G7" i="19"/>
  <c r="V121" i="24"/>
  <c r="S121" i="24"/>
  <c r="I121" i="24"/>
  <c r="X129" i="24"/>
  <c r="Z18" i="19" s="1"/>
  <c r="S125" i="24"/>
  <c r="N121" i="24"/>
  <c r="P7" i="19"/>
  <c r="L121" i="24"/>
  <c r="K121" i="24"/>
  <c r="I129" i="24"/>
  <c r="K18" i="19" s="1"/>
  <c r="P129" i="24"/>
  <c r="R18" i="19" s="1"/>
  <c r="H121" i="24"/>
  <c r="Q125" i="24"/>
  <c r="K125" i="24"/>
  <c r="U7" i="19"/>
  <c r="V129" i="24"/>
  <c r="X18" i="19" s="1"/>
  <c r="F121" i="24"/>
  <c r="E129" i="24"/>
  <c r="G18" i="19" s="1"/>
  <c r="N125" i="24"/>
  <c r="T129" i="24"/>
  <c r="V18" i="19" s="1"/>
  <c r="L129" i="24"/>
  <c r="N18" i="19" s="1"/>
  <c r="S129" i="24"/>
  <c r="U18" i="19" s="1"/>
  <c r="H129" i="24"/>
  <c r="J18" i="19" s="1"/>
  <c r="E121" i="24"/>
  <c r="W121" i="24"/>
  <c r="M7" i="19"/>
  <c r="N129" i="24"/>
  <c r="P18" i="19" s="1"/>
  <c r="Y125" i="24"/>
  <c r="Z7" i="19"/>
  <c r="E125" i="24"/>
  <c r="O129" i="24"/>
  <c r="Q18" i="19" s="1"/>
  <c r="H7" i="19"/>
  <c r="J7" i="19"/>
  <c r="Q121" i="24"/>
  <c r="X121" i="24"/>
  <c r="U121" i="24"/>
  <c r="K129" i="24"/>
  <c r="M18" i="19" s="1"/>
  <c r="U125" i="24"/>
  <c r="B159" i="24"/>
  <c r="D15" i="16" s="1"/>
  <c r="O125" i="24"/>
  <c r="L125" i="24"/>
  <c r="R125" i="24"/>
  <c r="L7" i="19"/>
  <c r="T121" i="24"/>
  <c r="Q129" i="24"/>
  <c r="S18" i="19" s="1"/>
  <c r="P121" i="24"/>
  <c r="S7" i="19"/>
  <c r="O121" i="24"/>
  <c r="F129" i="24"/>
  <c r="H18" i="19" s="1"/>
  <c r="X125" i="24"/>
  <c r="W125" i="24"/>
  <c r="Q7" i="19"/>
  <c r="M125" i="24"/>
  <c r="T125" i="24"/>
  <c r="W129" i="24"/>
  <c r="Y18" i="19" s="1"/>
  <c r="G121" i="24"/>
  <c r="U129" i="24"/>
  <c r="W18" i="19" s="1"/>
  <c r="M121" i="24"/>
  <c r="V125" i="24"/>
  <c r="C127" i="24"/>
  <c r="C128" i="24" s="1"/>
  <c r="D129" i="24"/>
  <c r="F18" i="19" s="1"/>
  <c r="C119" i="24"/>
  <c r="C120" i="24" s="1"/>
  <c r="D121" i="24"/>
  <c r="D125" i="24"/>
  <c r="C123" i="24"/>
  <c r="C124" i="24" s="1"/>
  <c r="D46" i="14"/>
  <c r="Y153" i="24" l="1"/>
  <c r="AA9" i="16" s="1"/>
  <c r="Y156" i="24"/>
  <c r="AA11" i="16" s="1"/>
  <c r="Y159" i="24"/>
  <c r="AA15" i="16" s="1"/>
  <c r="AA137" i="24"/>
  <c r="Z150" i="24" s="1"/>
  <c r="Z119" i="24"/>
  <c r="Z127" i="24"/>
  <c r="Z123" i="24"/>
  <c r="Z111" i="24"/>
  <c r="AB7" i="19" s="1"/>
  <c r="R116" i="24"/>
  <c r="T8" i="19" s="1"/>
  <c r="S116" i="24"/>
  <c r="U8" i="19" s="1"/>
  <c r="T150" i="24"/>
  <c r="T114" i="24"/>
  <c r="V150" i="24"/>
  <c r="V114" i="24"/>
  <c r="W150" i="24"/>
  <c r="W114" i="24"/>
  <c r="W115" i="24" s="1"/>
  <c r="X150" i="24"/>
  <c r="X114" i="24"/>
  <c r="X115" i="24" s="1"/>
  <c r="Y150" i="24"/>
  <c r="Y114" i="24"/>
  <c r="Z114" i="24"/>
  <c r="U150" i="24"/>
  <c r="U114" i="24"/>
  <c r="U115" i="24" s="1"/>
  <c r="D150" i="24"/>
  <c r="C150" i="24" s="1"/>
  <c r="B150" i="24" s="1"/>
  <c r="D114" i="24"/>
  <c r="D115" i="24" s="1"/>
  <c r="N150" i="24"/>
  <c r="N114" i="24"/>
  <c r="N115" i="24" s="1"/>
  <c r="O150" i="24"/>
  <c r="O114" i="24"/>
  <c r="O115" i="24" s="1"/>
  <c r="P150" i="24"/>
  <c r="P114" i="24"/>
  <c r="P115" i="24" s="1"/>
  <c r="I150" i="24"/>
  <c r="J150" i="24"/>
  <c r="J114" i="24"/>
  <c r="J115" i="24" s="1"/>
  <c r="G14" i="14"/>
  <c r="F14" i="14"/>
  <c r="D76" i="24"/>
  <c r="D77" i="24" s="1"/>
  <c r="E114" i="24" s="1"/>
  <c r="E115" i="24" s="1"/>
  <c r="M150" i="24"/>
  <c r="K150" i="24"/>
  <c r="Q150" i="24"/>
  <c r="R150" i="24"/>
  <c r="L150" i="24"/>
  <c r="C121" i="24"/>
  <c r="B119" i="24"/>
  <c r="B120" i="24" s="1"/>
  <c r="E7" i="19"/>
  <c r="C125" i="24"/>
  <c r="B123" i="24"/>
  <c r="B124" i="24" s="1"/>
  <c r="B127" i="24"/>
  <c r="B128" i="24" s="1"/>
  <c r="C129" i="24"/>
  <c r="E18" i="19" s="1"/>
  <c r="A30" i="17"/>
  <c r="V115" i="24" l="1"/>
  <c r="V116" i="24" s="1"/>
  <c r="X8" i="19" s="1"/>
  <c r="Z128" i="24"/>
  <c r="Z129" i="24" s="1"/>
  <c r="AB18" i="19" s="1"/>
  <c r="Z115" i="24"/>
  <c r="Z116" i="24" s="1"/>
  <c r="AB8" i="19" s="1"/>
  <c r="Z120" i="24"/>
  <c r="Z121" i="24" s="1"/>
  <c r="Z124" i="24"/>
  <c r="Z125" i="24" s="1"/>
  <c r="Y115" i="24"/>
  <c r="Y116" i="24" s="1"/>
  <c r="AA8" i="19" s="1"/>
  <c r="T115" i="24"/>
  <c r="T116" i="24" s="1"/>
  <c r="V8" i="19" s="1"/>
  <c r="Z153" i="24"/>
  <c r="AB9" i="16" s="1"/>
  <c r="Z159" i="24"/>
  <c r="AB15" i="16" s="1"/>
  <c r="Z156" i="24"/>
  <c r="AB11" i="16" s="1"/>
  <c r="AB137" i="24"/>
  <c r="AA123" i="24"/>
  <c r="AA119" i="24"/>
  <c r="AA127" i="24"/>
  <c r="AA111" i="24"/>
  <c r="AC7" i="19" s="1"/>
  <c r="AA114" i="24"/>
  <c r="O116" i="24"/>
  <c r="Q8" i="19" s="1"/>
  <c r="U116" i="24"/>
  <c r="W8" i="19" s="1"/>
  <c r="X116" i="24"/>
  <c r="Z8" i="19" s="1"/>
  <c r="N116" i="24"/>
  <c r="P8" i="19" s="1"/>
  <c r="P116" i="24"/>
  <c r="R8" i="19" s="1"/>
  <c r="J116" i="24"/>
  <c r="L8" i="19" s="1"/>
  <c r="E76" i="24"/>
  <c r="F76" i="24" s="1"/>
  <c r="M116" i="24"/>
  <c r="O8" i="19" s="1"/>
  <c r="W116" i="24"/>
  <c r="Y8" i="19" s="1"/>
  <c r="Q116" i="24"/>
  <c r="S8" i="19" s="1"/>
  <c r="L116" i="24"/>
  <c r="N8" i="19" s="1"/>
  <c r="K116" i="24"/>
  <c r="M8" i="19" s="1"/>
  <c r="I116" i="24"/>
  <c r="K8" i="19" s="1"/>
  <c r="D116" i="24"/>
  <c r="F8" i="19" s="1"/>
  <c r="C114" i="24"/>
  <c r="C115" i="24" s="1"/>
  <c r="D7" i="19"/>
  <c r="B121" i="24"/>
  <c r="B129" i="24"/>
  <c r="D18" i="19" s="1"/>
  <c r="B125" i="24"/>
  <c r="E150" i="24"/>
  <c r="D14" i="14"/>
  <c r="G11" i="12"/>
  <c r="H11" i="12"/>
  <c r="I11" i="12"/>
  <c r="F11" i="12"/>
  <c r="N10" i="12"/>
  <c r="M10" i="12"/>
  <c r="L10" i="12"/>
  <c r="AA120" i="24" l="1"/>
  <c r="AA121" i="24" s="1"/>
  <c r="AA128" i="24"/>
  <c r="AA129" i="24" s="1"/>
  <c r="AC18" i="19" s="1"/>
  <c r="AA124" i="24"/>
  <c r="AA125" i="24" s="1"/>
  <c r="AA115" i="24"/>
  <c r="AA116" i="24" s="1"/>
  <c r="AC8" i="19" s="1"/>
  <c r="AA159" i="24"/>
  <c r="AC15" i="16" s="1"/>
  <c r="AA153" i="24"/>
  <c r="AC9" i="16" s="1"/>
  <c r="AA156" i="24"/>
  <c r="AC11" i="16" s="1"/>
  <c r="AA150" i="24"/>
  <c r="AC137" i="24"/>
  <c r="AB111" i="24"/>
  <c r="AD7" i="19" s="1"/>
  <c r="AB119" i="24"/>
  <c r="AB127" i="24"/>
  <c r="AB123" i="24"/>
  <c r="AB114" i="24"/>
  <c r="E77" i="24"/>
  <c r="F114" i="24" s="1"/>
  <c r="F115" i="24" s="1"/>
  <c r="C116" i="24"/>
  <c r="E8" i="19" s="1"/>
  <c r="B114" i="24"/>
  <c r="B115" i="24" s="1"/>
  <c r="B116" i="24" s="1"/>
  <c r="E116" i="24"/>
  <c r="G8" i="19" s="1"/>
  <c r="F77" i="24"/>
  <c r="G114" i="24" s="1"/>
  <c r="G115" i="24" s="1"/>
  <c r="G76" i="24"/>
  <c r="G77" i="24" s="1"/>
  <c r="H114" i="24" s="1"/>
  <c r="H115" i="24" s="1"/>
  <c r="M11" i="12"/>
  <c r="L11" i="12"/>
  <c r="AB124" i="24" l="1"/>
  <c r="AB125" i="24" s="1"/>
  <c r="AB128" i="24"/>
  <c r="AB129" i="24" s="1"/>
  <c r="AD18" i="19" s="1"/>
  <c r="AB120" i="24"/>
  <c r="AB121" i="24" s="1"/>
  <c r="AB115" i="24"/>
  <c r="AB116" i="24" s="1"/>
  <c r="AD8" i="19" s="1"/>
  <c r="AB159" i="24"/>
  <c r="AD15" i="16" s="1"/>
  <c r="AB156" i="24"/>
  <c r="AD11" i="16" s="1"/>
  <c r="AB153" i="24"/>
  <c r="AD9" i="16" s="1"/>
  <c r="AB150" i="24"/>
  <c r="AD137" i="24"/>
  <c r="AC123" i="24"/>
  <c r="AC119" i="24"/>
  <c r="AC127" i="24"/>
  <c r="AC111" i="24"/>
  <c r="AE7" i="19" s="1"/>
  <c r="AC114" i="24"/>
  <c r="F150" i="24"/>
  <c r="D8" i="19"/>
  <c r="F116" i="24"/>
  <c r="H8" i="19" s="1"/>
  <c r="H150" i="24"/>
  <c r="G150" i="24"/>
  <c r="B16" i="16"/>
  <c r="B17" i="16"/>
  <c r="AC120" i="24" l="1"/>
  <c r="AC121" i="24" s="1"/>
  <c r="AC124" i="24"/>
  <c r="AC125" i="24" s="1"/>
  <c r="AC115" i="24"/>
  <c r="AC116" i="24" s="1"/>
  <c r="AE8" i="19" s="1"/>
  <c r="AC128" i="24"/>
  <c r="AC129" i="24" s="1"/>
  <c r="AE18" i="19" s="1"/>
  <c r="AC159" i="24"/>
  <c r="AE15" i="16" s="1"/>
  <c r="AC156" i="24"/>
  <c r="AE11" i="16" s="1"/>
  <c r="AC153" i="24"/>
  <c r="AE9" i="16" s="1"/>
  <c r="AC150" i="24"/>
  <c r="G116" i="24"/>
  <c r="I8" i="19" s="1"/>
  <c r="H116"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<sst xmlns="http://schemas.openxmlformats.org/spreadsheetml/2006/main" count="3472" uniqueCount="1068">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</sst>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83" workbookViewId="0">
      <selection activeCell="B97" sqref="B97"/>
    </sheetView>
  </sheetViews>
  <sheetFormatPr defaultColWidth="9.21875" defaultRowHeight="14.4" x14ac:dyDescent="0.3"/>
  <cols>
    <col min="2" max="2" width="83.21875" customWidth="1"/>
  </cols>
  <sheetData>
    <row r="1" spans="1:2" x14ac:dyDescent="0.3">
      <c r="A1" s="1" t="s">
        <v>184</v>
      </c>
    </row>
    <row r="2" spans="1:2" x14ac:dyDescent="0.3">
      <c r="A2" s="1" t="s">
        <v>183</v>
      </c>
    </row>
    <row r="3" spans="1:2" x14ac:dyDescent="0.3">
      <c r="A3" s="1" t="s">
        <v>310</v>
      </c>
    </row>
    <row r="5" spans="1:2" x14ac:dyDescent="0.3">
      <c r="A5" s="1" t="s">
        <v>0</v>
      </c>
      <c r="B5" s="27" t="s">
        <v>115</v>
      </c>
    </row>
    <row r="6" spans="1:2" x14ac:dyDescent="0.3">
      <c r="B6" t="s">
        <v>1</v>
      </c>
    </row>
    <row r="7" spans="1:2" x14ac:dyDescent="0.3">
      <c r="B7" s="2">
        <v>2014</v>
      </c>
    </row>
    <row r="8" spans="1:2" x14ac:dyDescent="0.3">
      <c r="B8" t="s">
        <v>2</v>
      </c>
    </row>
    <row r="9" spans="1:2" x14ac:dyDescent="0.3">
      <c r="B9" s="28" t="s">
        <v>3</v>
      </c>
    </row>
    <row r="10" spans="1:2" x14ac:dyDescent="0.3">
      <c r="B10" t="s">
        <v>4</v>
      </c>
    </row>
    <row r="12" spans="1:2" x14ac:dyDescent="0.3">
      <c r="B12" s="27" t="s">
        <v>256</v>
      </c>
    </row>
    <row r="13" spans="1:2" x14ac:dyDescent="0.3">
      <c r="B13" t="s">
        <v>288</v>
      </c>
    </row>
    <row r="14" spans="1:2" x14ac:dyDescent="0.3">
      <c r="B14" s="2">
        <v>2015</v>
      </c>
    </row>
    <row r="15" spans="1:2" x14ac:dyDescent="0.3">
      <c r="B15" t="s">
        <v>289</v>
      </c>
    </row>
    <row r="16" spans="1:2" x14ac:dyDescent="0.3">
      <c r="B16" s="28" t="s">
        <v>230</v>
      </c>
    </row>
    <row r="18" spans="2:2" x14ac:dyDescent="0.3">
      <c r="B18" s="27" t="s">
        <v>290</v>
      </c>
    </row>
    <row r="19" spans="2:2" x14ac:dyDescent="0.3">
      <c r="B19" t="s">
        <v>521</v>
      </c>
    </row>
    <row r="20" spans="2:2" x14ac:dyDescent="0.3">
      <c r="B20" s="2">
        <v>2020</v>
      </c>
    </row>
    <row r="21" spans="2:2" x14ac:dyDescent="0.3">
      <c r="B21" t="s">
        <v>520</v>
      </c>
    </row>
    <row r="22" spans="2:2" x14ac:dyDescent="0.3">
      <c r="B22" s="28" t="s">
        <v>519</v>
      </c>
    </row>
    <row r="24" spans="2:2" x14ac:dyDescent="0.3">
      <c r="B24" s="27" t="s">
        <v>291</v>
      </c>
    </row>
    <row r="25" spans="2:2" x14ac:dyDescent="0.3">
      <c r="B25" t="s">
        <v>292</v>
      </c>
    </row>
    <row r="26" spans="2:2" x14ac:dyDescent="0.3">
      <c r="B26" s="2">
        <v>2015</v>
      </c>
    </row>
    <row r="27" spans="2:2" x14ac:dyDescent="0.3">
      <c r="B27" t="s">
        <v>293</v>
      </c>
    </row>
    <row r="28" spans="2:2" x14ac:dyDescent="0.3">
      <c r="B28" s="28" t="s">
        <v>224</v>
      </c>
    </row>
    <row r="30" spans="2:2" x14ac:dyDescent="0.3">
      <c r="B30" s="27" t="s">
        <v>297</v>
      </c>
    </row>
    <row r="31" spans="2:2" x14ac:dyDescent="0.3">
      <c r="B31" t="s">
        <v>294</v>
      </c>
    </row>
    <row r="32" spans="2:2" x14ac:dyDescent="0.3">
      <c r="B32" s="2">
        <v>2015</v>
      </c>
    </row>
    <row r="33" spans="2:2" x14ac:dyDescent="0.3">
      <c r="B33" t="s">
        <v>295</v>
      </c>
    </row>
    <row r="34" spans="2:2" x14ac:dyDescent="0.3">
      <c r="B34" s="28" t="s">
        <v>235</v>
      </c>
    </row>
    <row r="35" spans="2:2" x14ac:dyDescent="0.3">
      <c r="B35" t="s">
        <v>296</v>
      </c>
    </row>
    <row r="37" spans="2:2" x14ac:dyDescent="0.3">
      <c r="B37" s="27" t="s">
        <v>167</v>
      </c>
    </row>
    <row r="38" spans="2:2" x14ac:dyDescent="0.3">
      <c r="B38" t="s">
        <v>168</v>
      </c>
    </row>
    <row r="39" spans="2:2" x14ac:dyDescent="0.3">
      <c r="B39" s="2" t="s">
        <v>636</v>
      </c>
    </row>
    <row r="40" spans="2:2" x14ac:dyDescent="0.3">
      <c r="B40" t="s">
        <v>637</v>
      </c>
    </row>
    <row r="41" spans="2:2" x14ac:dyDescent="0.3">
      <c r="B41" s="28" t="s">
        <v>587</v>
      </c>
    </row>
    <row r="42" spans="2:2" x14ac:dyDescent="0.3">
      <c r="B42" t="s">
        <v>635</v>
      </c>
    </row>
    <row r="44" spans="2:2" x14ac:dyDescent="0.3">
      <c r="B44" s="27" t="s">
        <v>526</v>
      </c>
    </row>
    <row r="45" spans="2:2" x14ac:dyDescent="0.3">
      <c r="B45" t="s">
        <v>522</v>
      </c>
    </row>
    <row r="46" spans="2:2" x14ac:dyDescent="0.3">
      <c r="B46" s="2">
        <v>2020</v>
      </c>
    </row>
    <row r="47" spans="2:2" x14ac:dyDescent="0.3">
      <c r="B47" t="s">
        <v>523</v>
      </c>
    </row>
    <row r="48" spans="2:2" x14ac:dyDescent="0.3">
      <c r="B48" s="28" t="s">
        <v>517</v>
      </c>
    </row>
    <row r="50" spans="1:2" x14ac:dyDescent="0.3">
      <c r="B50" s="27" t="s">
        <v>533</v>
      </c>
    </row>
    <row r="51" spans="1:2" x14ac:dyDescent="0.3">
      <c r="B51" t="s">
        <v>527</v>
      </c>
    </row>
    <row r="52" spans="1:2" x14ac:dyDescent="0.3">
      <c r="B52" s="2">
        <v>2020</v>
      </c>
    </row>
    <row r="53" spans="1:2" x14ac:dyDescent="0.3">
      <c r="B53" t="s">
        <v>528</v>
      </c>
    </row>
    <row r="54" spans="1:2" x14ac:dyDescent="0.3">
      <c r="B54" t="s">
        <v>529</v>
      </c>
    </row>
    <row r="55" spans="1:2" x14ac:dyDescent="0.3">
      <c r="B55" t="s">
        <v>534</v>
      </c>
    </row>
    <row r="58" spans="1:2" x14ac:dyDescent="0.3">
      <c r="A58" s="1" t="s">
        <v>169</v>
      </c>
    </row>
    <row r="59" spans="1:2" x14ac:dyDescent="0.3">
      <c r="A59" t="s">
        <v>670</v>
      </c>
    </row>
    <row r="60" spans="1:2" x14ac:dyDescent="0.3">
      <c r="A60" t="s">
        <v>671</v>
      </c>
    </row>
    <row r="61" spans="1:2" x14ac:dyDescent="0.3">
      <c r="A61" s="1"/>
    </row>
    <row r="62" spans="1:2" x14ac:dyDescent="0.3">
      <c r="A62" t="s">
        <v>170</v>
      </c>
    </row>
    <row r="63" spans="1:2" x14ac:dyDescent="0.3">
      <c r="A63" t="s">
        <v>171</v>
      </c>
    </row>
    <row r="65" spans="1:5" x14ac:dyDescent="0.3">
      <c r="A65" t="s">
        <v>174</v>
      </c>
    </row>
    <row r="66" spans="1:5" x14ac:dyDescent="0.3">
      <c r="A66" t="s">
        <v>175</v>
      </c>
    </row>
    <row r="67" spans="1:5" x14ac:dyDescent="0.3">
      <c r="A67" t="s">
        <v>176</v>
      </c>
    </row>
    <row r="68" spans="1:5" x14ac:dyDescent="0.3">
      <c r="A68" t="s">
        <v>177</v>
      </c>
    </row>
    <row r="70" spans="1:5" x14ac:dyDescent="0.3">
      <c r="A70" t="s">
        <v>186</v>
      </c>
    </row>
    <row r="71" spans="1:5" x14ac:dyDescent="0.3">
      <c r="A71" t="s">
        <v>187</v>
      </c>
    </row>
    <row r="72" spans="1:5" x14ac:dyDescent="0.3">
      <c r="A72" t="s">
        <v>188</v>
      </c>
    </row>
    <row r="73" spans="1:5" x14ac:dyDescent="0.3">
      <c r="A73" t="s">
        <v>190</v>
      </c>
    </row>
    <row r="74" spans="1:5" x14ac:dyDescent="0.3">
      <c r="A74">
        <v>0.97099999999999997</v>
      </c>
    </row>
    <row r="75" spans="1:5" x14ac:dyDescent="0.3">
      <c r="A75" t="s">
        <v>189</v>
      </c>
    </row>
    <row r="77" spans="1:5" x14ac:dyDescent="0.3">
      <c r="A77" t="s">
        <v>524</v>
      </c>
    </row>
    <row r="78" spans="1:5" x14ac:dyDescent="0.3">
      <c r="A78">
        <v>0.89805481563188172</v>
      </c>
    </row>
    <row r="79" spans="1:5" x14ac:dyDescent="0.3">
      <c r="A79" t="s">
        <v>189</v>
      </c>
    </row>
    <row r="80" spans="1:5" x14ac:dyDescent="0.3">
      <c r="A80">
        <v>0.88711067149387013</v>
      </c>
      <c r="B80" t="s">
        <v>536</v>
      </c>
      <c r="E80" s="19"/>
    </row>
    <row r="81" spans="1:5" x14ac:dyDescent="0.3">
      <c r="A81">
        <v>0.78452102304761584</v>
      </c>
      <c r="B81" t="s">
        <v>836</v>
      </c>
      <c r="E81" s="19"/>
    </row>
    <row r="82" spans="1:5" x14ac:dyDescent="0.3">
      <c r="E82" s="19"/>
    </row>
    <row r="83" spans="1:5" x14ac:dyDescent="0.3">
      <c r="E83" s="19"/>
    </row>
    <row r="84" spans="1:5" x14ac:dyDescent="0.3">
      <c r="E84" s="19"/>
    </row>
    <row r="87" spans="1:5" x14ac:dyDescent="0.3">
      <c r="A87" s="1" t="s">
        <v>530</v>
      </c>
    </row>
    <row r="88" spans="1:5" x14ac:dyDescent="0.3">
      <c r="A88" t="s">
        <v>588</v>
      </c>
    </row>
    <row r="89" spans="1:5" x14ac:dyDescent="0.3">
      <c r="A89" t="s">
        <v>589</v>
      </c>
    </row>
    <row r="90" spans="1:5" x14ac:dyDescent="0.3">
      <c r="A90" t="s">
        <v>531</v>
      </c>
    </row>
    <row r="91" spans="1:5" x14ac:dyDescent="0.3">
      <c r="A91" t="s">
        <v>532</v>
      </c>
    </row>
    <row r="93" spans="1:5" x14ac:dyDescent="0.3">
      <c r="A93" s="1" t="s">
        <v>305</v>
      </c>
    </row>
    <row r="94" spans="1:5" x14ac:dyDescent="0.3">
      <c r="A94" t="s">
        <v>316</v>
      </c>
    </row>
    <row r="95" spans="1:5" x14ac:dyDescent="0.3">
      <c r="A95" t="s">
        <v>317</v>
      </c>
    </row>
    <row r="96" spans="1:5" x14ac:dyDescent="0.3">
      <c r="A96" t="s">
        <v>306</v>
      </c>
    </row>
    <row r="97" spans="1:1" x14ac:dyDescent="0.3">
      <c r="A97" t="s">
        <v>307</v>
      </c>
    </row>
    <row r="100" spans="1:1" x14ac:dyDescent="0.3">
      <c r="A100" t="s">
        <v>535</v>
      </c>
    </row>
    <row r="101" spans="1:1" x14ac:dyDescent="0.3">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7734375" defaultRowHeight="15" customHeight="1" x14ac:dyDescent="0.25"/>
  <cols>
    <col min="1" max="1" width="19.77734375" style="37" bestFit="1" customWidth="1"/>
    <col min="2" max="2" width="46.77734375" style="37" customWidth="1"/>
    <col min="3" max="16384" width="8.77734375" style="37"/>
  </cols>
  <sheetData>
    <row r="1" spans="1:33" ht="15" customHeight="1" thickBot="1" x14ac:dyDescent="0.3">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5"/>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25"/>
    <row r="8" spans="1:33" ht="12" x14ac:dyDescent="0.25"/>
    <row r="9" spans="1:33" ht="12" x14ac:dyDescent="0.2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5">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5">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5">
      <c r="B100" s="474" t="s">
        <v>651</v>
      </c>
      <c r="C100" s="475"/>
      <c r="D100" s="475"/>
      <c r="E100" s="475"/>
      <c r="F100" s="475"/>
      <c r="G100" s="475"/>
      <c r="H100" s="475"/>
      <c r="I100" s="475"/>
      <c r="J100" s="475"/>
      <c r="K100" s="475"/>
      <c r="L100" s="475"/>
      <c r="M100" s="475"/>
      <c r="N100" s="475"/>
      <c r="O100" s="475"/>
      <c r="P100" s="475"/>
      <c r="Q100" s="475"/>
      <c r="R100" s="475"/>
      <c r="S100" s="475"/>
      <c r="T100" s="475"/>
      <c r="U100" s="475"/>
      <c r="V100" s="475"/>
      <c r="W100" s="475"/>
      <c r="X100" s="475"/>
      <c r="Y100" s="475"/>
      <c r="Z100" s="475"/>
      <c r="AA100" s="475"/>
      <c r="AB100" s="475"/>
      <c r="AC100" s="475"/>
      <c r="AD100" s="475"/>
      <c r="AE100" s="475"/>
      <c r="AF100" s="475"/>
      <c r="AG100" s="475"/>
      <c r="AH100" s="58"/>
    </row>
    <row r="101" spans="1:34" ht="12" x14ac:dyDescent="0.25">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5">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5">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5">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5">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5">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5">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5">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5">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5">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5">
      <c r="B112" s="473"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x14ac:dyDescent="0.25">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5">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5">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5">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5">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5">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5">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5">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x14ac:dyDescent="0.25">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x14ac:dyDescent="0.25">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x14ac:dyDescent="0.25">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x14ac:dyDescent="0.25">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x14ac:dyDescent="0.25">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x14ac:dyDescent="0.25">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x14ac:dyDescent="0.25">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x14ac:dyDescent="0.25">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x14ac:dyDescent="0.25">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x14ac:dyDescent="0.25">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x14ac:dyDescent="0.25">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x14ac:dyDescent="0.25">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x14ac:dyDescent="0.25">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x14ac:dyDescent="0.25">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x14ac:dyDescent="0.25">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x14ac:dyDescent="0.25">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x14ac:dyDescent="0.25">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x14ac:dyDescent="0.25">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7734375" defaultRowHeight="12" x14ac:dyDescent="0.25"/>
  <cols>
    <col min="1" max="1" width="19.77734375" style="37" bestFit="1" customWidth="1"/>
    <col min="2" max="2" width="46.77734375" style="37" customWidth="1"/>
    <col min="3" max="16384" width="8.77734375" style="37"/>
  </cols>
  <sheetData>
    <row r="1" spans="1:33" ht="15" customHeight="1" thickBot="1" x14ac:dyDescent="0.3">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5"/>
    <row r="3" spans="1:33" ht="15" customHeight="1" x14ac:dyDescent="0.25">
      <c r="C3" s="55" t="s">
        <v>494</v>
      </c>
      <c r="D3" s="55" t="s">
        <v>621</v>
      </c>
      <c r="E3" s="55"/>
      <c r="F3" s="55"/>
      <c r="G3" s="55"/>
    </row>
    <row r="4" spans="1:33" ht="15" customHeight="1" x14ac:dyDescent="0.25">
      <c r="C4" s="55" t="s">
        <v>495</v>
      </c>
      <c r="D4" s="55" t="s">
        <v>620</v>
      </c>
      <c r="E4" s="55"/>
      <c r="F4" s="55"/>
      <c r="G4" s="55" t="s">
        <v>619</v>
      </c>
    </row>
    <row r="5" spans="1:33" ht="15" customHeight="1" x14ac:dyDescent="0.25">
      <c r="C5" s="55" t="s">
        <v>496</v>
      </c>
      <c r="D5" s="55" t="s">
        <v>618</v>
      </c>
      <c r="E5" s="55"/>
      <c r="F5" s="55"/>
      <c r="G5" s="55"/>
    </row>
    <row r="6" spans="1:33" ht="15" customHeight="1" x14ac:dyDescent="0.25">
      <c r="C6" s="55" t="s">
        <v>497</v>
      </c>
      <c r="D6" s="55"/>
      <c r="E6" s="55" t="s">
        <v>617</v>
      </c>
      <c r="F6" s="55"/>
      <c r="G6" s="55"/>
    </row>
    <row r="10" spans="1:33" ht="15" customHeight="1" x14ac:dyDescent="0.3">
      <c r="A10" s="43" t="s">
        <v>434</v>
      </c>
      <c r="B10" s="54" t="s">
        <v>78</v>
      </c>
      <c r="AG10" s="51" t="s">
        <v>616</v>
      </c>
    </row>
    <row r="11" spans="1:33" ht="15" customHeight="1" x14ac:dyDescent="0.25">
      <c r="B11" s="53" t="s">
        <v>79</v>
      </c>
      <c r="AG11" s="51" t="s">
        <v>615</v>
      </c>
    </row>
    <row r="12" spans="1:33" ht="15" customHeight="1" x14ac:dyDescent="0.2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5"/>
    <row r="15" spans="1:33" ht="15" customHeight="1" x14ac:dyDescent="0.3">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4" x14ac:dyDescent="0.3">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4.4" x14ac:dyDescent="0.3">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4" x14ac:dyDescent="0.3">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4" x14ac:dyDescent="0.3">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4" x14ac:dyDescent="0.3">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4" x14ac:dyDescent="0.3">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4" x14ac:dyDescent="0.3">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4.4" x14ac:dyDescent="0.3">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4.4" x14ac:dyDescent="0.3">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4" x14ac:dyDescent="0.3">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4.4" x14ac:dyDescent="0.3">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4.4" x14ac:dyDescent="0.3">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4" x14ac:dyDescent="0.3">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4" x14ac:dyDescent="0.3">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4" x14ac:dyDescent="0.3">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4.4" x14ac:dyDescent="0.3">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4.4" x14ac:dyDescent="0.3">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4.4" x14ac:dyDescent="0.3">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4" x14ac:dyDescent="0.3">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4" x14ac:dyDescent="0.3">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3">
      <c r="B72"/>
      <c r="C72"/>
      <c r="D72"/>
      <c r="E72"/>
      <c r="F72"/>
      <c r="G72"/>
      <c r="H72"/>
      <c r="I72"/>
      <c r="J72"/>
      <c r="K72"/>
      <c r="L72"/>
      <c r="M72"/>
      <c r="N72"/>
      <c r="O72"/>
      <c r="P72"/>
      <c r="Q72"/>
      <c r="R72"/>
      <c r="S72"/>
      <c r="T72"/>
      <c r="U72"/>
      <c r="V72"/>
      <c r="W72"/>
      <c r="X72"/>
      <c r="Y72"/>
      <c r="Z72"/>
      <c r="AA72"/>
      <c r="AB72"/>
      <c r="AC72"/>
      <c r="AD72"/>
      <c r="AE72"/>
      <c r="AF72"/>
      <c r="AG72"/>
    </row>
    <row r="73" spans="1:33" ht="14.4" x14ac:dyDescent="0.3">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4" x14ac:dyDescent="0.3">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
    <row r="83" spans="2:2" ht="15" customHeight="1" x14ac:dyDescent="0.25">
      <c r="B83" s="39" t="s">
        <v>586</v>
      </c>
    </row>
    <row r="84" spans="2:2" ht="15" customHeight="1" x14ac:dyDescent="0.25">
      <c r="B84" s="38" t="s">
        <v>569</v>
      </c>
    </row>
    <row r="85" spans="2:2" ht="15" customHeight="1" x14ac:dyDescent="0.25">
      <c r="B85" s="38" t="s">
        <v>570</v>
      </c>
    </row>
    <row r="86" spans="2:2" ht="15" customHeight="1" x14ac:dyDescent="0.25">
      <c r="B86" s="38" t="s">
        <v>571</v>
      </c>
    </row>
    <row r="87" spans="2:2" ht="15" customHeight="1" x14ac:dyDescent="0.25">
      <c r="B87" s="38" t="s">
        <v>107</v>
      </c>
    </row>
    <row r="88" spans="2:2" ht="15" customHeight="1" x14ac:dyDescent="0.25">
      <c r="B88" s="38" t="s">
        <v>572</v>
      </c>
    </row>
    <row r="89" spans="2:2" ht="15" customHeight="1" x14ac:dyDescent="0.25">
      <c r="B89" s="38" t="s">
        <v>108</v>
      </c>
    </row>
    <row r="90" spans="2:2" ht="15" customHeight="1" x14ac:dyDescent="0.25">
      <c r="B90" s="38" t="s">
        <v>573</v>
      </c>
    </row>
    <row r="91" spans="2:2" ht="15" customHeight="1" x14ac:dyDescent="0.25">
      <c r="B91" s="38" t="s">
        <v>574</v>
      </c>
    </row>
    <row r="92" spans="2:2" x14ac:dyDescent="0.25">
      <c r="B92" s="38" t="s">
        <v>219</v>
      </c>
    </row>
    <row r="93" spans="2:2" ht="15" customHeight="1" x14ac:dyDescent="0.25">
      <c r="B93" s="38" t="s">
        <v>575</v>
      </c>
    </row>
    <row r="94" spans="2:2" ht="15" customHeight="1" x14ac:dyDescent="0.25">
      <c r="B94" s="38" t="s">
        <v>576</v>
      </c>
    </row>
    <row r="95" spans="2:2" ht="15" customHeight="1" x14ac:dyDescent="0.25">
      <c r="B95" s="38" t="s">
        <v>627</v>
      </c>
    </row>
    <row r="96" spans="2:2" ht="15" customHeight="1" x14ac:dyDescent="0.25">
      <c r="B96" s="38" t="s">
        <v>493</v>
      </c>
    </row>
    <row r="97" spans="2:33" ht="15" customHeight="1" x14ac:dyDescent="0.25">
      <c r="B97" s="38" t="s">
        <v>577</v>
      </c>
    </row>
    <row r="98" spans="2:33" ht="15" customHeight="1" x14ac:dyDescent="0.25">
      <c r="B98" s="38" t="s">
        <v>578</v>
      </c>
    </row>
    <row r="99" spans="2:33" ht="15" customHeight="1" x14ac:dyDescent="0.25">
      <c r="B99" s="38" t="s">
        <v>579</v>
      </c>
    </row>
    <row r="100" spans="2:33" ht="15" customHeight="1" x14ac:dyDescent="0.25">
      <c r="B100" s="38" t="s">
        <v>499</v>
      </c>
    </row>
    <row r="101" spans="2:33" x14ac:dyDescent="0.25">
      <c r="B101" s="38" t="s">
        <v>580</v>
      </c>
    </row>
    <row r="102" spans="2:33" x14ac:dyDescent="0.25">
      <c r="B102" s="38" t="s">
        <v>581</v>
      </c>
    </row>
    <row r="103" spans="2:33" ht="15" customHeight="1" x14ac:dyDescent="0.25">
      <c r="B103" s="38" t="s">
        <v>582</v>
      </c>
    </row>
    <row r="104" spans="2:33" ht="15" customHeight="1" x14ac:dyDescent="0.25">
      <c r="B104" s="38" t="s">
        <v>583</v>
      </c>
    </row>
    <row r="105" spans="2:33" ht="15" customHeight="1" x14ac:dyDescent="0.25">
      <c r="B105" s="38" t="s">
        <v>584</v>
      </c>
    </row>
    <row r="106" spans="2:33" ht="15" customHeight="1" x14ac:dyDescent="0.25">
      <c r="B106" s="38" t="s">
        <v>585</v>
      </c>
    </row>
    <row r="107" spans="2:33" ht="15" customHeight="1" x14ac:dyDescent="0.25">
      <c r="B107" s="38" t="s">
        <v>109</v>
      </c>
    </row>
    <row r="108" spans="2:33" ht="15" customHeight="1" x14ac:dyDescent="0.25">
      <c r="B108" s="38" t="s">
        <v>553</v>
      </c>
    </row>
    <row r="109" spans="2:33" ht="15" customHeight="1" x14ac:dyDescent="0.25">
      <c r="B109" s="38" t="s">
        <v>554</v>
      </c>
    </row>
    <row r="110" spans="2:33" ht="15" customHeight="1" x14ac:dyDescent="0.25">
      <c r="B110" s="38" t="s">
        <v>626</v>
      </c>
    </row>
    <row r="111" spans="2:33" ht="15" customHeight="1" x14ac:dyDescent="0.25">
      <c r="B111" s="38" t="s">
        <v>605</v>
      </c>
    </row>
    <row r="112" spans="2:33" ht="15" customHeight="1" x14ac:dyDescent="0.25">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499"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09" spans="2:33" ht="15" customHeight="1" x14ac:dyDescent="0.25"/>
    <row r="510" spans="2:33" ht="15" customHeight="1" x14ac:dyDescent="0.25"/>
    <row r="511" spans="2:33" ht="15" customHeight="1" x14ac:dyDescent="0.25">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5"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4"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3" ht="15" customHeight="1" x14ac:dyDescent="0.25"/>
    <row r="1490"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499" spans="2:33" ht="15" customHeight="1" x14ac:dyDescent="0.25"/>
    <row r="1500" spans="2:33" ht="15" customHeight="1" x14ac:dyDescent="0.25"/>
    <row r="1501" spans="2:33" ht="15" customHeight="1" x14ac:dyDescent="0.25"/>
    <row r="1502" spans="2:33" ht="15" customHeight="1" x14ac:dyDescent="0.25">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11" spans="2:33" ht="15" customHeight="1" x14ac:dyDescent="0.25"/>
    <row r="1612" spans="2:33" ht="15" customHeight="1" x14ac:dyDescent="0.25"/>
    <row r="1613" spans="2:33" ht="15" customHeight="1" x14ac:dyDescent="0.25"/>
    <row r="1614" spans="2:33" ht="15" customHeight="1" x14ac:dyDescent="0.25"/>
    <row r="1615" spans="2:33" ht="15" customHeight="1" x14ac:dyDescent="0.25"/>
    <row r="1616" spans="2:33"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3" ht="15" customHeight="1" x14ac:dyDescent="0.25"/>
    <row r="1698" spans="2:33" ht="15" customHeight="1" x14ac:dyDescent="0.25">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1"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7" spans="2:33" ht="15" customHeight="1" x14ac:dyDescent="0.25"/>
    <row r="2148" spans="2:33" ht="15" customHeight="1" x14ac:dyDescent="0.25"/>
    <row r="2149" spans="2:33" ht="15" customHeight="1" x14ac:dyDescent="0.25"/>
    <row r="2150" spans="2:33" ht="15" customHeight="1" x14ac:dyDescent="0.25"/>
    <row r="2151" spans="2:33" ht="15" customHeight="1" x14ac:dyDescent="0.25"/>
    <row r="2152" spans="2:33" ht="15" customHeight="1" x14ac:dyDescent="0.25"/>
    <row r="2153" spans="2:33" ht="15" customHeight="1" x14ac:dyDescent="0.25">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3"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3"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4"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3" ht="15" customHeight="1" x14ac:dyDescent="0.25"/>
    <row r="2706" spans="2:33"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7734375" defaultRowHeight="15" customHeight="1" x14ac:dyDescent="0.25"/>
  <cols>
    <col min="1" max="1" width="19.77734375" style="37" bestFit="1" customWidth="1"/>
    <col min="2" max="2" width="46.77734375" style="37" customWidth="1"/>
    <col min="3" max="16384" width="8.77734375" style="37"/>
  </cols>
  <sheetData>
    <row r="1" spans="1:33" ht="15" customHeight="1" thickBot="1" x14ac:dyDescent="0.3">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5"/>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25"/>
    <row r="8" spans="1:33" ht="12" x14ac:dyDescent="0.25"/>
    <row r="9" spans="1:33" ht="12" x14ac:dyDescent="0.2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5">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5">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5">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5">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5">
      <c r="B84" s="474" t="s">
        <v>586</v>
      </c>
      <c r="C84" s="475"/>
      <c r="D84" s="475"/>
      <c r="E84" s="475"/>
      <c r="F84" s="475"/>
      <c r="G84" s="475"/>
      <c r="H84" s="475"/>
      <c r="I84" s="475"/>
      <c r="J84" s="475"/>
      <c r="K84" s="475"/>
      <c r="L84" s="475"/>
      <c r="M84" s="475"/>
      <c r="N84" s="475"/>
      <c r="O84" s="475"/>
      <c r="P84" s="475"/>
      <c r="Q84" s="475"/>
      <c r="R84" s="475"/>
      <c r="S84" s="475"/>
      <c r="T84" s="475"/>
      <c r="U84" s="475"/>
      <c r="V84" s="475"/>
      <c r="W84" s="475"/>
      <c r="X84" s="475"/>
      <c r="Y84" s="475"/>
      <c r="Z84" s="475"/>
      <c r="AA84" s="475"/>
      <c r="AB84" s="475"/>
      <c r="AC84" s="475"/>
      <c r="AD84" s="475"/>
      <c r="AE84" s="475"/>
      <c r="AF84" s="475"/>
      <c r="AG84" s="475"/>
      <c r="AH84" s="58"/>
    </row>
    <row r="85" spans="1:34" ht="15" customHeight="1" x14ac:dyDescent="0.25">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5">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5">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5">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5">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5">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5">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5">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5">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5">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5">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5">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5">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5">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5">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5">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5">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5">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5">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5">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5">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5">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5">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5">
      <c r="B112" s="473" t="s">
        <v>649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x14ac:dyDescent="0.2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5">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x14ac:dyDescent="0.25">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x14ac:dyDescent="0.25">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x14ac:dyDescent="0.25">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x14ac:dyDescent="0.25">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x14ac:dyDescent="0.25">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x14ac:dyDescent="0.25">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x14ac:dyDescent="0.25">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x14ac:dyDescent="0.25">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x14ac:dyDescent="0.25">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x14ac:dyDescent="0.25">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x14ac:dyDescent="0.25">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x14ac:dyDescent="0.25">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x14ac:dyDescent="0.25">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x14ac:dyDescent="0.25">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x14ac:dyDescent="0.25">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x14ac:dyDescent="0.25">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x14ac:dyDescent="0.25">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x14ac:dyDescent="0.25">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7734375" defaultRowHeight="14.4" x14ac:dyDescent="0.3"/>
  <cols>
    <col min="1" max="1" width="60.77734375" bestFit="1" customWidth="1"/>
    <col min="2" max="2" width="41.5546875" customWidth="1"/>
    <col min="3" max="3" width="11.77734375" bestFit="1" customWidth="1"/>
    <col min="4" max="4" width="13" bestFit="1" customWidth="1"/>
    <col min="5" max="5" width="12.21875" bestFit="1" customWidth="1"/>
    <col min="6" max="26" width="9.5546875" bestFit="1" customWidth="1"/>
    <col min="27" max="27" width="12.21875" bestFit="1" customWidth="1"/>
    <col min="28" max="36" width="9.5546875" bestFit="1" customWidth="1"/>
  </cols>
  <sheetData>
    <row r="1" spans="1:36" x14ac:dyDescent="0.3">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
      <c r="A5" t="s">
        <v>598</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3">
      <c r="C6" s="476" t="s">
        <v>596</v>
      </c>
      <c r="D6" s="476"/>
      <c r="E6" s="476"/>
      <c r="F6" s="476"/>
      <c r="G6" s="476"/>
      <c r="H6" s="476"/>
    </row>
    <row r="7" spans="1:36" x14ac:dyDescent="0.3">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
      <c r="A12" t="s">
        <v>599</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3">
      <c r="I13" s="477" t="s">
        <v>597</v>
      </c>
      <c r="J13" s="477"/>
      <c r="K13" s="477"/>
    </row>
    <row r="14" spans="1:36" x14ac:dyDescent="0.3">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
      <c r="A19" t="s">
        <v>600</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3">
      <c r="C20" s="35"/>
      <c r="D20" s="476" t="s">
        <v>596</v>
      </c>
      <c r="E20" s="476"/>
      <c r="F20" s="476"/>
      <c r="G20" s="476"/>
      <c r="H20" s="476"/>
      <c r="I20" s="476"/>
    </row>
    <row r="21" spans="1:35" x14ac:dyDescent="0.3">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
      <c r="A26" t="s">
        <v>601</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3">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5" customHeight="1" x14ac:dyDescent="0.3">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
      <c r="A48" s="15" t="s">
        <v>247</v>
      </c>
    </row>
    <row r="49" spans="1:35" x14ac:dyDescent="0.3">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
      <c r="A60" s="15" t="s">
        <v>31</v>
      </c>
    </row>
    <row r="61" spans="1:35" x14ac:dyDescent="0.3">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
      <c r="A66" s="15" t="s">
        <v>38</v>
      </c>
    </row>
    <row r="67" spans="1:36" x14ac:dyDescent="0.3">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
      <c r="A80" s="15" t="s">
        <v>30</v>
      </c>
    </row>
    <row r="81" spans="1:36" x14ac:dyDescent="0.3">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
      <c r="A88" s="15" t="s">
        <v>31</v>
      </c>
    </row>
    <row r="89" spans="1:36" x14ac:dyDescent="0.3">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
      <c r="A96" s="15" t="s">
        <v>38</v>
      </c>
    </row>
    <row r="97" spans="1:36" x14ac:dyDescent="0.3">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
      <c r="A104" s="15" t="s">
        <v>250</v>
      </c>
    </row>
    <row r="105" spans="1:36" x14ac:dyDescent="0.3">
      <c r="A105" t="s">
        <v>272</v>
      </c>
      <c r="B105" t="s">
        <v>278</v>
      </c>
      <c r="E105">
        <f>'Subsidies Paid'!H20</f>
        <v>10000000</v>
      </c>
    </row>
    <row r="106" spans="1:36" x14ac:dyDescent="0.3">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
      <c r="A107" t="s">
        <v>281</v>
      </c>
      <c r="B107" t="s">
        <v>280</v>
      </c>
      <c r="E107">
        <f t="shared" ref="E107" si="153">5.751*10^6</f>
        <v>5751000</v>
      </c>
      <c r="AA107" s="5"/>
      <c r="AB107" s="5"/>
      <c r="AC107" s="5"/>
      <c r="AD107" s="5"/>
      <c r="AE107" s="5"/>
      <c r="AF107" s="5"/>
      <c r="AG107" s="5"/>
      <c r="AH107" s="5"/>
      <c r="AI107" s="5"/>
      <c r="AJ107" s="5"/>
    </row>
    <row r="108" spans="1:36" x14ac:dyDescent="0.3">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4" x14ac:dyDescent="0.3"/>
  <cols>
    <col min="1" max="1" width="27.21875" customWidth="1"/>
    <col min="2" max="2" width="12.5546875" bestFit="1" customWidth="1"/>
  </cols>
  <sheetData>
    <row r="1" spans="1:2" x14ac:dyDescent="0.3">
      <c r="A1" t="s">
        <v>590</v>
      </c>
      <c r="B1">
        <v>10</v>
      </c>
    </row>
    <row r="2" spans="1:2" ht="28.8" x14ac:dyDescent="0.3">
      <c r="A2" s="36" t="s">
        <v>591</v>
      </c>
      <c r="B2">
        <v>30</v>
      </c>
    </row>
    <row r="3" spans="1:2" ht="28.8" x14ac:dyDescent="0.3">
      <c r="A3" s="36" t="s">
        <v>592</v>
      </c>
      <c r="B3">
        <v>0.39100000000000001</v>
      </c>
    </row>
    <row r="4" spans="1:2" ht="28.8" x14ac:dyDescent="0.3">
      <c r="A4" s="36" t="s">
        <v>593</v>
      </c>
      <c r="B4">
        <v>0.48799999999999999</v>
      </c>
    </row>
    <row r="5" spans="1:2" x14ac:dyDescent="0.3">
      <c r="A5" s="36" t="s">
        <v>594</v>
      </c>
      <c r="B5">
        <v>0.03</v>
      </c>
    </row>
    <row r="6" spans="1:2" x14ac:dyDescent="0.3">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4" x14ac:dyDescent="0.3"/>
  <sheetData>
    <row r="29" spans="1:1" x14ac:dyDescent="0.3">
      <c r="A29" t="s">
        <v>525</v>
      </c>
    </row>
    <row r="30" spans="1:1" x14ac:dyDescent="0.3">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1875" defaultRowHeight="14.4" x14ac:dyDescent="0.3"/>
  <cols>
    <col min="1" max="1" width="26.5546875" customWidth="1"/>
    <col min="2" max="2" width="11.77734375" bestFit="1" customWidth="1"/>
  </cols>
  <sheetData>
    <row r="1" spans="1:33" x14ac:dyDescent="0.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
      <c r="A22" s="126" t="s">
        <v>830</v>
      </c>
      <c r="B22">
        <v>0</v>
      </c>
      <c r="C22">
        <v>0</v>
      </c>
      <c r="D22" s="5">
        <f>'Inflation Reduction Act'!D240</f>
        <v>1.0678204653364778E-5</v>
      </c>
      <c r="E22" s="5">
        <f>'Inflation Reduction Act'!E240</f>
        <v>1.1421773277864689E-5</v>
      </c>
      <c r="F22" s="5">
        <f>'Inflation Reduction Act'!F240</f>
        <v>1.2160099350370479E-5</v>
      </c>
      <c r="G22" s="5">
        <f>'Inflation Reduction Act'!G240</f>
        <v>1.2896677905544892E-5</v>
      </c>
      <c r="H22" s="5">
        <f>'Inflation Reduction Act'!H240</f>
        <v>1.3634130219384993E-5</v>
      </c>
      <c r="I22" s="5">
        <f>'Inflation Reduction Act'!I240</f>
        <v>1.436284494656822E-5</v>
      </c>
      <c r="J22" s="5">
        <f>'Inflation Reduction Act'!J240</f>
        <v>1.5092433432417136E-5</v>
      </c>
      <c r="K22" s="5">
        <f>'Inflation Reduction Act'!K240</f>
        <v>1.5815031848940552E-5</v>
      </c>
      <c r="L22" s="5">
        <f>'Inflation Reduction Act'!L240</f>
        <v>1.5789692847635622E-5</v>
      </c>
      <c r="M22" s="5">
        <f>'Inflation Reduction Act'!M240</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1875" defaultRowHeight="14.4" x14ac:dyDescent="0.3"/>
  <cols>
    <col min="1" max="1" width="32.44140625" customWidth="1"/>
  </cols>
  <sheetData>
    <row r="1" spans="1:33" x14ac:dyDescent="0.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
      <c r="A2" t="s">
        <v>806</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
      <c r="A3" t="s">
        <v>807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
      <c r="A4" t="s">
        <v>808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
      <c r="A5" t="s">
        <v>40</v>
      </c>
      <c r="B5" s="19">
        <f>Calculations!D39</f>
        <v>0</v>
      </c>
      <c r="C5" s="19">
        <f>Calculations!E39</f>
        <v>1.5544356062906066</v>
      </c>
      <c r="D5" s="19">
        <f>Calculations!F39</f>
        <v>1.5311670156123991</v>
      </c>
      <c r="E5" s="19">
        <f>'Inflation Reduction Act'!C133</f>
        <v>12.308660566977448</v>
      </c>
      <c r="F5" s="19">
        <f>'Inflation Reduction Act'!D133</f>
        <v>12.308660566977448</v>
      </c>
      <c r="G5" s="19">
        <f>'Inflation Reduction Act'!E133</f>
        <v>12.308660566977448</v>
      </c>
      <c r="H5" s="19">
        <f>'Inflation Reduction Act'!F133</f>
        <v>12.308660566977448</v>
      </c>
      <c r="I5" s="19">
        <f>'Inflation Reduction Act'!G133</f>
        <v>12.308660566977448</v>
      </c>
      <c r="J5" s="19">
        <f>'Inflation Reduction Act'!H133</f>
        <v>12.308660566977448</v>
      </c>
      <c r="K5" s="19">
        <f>'Inflation Reduction Act'!I133</f>
        <v>12.308660566977448</v>
      </c>
      <c r="L5" s="19">
        <f>'Inflation Reduction Act'!J133</f>
        <v>12.308660566977448</v>
      </c>
      <c r="M5" s="19">
        <f>'Inflation Reduction Act'!K133</f>
        <v>12.308660566977448</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16.386639437611965</v>
      </c>
      <c r="X7" s="4">
        <f>'Inflation Reduction Act'!V112</f>
        <v>10.924426291741311</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3">
      <c r="A8" t="s">
        <v>809</v>
      </c>
      <c r="B8" s="4">
        <v>0</v>
      </c>
      <c r="C8" s="4">
        <v>0</v>
      </c>
      <c r="D8" s="4">
        <f>'Inflation Reduction Act'!B116</f>
        <v>18.710982079248623</v>
      </c>
      <c r="E8" s="4">
        <f>'Inflation Reduction Act'!C116</f>
        <v>18.710982079248623</v>
      </c>
      <c r="F8" s="4">
        <f>'Inflation Reduction Act'!D116</f>
        <v>18.710982079248623</v>
      </c>
      <c r="G8" s="4">
        <f>'Inflation Reduction Act'!E116</f>
        <v>18.817981600764401</v>
      </c>
      <c r="H8" s="4">
        <f>'Inflation Reduction Act'!F116</f>
        <v>18.924981122280183</v>
      </c>
      <c r="I8" s="4">
        <f>'Inflation Reduction Act'!G116</f>
        <v>18.921095336202509</v>
      </c>
      <c r="J8" s="4">
        <f>'Inflation Reduction Act'!H116</f>
        <v>18.917986707340372</v>
      </c>
      <c r="K8" s="4">
        <f>'Inflation Reduction Act'!I116</f>
        <v>18.915443283725896</v>
      </c>
      <c r="L8" s="4">
        <f>'Inflation Reduction Act'!J116</f>
        <v>18.915443283725896</v>
      </c>
      <c r="M8" s="4">
        <f>'Inflation Reduction Act'!K116</f>
        <v>18.915443283725896</v>
      </c>
      <c r="N8" s="4">
        <f>'Inflation Reduction Act'!L116</f>
        <v>18.915443283725896</v>
      </c>
      <c r="O8" s="4">
        <f>'Inflation Reduction Act'!M116</f>
        <v>18.915443283725896</v>
      </c>
      <c r="P8" s="4">
        <f>'Inflation Reduction Act'!N116</f>
        <v>18.915443283725896</v>
      </c>
      <c r="Q8" s="4">
        <f>'Inflation Reduction Act'!O116</f>
        <v>18.915443283725896</v>
      </c>
      <c r="R8" s="4">
        <f>'Inflation Reduction Act'!P116</f>
        <v>18.915443283725896</v>
      </c>
      <c r="S8" s="4">
        <f>'Inflation Reduction Act'!Q116</f>
        <v>18.915443283725896</v>
      </c>
      <c r="T8" s="4">
        <f>'Inflation Reduction Act'!R116</f>
        <v>18.915443283725896</v>
      </c>
      <c r="U8" s="4">
        <f>'Inflation Reduction Act'!S116</f>
        <v>18.915443283725896</v>
      </c>
      <c r="V8" s="4">
        <f>'Inflation Reduction Act'!T116</f>
        <v>18.915443283725896</v>
      </c>
      <c r="W8" s="4">
        <f>'Inflation Reduction Act'!U116</f>
        <v>14.186582462794421</v>
      </c>
      <c r="X8" s="4">
        <f>'Inflation Reduction Act'!V116</f>
        <v>9.4577216418629479</v>
      </c>
      <c r="Y8" s="4">
        <f>'Inflation Reduction Act'!W116</f>
        <v>0</v>
      </c>
      <c r="Z8" s="4">
        <f>'Inflation Reduction Act'!X116</f>
        <v>0</v>
      </c>
      <c r="AA8" s="4">
        <f>'Inflation Reduction Act'!Y116</f>
        <v>0</v>
      </c>
      <c r="AB8" s="4">
        <f>'Inflation Reduction Act'!Z116</f>
        <v>0</v>
      </c>
      <c r="AC8" s="4">
        <f>'Inflation Reduction Act'!AA116</f>
        <v>0</v>
      </c>
      <c r="AD8" s="4">
        <f>'Inflation Reduction Act'!AB116</f>
        <v>0</v>
      </c>
      <c r="AE8" s="4">
        <f>'Inflation Reduction Act'!AC116</f>
        <v>0</v>
      </c>
    </row>
    <row r="9" spans="1:33" x14ac:dyDescent="0.3">
      <c r="A9" t="s">
        <v>810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
      <c r="A12" t="s">
        <v>811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
      <c r="A13" t="s">
        <v>812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
      <c r="A14" t="s">
        <v>813</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
      <c r="A17" t="s">
        <v>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
      <c r="A18" t="s">
        <v>503</v>
      </c>
      <c r="B18">
        <v>0</v>
      </c>
      <c r="C18">
        <v>0</v>
      </c>
      <c r="D18" s="4">
        <f>'Inflation Reduction Act'!B129</f>
        <v>19.382350286703847</v>
      </c>
      <c r="E18" s="4">
        <f>'Inflation Reduction Act'!C129</f>
        <v>19.382350286703847</v>
      </c>
      <c r="F18" s="4">
        <f>'Inflation Reduction Act'!D129</f>
        <v>19.382350286703847</v>
      </c>
      <c r="G18" s="4">
        <f>'Inflation Reduction Act'!E129</f>
        <v>19.382350286703847</v>
      </c>
      <c r="H18" s="4">
        <f>'Inflation Reduction Act'!F129</f>
        <v>19.382350286703847</v>
      </c>
      <c r="I18" s="4">
        <f>'Inflation Reduction Act'!G129</f>
        <v>19.382350286703847</v>
      </c>
      <c r="J18" s="4">
        <f>'Inflation Reduction Act'!H129</f>
        <v>19.382350286703847</v>
      </c>
      <c r="K18" s="4">
        <f>'Inflation Reduction Act'!I129</f>
        <v>19.382350286703847</v>
      </c>
      <c r="L18" s="4">
        <f>'Inflation Reduction Act'!J129</f>
        <v>19.382350286703847</v>
      </c>
      <c r="M18" s="4">
        <f>'Inflation Reduction Act'!K129</f>
        <v>19.382350286703847</v>
      </c>
      <c r="N18" s="4">
        <f>'Inflation Reduction Act'!L129</f>
        <v>19.382350286703847</v>
      </c>
      <c r="O18" s="4">
        <f>'Inflation Reduction Act'!M129</f>
        <v>19.382350286703847</v>
      </c>
      <c r="P18" s="4">
        <f>'Inflation Reduction Act'!N129</f>
        <v>19.382350286703847</v>
      </c>
      <c r="Q18" s="4">
        <f>'Inflation Reduction Act'!O129</f>
        <v>19.382350286703847</v>
      </c>
      <c r="R18" s="4">
        <f>'Inflation Reduction Act'!P129</f>
        <v>19.382350286703847</v>
      </c>
      <c r="S18" s="4">
        <f>'Inflation Reduction Act'!Q129</f>
        <v>19.382350286703847</v>
      </c>
      <c r="T18" s="4">
        <f>'Inflation Reduction Act'!R129</f>
        <v>20.953892201841995</v>
      </c>
      <c r="U18" s="4">
        <f>'Inflation Reduction Act'!S129</f>
        <v>20.953892201841995</v>
      </c>
      <c r="V18" s="4">
        <f>'Inflation Reduction Act'!T129</f>
        <v>20.953892201841995</v>
      </c>
      <c r="W18" s="4">
        <f>'Inflation Reduction Act'!U129</f>
        <v>15.715419151381498</v>
      </c>
      <c r="X18" s="4">
        <f>'Inflation Reduction Act'!V129</f>
        <v>10.476946100920998</v>
      </c>
      <c r="Y18" s="4">
        <f>'Inflation Reduction Act'!W129</f>
        <v>0</v>
      </c>
      <c r="Z18" s="4">
        <f>'Inflation Reduction Act'!X129</f>
        <v>0</v>
      </c>
      <c r="AA18" s="4">
        <f>'Inflation Reduction Act'!Y129</f>
        <v>0</v>
      </c>
      <c r="AB18" s="4">
        <f>'Inflation Reduction Act'!Z129</f>
        <v>0</v>
      </c>
      <c r="AC18" s="4">
        <f>'Inflation Reduction Act'!AA129</f>
        <v>0</v>
      </c>
      <c r="AD18" s="4">
        <f>'Inflation Reduction Act'!AB129</f>
        <v>0</v>
      </c>
      <c r="AE18" s="4">
        <f>'Inflation Reduction Act'!AC129</f>
        <v>0</v>
      </c>
    </row>
    <row r="19" spans="1:31" x14ac:dyDescent="0.3">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4" x14ac:dyDescent="0.3"/>
  <cols>
    <col min="1" max="1" width="32.77734375" customWidth="1"/>
  </cols>
  <sheetData>
    <row r="1" spans="1:33" x14ac:dyDescent="0.3">
      <c r="A1" t="s">
        <v>829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
      <c r="A2" t="s">
        <v>806</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
      <c r="A3" t="s">
        <v>807</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
      <c r="A4" t="s">
        <v>808</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
      <c r="A8" t="s">
        <v>809</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3">
      <c r="A9" t="s">
        <v>810</v>
      </c>
      <c r="B9" s="19">
        <f>Calculations!D19</f>
        <v>0.20099999999999998</v>
      </c>
      <c r="C9" s="19">
        <f>Calculations!E19</f>
        <v>0.17419999999999999</v>
      </c>
      <c r="D9" s="19">
        <f>'Inflation Reduction Act'!B153</f>
        <v>0.41625000000000001</v>
      </c>
      <c r="E9" s="19">
        <f>'Inflation Reduction Act'!C153</f>
        <v>0.41625000000000001</v>
      </c>
      <c r="F9" s="19">
        <f>'Inflation Reduction Act'!D153</f>
        <v>0.41625000000000001</v>
      </c>
      <c r="G9" s="19">
        <f>'Inflation Reduction Act'!E153</f>
        <v>0.41625000000000001</v>
      </c>
      <c r="H9" s="19">
        <f>'Inflation Reduction Act'!F153</f>
        <v>0.41625000000000001</v>
      </c>
      <c r="I9" s="19">
        <f>'Inflation Reduction Act'!G153</f>
        <v>0.41625000000000001</v>
      </c>
      <c r="J9" s="19">
        <f>'Inflation Reduction Act'!H153</f>
        <v>0.41625000000000001</v>
      </c>
      <c r="K9" s="19">
        <f>'Inflation Reduction Act'!I153</f>
        <v>0.41625000000000001</v>
      </c>
      <c r="L9" s="19">
        <f>'Inflation Reduction Act'!J153</f>
        <v>0.41625000000000001</v>
      </c>
      <c r="M9" s="19">
        <f>'Inflation Reduction Act'!K153</f>
        <v>0.41625000000000001</v>
      </c>
      <c r="N9" s="19">
        <f>'Inflation Reduction Act'!L153</f>
        <v>0.41625000000000001</v>
      </c>
      <c r="O9" s="19">
        <f>'Inflation Reduction Act'!M153</f>
        <v>0.41625000000000001</v>
      </c>
      <c r="P9" s="19">
        <f>'Inflation Reduction Act'!N153</f>
        <v>0.41625000000000001</v>
      </c>
      <c r="Q9" s="19">
        <f>'Inflation Reduction Act'!O153</f>
        <v>0.41625000000000001</v>
      </c>
      <c r="R9" s="19">
        <f>'Inflation Reduction Act'!P153</f>
        <v>0.41625000000000001</v>
      </c>
      <c r="S9" s="19">
        <f>'Inflation Reduction Act'!Q153</f>
        <v>0.41625000000000001</v>
      </c>
      <c r="T9" s="19">
        <f>'Inflation Reduction Act'!R153</f>
        <v>0.41625000000000001</v>
      </c>
      <c r="U9" s="19">
        <f>'Inflation Reduction Act'!S153</f>
        <v>0.41625000000000001</v>
      </c>
      <c r="V9" s="19">
        <f>'Inflation Reduction Act'!T153</f>
        <v>0.41625000000000001</v>
      </c>
      <c r="W9" s="19">
        <f>'Inflation Reduction Act'!U153</f>
        <v>0.31218750000000001</v>
      </c>
      <c r="X9" s="19">
        <f>'Inflation Reduction Act'!V153</f>
        <v>0.208125</v>
      </c>
      <c r="Y9" s="19">
        <f>'Inflation Reduction Act'!W153</f>
        <v>0</v>
      </c>
      <c r="Z9" s="19">
        <f>'Inflation Reduction Act'!X153</f>
        <v>0</v>
      </c>
      <c r="AA9" s="19">
        <f>'Inflation Reduction Act'!Y153</f>
        <v>0</v>
      </c>
      <c r="AB9" s="19">
        <f>'Inflation Reduction Act'!Z153</f>
        <v>0</v>
      </c>
      <c r="AC9" s="19">
        <f>'Inflation Reduction Act'!AA153</f>
        <v>0</v>
      </c>
      <c r="AD9" s="19">
        <f>'Inflation Reduction Act'!AB153</f>
        <v>0</v>
      </c>
      <c r="AE9" s="19">
        <f>'Inflation Reduction Act'!AC153</f>
        <v>0</v>
      </c>
      <c r="AF9" s="20"/>
      <c r="AG9" s="20"/>
    </row>
    <row r="10" spans="1:33" x14ac:dyDescent="0.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
      <c r="A11" t="s">
        <v>301</v>
      </c>
      <c r="B11" s="19">
        <f>Calculations!D26</f>
        <v>6.699999999999999E-2</v>
      </c>
      <c r="C11" s="19">
        <f>Calculations!E26</f>
        <v>6.699999999999999E-2</v>
      </c>
      <c r="D11" s="19">
        <f>'Inflation Reduction Act'!B156</f>
        <v>0.41625000000000001</v>
      </c>
      <c r="E11" s="19">
        <f>'Inflation Reduction Act'!C156</f>
        <v>0.41625000000000001</v>
      </c>
      <c r="F11" s="19">
        <f>'Inflation Reduction Act'!D156</f>
        <v>0.41625000000000001</v>
      </c>
      <c r="G11" s="19">
        <f>'Inflation Reduction Act'!E156</f>
        <v>0.41625000000000001</v>
      </c>
      <c r="H11" s="19">
        <f>'Inflation Reduction Act'!F156</f>
        <v>0.41625000000000001</v>
      </c>
      <c r="I11" s="19">
        <f>'Inflation Reduction Act'!G156</f>
        <v>0.41625000000000001</v>
      </c>
      <c r="J11" s="19">
        <f>'Inflation Reduction Act'!H156</f>
        <v>0.41625000000000001</v>
      </c>
      <c r="K11" s="19">
        <f>'Inflation Reduction Act'!I156</f>
        <v>0.41625000000000001</v>
      </c>
      <c r="L11" s="19">
        <f>'Inflation Reduction Act'!J156</f>
        <v>0.41625000000000001</v>
      </c>
      <c r="M11" s="19">
        <f>'Inflation Reduction Act'!K156</f>
        <v>0.41625000000000001</v>
      </c>
      <c r="N11" s="19">
        <f>'Inflation Reduction Act'!L156</f>
        <v>0.41625000000000001</v>
      </c>
      <c r="O11" s="19">
        <f>'Inflation Reduction Act'!M156</f>
        <v>0.41625000000000001</v>
      </c>
      <c r="P11" s="19">
        <f>'Inflation Reduction Act'!N156</f>
        <v>0.41625000000000001</v>
      </c>
      <c r="Q11" s="19">
        <f>'Inflation Reduction Act'!O156</f>
        <v>0.41625000000000001</v>
      </c>
      <c r="R11" s="19">
        <f>'Inflation Reduction Act'!P156</f>
        <v>0.41625000000000001</v>
      </c>
      <c r="S11" s="19">
        <f>'Inflation Reduction Act'!Q156</f>
        <v>0.41625000000000001</v>
      </c>
      <c r="T11" s="19">
        <f>'Inflation Reduction Act'!R156</f>
        <v>0.41625000000000001</v>
      </c>
      <c r="U11" s="19">
        <f>'Inflation Reduction Act'!S156</f>
        <v>0.41625000000000001</v>
      </c>
      <c r="V11" s="19">
        <f>'Inflation Reduction Act'!T156</f>
        <v>0.41625000000000001</v>
      </c>
      <c r="W11" s="19">
        <f>'Inflation Reduction Act'!U156</f>
        <v>0.31218750000000001</v>
      </c>
      <c r="X11" s="19">
        <f>'Inflation Reduction Act'!V156</f>
        <v>0.208125</v>
      </c>
      <c r="Y11" s="19">
        <f>'Inflation Reduction Act'!W156</f>
        <v>0</v>
      </c>
      <c r="Z11" s="19">
        <f>'Inflation Reduction Act'!X156</f>
        <v>0</v>
      </c>
      <c r="AA11" s="19">
        <f>'Inflation Reduction Act'!Y156</f>
        <v>0</v>
      </c>
      <c r="AB11" s="19">
        <f>'Inflation Reduction Act'!Z156</f>
        <v>0</v>
      </c>
      <c r="AC11" s="19">
        <f>'Inflation Reduction Act'!AA156</f>
        <v>0</v>
      </c>
      <c r="AD11" s="19">
        <f>'Inflation Reduction Act'!AB156</f>
        <v>0</v>
      </c>
      <c r="AE11" s="19">
        <f>'Inflation Reduction Act'!AC156</f>
        <v>0</v>
      </c>
      <c r="AF11" s="20"/>
      <c r="AG11" s="20"/>
    </row>
    <row r="12" spans="1:33" x14ac:dyDescent="0.3">
      <c r="A12" t="s">
        <v>811</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
      <c r="A13" t="s">
        <v>812</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
      <c r="A14" t="s">
        <v>813</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
      <c r="A15" t="s">
        <v>509</v>
      </c>
      <c r="B15" s="19">
        <f>Calculations!D12</f>
        <v>0.20099999999999998</v>
      </c>
      <c r="C15" s="19">
        <f>Calculations!E12</f>
        <v>0.20099999999999998</v>
      </c>
      <c r="D15" s="19">
        <f>'Inflation Reduction Act'!B159</f>
        <v>0.41625000000000001</v>
      </c>
      <c r="E15" s="19">
        <f>'Inflation Reduction Act'!C159</f>
        <v>0.41625000000000001</v>
      </c>
      <c r="F15" s="19">
        <f>'Inflation Reduction Act'!D159</f>
        <v>0.41625000000000001</v>
      </c>
      <c r="G15" s="19">
        <f>'Inflation Reduction Act'!E159</f>
        <v>0.41625000000000001</v>
      </c>
      <c r="H15" s="19">
        <f>'Inflation Reduction Act'!F159</f>
        <v>0.41625000000000001</v>
      </c>
      <c r="I15" s="19">
        <f>'Inflation Reduction Act'!G159</f>
        <v>0.41625000000000001</v>
      </c>
      <c r="J15" s="19">
        <f>'Inflation Reduction Act'!H159</f>
        <v>0.41625000000000001</v>
      </c>
      <c r="K15" s="19">
        <f>'Inflation Reduction Act'!I159</f>
        <v>0.41625000000000001</v>
      </c>
      <c r="L15" s="19">
        <f>'Inflation Reduction Act'!J159</f>
        <v>0.41625000000000001</v>
      </c>
      <c r="M15" s="19">
        <f>'Inflation Reduction Act'!K159</f>
        <v>0.41625000000000001</v>
      </c>
      <c r="N15" s="19">
        <f>'Inflation Reduction Act'!L159</f>
        <v>0.41625000000000001</v>
      </c>
      <c r="O15" s="19">
        <f>'Inflation Reduction Act'!M159</f>
        <v>0.41625000000000001</v>
      </c>
      <c r="P15" s="19">
        <f>'Inflation Reduction Act'!N159</f>
        <v>0.41625000000000001</v>
      </c>
      <c r="Q15" s="19">
        <f>'Inflation Reduction Act'!O159</f>
        <v>0.41625000000000001</v>
      </c>
      <c r="R15" s="19">
        <f>'Inflation Reduction Act'!P159</f>
        <v>0.41625000000000001</v>
      </c>
      <c r="S15" s="19">
        <f>'Inflation Reduction Act'!Q159</f>
        <v>0.41625000000000001</v>
      </c>
      <c r="T15" s="19">
        <f>'Inflation Reduction Act'!R159</f>
        <v>0.41625000000000001</v>
      </c>
      <c r="U15" s="19">
        <f>'Inflation Reduction Act'!S159</f>
        <v>0.41625000000000001</v>
      </c>
      <c r="V15" s="19">
        <f>'Inflation Reduction Act'!T159</f>
        <v>0.41625000000000001</v>
      </c>
      <c r="W15" s="19">
        <f>'Inflation Reduction Act'!U159</f>
        <v>0.31218750000000001</v>
      </c>
      <c r="X15" s="19">
        <f>'Inflation Reduction Act'!V159</f>
        <v>0.208125</v>
      </c>
      <c r="Y15" s="19">
        <f>'Inflation Reduction Act'!W159</f>
        <v>0</v>
      </c>
      <c r="Z15" s="19">
        <f>'Inflation Reduction Act'!X159</f>
        <v>0</v>
      </c>
      <c r="AA15" s="19">
        <f>'Inflation Reduction Act'!Y159</f>
        <v>0</v>
      </c>
      <c r="AB15" s="19">
        <f>'Inflation Reduction Act'!Z159</f>
        <v>0</v>
      </c>
      <c r="AC15" s="19">
        <f>'Inflation Reduction Act'!AA159</f>
        <v>0</v>
      </c>
      <c r="AD15" s="19">
        <f>'Inflation Reduction Act'!AB159</f>
        <v>0</v>
      </c>
      <c r="AE15" s="19">
        <f>'Inflation Reduction Act'!AC159</f>
        <v>0</v>
      </c>
      <c r="AF15" s="20"/>
      <c r="AG15" s="20"/>
    </row>
    <row r="16" spans="1:33" x14ac:dyDescent="0.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
      <c r="A17" t="s">
        <v>814</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4" x14ac:dyDescent="0.3"/>
  <sheetData>
    <row r="1" spans="1:31" x14ac:dyDescent="0.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
      <c r="A2" t="s">
        <v>806</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3">
      <c r="A3" t="s">
        <v>807</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3">
      <c r="A4" t="s">
        <v>808</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3">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3">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3">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3">
      <c r="A8" t="s">
        <v>809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3">
      <c r="A9" t="s">
        <v>810</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3">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3">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3">
      <c r="A12" t="s">
        <v>811</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3">
      <c r="A13" t="s">
        <v>812</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3">
      <c r="A14" t="s">
        <v>813</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3">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3">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3">
      <c r="A17" t="s">
        <v>814</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3">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3">
      <c r="A19" t="s">
        <v>815</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3">
      <c r="A20" t="s">
        <v>816</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3">
      <c r="A21" t="s">
        <v>817</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3">
      <c r="A22" t="s">
        <v>818</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3">
      <c r="A23" t="s">
        <v>819</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3">
      <c r="A24" s="126" t="s">
        <v>827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3">
      <c r="A25" s="126" t="s">
        <v>828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1"/>
  <sheetViews>
    <sheetView topLeftCell="A150" workbookViewId="0">
      <selection activeCell="B112" sqref="B112:AC112"/>
    </sheetView>
  </sheetViews>
  <sheetFormatPr defaultColWidth="12.5546875" defaultRowHeight="15.75" customHeight="1" x14ac:dyDescent="0.3"/>
  <cols>
    <col min="1" max="1" width="94.44140625" style="78" customWidth="1"/>
    <col min="2" max="2" width="15.44140625" style="78" customWidth="1"/>
    <col min="3" max="3" width="11.5546875" style="78" customWidth="1"/>
    <col min="4" max="4" width="40.5546875" style="78" bestFit="1" customWidth="1"/>
    <col min="5" max="13" width="8.21875" style="78" bestFit="1" customWidth="1"/>
    <col min="14" max="36" width="7.5546875" style="78" customWidth="1"/>
    <col min="37" max="16384" width="12.5546875" style="78"/>
  </cols>
  <sheetData>
    <row r="1" spans="1:36" ht="13.8" x14ac:dyDescent="0.3">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1051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8"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8" x14ac:dyDescent="0.3">
      <c r="A4" s="76" t="s">
        <v>837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8" x14ac:dyDescent="0.3">
      <c r="A5" s="77" t="s">
        <v>1052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8" x14ac:dyDescent="0.3">
      <c r="A6" s="77" t="s">
        <v>838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8" x14ac:dyDescent="0.3">
      <c r="A7" s="77" t="s">
        <v>839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8" x14ac:dyDescent="0.3">
      <c r="A8" s="77">
        <f>1650*0.25</f>
        <v>412.5</v>
      </c>
      <c r="B8" s="77" t="s">
        <v>840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8" x14ac:dyDescent="0.3">
      <c r="A9" s="77" t="s">
        <v>1066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8" x14ac:dyDescent="0.3">
      <c r="A10" s="77" t="s">
        <v>1067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8"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8"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8" x14ac:dyDescent="0.3">
      <c r="A13" s="77" t="s">
        <v>843</v>
      </c>
      <c r="B13" s="77" t="s">
        <v>844</v>
      </c>
      <c r="C13" s="77" t="s">
        <v>845</v>
      </c>
      <c r="D13" s="77" t="s">
        <v>846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8" x14ac:dyDescent="0.3">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8" x14ac:dyDescent="0.3">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8" x14ac:dyDescent="0.3">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8" x14ac:dyDescent="0.3">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8" x14ac:dyDescent="0.3">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8" x14ac:dyDescent="0.3">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8"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8"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8"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8"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8"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8"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8"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8"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8"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8"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8"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8"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8"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8"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8"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8"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8"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8"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8" x14ac:dyDescent="0.3">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8" x14ac:dyDescent="0.3">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8" x14ac:dyDescent="0.3">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8" x14ac:dyDescent="0.3">
      <c r="A41" s="77" t="s">
        <v>841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8" x14ac:dyDescent="0.3">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8" x14ac:dyDescent="0.3">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8" x14ac:dyDescent="0.3">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8" x14ac:dyDescent="0.3">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8" x14ac:dyDescent="0.3">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8" x14ac:dyDescent="0.3">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8" x14ac:dyDescent="0.3">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8" x14ac:dyDescent="0.3">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8" x14ac:dyDescent="0.3">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8" x14ac:dyDescent="0.3">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8" x14ac:dyDescent="0.3">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8" x14ac:dyDescent="0.3">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8" x14ac:dyDescent="0.3">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8" x14ac:dyDescent="0.3">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8" x14ac:dyDescent="0.3">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8" x14ac:dyDescent="0.3">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8" x14ac:dyDescent="0.3">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8" x14ac:dyDescent="0.3">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8" x14ac:dyDescent="0.3">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8" x14ac:dyDescent="0.3">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8" x14ac:dyDescent="0.3">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8" x14ac:dyDescent="0.3">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8" x14ac:dyDescent="0.3">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8" x14ac:dyDescent="0.3">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8" x14ac:dyDescent="0.3">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8" x14ac:dyDescent="0.3">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8" x14ac:dyDescent="0.3">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8" x14ac:dyDescent="0.3">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8" x14ac:dyDescent="0.3">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8"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6" x14ac:dyDescent="0.3">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8"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8" x14ac:dyDescent="0.3">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8" x14ac:dyDescent="0.3">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8" x14ac:dyDescent="0.3">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8" x14ac:dyDescent="0.3">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8" x14ac:dyDescent="0.3">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7.6" x14ac:dyDescent="0.3">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8" x14ac:dyDescent="0.3">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8" x14ac:dyDescent="0.3">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8" x14ac:dyDescent="0.3">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8" x14ac:dyDescent="0.3">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8" x14ac:dyDescent="0.3">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8" x14ac:dyDescent="0.3">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8" x14ac:dyDescent="0.3">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8" x14ac:dyDescent="0.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8" x14ac:dyDescent="0.3">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8" x14ac:dyDescent="0.3">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8" x14ac:dyDescent="0.3">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8" x14ac:dyDescent="0.3">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8" x14ac:dyDescent="0.3">
      <c r="A92" s="103" t="s">
        <v>842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8" x14ac:dyDescent="0.3">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2" x14ac:dyDescent="0.4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2" x14ac:dyDescent="0.4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8" x14ac:dyDescent="0.3">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8" x14ac:dyDescent="0.3">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3.8" x14ac:dyDescent="0.3">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6.2" x14ac:dyDescent="0.4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8" x14ac:dyDescent="0.3">
      <c r="A100" s="103" t="s">
        <v>594</v>
      </c>
      <c r="B100" s="110">
        <v>0</v>
      </c>
      <c r="C100" s="77" t="s">
        <v>821</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8" x14ac:dyDescent="0.3">
      <c r="A101" s="103" t="s">
        <v>726</v>
      </c>
      <c r="B101" s="112">
        <v>7.4999999999999997E-2</v>
      </c>
      <c r="C101" s="77" t="s">
        <v>847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8" x14ac:dyDescent="0.3">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8" x14ac:dyDescent="0.3">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8" x14ac:dyDescent="0.3">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3.8" x14ac:dyDescent="0.3">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3.8" x14ac:dyDescent="0.3">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3.8" x14ac:dyDescent="0.3">
      <c r="A107" s="103" t="s">
        <v>730</v>
      </c>
      <c r="B107" s="117">
        <v>1</v>
      </c>
      <c r="C107" s="117">
        <v>1</v>
      </c>
      <c r="D107" s="117">
        <v>1</v>
      </c>
      <c r="E107" s="117">
        <v>1</v>
      </c>
      <c r="F107" s="117">
        <v>1</v>
      </c>
      <c r="G107" s="117">
        <v>1</v>
      </c>
      <c r="H107" s="117">
        <v>1</v>
      </c>
      <c r="I107" s="117">
        <v>1</v>
      </c>
      <c r="J107" s="117">
        <v>1</v>
      </c>
      <c r="K107" s="117">
        <v>1</v>
      </c>
      <c r="L107" s="117">
        <v>1</v>
      </c>
      <c r="M107" s="117">
        <f>L107</f>
        <v>1</v>
      </c>
      <c r="N107" s="117">
        <f t="shared" ref="N107:R107" si="4">M107</f>
        <v>1</v>
      </c>
      <c r="O107" s="117">
        <f t="shared" si="4"/>
        <v>1</v>
      </c>
      <c r="P107" s="117">
        <f t="shared" si="4"/>
        <v>1</v>
      </c>
      <c r="Q107" s="117">
        <f t="shared" si="4"/>
        <v>1</v>
      </c>
      <c r="R107" s="117">
        <f t="shared" si="4"/>
        <v>1</v>
      </c>
      <c r="S107" s="117">
        <f t="shared" ref="S107" si="5">R107</f>
        <v>1</v>
      </c>
      <c r="T107" s="117">
        <f>A14</f>
        <v>1</v>
      </c>
      <c r="U107" s="117">
        <f>B14</f>
        <v>0.75</v>
      </c>
      <c r="V107" s="117">
        <f>C14</f>
        <v>0.5</v>
      </c>
      <c r="W107" s="117">
        <f>D14</f>
        <v>0</v>
      </c>
      <c r="X107" s="117">
        <f t="shared" ref="X107" si="6">W107</f>
        <v>0</v>
      </c>
      <c r="Y107" s="117">
        <f t="shared" ref="Y107" si="7">X107</f>
        <v>0</v>
      </c>
      <c r="Z107" s="117">
        <f t="shared" ref="Z107" si="8">Y107</f>
        <v>0</v>
      </c>
      <c r="AA107" s="117">
        <f t="shared" ref="AA107" si="9">Z107</f>
        <v>0</v>
      </c>
      <c r="AB107" s="117">
        <f t="shared" ref="AB107" si="10">AA107</f>
        <v>0</v>
      </c>
      <c r="AC107" s="117">
        <f t="shared" ref="AC107" si="11">AB107</f>
        <v>0</v>
      </c>
      <c r="AD107" s="77"/>
      <c r="AE107" s="77"/>
      <c r="AF107" s="77"/>
      <c r="AG107" s="77"/>
      <c r="AH107" s="77"/>
      <c r="AI107" s="77"/>
    </row>
    <row r="108" spans="1:36" ht="13.8" x14ac:dyDescent="0.3">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8" x14ac:dyDescent="0.3">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3.8" x14ac:dyDescent="0.3">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3.8" x14ac:dyDescent="0.3">
      <c r="A111" s="103" t="s">
        <v>732</v>
      </c>
      <c r="B111" s="118">
        <f>C111</f>
        <v>23.620381171332561</v>
      </c>
      <c r="C111" s="118">
        <f>D111</f>
        <v>23.620381171332561</v>
      </c>
      <c r="D111" s="118">
        <f>((($B$97*C47+$B$96*(1-C47))*(1+($B$99*C79+$B$98*(1-C79))))+(($B$97*C47+$B$96*(1-C47))*$B$102*$B$103))*D107*(1-$B$101)</f>
        <v>23.620381171332561</v>
      </c>
      <c r="E111" s="118">
        <f>((($B$97*D47+$B$96*(1-D47))*(1+($B$99*D79+$B$98*(1-D79))))+(($B$97*D47+$B$96*(1-D47))*$B$102*$B$103))*E107*(1-$B$101)</f>
        <v>23.620381171332561</v>
      </c>
      <c r="F111" s="118">
        <f>((($B$97*E47+$B$96*(1-E47))*(1+($B$99*E79+$B$98*(1-E79))))+(($B$97*E47+$B$96*(1-E47))*$B$102*$B$103))*F107*(1-$B$101)</f>
        <v>23.620381171332561</v>
      </c>
      <c r="G111" s="118">
        <f>((($B$97*F47+$B$96*(1-F47))*(1+($B$99*F79+$B$98*(1-F79))))+(($B$97*F47+$B$96*(1-F47))*$B$102*$B$103))*G107*(1-$B$101)</f>
        <v>23.620381171332561</v>
      </c>
      <c r="H111" s="118">
        <f>((($B$97*G47+$B$96*(1-G47))*(1+($B$99*G79+$B$98*(1-G79))))+(($B$97*G47+$B$96*(1-G47))*$B$102*$B$103))*H107*(1-$B$101)</f>
        <v>23.620381171332561</v>
      </c>
      <c r="I111" s="118">
        <f>((($B$97*H47+$B$96*(1-H47))*(1+($B$99*H79+$B$98*(1-H79))))+(($B$97*H47+$B$96*(1-H47))*$B$102*$B$103))*I107*(1-$B$101)</f>
        <v>23.620381171332561</v>
      </c>
      <c r="J111" s="118">
        <f>((($B$97*I47+$B$96*(1-I47))*(1+($B$99*I79+$B$98*(1-I79))))+(($B$97*I47+$B$96*(1-I47))*$B$102*$B$103))*J107*(1-$B$101)</f>
        <v>23.620381171332561</v>
      </c>
      <c r="K111" s="118">
        <f>((($B$97*J47+$B$96*(1-J47))*(1+($B$99*J79+$B$98*(1-J79))))+(($B$97*J47+$B$96*(1-J47))*$B$102*$B$103))*K107*(1-$B$101)</f>
        <v>23.620381171332561</v>
      </c>
      <c r="L111" s="118">
        <f>((($B$97*K47+$B$96*(1-K47))*(1+($B$99*K79+$B$98*(1-K79))))+(($B$97*K47+$B$96*(1-K47))*$B$102*$B$103))*L107*(1-$B$101)</f>
        <v>23.620381171332561</v>
      </c>
      <c r="M111" s="118">
        <f>((($B$97*L47+$B$96*(1-L47))*(1+($B$99*L79+$B$98*(1-L79))))+(($B$97*L47+$B$96*(1-L47))*$B$102*$B$103))*M107*(1-$B$101)</f>
        <v>23.620381171332561</v>
      </c>
      <c r="N111" s="118">
        <f>((($B$97*M47+$B$96*(1-M47))*(1+($B$99*M79+$B$98*(1-M79))))+(($B$97*M47+$B$96*(1-M47))*$B$102*$B$103))*N107*(1-$B$101)</f>
        <v>23.620381171332561</v>
      </c>
      <c r="O111" s="118">
        <f>((($B$97*N47+$B$96*(1-N47))*(1+($B$99*N79+$B$98*(1-N79))))+(($B$97*N47+$B$96*(1-N47))*$B$102*$B$103))*O107*(1-$B$101)</f>
        <v>23.620381171332561</v>
      </c>
      <c r="P111" s="118">
        <f>((($B$97*O47+$B$96*(1-O47))*(1+($B$99*O79+$B$98*(1-O79))))+(($B$97*O47+$B$96*(1-O47))*$B$102*$B$103))*P107*(1-$B$101)</f>
        <v>23.620381171332561</v>
      </c>
      <c r="Q111" s="118">
        <f>((($B$97*P47+$B$96*(1-P47))*(1+($B$99*P79+$B$98*(1-P79))))+(($B$97*P47+$B$96*(1-P47))*$B$102*$B$103))*Q107*(1-$B$101)</f>
        <v>23.620381171332561</v>
      </c>
      <c r="R111" s="118">
        <f>((($B$97*Q47+$B$96*(1-Q47))*(1+($B$99*Q79+$B$98*(1-Q79))))+(($B$97*Q47+$B$96*(1-Q47))*$B$102*$B$103))*R107*(1-$B$101)</f>
        <v>23.620381171332561</v>
      </c>
      <c r="S111" s="118">
        <f>((($B$97*R47+$B$96*(1-R47))*(1+($B$99*R79+$B$98*(1-R79))))+(($B$97*R47+$B$96*(1-R47))*$B$102*$B$103))*S107*(1-$B$101)</f>
        <v>23.620381171332561</v>
      </c>
      <c r="T111" s="118">
        <f>((($B$97*S47+$B$96*(1-S47))*(1+($B$99*S79+$B$98*(1-S79))))+(($B$97*S47+$B$96*(1-S47))*$B$102*$B$103))*T107*(1-$B$101)</f>
        <v>23.620381171332561</v>
      </c>
      <c r="U111" s="118">
        <f>((($B$97*T47+$B$96*(1-T47))*(1+($B$99*T79+$B$98*(1-T79))))+(($B$97*T47+$B$96*(1-T47))*$B$102*$B$103))*U107*(1-$B$101)</f>
        <v>17.715285878499422</v>
      </c>
      <c r="V111" s="118">
        <f>((($B$97*U47+$B$96*(1-U47))*(1+($B$99*U79+$B$98*(1-U79))))+(($B$97*U47+$B$96*(1-U47))*$B$102*$B$103))*V107*(1-$B$101)</f>
        <v>11.81019058566628</v>
      </c>
      <c r="W111" s="118">
        <f>((($B$97*V47+$B$96*(1-V47))*(1+($B$99*V79+$B$98*(1-V79))))+(($B$97*V47+$B$96*(1-V47))*$B$102*$B$103))*W107*(1-$B$101)</f>
        <v>0</v>
      </c>
      <c r="X111" s="118">
        <f>((($B$97*W47+$B$96*(1-W47))*(1+($B$99*W79+$B$98*(1-W79))))+(($B$97*W47+$B$96*(1-W47))*$B$102*$B$103))*X107*(1-$B$101)</f>
        <v>0</v>
      </c>
      <c r="Y111" s="118">
        <f>((($B$97*X47+$B$96*(1-X47))*(1+($B$99*X79+$B$98*(1-X79))))+(($B$97*X47+$B$96*(1-X47))*$B$102*$B$103))*Y107*(1-$B$101)</f>
        <v>0</v>
      </c>
      <c r="Z111" s="118">
        <f>((($B$97*Y47+$B$96*(1-Y47))*(1+($B$99*Y79+$B$98*(1-Y79))))+(($B$97*Y47+$B$96*(1-Y47))*$B$102*$B$103))*Z107*(1-$B$101)</f>
        <v>0</v>
      </c>
      <c r="AA111" s="118">
        <f>((($B$97*Z47+$B$96*(1-Z47))*(1+($B$99*Z79+$B$98*(1-Z79))))+(($B$97*Z47+$B$96*(1-Z47))*$B$102*$B$103))*AA107*(1-$B$101)</f>
        <v>0</v>
      </c>
      <c r="AB111" s="118">
        <f>((($B$97*AA47+$B$96*(1-AA47))*(1+($B$99*AA79+$B$98*(1-AA79))))+(($B$97*AA47+$B$96*(1-AA47))*$B$102*$B$103))*AB107*(1-$B$101)</f>
        <v>0</v>
      </c>
      <c r="AC111" s="118">
        <f>((($B$97*AB47+$B$96*(1-AB47))*(1+($B$99*AB79+$B$98*(1-AB79))))+(($B$97*AB47+$B$96*(1-AB47))*$B$102*$B$103))*AC107*(1-$B$101)</f>
        <v>0</v>
      </c>
      <c r="AD111" s="103"/>
      <c r="AE111" s="103"/>
      <c r="AF111" s="77"/>
      <c r="AG111" s="77"/>
      <c r="AH111" s="77"/>
      <c r="AI111" s="77"/>
      <c r="AJ111" s="77"/>
    </row>
    <row r="112" spans="1:36" ht="13.8" x14ac:dyDescent="0.3">
      <c r="A112" s="103" t="s">
        <v>733</v>
      </c>
      <c r="B112" s="118">
        <f>B111*(1-$B$101)</f>
        <v>21.848852583482621</v>
      </c>
      <c r="C112" s="118">
        <f t="shared" ref="C112:AC112" si="12">C111*(1-$B$101)</f>
        <v>21.848852583482621</v>
      </c>
      <c r="D112" s="118">
        <f t="shared" si="12"/>
        <v>21.848852583482621</v>
      </c>
      <c r="E112" s="118">
        <f t="shared" si="12"/>
        <v>21.848852583482621</v>
      </c>
      <c r="F112" s="118">
        <f t="shared" si="12"/>
        <v>21.848852583482621</v>
      </c>
      <c r="G112" s="118">
        <f t="shared" si="12"/>
        <v>21.848852583482621</v>
      </c>
      <c r="H112" s="118">
        <f t="shared" si="12"/>
        <v>21.848852583482621</v>
      </c>
      <c r="I112" s="118">
        <f t="shared" si="12"/>
        <v>21.848852583482621</v>
      </c>
      <c r="J112" s="118">
        <f t="shared" si="12"/>
        <v>21.848852583482621</v>
      </c>
      <c r="K112" s="118">
        <f t="shared" si="12"/>
        <v>21.848852583482621</v>
      </c>
      <c r="L112" s="118">
        <f t="shared" si="12"/>
        <v>21.848852583482621</v>
      </c>
      <c r="M112" s="118">
        <f t="shared" si="12"/>
        <v>21.848852583482621</v>
      </c>
      <c r="N112" s="118">
        <f t="shared" si="12"/>
        <v>21.848852583482621</v>
      </c>
      <c r="O112" s="118">
        <f t="shared" si="12"/>
        <v>21.848852583482621</v>
      </c>
      <c r="P112" s="118">
        <f t="shared" si="12"/>
        <v>21.848852583482621</v>
      </c>
      <c r="Q112" s="118">
        <f t="shared" si="12"/>
        <v>21.848852583482621</v>
      </c>
      <c r="R112" s="118">
        <f t="shared" si="12"/>
        <v>21.848852583482621</v>
      </c>
      <c r="S112" s="118">
        <f t="shared" si="12"/>
        <v>21.848852583482621</v>
      </c>
      <c r="T112" s="118">
        <f t="shared" si="12"/>
        <v>21.848852583482621</v>
      </c>
      <c r="U112" s="118">
        <f t="shared" si="12"/>
        <v>16.386639437611965</v>
      </c>
      <c r="V112" s="118">
        <f t="shared" si="12"/>
        <v>10.924426291741311</v>
      </c>
      <c r="W112" s="118">
        <f t="shared" si="12"/>
        <v>0</v>
      </c>
      <c r="X112" s="118">
        <f t="shared" si="12"/>
        <v>0</v>
      </c>
      <c r="Y112" s="118">
        <f t="shared" si="12"/>
        <v>0</v>
      </c>
      <c r="Z112" s="118">
        <f t="shared" si="12"/>
        <v>0</v>
      </c>
      <c r="AA112" s="118">
        <f t="shared" si="12"/>
        <v>0</v>
      </c>
      <c r="AB112" s="118">
        <f t="shared" si="12"/>
        <v>0</v>
      </c>
      <c r="AC112" s="118">
        <f t="shared" si="12"/>
        <v>0</v>
      </c>
      <c r="AD112" s="103"/>
      <c r="AE112" s="103"/>
      <c r="AF112" s="77"/>
      <c r="AG112" s="77"/>
      <c r="AH112" s="77"/>
      <c r="AI112" s="77"/>
      <c r="AJ112" s="77"/>
    </row>
    <row r="113" spans="1:36" ht="13.8" x14ac:dyDescent="0.3">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8" x14ac:dyDescent="0.3">
      <c r="A114" s="103" t="s">
        <v>734</v>
      </c>
      <c r="B114" s="118">
        <f t="shared" ref="B114:C114" si="13">C114</f>
        <v>22.802215534460078</v>
      </c>
      <c r="C114" s="118">
        <f t="shared" si="13"/>
        <v>22.802215534460078</v>
      </c>
      <c r="D114" s="118">
        <f>((($B$97*C47+$B$96*(1-C47))*(1+($B$99*C77+$B$98*(1-C77))))+(($B$97*C47+$B$96*(1-C47))*$B$102*$B$103))*D107*(1-$B$101)</f>
        <v>22.802215534460078</v>
      </c>
      <c r="E114" s="118">
        <f>((($B$97*D47+$B$96*(1-D47))*(1+($B$99*D77+$B$98*(1-D77))))+(($B$97*D47+$B$96*(1-D47))*$B$102*$B$103))*E107*(1-$B$101)</f>
        <v>22.932610942961524</v>
      </c>
      <c r="F114" s="118">
        <f>((($B$97*E47+$B$96*(1-E47))*(1+($B$99*E77+$B$98*(1-E77))))+(($B$97*E47+$B$96*(1-E47))*$B$102*$B$103))*F107*(1-$B$101)</f>
        <v>23.063006351462974</v>
      </c>
      <c r="G114" s="118">
        <f>((($B$97*F47+$B$96*(1-F47))*(1+($B$99*F77+$B$98*(1-F77))))+(($B$97*F47+$B$96*(1-F47))*$B$102*$B$103))*G107*(1-$B$101)</f>
        <v>23.058270922222079</v>
      </c>
      <c r="H114" s="118">
        <f>((($B$97*G47+$B$96*(1-G47))*(1+($B$99*G77+$B$98*(1-G77))))+(($B$97*G47+$B$96*(1-G47))*$B$102*$B$103))*H107*(1-$B$101)</f>
        <v>23.054482578829365</v>
      </c>
      <c r="I114" s="118">
        <f>((($B$97*H47+$B$96*(1-H47))*(1+($B$99*H77+$B$98*(1-H77))))+(($B$97*H47+$B$96*(1-H47))*$B$102*$B$103))*I107*(1-$B$101)</f>
        <v>23.051383025144418</v>
      </c>
      <c r="J114" s="118">
        <f>((($B$97*I47+$B$96*(1-I47))*(1+($B$99*I77+$B$98*(1-I77))))+(($B$97*I47+$B$96*(1-I47))*$B$102*$B$103))*J107*(1-$B$101)</f>
        <v>23.051383025144418</v>
      </c>
      <c r="K114" s="118">
        <f>((($B$97*J47+$B$96*(1-J47))*(1+($B$99*J77+$B$98*(1-J77))))+(($B$97*J47+$B$96*(1-J47))*$B$102*$B$103))*K107*(1-$B$101)</f>
        <v>23.051383025144418</v>
      </c>
      <c r="L114" s="118">
        <f>((($B$97*K47+$B$96*(1-K47))*(1+($B$99*K77+$B$98*(1-K77))))+(($B$97*K47+$B$96*(1-K47))*$B$102*$B$103))*L107*(1-$B$101)</f>
        <v>23.051383025144418</v>
      </c>
      <c r="M114" s="118">
        <f>((($B$97*L47+$B$96*(1-L47))*(1+($B$99*L77+$B$98*(1-L77))))+(($B$97*L47+$B$96*(1-L47))*$B$102*$B$103))*M107*(1-$B$101)</f>
        <v>23.051383025144418</v>
      </c>
      <c r="N114" s="118">
        <f>((($B$97*M47+$B$96*(1-M47))*(1+($B$99*M77+$B$98*(1-M77))))+(($B$97*M47+$B$96*(1-M47))*$B$102*$B$103))*N107*(1-$B$101)</f>
        <v>23.051383025144418</v>
      </c>
      <c r="O114" s="118">
        <f>((($B$97*N47+$B$96*(1-N47))*(1+($B$99*N77+$B$98*(1-N77))))+(($B$97*N47+$B$96*(1-N47))*$B$102*$B$103))*O107*(1-$B$101)</f>
        <v>23.051383025144418</v>
      </c>
      <c r="P114" s="118">
        <f>((($B$97*O47+$B$96*(1-O47))*(1+($B$99*O77+$B$98*(1-O77))))+(($B$97*O47+$B$96*(1-O47))*$B$102*$B$103))*P107*(1-$B$101)</f>
        <v>23.051383025144418</v>
      </c>
      <c r="Q114" s="118">
        <f>((($B$97*P47+$B$96*(1-P47))*(1+($B$99*P77+$B$98*(1-P77))))+(($B$97*P47+$B$96*(1-P47))*$B$102*$B$103))*Q107*(1-$B$101)</f>
        <v>23.051383025144418</v>
      </c>
      <c r="R114" s="118">
        <f>((($B$97*Q47+$B$96*(1-Q47))*(1+($B$99*Q77+$B$98*(1-Q77))))+(($B$97*Q47+$B$96*(1-Q47))*$B$102*$B$103))*R107*(1-$B$101)</f>
        <v>23.051383025144418</v>
      </c>
      <c r="S114" s="118">
        <f>((($B$97*R47+$B$96*(1-R47))*(1+($B$99*R77+$B$98*(1-R77))))+(($B$97*R47+$B$96*(1-R47))*$B$102*$B$103))*S107*(1-$B$101)</f>
        <v>23.051383025144418</v>
      </c>
      <c r="T114" s="118">
        <f>((($B$97*S47+$B$96*(1-S47))*(1+($B$99*S77+$B$98*(1-S77))))+(($B$97*S47+$B$96*(1-S47))*$B$102*$B$103))*T107*(1-$B$101)</f>
        <v>23.051383025144418</v>
      </c>
      <c r="U114" s="118">
        <f>((($B$97*T47+$B$96*(1-T47))*(1+($B$99*T77+$B$98*(1-T77))))+(($B$97*T47+$B$96*(1-T47))*$B$102*$B$103))*U107*(1-$B$101)</f>
        <v>17.288537268858313</v>
      </c>
      <c r="V114" s="118">
        <f>((($B$97*U47+$B$96*(1-U47))*(1+($B$99*U77+$B$98*(1-U77))))+(($B$97*U47+$B$96*(1-U47))*$B$102*$B$103))*V107*(1-$B$101)</f>
        <v>11.525691512572209</v>
      </c>
      <c r="W114" s="118">
        <f>((($B$97*V47+$B$96*(1-V47))*(1+($B$99*V77+$B$98*(1-V77))))+(($B$97*V47+$B$96*(1-V47))*$B$102*$B$103))*W107*(1-$B$101)</f>
        <v>0</v>
      </c>
      <c r="X114" s="118">
        <f>((($B$97*W47+$B$96*(1-W47))*(1+($B$99*W77+$B$98*(1-W77))))+(($B$97*W47+$B$96*(1-W47))*$B$102*$B$103))*X107*(1-$B$101)</f>
        <v>0</v>
      </c>
      <c r="Y114" s="118">
        <f>((($B$97*X47+$B$96*(1-X47))*(1+($B$99*X77+$B$98*(1-X77))))+(($B$97*X47+$B$96*(1-X47))*$B$102*$B$103))*Y107*(1-$B$101)</f>
        <v>0</v>
      </c>
      <c r="Z114" s="118">
        <f>((($B$97*Y47+$B$96*(1-Y47))*(1+($B$99*Y77+$B$98*(1-Y77))))+(($B$97*Y47+$B$96*(1-Y47))*$B$102*$B$103))*Z107*(1-$B$101)</f>
        <v>0</v>
      </c>
      <c r="AA114" s="118">
        <f>((($B$97*Z47+$B$96*(1-Z47))*(1+($B$99*Z77+$B$98*(1-Z77))))+(($B$97*Z47+$B$96*(1-Z47))*$B$102*$B$103))*AA107*(1-$B$101)</f>
        <v>0</v>
      </c>
      <c r="AB114" s="118">
        <f>((($B$97*AA47+$B$96*(1-AA47))*(1+($B$99*AA77+$B$98*(1-AA77))))+(($B$97*AA47+$B$96*(1-AA47))*$B$102*$B$103))*AB107*(1-$B$101)</f>
        <v>0</v>
      </c>
      <c r="AC114" s="118">
        <f>((($B$97*AB47+$B$96*(1-AB47))*(1+($B$99*AB77+$B$98*(1-AB77))))+(($B$97*AB47+$B$96*(1-AB47))*$B$102*$B$103))*AC107*(1-$B$101)</f>
        <v>0</v>
      </c>
      <c r="AD114" s="103"/>
      <c r="AE114" s="103"/>
      <c r="AF114" s="77"/>
      <c r="AG114" s="77"/>
      <c r="AH114" s="77"/>
      <c r="AI114" s="77"/>
      <c r="AJ114" s="77"/>
    </row>
    <row r="115" spans="1:36" ht="13.8" x14ac:dyDescent="0.3">
      <c r="A115" s="103" t="s">
        <v>735</v>
      </c>
      <c r="B115" s="118">
        <f>B114*(1-$B$101)</f>
        <v>21.092049369375573</v>
      </c>
      <c r="C115" s="118">
        <f>C114*(1-$B$101)</f>
        <v>21.092049369375573</v>
      </c>
      <c r="D115" s="118">
        <f t="shared" ref="D115:AC115" si="14">D114*(1-$B$101)</f>
        <v>21.092049369375573</v>
      </c>
      <c r="E115" s="118">
        <f t="shared" si="14"/>
        <v>21.212665122239411</v>
      </c>
      <c r="F115" s="118">
        <f t="shared" si="14"/>
        <v>21.333280875103252</v>
      </c>
      <c r="G115" s="118">
        <f t="shared" si="14"/>
        <v>21.328900603055423</v>
      </c>
      <c r="H115" s="118">
        <f t="shared" si="14"/>
        <v>21.325396385417164</v>
      </c>
      <c r="I115" s="118">
        <f t="shared" si="14"/>
        <v>21.322529298258587</v>
      </c>
      <c r="J115" s="118">
        <f t="shared" si="14"/>
        <v>21.322529298258587</v>
      </c>
      <c r="K115" s="118">
        <f t="shared" si="14"/>
        <v>21.322529298258587</v>
      </c>
      <c r="L115" s="118">
        <f t="shared" si="14"/>
        <v>21.322529298258587</v>
      </c>
      <c r="M115" s="118">
        <f t="shared" si="14"/>
        <v>21.322529298258587</v>
      </c>
      <c r="N115" s="118">
        <f t="shared" si="14"/>
        <v>21.322529298258587</v>
      </c>
      <c r="O115" s="118">
        <f t="shared" si="14"/>
        <v>21.322529298258587</v>
      </c>
      <c r="P115" s="118">
        <f t="shared" si="14"/>
        <v>21.322529298258587</v>
      </c>
      <c r="Q115" s="118">
        <f t="shared" si="14"/>
        <v>21.322529298258587</v>
      </c>
      <c r="R115" s="118">
        <f t="shared" si="14"/>
        <v>21.322529298258587</v>
      </c>
      <c r="S115" s="118">
        <f t="shared" si="14"/>
        <v>21.322529298258587</v>
      </c>
      <c r="T115" s="118">
        <f t="shared" si="14"/>
        <v>21.322529298258587</v>
      </c>
      <c r="U115" s="118">
        <f t="shared" si="14"/>
        <v>15.99189697369394</v>
      </c>
      <c r="V115" s="118">
        <f t="shared" si="14"/>
        <v>10.661264649129294</v>
      </c>
      <c r="W115" s="118">
        <f t="shared" si="14"/>
        <v>0</v>
      </c>
      <c r="X115" s="118">
        <f t="shared" si="14"/>
        <v>0</v>
      </c>
      <c r="Y115" s="118">
        <f t="shared" si="14"/>
        <v>0</v>
      </c>
      <c r="Z115" s="118">
        <f t="shared" si="14"/>
        <v>0</v>
      </c>
      <c r="AA115" s="118">
        <f t="shared" si="14"/>
        <v>0</v>
      </c>
      <c r="AB115" s="118">
        <f t="shared" si="14"/>
        <v>0</v>
      </c>
      <c r="AC115" s="118">
        <f t="shared" si="14"/>
        <v>0</v>
      </c>
      <c r="AD115" s="103"/>
      <c r="AE115" s="103"/>
      <c r="AF115" s="77"/>
      <c r="AG115" s="77"/>
      <c r="AH115" s="77"/>
      <c r="AI115" s="77"/>
      <c r="AJ115" s="77"/>
    </row>
    <row r="116" spans="1:36" ht="13.8" x14ac:dyDescent="0.3">
      <c r="A116" s="103" t="s">
        <v>736</v>
      </c>
      <c r="B116" s="119">
        <f>B115*$B$93</f>
        <v>18.710982079248623</v>
      </c>
      <c r="C116" s="119">
        <f t="shared" ref="C116:AC116" si="15">C115*$B$93</f>
        <v>18.710982079248623</v>
      </c>
      <c r="D116" s="119">
        <f t="shared" si="15"/>
        <v>18.710982079248623</v>
      </c>
      <c r="E116" s="119">
        <f t="shared" si="15"/>
        <v>18.817981600764401</v>
      </c>
      <c r="F116" s="119">
        <f t="shared" si="15"/>
        <v>18.924981122280183</v>
      </c>
      <c r="G116" s="119">
        <f t="shared" si="15"/>
        <v>18.921095336202509</v>
      </c>
      <c r="H116" s="119">
        <f t="shared" si="15"/>
        <v>18.917986707340372</v>
      </c>
      <c r="I116" s="120">
        <f t="shared" si="15"/>
        <v>18.915443283725896</v>
      </c>
      <c r="J116" s="120">
        <f t="shared" si="15"/>
        <v>18.915443283725896</v>
      </c>
      <c r="K116" s="120">
        <f t="shared" si="15"/>
        <v>18.915443283725896</v>
      </c>
      <c r="L116" s="120">
        <f t="shared" si="15"/>
        <v>18.915443283725896</v>
      </c>
      <c r="M116" s="120">
        <f t="shared" si="15"/>
        <v>18.915443283725896</v>
      </c>
      <c r="N116" s="120">
        <f t="shared" si="15"/>
        <v>18.915443283725896</v>
      </c>
      <c r="O116" s="120">
        <f t="shared" si="15"/>
        <v>18.915443283725896</v>
      </c>
      <c r="P116" s="120">
        <f t="shared" si="15"/>
        <v>18.915443283725896</v>
      </c>
      <c r="Q116" s="120">
        <f t="shared" si="15"/>
        <v>18.915443283725896</v>
      </c>
      <c r="R116" s="118">
        <f>R115*$B$93</f>
        <v>18.915443283725896</v>
      </c>
      <c r="S116" s="118">
        <f t="shared" si="15"/>
        <v>18.915443283725896</v>
      </c>
      <c r="T116" s="118">
        <f t="shared" si="15"/>
        <v>18.915443283725896</v>
      </c>
      <c r="U116" s="118">
        <f t="shared" si="15"/>
        <v>14.186582462794421</v>
      </c>
      <c r="V116" s="118">
        <f t="shared" si="15"/>
        <v>9.4577216418629479</v>
      </c>
      <c r="W116" s="118">
        <f t="shared" si="15"/>
        <v>0</v>
      </c>
      <c r="X116" s="118">
        <f t="shared" si="15"/>
        <v>0</v>
      </c>
      <c r="Y116" s="118">
        <f t="shared" si="15"/>
        <v>0</v>
      </c>
      <c r="Z116" s="118">
        <f t="shared" si="15"/>
        <v>0</v>
      </c>
      <c r="AA116" s="118">
        <f t="shared" si="15"/>
        <v>0</v>
      </c>
      <c r="AB116" s="118">
        <f t="shared" si="15"/>
        <v>0</v>
      </c>
      <c r="AC116" s="118">
        <f t="shared" si="15"/>
        <v>0</v>
      </c>
      <c r="AD116" s="103"/>
      <c r="AE116" s="103"/>
      <c r="AF116" s="77"/>
      <c r="AG116" s="77"/>
      <c r="AH116" s="77"/>
      <c r="AI116" s="77"/>
      <c r="AJ116" s="77"/>
    </row>
    <row r="117" spans="1:36" ht="13.8" x14ac:dyDescent="0.3">
      <c r="A117" s="103" t="s">
        <v>737</v>
      </c>
      <c r="B117" s="119"/>
      <c r="C117" s="119"/>
      <c r="D117" s="119"/>
      <c r="E117" s="119"/>
      <c r="F117" s="119"/>
      <c r="G117" s="119"/>
      <c r="H117" s="119"/>
      <c r="I117" s="120"/>
      <c r="J117" s="120"/>
      <c r="K117" s="120"/>
      <c r="L117" s="120"/>
      <c r="M117" s="120"/>
      <c r="N117" s="120"/>
      <c r="O117" s="120"/>
      <c r="P117" s="120"/>
      <c r="Q117" s="120"/>
      <c r="R117" s="118"/>
      <c r="S117" s="118"/>
      <c r="T117" s="118"/>
      <c r="U117" s="118"/>
      <c r="V117" s="118"/>
      <c r="W117" s="118"/>
      <c r="X117" s="118"/>
      <c r="Y117" s="118"/>
      <c r="Z117" s="118"/>
      <c r="AA117" s="118"/>
      <c r="AB117" s="118"/>
      <c r="AC117" s="118"/>
      <c r="AD117" s="103"/>
      <c r="AE117" s="103"/>
      <c r="AF117" s="77"/>
      <c r="AG117" s="77"/>
      <c r="AH117" s="77"/>
      <c r="AI117" s="77"/>
      <c r="AJ117" s="77"/>
    </row>
    <row r="118" spans="1:36" ht="13.8" x14ac:dyDescent="0.3">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3.8" x14ac:dyDescent="0.3">
      <c r="A119" s="103" t="s">
        <v>738</v>
      </c>
      <c r="B119" s="118">
        <f t="shared" ref="B119:C119" si="16">C119</f>
        <v>23.620381171332561</v>
      </c>
      <c r="C119" s="118">
        <f t="shared" si="16"/>
        <v>23.620381171332561</v>
      </c>
      <c r="D119" s="118">
        <f>((($B$97*C47+$B$96*(1-C47))*(1+($B$99*C79+$B$98*(1-C79))))+(($B$97*C47+$B$96*(1-C47))*$B$102*$B$103))*D107*(1-$B$101)</f>
        <v>23.620381171332561</v>
      </c>
      <c r="E119" s="118">
        <f>((($B$97*D47+$B$96*(1-D47))*(1+($B$99*D79+$B$98*(1-D79))))+(($B$97*D47+$B$96*(1-D47))*$B$102*$B$103))*E107*(1-$B$101)</f>
        <v>23.620381171332561</v>
      </c>
      <c r="F119" s="118">
        <f>((($B$97*E47+$B$96*(1-E47))*(1+($B$99*E79+$B$98*(1-E79))))+(($B$97*E47+$B$96*(1-E47))*$B$102*$B$103))*F107*(1-$B$101)</f>
        <v>23.620381171332561</v>
      </c>
      <c r="G119" s="118">
        <f>((($B$97*F47+$B$96*(1-F47))*(1+($B$99*F79+$B$98*(1-F79))))+(($B$97*F47+$B$96*(1-F47))*$B$102*$B$103))*G107*(1-$B$101)</f>
        <v>23.620381171332561</v>
      </c>
      <c r="H119" s="118">
        <f>((($B$97*G47+$B$96*(1-G47))*(1+($B$99*G79+$B$98*(1-G79))))+(($B$97*G47+$B$96*(1-G47))*$B$102*$B$103))*H107*(1-$B$101)</f>
        <v>23.620381171332561</v>
      </c>
      <c r="I119" s="118">
        <f>((($B$97*H47+$B$96*(1-H47))*(1+($B$99*H79+$B$98*(1-H79))))+(($B$97*H47+$B$96*(1-H47))*$B$102*$B$103))*I107*(1-$B$101)</f>
        <v>23.620381171332561</v>
      </c>
      <c r="J119" s="118">
        <f>((($B$97*I47+$B$96*(1-I47))*(1+($B$99*I79+$B$98*(1-I79))))+(($B$97*I47+$B$96*(1-I47))*$B$102*$B$103))*J107*(1-$B$101)</f>
        <v>23.620381171332561</v>
      </c>
      <c r="K119" s="118">
        <f>((($B$97*J47+$B$96*(1-J47))*(1+($B$99*J79+$B$98*(1-J79))))+(($B$97*J47+$B$96*(1-J47))*$B$102*$B$103))*K107*(1-$B$101)</f>
        <v>23.620381171332561</v>
      </c>
      <c r="L119" s="118">
        <f>((($B$97*K47+$B$96*(1-K47))*(1+($B$99*K79+$B$98*(1-K79))))+(($B$97*K47+$B$96*(1-K47))*$B$102*$B$103))*L107*(1-$B$101)</f>
        <v>23.620381171332561</v>
      </c>
      <c r="M119" s="118">
        <f>((($B$97*L47+$B$96*(1-L47))*(1+($B$99*L79+$B$98*(1-L79))))+(($B$97*L47+$B$96*(1-L47))*$B$102*$B$103))*M107*(1-$B$101)</f>
        <v>23.620381171332561</v>
      </c>
      <c r="N119" s="118">
        <f>((($B$97*M47+$B$96*(1-M47))*(1+($B$99*M79+$B$98*(1-M79))))+(($B$97*M47+$B$96*(1-M47))*$B$102*$B$103))*N107*(1-$B$101)</f>
        <v>23.620381171332561</v>
      </c>
      <c r="O119" s="118">
        <f>((($B$97*N47+$B$96*(1-N47))*(1+($B$99*N79+$B$98*(1-N79))))+(($B$97*N47+$B$96*(1-N47))*$B$102*$B$103))*O107*(1-$B$101)</f>
        <v>23.620381171332561</v>
      </c>
      <c r="P119" s="118">
        <f>((($B$97*O47+$B$96*(1-O47))*(1+($B$99*O79+$B$98*(1-O79))))+(($B$97*O47+$B$96*(1-O47))*$B$102*$B$103))*P107*(1-$B$101)</f>
        <v>23.620381171332561</v>
      </c>
      <c r="Q119" s="118">
        <f>((($B$97*P47+$B$96*(1-P47))*(1+($B$99*P79+$B$98*(1-P79))))+(($B$97*P47+$B$96*(1-P47))*$B$102*$B$103))*Q107*(1-$B$101)</f>
        <v>23.620381171332561</v>
      </c>
      <c r="R119" s="118">
        <f>((($B$97*Q47+$B$96*(1-Q47))*(1+($B$99*Q79+$B$98*(1-Q79))))+(($B$97*Q47+$B$96*(1-Q47))*$B$102*$B$103))*R107*(1-P101)</f>
        <v>25.535547212251416</v>
      </c>
      <c r="S119" s="118">
        <f>((($B$97*R47+$B$96*(1-R47))*(1+($B$99*R79+$B$98*(1-R79))))+(($B$97*R47+$B$96*(1-R47))*$B$102*$B$103))*S107*(1-Q101)</f>
        <v>25.535547212251416</v>
      </c>
      <c r="T119" s="118">
        <f>((($B$97*S47+$B$96*(1-S47))*(1+($B$99*S79+$B$98*(1-S79))))+(($B$97*S47+$B$96*(1-S47))*$B$102*$B$103))*T107*(1-R101)</f>
        <v>25.535547212251416</v>
      </c>
      <c r="U119" s="118">
        <f>((($B$97*T47+$B$96*(1-T47))*(1+($B$99*T79+$B$98*(1-T79))))+(($B$97*T47+$B$96*(1-T47))*$B$102*$B$103))*U107*(1-S101)</f>
        <v>19.151660409188562</v>
      </c>
      <c r="V119" s="118">
        <f>((($B$97*U47+$B$96*(1-U47))*(1+($B$99*U79+$B$98*(1-U79))))+(($B$97*U47+$B$96*(1-U47))*$B$102*$B$103))*V107*(1-T101)</f>
        <v>12.767773606125708</v>
      </c>
      <c r="W119" s="118">
        <f>((($B$97*V47+$B$96*(1-V47))*(1+($B$99*V79+$B$98*(1-V79))))+(($B$97*V47+$B$96*(1-V47))*$B$102*$B$103))*W107*(1-U101)</f>
        <v>0</v>
      </c>
      <c r="X119" s="118">
        <f>((($B$97*W47+$B$96*(1-W47))*(1+($B$99*W79+$B$98*(1-W79))))+(($B$97*W47+$B$96*(1-W47))*$B$102*$B$103))*X107*(1-V101)</f>
        <v>0</v>
      </c>
      <c r="Y119" s="118">
        <f>((($B$97*X47+$B$96*(1-X47))*(1+($B$99*X79+$B$98*(1-X79))))+(($B$97*X47+$B$96*(1-X47))*$B$102*$B$103))*Y107*(1-W101)</f>
        <v>0</v>
      </c>
      <c r="Z119" s="118">
        <f>((($B$97*Y47+$B$96*(1-Y47))*(1+($B$99*Y79+$B$98*(1-Y79))))+(($B$97*Y47+$B$96*(1-Y47))*$B$102*$B$103))*Z107*(1-X101)</f>
        <v>0</v>
      </c>
      <c r="AA119" s="118">
        <f>((($B$97*Z47+$B$96*(1-Z47))*(1+($B$99*Z79+$B$98*(1-Z79))))+(($B$97*Z47+$B$96*(1-Z47))*$B$102*$B$103))*AA107*(1-Y101)</f>
        <v>0</v>
      </c>
      <c r="AB119" s="118">
        <f>((($B$97*AA47+$B$96*(1-AA47))*(1+($B$99*AA79+$B$98*(1-AA79))))+(($B$97*AA47+$B$96*(1-AA47))*$B$102*$B$103))*AB107*(1-Z101)</f>
        <v>0</v>
      </c>
      <c r="AC119" s="118">
        <f>((($B$97*AB47+$B$96*(1-AB47))*(1+($B$99*AB79+$B$98*(1-AB79))))+(($B$97*AB47+$B$96*(1-AB47))*$B$102*$B$103))*AC107*(1-AA101)</f>
        <v>0</v>
      </c>
      <c r="AD119" s="103"/>
      <c r="AE119" s="103"/>
      <c r="AF119" s="77"/>
      <c r="AG119" s="77"/>
      <c r="AH119" s="77"/>
      <c r="AI119" s="77"/>
      <c r="AJ119" s="77"/>
    </row>
    <row r="120" spans="1:36" ht="13.8" x14ac:dyDescent="0.3">
      <c r="A120" s="103" t="s">
        <v>739</v>
      </c>
      <c r="B120" s="118">
        <f>B119*(1-$B$101)</f>
        <v>21.848852583482621</v>
      </c>
      <c r="C120" s="118">
        <f t="shared" ref="C120:AC120" si="17">C119*(1-$B$101)</f>
        <v>21.848852583482621</v>
      </c>
      <c r="D120" s="118">
        <f t="shared" si="17"/>
        <v>21.848852583482621</v>
      </c>
      <c r="E120" s="118">
        <f t="shared" si="17"/>
        <v>21.848852583482621</v>
      </c>
      <c r="F120" s="118">
        <f t="shared" si="17"/>
        <v>21.848852583482621</v>
      </c>
      <c r="G120" s="118">
        <f t="shared" si="17"/>
        <v>21.848852583482621</v>
      </c>
      <c r="H120" s="118">
        <f t="shared" si="17"/>
        <v>21.848852583482621</v>
      </c>
      <c r="I120" s="118">
        <f t="shared" si="17"/>
        <v>21.848852583482621</v>
      </c>
      <c r="J120" s="118">
        <f t="shared" si="17"/>
        <v>21.848852583482621</v>
      </c>
      <c r="K120" s="118">
        <f t="shared" si="17"/>
        <v>21.848852583482621</v>
      </c>
      <c r="L120" s="118">
        <f t="shared" si="17"/>
        <v>21.848852583482621</v>
      </c>
      <c r="M120" s="118">
        <f t="shared" si="17"/>
        <v>21.848852583482621</v>
      </c>
      <c r="N120" s="118">
        <f t="shared" si="17"/>
        <v>21.848852583482621</v>
      </c>
      <c r="O120" s="118">
        <f t="shared" si="17"/>
        <v>21.848852583482621</v>
      </c>
      <c r="P120" s="118">
        <f t="shared" si="17"/>
        <v>21.848852583482621</v>
      </c>
      <c r="Q120" s="118">
        <f t="shared" si="17"/>
        <v>21.848852583482621</v>
      </c>
      <c r="R120" s="118">
        <f t="shared" si="17"/>
        <v>23.620381171332561</v>
      </c>
      <c r="S120" s="118">
        <f t="shared" si="17"/>
        <v>23.620381171332561</v>
      </c>
      <c r="T120" s="118">
        <f t="shared" si="17"/>
        <v>23.620381171332561</v>
      </c>
      <c r="U120" s="118">
        <f t="shared" si="17"/>
        <v>17.715285878499422</v>
      </c>
      <c r="V120" s="118">
        <f t="shared" si="17"/>
        <v>11.81019058566628</v>
      </c>
      <c r="W120" s="118">
        <f t="shared" si="17"/>
        <v>0</v>
      </c>
      <c r="X120" s="118">
        <f t="shared" si="17"/>
        <v>0</v>
      </c>
      <c r="Y120" s="118">
        <f t="shared" si="17"/>
        <v>0</v>
      </c>
      <c r="Z120" s="118">
        <f t="shared" si="17"/>
        <v>0</v>
      </c>
      <c r="AA120" s="118">
        <f t="shared" si="17"/>
        <v>0</v>
      </c>
      <c r="AB120" s="118">
        <f t="shared" si="17"/>
        <v>0</v>
      </c>
      <c r="AC120" s="118">
        <f t="shared" si="17"/>
        <v>0</v>
      </c>
      <c r="AD120" s="103"/>
      <c r="AE120" s="103"/>
      <c r="AF120" s="77"/>
      <c r="AG120" s="77"/>
      <c r="AH120" s="77"/>
      <c r="AI120" s="77"/>
      <c r="AJ120" s="77"/>
    </row>
    <row r="121" spans="1:36" ht="13.8" x14ac:dyDescent="0.3">
      <c r="A121" s="103" t="s">
        <v>740</v>
      </c>
      <c r="B121" s="118">
        <f>B120*$B$93</f>
        <v>19.382350286703847</v>
      </c>
      <c r="C121" s="118">
        <f t="shared" ref="C121:AC121" si="18">C120*$B$93</f>
        <v>19.382350286703847</v>
      </c>
      <c r="D121" s="118">
        <f t="shared" si="18"/>
        <v>19.382350286703847</v>
      </c>
      <c r="E121" s="118">
        <f t="shared" si="18"/>
        <v>19.382350286703847</v>
      </c>
      <c r="F121" s="118">
        <f t="shared" si="18"/>
        <v>19.382350286703847</v>
      </c>
      <c r="G121" s="118">
        <f t="shared" si="18"/>
        <v>19.382350286703847</v>
      </c>
      <c r="H121" s="118">
        <f t="shared" si="18"/>
        <v>19.382350286703847</v>
      </c>
      <c r="I121" s="118">
        <f t="shared" si="18"/>
        <v>19.382350286703847</v>
      </c>
      <c r="J121" s="118">
        <f t="shared" si="18"/>
        <v>19.382350286703847</v>
      </c>
      <c r="K121" s="118">
        <f t="shared" si="18"/>
        <v>19.382350286703847</v>
      </c>
      <c r="L121" s="118">
        <f t="shared" si="18"/>
        <v>19.382350286703847</v>
      </c>
      <c r="M121" s="118">
        <f t="shared" si="18"/>
        <v>19.382350286703847</v>
      </c>
      <c r="N121" s="118">
        <f t="shared" si="18"/>
        <v>19.382350286703847</v>
      </c>
      <c r="O121" s="118">
        <f t="shared" si="18"/>
        <v>19.382350286703847</v>
      </c>
      <c r="P121" s="118">
        <f t="shared" si="18"/>
        <v>19.382350286703847</v>
      </c>
      <c r="Q121" s="118">
        <f t="shared" si="18"/>
        <v>19.382350286703847</v>
      </c>
      <c r="R121" s="118">
        <f t="shared" si="18"/>
        <v>20.953892201841995</v>
      </c>
      <c r="S121" s="118">
        <f t="shared" si="18"/>
        <v>20.953892201841995</v>
      </c>
      <c r="T121" s="118">
        <f t="shared" si="18"/>
        <v>20.953892201841995</v>
      </c>
      <c r="U121" s="118">
        <f t="shared" si="18"/>
        <v>15.715419151381498</v>
      </c>
      <c r="V121" s="118">
        <f t="shared" si="18"/>
        <v>10.476946100920998</v>
      </c>
      <c r="W121" s="118">
        <f t="shared" si="18"/>
        <v>0</v>
      </c>
      <c r="X121" s="118">
        <f t="shared" si="18"/>
        <v>0</v>
      </c>
      <c r="Y121" s="118">
        <f t="shared" si="18"/>
        <v>0</v>
      </c>
      <c r="Z121" s="118">
        <f t="shared" si="18"/>
        <v>0</v>
      </c>
      <c r="AA121" s="118">
        <f t="shared" si="18"/>
        <v>0</v>
      </c>
      <c r="AB121" s="118">
        <f t="shared" si="18"/>
        <v>0</v>
      </c>
      <c r="AC121" s="118">
        <f t="shared" si="18"/>
        <v>0</v>
      </c>
      <c r="AD121" s="103"/>
      <c r="AE121" s="103"/>
      <c r="AF121" s="77"/>
      <c r="AG121" s="77"/>
      <c r="AH121" s="77"/>
      <c r="AI121" s="77"/>
      <c r="AJ121" s="77"/>
    </row>
    <row r="122" spans="1:36" ht="13.8" x14ac:dyDescent="0.3">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3.8" x14ac:dyDescent="0.3">
      <c r="A123" s="103" t="s">
        <v>741</v>
      </c>
      <c r="B123" s="118">
        <f t="shared" ref="B123:C123" si="19">C123</f>
        <v>23.620381171332561</v>
      </c>
      <c r="C123" s="118">
        <f t="shared" si="19"/>
        <v>23.620381171332561</v>
      </c>
      <c r="D123" s="118">
        <f>((($B$97*C47+$B$96*(1-C47))*(1+($B$99*C79+$B$98*(1-C79))))+(($B$97*C47+$B$96*(1-C47))*$B$102*$B$103))*D107*(1-$B$101)</f>
        <v>23.620381171332561</v>
      </c>
      <c r="E123" s="118">
        <f>((($B$97*D47+$B$96*(1-D47))*(1+($B$99*D79+$B$98*(1-D79))))+(($B$97*D47+$B$96*(1-D47))*$B$102*$B$103))*E107*(1-$B$101)</f>
        <v>23.620381171332561</v>
      </c>
      <c r="F123" s="118">
        <f>((($B$97*E47+$B$96*(1-E47))*(1+($B$99*E79+$B$98*(1-E79))))+(($B$97*E47+$B$96*(1-E47))*$B$102*$B$103))*F107*(1-$B$101)</f>
        <v>23.620381171332561</v>
      </c>
      <c r="G123" s="118">
        <f>((($B$97*F47+$B$96*(1-F47))*(1+($B$99*F79+$B$98*(1-F79))))+(($B$97*F47+$B$96*(1-F47))*$B$102*$B$103))*G107*(1-$B$101)</f>
        <v>23.620381171332561</v>
      </c>
      <c r="H123" s="118">
        <f>((($B$97*G47+$B$96*(1-G47))*(1+($B$99*G79+$B$98*(1-G79))))+(($B$97*G47+$B$96*(1-G47))*$B$102*$B$103))*H107*(1-$B$101)</f>
        <v>23.620381171332561</v>
      </c>
      <c r="I123" s="118">
        <f>((($B$97*H47+$B$96*(1-H47))*(1+($B$99*H79+$B$98*(1-H79))))+(($B$97*H47+$B$96*(1-H47))*$B$102*$B$103))*I107*(1-$B$101)</f>
        <v>23.620381171332561</v>
      </c>
      <c r="J123" s="118">
        <f>((($B$97*I47+$B$96*(1-I47))*(1+($B$99*I79+$B$98*(1-I79))))+(($B$97*I47+$B$96*(1-I47))*$B$102*$B$103))*J107*(1-$B$101)</f>
        <v>23.620381171332561</v>
      </c>
      <c r="K123" s="118">
        <f>((($B$97*J47+$B$96*(1-J47))*(1+($B$99*J79+$B$98*(1-J79))))+(($B$97*J47+$B$96*(1-J47))*$B$102*$B$103))*K107*(1-$B$101)</f>
        <v>23.620381171332561</v>
      </c>
      <c r="L123" s="118">
        <f>((($B$97*K47+$B$96*(1-K47))*(1+($B$99*K79+$B$98*(1-K79))))+(($B$97*K47+$B$96*(1-K47))*$B$102*$B$103))*L107*(1-$B$101)</f>
        <v>23.620381171332561</v>
      </c>
      <c r="M123" s="118">
        <f>((($B$97*L47+$B$96*(1-L47))*(1+($B$99*L79+$B$98*(1-L79))))+(($B$97*L47+$B$96*(1-L47))*$B$102*$B$103))*M107*(1-$B$101)</f>
        <v>23.620381171332561</v>
      </c>
      <c r="N123" s="118">
        <f>((($B$97*M47+$B$96*(1-M47))*(1+($B$99*M79+$B$98*(1-M79))))+(($B$97*M47+$B$96*(1-M47))*$B$102*$B$103))*N107*(1-$B$101)</f>
        <v>23.620381171332561</v>
      </c>
      <c r="O123" s="118">
        <f>((($B$97*N47+$B$96*(1-N47))*(1+($B$99*N79+$B$98*(1-N79))))+(($B$97*N47+$B$96*(1-N47))*$B$102*$B$103))*O107*(1-$B$101)</f>
        <v>23.620381171332561</v>
      </c>
      <c r="P123" s="118">
        <f>((($B$97*O47+$B$96*(1-O47))*(1+($B$99*O79+$B$98*(1-O79))))+(($B$97*O47+$B$96*(1-O47))*$B$102*$B$103))*P107*(1-$B$101)</f>
        <v>23.620381171332561</v>
      </c>
      <c r="Q123" s="118">
        <f>((($B$97*P47+$B$96*(1-P47))*(1+($B$99*P79+$B$98*(1-P79))))+(($B$97*P47+$B$96*(1-P47))*$B$102*$B$103))*Q107*(1-$B$101)</f>
        <v>23.620381171332561</v>
      </c>
      <c r="R123" s="118">
        <f>((($B$97*Q47+$B$96*(1-Q47))*(1+($B$99*Q79+$B$98*(1-Q79))))+(($B$97*Q47+$B$96*(1-Q47))*$B$102*$B$103))*R107*(1-P101)</f>
        <v>25.535547212251416</v>
      </c>
      <c r="S123" s="118">
        <f>((($B$97*R47+$B$96*(1-R47))*(1+($B$99*R79+$B$98*(1-R79))))+(($B$97*R47+$B$96*(1-R47))*$B$102*$B$103))*S107*(1-Q101)</f>
        <v>25.535547212251416</v>
      </c>
      <c r="T123" s="118">
        <f>((($B$97*S47+$B$96*(1-S47))*(1+($B$99*S79+$B$98*(1-S79))))+(($B$97*S47+$B$96*(1-S47))*$B$102*$B$103))*T107*(1-R101)</f>
        <v>25.535547212251416</v>
      </c>
      <c r="U123" s="118">
        <f>((($B$97*T47+$B$96*(1-T47))*(1+($B$99*T79+$B$98*(1-T79))))+(($B$97*T47+$B$96*(1-T47))*$B$102*$B$103))*U107*(1-S101)</f>
        <v>19.151660409188562</v>
      </c>
      <c r="V123" s="118">
        <f>((($B$97*U47+$B$96*(1-U47))*(1+($B$99*U79+$B$98*(1-U79))))+(($B$97*U47+$B$96*(1-U47))*$B$102*$B$103))*V107*(1-T101)</f>
        <v>12.767773606125708</v>
      </c>
      <c r="W123" s="118">
        <f>((($B$97*V47+$B$96*(1-V47))*(1+($B$99*V79+$B$98*(1-V79))))+(($B$97*V47+$B$96*(1-V47))*$B$102*$B$103))*W107*(1-U101)</f>
        <v>0</v>
      </c>
      <c r="X123" s="118">
        <f>((($B$97*W47+$B$96*(1-W47))*(1+($B$99*W79+$B$98*(1-W79))))+(($B$97*W47+$B$96*(1-W47))*$B$102*$B$103))*X107*(1-V101)</f>
        <v>0</v>
      </c>
      <c r="Y123" s="118">
        <f>((($B$97*X47+$B$96*(1-X47))*(1+($B$99*X79+$B$98*(1-X79))))+(($B$97*X47+$B$96*(1-X47))*$B$102*$B$103))*Y107*(1-W101)</f>
        <v>0</v>
      </c>
      <c r="Z123" s="118">
        <f>((($B$97*Y47+$B$96*(1-Y47))*(1+($B$99*Y79+$B$98*(1-Y79))))+(($B$97*Y47+$B$96*(1-Y47))*$B$102*$B$103))*Z107*(1-X101)</f>
        <v>0</v>
      </c>
      <c r="AA123" s="118">
        <f>((($B$97*Z47+$B$96*(1-Z47))*(1+($B$99*Z79+$B$98*(1-Z79))))+(($B$97*Z47+$B$96*(1-Z47))*$B$102*$B$103))*AA107*(1-Y101)</f>
        <v>0</v>
      </c>
      <c r="AB123" s="118">
        <f>((($B$97*AA47+$B$96*(1-AA47))*(1+($B$99*AA79+$B$98*(1-AA79))))+(($B$97*AA47+$B$96*(1-AA47))*$B$102*$B$103))*AB107*(1-Z101)</f>
        <v>0</v>
      </c>
      <c r="AC123" s="118">
        <f>((($B$97*AB47+$B$96*(1-AB47))*(1+($B$99*AB79+$B$98*(1-AB79))))+(($B$97*AB47+$B$96*(1-AB47))*$B$102*$B$103))*AC107*(1-AA101)</f>
        <v>0</v>
      </c>
      <c r="AD123" s="103"/>
      <c r="AE123" s="103"/>
      <c r="AF123" s="77"/>
      <c r="AG123" s="77"/>
      <c r="AH123" s="77"/>
      <c r="AI123" s="77"/>
      <c r="AJ123" s="77"/>
    </row>
    <row r="124" spans="1:36" ht="13.8" x14ac:dyDescent="0.3">
      <c r="A124" s="103" t="s">
        <v>742</v>
      </c>
      <c r="B124" s="118">
        <f>B123*(1-$B$101)</f>
        <v>21.848852583482621</v>
      </c>
      <c r="C124" s="118">
        <f t="shared" ref="C124:AC124" si="20">C123*(1-$B$101)</f>
        <v>21.848852583482621</v>
      </c>
      <c r="D124" s="118">
        <f t="shared" si="20"/>
        <v>21.848852583482621</v>
      </c>
      <c r="E124" s="118">
        <f t="shared" si="20"/>
        <v>21.848852583482621</v>
      </c>
      <c r="F124" s="118">
        <f t="shared" si="20"/>
        <v>21.848852583482621</v>
      </c>
      <c r="G124" s="118">
        <f t="shared" si="20"/>
        <v>21.848852583482621</v>
      </c>
      <c r="H124" s="118">
        <f t="shared" si="20"/>
        <v>21.848852583482621</v>
      </c>
      <c r="I124" s="118">
        <f t="shared" si="20"/>
        <v>21.848852583482621</v>
      </c>
      <c r="J124" s="118">
        <f t="shared" si="20"/>
        <v>21.848852583482621</v>
      </c>
      <c r="K124" s="118">
        <f t="shared" si="20"/>
        <v>21.848852583482621</v>
      </c>
      <c r="L124" s="118">
        <f t="shared" si="20"/>
        <v>21.848852583482621</v>
      </c>
      <c r="M124" s="118">
        <f t="shared" si="20"/>
        <v>21.848852583482621</v>
      </c>
      <c r="N124" s="118">
        <f t="shared" si="20"/>
        <v>21.848852583482621</v>
      </c>
      <c r="O124" s="118">
        <f t="shared" si="20"/>
        <v>21.848852583482621</v>
      </c>
      <c r="P124" s="118">
        <f t="shared" si="20"/>
        <v>21.848852583482621</v>
      </c>
      <c r="Q124" s="118">
        <f t="shared" si="20"/>
        <v>21.848852583482621</v>
      </c>
      <c r="R124" s="118">
        <f t="shared" si="20"/>
        <v>23.620381171332561</v>
      </c>
      <c r="S124" s="118">
        <f t="shared" si="20"/>
        <v>23.620381171332561</v>
      </c>
      <c r="T124" s="118">
        <f t="shared" si="20"/>
        <v>23.620381171332561</v>
      </c>
      <c r="U124" s="118">
        <f t="shared" si="20"/>
        <v>17.715285878499422</v>
      </c>
      <c r="V124" s="118">
        <f t="shared" si="20"/>
        <v>11.81019058566628</v>
      </c>
      <c r="W124" s="118">
        <f t="shared" si="20"/>
        <v>0</v>
      </c>
      <c r="X124" s="118">
        <f t="shared" si="20"/>
        <v>0</v>
      </c>
      <c r="Y124" s="118">
        <f t="shared" si="20"/>
        <v>0</v>
      </c>
      <c r="Z124" s="118">
        <f t="shared" si="20"/>
        <v>0</v>
      </c>
      <c r="AA124" s="118">
        <f t="shared" si="20"/>
        <v>0</v>
      </c>
      <c r="AB124" s="118">
        <f t="shared" si="20"/>
        <v>0</v>
      </c>
      <c r="AC124" s="118">
        <f t="shared" si="20"/>
        <v>0</v>
      </c>
      <c r="AD124" s="103"/>
      <c r="AE124" s="103"/>
      <c r="AF124" s="77"/>
      <c r="AG124" s="77"/>
      <c r="AH124" s="77"/>
      <c r="AI124" s="77"/>
      <c r="AJ124" s="77"/>
    </row>
    <row r="125" spans="1:36" ht="13.8" x14ac:dyDescent="0.3">
      <c r="A125" s="103" t="s">
        <v>743</v>
      </c>
      <c r="B125" s="118">
        <f>B124*$B$93</f>
        <v>19.382350286703847</v>
      </c>
      <c r="C125" s="118">
        <f t="shared" ref="C125:AC125" si="21">C124*$B$93</f>
        <v>19.382350286703847</v>
      </c>
      <c r="D125" s="118">
        <f t="shared" si="21"/>
        <v>19.382350286703847</v>
      </c>
      <c r="E125" s="118">
        <f t="shared" si="21"/>
        <v>19.382350286703847</v>
      </c>
      <c r="F125" s="118">
        <f t="shared" si="21"/>
        <v>19.382350286703847</v>
      </c>
      <c r="G125" s="118">
        <f t="shared" si="21"/>
        <v>19.382350286703847</v>
      </c>
      <c r="H125" s="118">
        <f t="shared" si="21"/>
        <v>19.382350286703847</v>
      </c>
      <c r="I125" s="118">
        <f t="shared" si="21"/>
        <v>19.382350286703847</v>
      </c>
      <c r="J125" s="118">
        <f t="shared" si="21"/>
        <v>19.382350286703847</v>
      </c>
      <c r="K125" s="118">
        <f t="shared" si="21"/>
        <v>19.382350286703847</v>
      </c>
      <c r="L125" s="118">
        <f t="shared" si="21"/>
        <v>19.382350286703847</v>
      </c>
      <c r="M125" s="118">
        <f t="shared" si="21"/>
        <v>19.382350286703847</v>
      </c>
      <c r="N125" s="118">
        <f t="shared" si="21"/>
        <v>19.382350286703847</v>
      </c>
      <c r="O125" s="118">
        <f t="shared" si="21"/>
        <v>19.382350286703847</v>
      </c>
      <c r="P125" s="118">
        <f t="shared" si="21"/>
        <v>19.382350286703847</v>
      </c>
      <c r="Q125" s="118">
        <f t="shared" si="21"/>
        <v>19.382350286703847</v>
      </c>
      <c r="R125" s="118">
        <f t="shared" si="21"/>
        <v>20.953892201841995</v>
      </c>
      <c r="S125" s="118">
        <f t="shared" si="21"/>
        <v>20.953892201841995</v>
      </c>
      <c r="T125" s="118">
        <f t="shared" si="21"/>
        <v>20.953892201841995</v>
      </c>
      <c r="U125" s="118">
        <f t="shared" si="21"/>
        <v>15.715419151381498</v>
      </c>
      <c r="V125" s="118">
        <f t="shared" si="21"/>
        <v>10.476946100920998</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3.8" x14ac:dyDescent="0.3">
      <c r="A126" s="103"/>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03"/>
      <c r="AE126" s="103"/>
      <c r="AF126" s="77"/>
      <c r="AG126" s="77"/>
      <c r="AH126" s="77"/>
      <c r="AI126" s="77"/>
      <c r="AJ126" s="77"/>
    </row>
    <row r="127" spans="1:36" ht="13.8" x14ac:dyDescent="0.3">
      <c r="A127" s="103" t="s">
        <v>744</v>
      </c>
      <c r="B127" s="118">
        <f t="shared" ref="B127:C127" si="22">C127</f>
        <v>23.620381171332561</v>
      </c>
      <c r="C127" s="118">
        <f t="shared" si="22"/>
        <v>23.620381171332561</v>
      </c>
      <c r="D127" s="118">
        <f>((($B$97*C47+$B$96*(1-C47))*(1+($B$99*C79+$B$98*(1-C79))))+(($B$97*C47+$B$96*(1-C47))*$B$102*$B$103))*D107*(1-$B$101)</f>
        <v>23.620381171332561</v>
      </c>
      <c r="E127" s="118">
        <f>((($B$97*D47+$B$96*(1-D47))*(1+($B$99*D79+$B$98*(1-D79))))+(($B$97*D47+$B$96*(1-D47))*$B$102*$B$103))*E107*(1-$B$101)</f>
        <v>23.620381171332561</v>
      </c>
      <c r="F127" s="118">
        <f>((($B$97*E47+$B$96*(1-E47))*(1+($B$99*E79+$B$98*(1-E79))))+(($B$97*E47+$B$96*(1-E47))*$B$102*$B$103))*F107*(1-$B$101)</f>
        <v>23.620381171332561</v>
      </c>
      <c r="G127" s="118">
        <f>((($B$97*F47+$B$96*(1-F47))*(1+($B$99*F79+$B$98*(1-F79))))+(($B$97*F47+$B$96*(1-F47))*$B$102*$B$103))*G107*(1-$B$101)</f>
        <v>23.620381171332561</v>
      </c>
      <c r="H127" s="118">
        <f>((($B$97*G47+$B$96*(1-G47))*(1+($B$99*G79+$B$98*(1-G79))))+(($B$97*G47+$B$96*(1-G47))*$B$102*$B$103))*H107*(1-$B$101)</f>
        <v>23.620381171332561</v>
      </c>
      <c r="I127" s="118">
        <f>((($B$97*H47+$B$96*(1-H47))*(1+($B$99*H79+$B$98*(1-H79))))+(($B$97*H47+$B$96*(1-H47))*$B$102*$B$103))*I107*(1-$B$101)</f>
        <v>23.620381171332561</v>
      </c>
      <c r="J127" s="118">
        <f>((($B$97*I47+$B$96*(1-I47))*(1+($B$99*I79+$B$98*(1-I79))))+(($B$97*I47+$B$96*(1-I47))*$B$102*$B$103))*J107*(1-$B$101)</f>
        <v>23.620381171332561</v>
      </c>
      <c r="K127" s="118">
        <f>((($B$97*J47+$B$96*(1-J47))*(1+($B$99*J79+$B$98*(1-J79))))+(($B$97*J47+$B$96*(1-J47))*$B$102*$B$103))*K107*(1-$B$101)</f>
        <v>23.620381171332561</v>
      </c>
      <c r="L127" s="118">
        <f>((($B$97*K47+$B$96*(1-K47))*(1+($B$99*K79+$B$98*(1-K79))))+(($B$97*K47+$B$96*(1-K47))*$B$102*$B$103))*L107*(1-$B$101)</f>
        <v>23.620381171332561</v>
      </c>
      <c r="M127" s="118">
        <f>((($B$97*L47+$B$96*(1-L47))*(1+($B$99*L79+$B$98*(1-L79))))+(($B$97*L47+$B$96*(1-L47))*$B$102*$B$103))*M107*(1-$B$101)</f>
        <v>23.620381171332561</v>
      </c>
      <c r="N127" s="118">
        <f>((($B$97*M47+$B$96*(1-M47))*(1+($B$99*M79+$B$98*(1-M79))))+(($B$97*M47+$B$96*(1-M47))*$B$102*$B$103))*N107*(1-$B$101)</f>
        <v>23.620381171332561</v>
      </c>
      <c r="O127" s="118">
        <f>((($B$97*N47+$B$96*(1-N47))*(1+($B$99*N79+$B$98*(1-N79))))+(($B$97*N47+$B$96*(1-N47))*$B$102*$B$103))*O107*(1-$B$101)</f>
        <v>23.620381171332561</v>
      </c>
      <c r="P127" s="118">
        <f>((($B$97*O47+$B$96*(1-O47))*(1+($B$99*O79+$B$98*(1-O79))))+(($B$97*O47+$B$96*(1-O47))*$B$102*$B$103))*P107*(1-$B$101)</f>
        <v>23.620381171332561</v>
      </c>
      <c r="Q127" s="118">
        <f>((($B$97*P47+$B$96*(1-P47))*(1+($B$99*P79+$B$98*(1-P79))))+(($B$97*P47+$B$96*(1-P47))*$B$102*$B$103))*Q107*(1-$B$101)</f>
        <v>23.620381171332561</v>
      </c>
      <c r="R127" s="118">
        <f>((($B$97*Q47+$B$96*(1-Q47))*(1+($B$99*Q79+$B$98*(1-Q79))))+(($B$97*Q47+$B$96*(1-Q47))*$B$102*$B$103))*R107*(1-P101)</f>
        <v>25.535547212251416</v>
      </c>
      <c r="S127" s="118">
        <f>((($B$97*R47+$B$96*(1-R47))*(1+($B$99*R79+$B$98*(1-R79))))+(($B$97*R47+$B$96*(1-R47))*$B$102*$B$103))*S107*(1-Q101)</f>
        <v>25.535547212251416</v>
      </c>
      <c r="T127" s="118">
        <f>((($B$97*S47+$B$96*(1-S47))*(1+($B$99*S79+$B$98*(1-S79))))+(($B$97*S47+$B$96*(1-S47))*$B$102*$B$103))*T107*(1-R101)</f>
        <v>25.535547212251416</v>
      </c>
      <c r="U127" s="118">
        <f>((($B$97*T47+$B$96*(1-T47))*(1+($B$99*T79+$B$98*(1-T79))))+(($B$97*T47+$B$96*(1-T47))*$B$102*$B$103))*U107*(1-S101)</f>
        <v>19.151660409188562</v>
      </c>
      <c r="V127" s="118">
        <f>((($B$97*U47+$B$96*(1-U47))*(1+($B$99*U79+$B$98*(1-U79))))+(($B$97*U47+$B$96*(1-U47))*$B$102*$B$103))*V107*(1-T101)</f>
        <v>12.767773606125708</v>
      </c>
      <c r="W127" s="118">
        <f>((($B$97*V47+$B$96*(1-V47))*(1+($B$99*V79+$B$98*(1-V79))))+(($B$97*V47+$B$96*(1-V47))*$B$102*$B$103))*W107*(1-U101)</f>
        <v>0</v>
      </c>
      <c r="X127" s="118">
        <f>((($B$97*W47+$B$96*(1-W47))*(1+($B$99*W79+$B$98*(1-W79))))+(($B$97*W47+$B$96*(1-W47))*$B$102*$B$103))*X107*(1-V101)</f>
        <v>0</v>
      </c>
      <c r="Y127" s="118">
        <f>((($B$97*X47+$B$96*(1-X47))*(1+($B$99*X79+$B$98*(1-X79))))+(($B$97*X47+$B$96*(1-X47))*$B$102*$B$103))*Y107*(1-W101)</f>
        <v>0</v>
      </c>
      <c r="Z127" s="118">
        <f>((($B$97*Y47+$B$96*(1-Y47))*(1+($B$99*Y79+$B$98*(1-Y79))))+(($B$97*Y47+$B$96*(1-Y47))*$B$102*$B$103))*Z107*(1-X101)</f>
        <v>0</v>
      </c>
      <c r="AA127" s="118">
        <f>((($B$97*Z47+$B$96*(1-Z47))*(1+($B$99*Z79+$B$98*(1-Z79))))+(($B$97*Z47+$B$96*(1-Z47))*$B$102*$B$103))*AA107*(1-Y101)</f>
        <v>0</v>
      </c>
      <c r="AB127" s="118">
        <f>((($B$97*AA47+$B$96*(1-AA47))*(1+($B$99*AA79+$B$98*(1-AA79))))+(($B$97*AA47+$B$96*(1-AA47))*$B$102*$B$103))*AB107*(1-Z101)</f>
        <v>0</v>
      </c>
      <c r="AC127" s="118">
        <f>((($B$97*AB47+$B$96*(1-AB47))*(1+($B$99*AB79+$B$98*(1-AB79))))+(($B$97*AB47+$B$96*(1-AB47))*$B$102*$B$103))*AC107*(1-AA101)</f>
        <v>0</v>
      </c>
      <c r="AD127" s="103"/>
      <c r="AE127" s="103"/>
      <c r="AF127" s="77"/>
      <c r="AG127" s="77"/>
      <c r="AH127" s="77"/>
      <c r="AI127" s="77"/>
      <c r="AJ127" s="77"/>
    </row>
    <row r="128" spans="1:36" ht="13.8" x14ac:dyDescent="0.3">
      <c r="A128" s="103" t="s">
        <v>745</v>
      </c>
      <c r="B128" s="118">
        <f>B127*(1-$B$101)</f>
        <v>21.848852583482621</v>
      </c>
      <c r="C128" s="118">
        <f t="shared" ref="C128:AC128" si="23">C127*(1-$B$101)</f>
        <v>21.848852583482621</v>
      </c>
      <c r="D128" s="118">
        <f t="shared" si="23"/>
        <v>21.848852583482621</v>
      </c>
      <c r="E128" s="118">
        <f t="shared" si="23"/>
        <v>21.848852583482621</v>
      </c>
      <c r="F128" s="118">
        <f t="shared" si="23"/>
        <v>21.848852583482621</v>
      </c>
      <c r="G128" s="118">
        <f t="shared" si="23"/>
        <v>21.848852583482621</v>
      </c>
      <c r="H128" s="118">
        <f t="shared" si="23"/>
        <v>21.848852583482621</v>
      </c>
      <c r="I128" s="118">
        <f t="shared" si="23"/>
        <v>21.848852583482621</v>
      </c>
      <c r="J128" s="118">
        <f t="shared" si="23"/>
        <v>21.848852583482621</v>
      </c>
      <c r="K128" s="118">
        <f t="shared" si="23"/>
        <v>21.848852583482621</v>
      </c>
      <c r="L128" s="118">
        <f t="shared" si="23"/>
        <v>21.848852583482621</v>
      </c>
      <c r="M128" s="118">
        <f t="shared" si="23"/>
        <v>21.848852583482621</v>
      </c>
      <c r="N128" s="118">
        <f t="shared" si="23"/>
        <v>21.848852583482621</v>
      </c>
      <c r="O128" s="118">
        <f t="shared" si="23"/>
        <v>21.848852583482621</v>
      </c>
      <c r="P128" s="118">
        <f t="shared" si="23"/>
        <v>21.848852583482621</v>
      </c>
      <c r="Q128" s="118">
        <f t="shared" si="23"/>
        <v>21.848852583482621</v>
      </c>
      <c r="R128" s="118">
        <f t="shared" si="23"/>
        <v>23.620381171332561</v>
      </c>
      <c r="S128" s="118">
        <f t="shared" si="23"/>
        <v>23.620381171332561</v>
      </c>
      <c r="T128" s="118">
        <f t="shared" si="23"/>
        <v>23.620381171332561</v>
      </c>
      <c r="U128" s="118">
        <f t="shared" si="23"/>
        <v>17.715285878499422</v>
      </c>
      <c r="V128" s="118">
        <f t="shared" si="23"/>
        <v>11.81019058566628</v>
      </c>
      <c r="W128" s="118">
        <f t="shared" si="23"/>
        <v>0</v>
      </c>
      <c r="X128" s="118">
        <f t="shared" si="23"/>
        <v>0</v>
      </c>
      <c r="Y128" s="118">
        <f t="shared" si="23"/>
        <v>0</v>
      </c>
      <c r="Z128" s="118">
        <f t="shared" si="23"/>
        <v>0</v>
      </c>
      <c r="AA128" s="118">
        <f t="shared" si="23"/>
        <v>0</v>
      </c>
      <c r="AB128" s="118">
        <f t="shared" si="23"/>
        <v>0</v>
      </c>
      <c r="AC128" s="118">
        <f t="shared" si="23"/>
        <v>0</v>
      </c>
      <c r="AD128" s="103"/>
      <c r="AE128" s="103"/>
      <c r="AF128" s="77"/>
      <c r="AG128" s="77"/>
      <c r="AH128" s="77"/>
      <c r="AI128" s="77"/>
      <c r="AJ128" s="77"/>
    </row>
    <row r="129" spans="1:36" ht="13.8" x14ac:dyDescent="0.3">
      <c r="A129" s="103" t="s">
        <v>746</v>
      </c>
      <c r="B129" s="118">
        <f>B128*$B$93</f>
        <v>19.382350286703847</v>
      </c>
      <c r="C129" s="118">
        <f t="shared" ref="C129:AC129" si="24">C128*$B$93</f>
        <v>19.382350286703847</v>
      </c>
      <c r="D129" s="118">
        <f t="shared" si="24"/>
        <v>19.382350286703847</v>
      </c>
      <c r="E129" s="118">
        <f t="shared" si="24"/>
        <v>19.382350286703847</v>
      </c>
      <c r="F129" s="118">
        <f t="shared" si="24"/>
        <v>19.382350286703847</v>
      </c>
      <c r="G129" s="118">
        <f t="shared" si="24"/>
        <v>19.382350286703847</v>
      </c>
      <c r="H129" s="118">
        <f t="shared" si="24"/>
        <v>19.382350286703847</v>
      </c>
      <c r="I129" s="118">
        <f t="shared" si="24"/>
        <v>19.382350286703847</v>
      </c>
      <c r="J129" s="118">
        <f t="shared" si="24"/>
        <v>19.382350286703847</v>
      </c>
      <c r="K129" s="118">
        <f t="shared" si="24"/>
        <v>19.382350286703847</v>
      </c>
      <c r="L129" s="118">
        <f t="shared" si="24"/>
        <v>19.382350286703847</v>
      </c>
      <c r="M129" s="118">
        <f t="shared" si="24"/>
        <v>19.382350286703847</v>
      </c>
      <c r="N129" s="118">
        <f t="shared" si="24"/>
        <v>19.382350286703847</v>
      </c>
      <c r="O129" s="118">
        <f t="shared" si="24"/>
        <v>19.382350286703847</v>
      </c>
      <c r="P129" s="118">
        <f t="shared" si="24"/>
        <v>19.382350286703847</v>
      </c>
      <c r="Q129" s="118">
        <f t="shared" si="24"/>
        <v>19.382350286703847</v>
      </c>
      <c r="R129" s="118">
        <f t="shared" si="24"/>
        <v>20.953892201841995</v>
      </c>
      <c r="S129" s="118">
        <f t="shared" si="24"/>
        <v>20.953892201841995</v>
      </c>
      <c r="T129" s="118">
        <f t="shared" si="24"/>
        <v>20.953892201841995</v>
      </c>
      <c r="U129" s="118">
        <f t="shared" si="24"/>
        <v>15.715419151381498</v>
      </c>
      <c r="V129" s="118">
        <f t="shared" si="24"/>
        <v>10.476946100920998</v>
      </c>
      <c r="W129" s="118">
        <f t="shared" si="24"/>
        <v>0</v>
      </c>
      <c r="X129" s="118">
        <f t="shared" si="24"/>
        <v>0</v>
      </c>
      <c r="Y129" s="118">
        <f t="shared" si="24"/>
        <v>0</v>
      </c>
      <c r="Z129" s="118">
        <f t="shared" si="24"/>
        <v>0</v>
      </c>
      <c r="AA129" s="118">
        <f t="shared" si="24"/>
        <v>0</v>
      </c>
      <c r="AB129" s="118">
        <f t="shared" si="24"/>
        <v>0</v>
      </c>
      <c r="AC129" s="118">
        <f t="shared" si="24"/>
        <v>0</v>
      </c>
      <c r="AD129" s="103"/>
      <c r="AE129" s="103"/>
      <c r="AF129" s="77"/>
      <c r="AG129" s="77"/>
      <c r="AH129" s="77"/>
      <c r="AI129" s="77"/>
      <c r="AJ129" s="77"/>
    </row>
    <row r="130" spans="1:36" ht="13.8" x14ac:dyDescent="0.3">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ht="13.8" x14ac:dyDescent="0.3">
      <c r="A131" s="103" t="s">
        <v>824</v>
      </c>
      <c r="B131" s="118">
        <f>15</f>
        <v>15</v>
      </c>
      <c r="C131" s="118">
        <f>15</f>
        <v>15</v>
      </c>
      <c r="D131" s="118">
        <f>15</f>
        <v>15</v>
      </c>
      <c r="E131" s="118">
        <f>15</f>
        <v>15</v>
      </c>
      <c r="F131" s="118">
        <f>15</f>
        <v>15</v>
      </c>
      <c r="G131" s="118">
        <f>15</f>
        <v>15</v>
      </c>
      <c r="H131" s="118">
        <f>15</f>
        <v>15</v>
      </c>
      <c r="I131" s="118">
        <f>15</f>
        <v>15</v>
      </c>
      <c r="J131" s="118">
        <f>15</f>
        <v>15</v>
      </c>
      <c r="K131" s="118">
        <f>15</f>
        <v>15</v>
      </c>
      <c r="L131" s="118">
        <f>15</f>
        <v>15</v>
      </c>
      <c r="M131" s="118">
        <f>15</f>
        <v>15</v>
      </c>
      <c r="N131" s="118">
        <f>15</f>
        <v>15</v>
      </c>
      <c r="O131" s="118">
        <f>15</f>
        <v>15</v>
      </c>
      <c r="P131" s="118">
        <f>15</f>
        <v>15</v>
      </c>
      <c r="Q131" s="118">
        <f>15</f>
        <v>15</v>
      </c>
      <c r="R131" s="118">
        <f>15</f>
        <v>15</v>
      </c>
      <c r="S131" s="118">
        <f>15</f>
        <v>15</v>
      </c>
      <c r="T131" s="118">
        <f>15</f>
        <v>15</v>
      </c>
      <c r="U131" s="118">
        <f>15</f>
        <v>15</v>
      </c>
      <c r="V131" s="118">
        <f>15</f>
        <v>15</v>
      </c>
      <c r="W131" s="118">
        <f>15</f>
        <v>15</v>
      </c>
      <c r="X131" s="118">
        <f>15</f>
        <v>15</v>
      </c>
      <c r="Y131" s="118">
        <f>15</f>
        <v>15</v>
      </c>
      <c r="Z131" s="118">
        <f>15</f>
        <v>15</v>
      </c>
      <c r="AA131" s="118">
        <f>15</f>
        <v>15</v>
      </c>
      <c r="AB131" s="118">
        <f>15</f>
        <v>15</v>
      </c>
      <c r="AC131" s="118">
        <f>15</f>
        <v>15</v>
      </c>
      <c r="AD131" s="103"/>
      <c r="AE131" s="103"/>
      <c r="AF131" s="77"/>
      <c r="AG131" s="77"/>
      <c r="AH131" s="77"/>
      <c r="AI131" s="77"/>
      <c r="AJ131" s="77"/>
    </row>
    <row r="132" spans="1:36" ht="13.8" x14ac:dyDescent="0.3">
      <c r="A132" s="103" t="s">
        <v>825</v>
      </c>
      <c r="B132" s="118">
        <f>B131*(1-$B$101)</f>
        <v>13.875</v>
      </c>
      <c r="C132" s="118">
        <f t="shared" ref="C132:AC132" si="25">C131*(1-$B$101)</f>
        <v>13.875</v>
      </c>
      <c r="D132" s="118">
        <f t="shared" si="25"/>
        <v>13.875</v>
      </c>
      <c r="E132" s="118">
        <f t="shared" si="25"/>
        <v>13.875</v>
      </c>
      <c r="F132" s="118">
        <f t="shared" si="25"/>
        <v>13.875</v>
      </c>
      <c r="G132" s="118">
        <f t="shared" si="25"/>
        <v>13.875</v>
      </c>
      <c r="H132" s="118">
        <f t="shared" si="25"/>
        <v>13.875</v>
      </c>
      <c r="I132" s="118">
        <f t="shared" si="25"/>
        <v>13.875</v>
      </c>
      <c r="J132" s="118">
        <f t="shared" si="25"/>
        <v>13.875</v>
      </c>
      <c r="K132" s="118">
        <f t="shared" si="25"/>
        <v>13.875</v>
      </c>
      <c r="L132" s="118">
        <f t="shared" si="25"/>
        <v>13.875</v>
      </c>
      <c r="M132" s="118">
        <f t="shared" si="25"/>
        <v>13.875</v>
      </c>
      <c r="N132" s="118">
        <f t="shared" si="25"/>
        <v>13.875</v>
      </c>
      <c r="O132" s="118">
        <f t="shared" si="25"/>
        <v>13.875</v>
      </c>
      <c r="P132" s="118">
        <f t="shared" si="25"/>
        <v>13.875</v>
      </c>
      <c r="Q132" s="118">
        <f t="shared" si="25"/>
        <v>13.875</v>
      </c>
      <c r="R132" s="118">
        <f t="shared" si="25"/>
        <v>13.875</v>
      </c>
      <c r="S132" s="118">
        <f t="shared" si="25"/>
        <v>13.875</v>
      </c>
      <c r="T132" s="118">
        <f t="shared" si="25"/>
        <v>13.875</v>
      </c>
      <c r="U132" s="118">
        <f t="shared" si="25"/>
        <v>13.875</v>
      </c>
      <c r="V132" s="118">
        <f t="shared" si="25"/>
        <v>13.875</v>
      </c>
      <c r="W132" s="118">
        <f t="shared" si="25"/>
        <v>13.875</v>
      </c>
      <c r="X132" s="118">
        <f t="shared" si="25"/>
        <v>13.875</v>
      </c>
      <c r="Y132" s="118">
        <f t="shared" si="25"/>
        <v>13.875</v>
      </c>
      <c r="Z132" s="118">
        <f t="shared" si="25"/>
        <v>13.875</v>
      </c>
      <c r="AA132" s="118">
        <f t="shared" si="25"/>
        <v>13.875</v>
      </c>
      <c r="AB132" s="118">
        <f t="shared" si="25"/>
        <v>13.875</v>
      </c>
      <c r="AC132" s="118">
        <f t="shared" si="25"/>
        <v>13.875</v>
      </c>
      <c r="AD132" s="103"/>
      <c r="AE132" s="103"/>
      <c r="AF132" s="77"/>
      <c r="AG132" s="77"/>
      <c r="AH132" s="77"/>
      <c r="AI132" s="77"/>
      <c r="AJ132" s="77"/>
    </row>
    <row r="133" spans="1:36" ht="13.8" x14ac:dyDescent="0.3">
      <c r="A133" s="103" t="s">
        <v>826</v>
      </c>
      <c r="B133" s="118">
        <f>B132*$B$93</f>
        <v>12.308660566977448</v>
      </c>
      <c r="C133" s="118">
        <f t="shared" ref="C133:AC133" si="26">C132*$B$93</f>
        <v>12.308660566977448</v>
      </c>
      <c r="D133" s="118">
        <f t="shared" si="26"/>
        <v>12.308660566977448</v>
      </c>
      <c r="E133" s="118">
        <f t="shared" si="26"/>
        <v>12.308660566977448</v>
      </c>
      <c r="F133" s="118">
        <f t="shared" si="26"/>
        <v>12.308660566977448</v>
      </c>
      <c r="G133" s="118">
        <f t="shared" si="26"/>
        <v>12.308660566977448</v>
      </c>
      <c r="H133" s="118">
        <f t="shared" si="26"/>
        <v>12.308660566977448</v>
      </c>
      <c r="I133" s="118">
        <f t="shared" si="26"/>
        <v>12.308660566977448</v>
      </c>
      <c r="J133" s="118">
        <f t="shared" si="26"/>
        <v>12.308660566977448</v>
      </c>
      <c r="K133" s="118">
        <f t="shared" si="26"/>
        <v>12.308660566977448</v>
      </c>
      <c r="L133" s="118">
        <f t="shared" si="26"/>
        <v>12.308660566977448</v>
      </c>
      <c r="M133" s="118">
        <f t="shared" si="26"/>
        <v>12.308660566977448</v>
      </c>
      <c r="N133" s="118">
        <f t="shared" si="26"/>
        <v>12.308660566977448</v>
      </c>
      <c r="O133" s="118">
        <f t="shared" si="26"/>
        <v>12.308660566977448</v>
      </c>
      <c r="P133" s="118">
        <f t="shared" si="26"/>
        <v>12.308660566977448</v>
      </c>
      <c r="Q133" s="118">
        <f t="shared" si="26"/>
        <v>12.308660566977448</v>
      </c>
      <c r="R133" s="118">
        <f t="shared" si="26"/>
        <v>12.308660566977448</v>
      </c>
      <c r="S133" s="118">
        <f t="shared" si="26"/>
        <v>12.308660566977448</v>
      </c>
      <c r="T133" s="118">
        <f t="shared" si="26"/>
        <v>12.308660566977448</v>
      </c>
      <c r="U133" s="118">
        <f t="shared" si="26"/>
        <v>12.308660566977448</v>
      </c>
      <c r="V133" s="118">
        <f t="shared" si="26"/>
        <v>12.308660566977448</v>
      </c>
      <c r="W133" s="118">
        <f t="shared" si="26"/>
        <v>12.308660566977448</v>
      </c>
      <c r="X133" s="118">
        <f t="shared" si="26"/>
        <v>12.308660566977448</v>
      </c>
      <c r="Y133" s="118">
        <f t="shared" si="26"/>
        <v>12.308660566977448</v>
      </c>
      <c r="Z133" s="118">
        <f t="shared" si="26"/>
        <v>12.308660566977448</v>
      </c>
      <c r="AA133" s="118">
        <f t="shared" si="26"/>
        <v>12.308660566977448</v>
      </c>
      <c r="AB133" s="118">
        <f t="shared" si="26"/>
        <v>12.308660566977448</v>
      </c>
      <c r="AC133" s="118">
        <f t="shared" si="26"/>
        <v>12.308660566977448</v>
      </c>
      <c r="AD133" s="103"/>
      <c r="AE133" s="103"/>
      <c r="AF133" s="77"/>
      <c r="AG133" s="77"/>
      <c r="AH133" s="77"/>
      <c r="AI133" s="77"/>
      <c r="AJ133" s="77"/>
    </row>
    <row r="134" spans="1:36" ht="13.8" x14ac:dyDescent="0.3">
      <c r="A134" s="103"/>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03"/>
      <c r="AE134" s="103"/>
      <c r="AF134" s="77"/>
      <c r="AG134" s="77"/>
      <c r="AH134" s="77"/>
      <c r="AI134" s="77"/>
      <c r="AJ134" s="77"/>
    </row>
    <row r="135" spans="1:36" s="116" customFormat="1" ht="13.8" x14ac:dyDescent="0.3">
      <c r="A135" s="113" t="s">
        <v>747</v>
      </c>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c r="AC135" s="121"/>
      <c r="AD135" s="114"/>
      <c r="AE135" s="114"/>
      <c r="AF135" s="115"/>
      <c r="AG135" s="115"/>
      <c r="AH135" s="115"/>
      <c r="AI135" s="115"/>
      <c r="AJ135" s="115"/>
    </row>
    <row r="136" spans="1:36" ht="13.8" x14ac:dyDescent="0.3">
      <c r="A136" s="103" t="s">
        <v>748</v>
      </c>
      <c r="B136" s="103">
        <v>2022</v>
      </c>
      <c r="C136" s="103">
        <v>2023</v>
      </c>
      <c r="D136" s="103">
        <v>2024</v>
      </c>
      <c r="E136" s="103">
        <v>2025</v>
      </c>
      <c r="F136" s="103">
        <v>2026</v>
      </c>
      <c r="G136" s="103">
        <v>2027</v>
      </c>
      <c r="H136" s="103">
        <v>2028</v>
      </c>
      <c r="I136" s="103">
        <v>2029</v>
      </c>
      <c r="J136" s="103">
        <v>2030</v>
      </c>
      <c r="K136" s="103">
        <v>2031</v>
      </c>
      <c r="L136" s="103">
        <v>2032</v>
      </c>
      <c r="M136" s="77">
        <v>2033</v>
      </c>
      <c r="N136" s="77">
        <v>2034</v>
      </c>
      <c r="O136" s="77">
        <v>2035</v>
      </c>
      <c r="P136" s="77">
        <v>2036</v>
      </c>
      <c r="Q136" s="77">
        <v>2037</v>
      </c>
      <c r="R136" s="77">
        <v>2038</v>
      </c>
      <c r="S136" s="77">
        <v>2039</v>
      </c>
      <c r="T136" s="77">
        <v>2040</v>
      </c>
      <c r="U136" s="77">
        <v>2041</v>
      </c>
      <c r="V136" s="77">
        <v>2042</v>
      </c>
      <c r="W136" s="77">
        <v>2043</v>
      </c>
      <c r="X136" s="77">
        <v>2044</v>
      </c>
      <c r="Y136" s="77">
        <v>2045</v>
      </c>
      <c r="Z136" s="77">
        <v>2046</v>
      </c>
      <c r="AA136" s="77">
        <v>2047</v>
      </c>
      <c r="AB136" s="77">
        <v>2048</v>
      </c>
      <c r="AC136" s="77">
        <v>2049</v>
      </c>
      <c r="AD136" s="77">
        <v>2050</v>
      </c>
      <c r="AE136" s="77"/>
      <c r="AF136" s="77"/>
      <c r="AG136" s="77"/>
      <c r="AH136" s="77"/>
      <c r="AI136" s="77"/>
      <c r="AJ136" s="77"/>
    </row>
    <row r="137" spans="1:36" ht="13.8" x14ac:dyDescent="0.3">
      <c r="A137" s="103" t="s">
        <v>749</v>
      </c>
      <c r="B137" s="117">
        <v>0</v>
      </c>
      <c r="C137" s="117">
        <f>B107</f>
        <v>1</v>
      </c>
      <c r="D137" s="117">
        <f t="shared" ref="D137:AD137" si="27">C107</f>
        <v>1</v>
      </c>
      <c r="E137" s="117">
        <f t="shared" si="27"/>
        <v>1</v>
      </c>
      <c r="F137" s="117">
        <f t="shared" si="27"/>
        <v>1</v>
      </c>
      <c r="G137" s="117">
        <f t="shared" si="27"/>
        <v>1</v>
      </c>
      <c r="H137" s="117">
        <f t="shared" si="27"/>
        <v>1</v>
      </c>
      <c r="I137" s="117">
        <f t="shared" si="27"/>
        <v>1</v>
      </c>
      <c r="J137" s="117">
        <f t="shared" si="27"/>
        <v>1</v>
      </c>
      <c r="K137" s="117">
        <f t="shared" si="27"/>
        <v>1</v>
      </c>
      <c r="L137" s="117">
        <f t="shared" si="27"/>
        <v>1</v>
      </c>
      <c r="M137" s="117">
        <f t="shared" si="27"/>
        <v>1</v>
      </c>
      <c r="N137" s="117">
        <f t="shared" si="27"/>
        <v>1</v>
      </c>
      <c r="O137" s="117">
        <f t="shared" si="27"/>
        <v>1</v>
      </c>
      <c r="P137" s="117">
        <f t="shared" si="27"/>
        <v>1</v>
      </c>
      <c r="Q137" s="117">
        <f t="shared" si="27"/>
        <v>1</v>
      </c>
      <c r="R137" s="117">
        <f t="shared" si="27"/>
        <v>1</v>
      </c>
      <c r="S137" s="117">
        <f t="shared" si="27"/>
        <v>1</v>
      </c>
      <c r="T137" s="117">
        <f t="shared" si="27"/>
        <v>1</v>
      </c>
      <c r="U137" s="117">
        <f t="shared" si="27"/>
        <v>1</v>
      </c>
      <c r="V137" s="117">
        <f t="shared" si="27"/>
        <v>0.75</v>
      </c>
      <c r="W137" s="117">
        <f t="shared" si="27"/>
        <v>0.5</v>
      </c>
      <c r="X137" s="117">
        <f t="shared" si="27"/>
        <v>0</v>
      </c>
      <c r="Y137" s="117">
        <f t="shared" si="27"/>
        <v>0</v>
      </c>
      <c r="Z137" s="117">
        <f t="shared" si="27"/>
        <v>0</v>
      </c>
      <c r="AA137" s="117">
        <f t="shared" si="27"/>
        <v>0</v>
      </c>
      <c r="AB137" s="117">
        <f t="shared" si="27"/>
        <v>0</v>
      </c>
      <c r="AC137" s="117">
        <f t="shared" si="27"/>
        <v>0</v>
      </c>
      <c r="AD137" s="117">
        <f t="shared" si="27"/>
        <v>0</v>
      </c>
      <c r="AE137" s="77"/>
      <c r="AF137" s="77"/>
      <c r="AG137" s="77"/>
      <c r="AH137" s="77"/>
      <c r="AI137" s="77"/>
      <c r="AJ137" s="77"/>
    </row>
    <row r="138" spans="1:36" ht="13.8" x14ac:dyDescent="0.3">
      <c r="A138" s="85"/>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8" x14ac:dyDescent="0.3">
      <c r="A139" s="103" t="s">
        <v>750</v>
      </c>
      <c r="B139" s="122">
        <v>0.06</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8" x14ac:dyDescent="0.3">
      <c r="A140" s="103" t="s">
        <v>751</v>
      </c>
      <c r="B140" s="122">
        <v>0.3</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8" x14ac:dyDescent="0.3">
      <c r="A141" s="103" t="s">
        <v>724</v>
      </c>
      <c r="B141" s="122">
        <v>0.02</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8" x14ac:dyDescent="0.3">
      <c r="A142" s="103" t="s">
        <v>725</v>
      </c>
      <c r="B142" s="122">
        <v>0.1</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8" x14ac:dyDescent="0.3">
      <c r="A143" s="77" t="s">
        <v>726</v>
      </c>
      <c r="B143" s="96">
        <v>7.4999999999999997E-2</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8" x14ac:dyDescent="0.3">
      <c r="A144" s="103" t="s">
        <v>727</v>
      </c>
      <c r="B144" s="110">
        <v>0.1</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8" x14ac:dyDescent="0.3">
      <c r="A145" s="103" t="s">
        <v>728</v>
      </c>
      <c r="B145" s="110">
        <v>0.5</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8" x14ac:dyDescent="0.3">
      <c r="A146" s="85"/>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8" x14ac:dyDescent="0.3">
      <c r="A147" s="123" t="s">
        <v>752</v>
      </c>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8" x14ac:dyDescent="0.3">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77"/>
      <c r="AG148" s="77"/>
      <c r="AH148" s="77"/>
      <c r="AI148" s="77"/>
      <c r="AJ148" s="77"/>
    </row>
    <row r="149" spans="1:36" ht="13.8" x14ac:dyDescent="0.3">
      <c r="A149" s="103"/>
      <c r="B149" s="103">
        <v>2023</v>
      </c>
      <c r="C149" s="103">
        <v>2024</v>
      </c>
      <c r="D149" s="103">
        <v>2025</v>
      </c>
      <c r="E149" s="103">
        <v>2026</v>
      </c>
      <c r="F149" s="103">
        <v>2027</v>
      </c>
      <c r="G149" s="103">
        <v>2028</v>
      </c>
      <c r="H149" s="103">
        <v>2029</v>
      </c>
      <c r="I149" s="103">
        <v>2030</v>
      </c>
      <c r="J149" s="103">
        <v>2031</v>
      </c>
      <c r="K149" s="103">
        <v>2032</v>
      </c>
      <c r="L149" s="103">
        <v>2033</v>
      </c>
      <c r="M149" s="103">
        <v>2034</v>
      </c>
      <c r="N149" s="103">
        <v>2035</v>
      </c>
      <c r="O149" s="103">
        <v>2036</v>
      </c>
      <c r="P149" s="103">
        <v>2037</v>
      </c>
      <c r="Q149" s="103">
        <v>2038</v>
      </c>
      <c r="R149" s="103">
        <v>2039</v>
      </c>
      <c r="S149" s="103">
        <v>2040</v>
      </c>
      <c r="T149" s="103">
        <v>2041</v>
      </c>
      <c r="U149" s="103">
        <v>2042</v>
      </c>
      <c r="V149" s="103">
        <v>2043</v>
      </c>
      <c r="W149" s="103">
        <v>2044</v>
      </c>
      <c r="X149" s="103">
        <v>2045</v>
      </c>
      <c r="Y149" s="103">
        <v>2046</v>
      </c>
      <c r="Z149" s="103">
        <v>2047</v>
      </c>
      <c r="AA149" s="103">
        <v>2048</v>
      </c>
      <c r="AB149" s="103">
        <v>2049</v>
      </c>
      <c r="AC149" s="103">
        <v>2050</v>
      </c>
      <c r="AD149" s="103"/>
      <c r="AE149" s="103"/>
      <c r="AF149" s="77"/>
      <c r="AG149" s="77"/>
      <c r="AH149" s="77"/>
      <c r="AI149" s="77"/>
      <c r="AJ149" s="77"/>
    </row>
    <row r="150" spans="1:36" ht="13.8" x14ac:dyDescent="0.3">
      <c r="A150" s="77" t="s">
        <v>753</v>
      </c>
      <c r="B150" s="118">
        <f t="shared" ref="B150:C150" si="28">C150</f>
        <v>0.37940369807497465</v>
      </c>
      <c r="C150" s="118">
        <f t="shared" si="28"/>
        <v>0.37940369807497465</v>
      </c>
      <c r="D150" s="118">
        <f>(($B$140*C47+$B$139*(1-C47))+($B$142*C77+$B$141*(1-C77))+($B$144*$B$145))*(1-$B$143)*E137</f>
        <v>0.37940369807497465</v>
      </c>
      <c r="E150" s="118">
        <f>(($B$140*D47+$B$139*(1-D47))+($B$142*D77+$B$141*(1-D77))+($B$144*$B$145))*(1-$B$143)*F137</f>
        <v>0.38527608915906791</v>
      </c>
      <c r="F150" s="118">
        <f>(($B$140*E47+$B$139*(1-E47))+($B$142*E77+$B$141*(1-E77))+($B$144*$B$145))*(1-$B$143)*G137</f>
        <v>0.39114848024316112</v>
      </c>
      <c r="G150" s="118">
        <f>(($B$140*F47+$B$139*(1-F47))+($B$142*F77+$B$141*(1-F77))+($B$144*$B$145))*(1-$B$143)*H137</f>
        <v>0.39093521895755939</v>
      </c>
      <c r="H150" s="118">
        <f>(($B$140*G47+$B$139*(1-G47))+($B$142*G77+$B$141*(1-G77))+($B$144*$B$145))*(1-$B$143)*I137</f>
        <v>0.39076460992907802</v>
      </c>
      <c r="I150" s="118">
        <f>(($B$140*H47+$B$139*(1-H47))+($B$142*H77+$B$141*(1-H77))+($B$144*$B$145))*(1-$B$143)*J137</f>
        <v>0.39062502072395688</v>
      </c>
      <c r="J150" s="118">
        <f>(($B$140*I47+$B$139*(1-I47))+($B$142*I77+$B$141*(1-I77))+($B$144*$B$145))*(1-$B$143)*K137</f>
        <v>0.39062502072395688</v>
      </c>
      <c r="K150" s="118">
        <f>(($B$140*J47+$B$139*(1-J47))+($B$142*J77+$B$141*(1-J77))+($B$144*$B$145))*(1-$B$143)*L137</f>
        <v>0.39062502072395688</v>
      </c>
      <c r="L150" s="118">
        <f>(($B$140*K47+$B$139*(1-K47))+($B$142*K77+$B$141*(1-K77))+($B$144*$B$145))*(1-$B$143)*M137</f>
        <v>0.39062502072395688</v>
      </c>
      <c r="M150" s="118">
        <f>(($B$140*L47+$B$139*(1-L47))+($B$142*L77+$B$141*(1-L77))+($B$144*$B$145))*(1-$B$143)*N137</f>
        <v>0.39062502072395688</v>
      </c>
      <c r="N150" s="118">
        <f>(($B$140*M47+$B$139*(1-M47))+($B$142*M77+$B$141*(1-M77))+($B$144*$B$145))*(1-$B$143)*O137</f>
        <v>0.39062502072395688</v>
      </c>
      <c r="O150" s="118">
        <f>(($B$140*N47+$B$139*(1-N47))+($B$142*N77+$B$141*(1-N77))+($B$144*$B$145))*(1-$B$143)*P137</f>
        <v>0.39062502072395688</v>
      </c>
      <c r="P150" s="118">
        <f>(($B$140*O47+$B$139*(1-O47))+($B$142*O77+$B$141*(1-O77))+($B$144*$B$145))*(1-$B$143)*Q137</f>
        <v>0.39062502072395688</v>
      </c>
      <c r="Q150" s="118">
        <f>(($B$140*P47+$B$139*(1-P47))+($B$142*P77+$B$141*(1-P77))+($B$144*$B$145))*(1-$B$143)*R137</f>
        <v>0.39062502072395688</v>
      </c>
      <c r="R150" s="118">
        <f>(($B$140*Q47+$B$139*(1-Q47))+($B$142*Q77+$B$141*(1-Q77))+($B$144*$B$145))*(1-$B$143)*S137</f>
        <v>0.39062502072395688</v>
      </c>
      <c r="S150" s="118">
        <f>(($B$140*R47+$B$139*(1-R47))+($B$142*R77+$B$141*(1-R77))+($B$144*$B$145))*(1-$B$143)*T137</f>
        <v>0.39062502072395688</v>
      </c>
      <c r="T150" s="118">
        <f>(($B$140*S47+$B$139*(1-S47))+($B$142*S77+$B$141*(1-S77))+($B$144*$B$145))*(1-$B$143)*U137</f>
        <v>0.39062502072395688</v>
      </c>
      <c r="U150" s="118">
        <f>(($B$140*T47+$B$139*(1-T47))+($B$142*T77+$B$141*(1-T77))+($B$144*$B$145))*(1-$B$143)*V137</f>
        <v>0.29296876554296769</v>
      </c>
      <c r="V150" s="118">
        <f>(($B$140*U47+$B$139*(1-U47))+($B$142*U77+$B$141*(1-U77))+($B$144*$B$145))*(1-$B$143)*W137</f>
        <v>0.19531251036197844</v>
      </c>
      <c r="W150" s="103">
        <f>(($B$140*V47+$B$139*(1-V47))+($B$142*V77+$B$141*(1-V77))+($B$144*$B$145))*(1-$B$143)*X137</f>
        <v>0</v>
      </c>
      <c r="X150" s="103">
        <f>(($B$140*W47+$B$139*(1-W47))+($B$142*W77+$B$141*(1-W77))+($B$144*$B$145))*(1-$B$143)*Y137</f>
        <v>0</v>
      </c>
      <c r="Y150" s="103">
        <f>(($B$140*X47+$B$139*(1-X47))+($B$142*X77+$B$141*(1-X77))+($B$144*$B$145))*(1-$B$143)*Z137</f>
        <v>0</v>
      </c>
      <c r="Z150" s="103">
        <f>(($B$140*Y47+$B$139*(1-Y47))+($B$142*Y77+$B$141*(1-Y77))+($B$144*$B$145))*(1-$B$143)*AA137</f>
        <v>0</v>
      </c>
      <c r="AA150" s="103">
        <f>(($B$140*Z47+$B$139*(1-Z47))+($B$142*Z77+$B$141*(1-Z77))+($B$144*$B$145))*(1-$B$143)*AB137</f>
        <v>0</v>
      </c>
      <c r="AB150" s="103">
        <f>(($B$140*AA47+$B$139*(1-AA47))+($B$142*AA77+$B$141*(1-AA77))+($B$144*$B$145))*(1-$B$143)*AC137</f>
        <v>0</v>
      </c>
      <c r="AC150" s="103">
        <f>(($B$140*AB47+$B$139*(1-AB47))+($B$142*AB77+$B$141*(1-AB77))+($B$144*$B$145))*(1-$B$143)*AD137</f>
        <v>0</v>
      </c>
      <c r="AD150" s="103"/>
      <c r="AE150" s="103"/>
      <c r="AF150" s="77"/>
      <c r="AG150" s="77"/>
      <c r="AH150" s="77"/>
      <c r="AI150" s="77"/>
      <c r="AJ150" s="77"/>
    </row>
    <row r="151" spans="1:36" ht="13.8" x14ac:dyDescent="0.3">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36" ht="13.8" x14ac:dyDescent="0.3">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8" x14ac:dyDescent="0.3">
      <c r="A153" s="77" t="s">
        <v>754</v>
      </c>
      <c r="B153" s="118">
        <f t="shared" ref="B153:C153" si="29">C153</f>
        <v>0.41625000000000001</v>
      </c>
      <c r="C153" s="118">
        <f t="shared" si="29"/>
        <v>0.41625000000000001</v>
      </c>
      <c r="D153" s="118">
        <f>(($B$140*C47+$B$139*(1-C47))+($B$142*C79+$B$141*(1-C79))+($B$144*$B$145))*(1-$B$143)*E137</f>
        <v>0.41625000000000001</v>
      </c>
      <c r="E153" s="118">
        <f>(($B$140*D47+$B$139*(1-D47))+($B$142*D79+$B$141*(1-D79))+($B$144*$B$145))*(1-$B$143)*F137</f>
        <v>0.41625000000000001</v>
      </c>
      <c r="F153" s="118">
        <f>(($B$140*E47+$B$139*(1-E47))+($B$142*E79+$B$141*(1-E79))+($B$144*$B$145))*(1-$B$143)*G137</f>
        <v>0.41625000000000001</v>
      </c>
      <c r="G153" s="118">
        <f>(($B$140*F47+$B$139*(1-F47))+($B$142*F79+$B$141*(1-F79))+($B$144*$B$145))*(1-$B$143)*H137</f>
        <v>0.41625000000000001</v>
      </c>
      <c r="H153" s="118">
        <f>(($B$140*G47+$B$139*(1-G47))+($B$142*G79+$B$141*(1-G79))+($B$144*$B$145))*(1-$B$143)*I137</f>
        <v>0.41625000000000001</v>
      </c>
      <c r="I153" s="118">
        <f>(($B$140*H47+$B$139*(1-H47))+($B$142*H79+$B$141*(1-H79))+($B$144*$B$145))*(1-$B$143)*J137</f>
        <v>0.41625000000000001</v>
      </c>
      <c r="J153" s="118">
        <f>(($B$140*I47+$B$139*(1-I47))+($B$142*I79+$B$141*(1-I79))+($B$144*$B$145))*(1-$B$143)*K137</f>
        <v>0.41625000000000001</v>
      </c>
      <c r="K153" s="118">
        <f>(($B$140*J47+$B$139*(1-J47))+($B$142*J79+$B$141*(1-J79))+($B$144*$B$145))*(1-$B$143)*L137</f>
        <v>0.41625000000000001</v>
      </c>
      <c r="L153" s="118">
        <f>(($B$140*K47+$B$139*(1-K47))+($B$142*K79+$B$141*(1-K79))+($B$144*$B$145))*(1-$B$143)*M137</f>
        <v>0.41625000000000001</v>
      </c>
      <c r="M153" s="118">
        <f>(($B$140*L47+$B$139*(1-L47))+($B$142*L79+$B$141*(1-L79))+($B$144*$B$145))*(1-$B$143)*N137</f>
        <v>0.41625000000000001</v>
      </c>
      <c r="N153" s="118">
        <f>(($B$140*M47+$B$139*(1-M47))+($B$142*M79+$B$141*(1-M79))+($B$144*$B$145))*(1-$B$143)*O137</f>
        <v>0.41625000000000001</v>
      </c>
      <c r="O153" s="118">
        <f>(($B$140*N47+$B$139*(1-N47))+($B$142*N79+$B$141*(1-N79))+($B$144*$B$145))*(1-$B$143)*P137</f>
        <v>0.41625000000000001</v>
      </c>
      <c r="P153" s="118">
        <f>(($B$140*O47+$B$139*(1-O47))+($B$142*O79+$B$141*(1-O79))+($B$144*$B$145))*(1-$B$143)*Q137</f>
        <v>0.41625000000000001</v>
      </c>
      <c r="Q153" s="118">
        <f>(($B$140*P47+$B$139*(1-P47))+($B$142*P79+$B$141*(1-P79))+($B$144*$B$145))*(1-$B$143)*R137</f>
        <v>0.41625000000000001</v>
      </c>
      <c r="R153" s="118">
        <f>(($B$140*Q47+$B$139*(1-Q47))+($B$142*Q79+$B$141*(1-Q79))+($B$144*$B$145))*(1-$B$143)*S137</f>
        <v>0.41625000000000001</v>
      </c>
      <c r="S153" s="118">
        <f>(($B$140*R47+$B$139*(1-R47))+($B$142*R79+$B$141*(1-R79))+($B$144*$B$145))*(1-$B$143)*T137</f>
        <v>0.41625000000000001</v>
      </c>
      <c r="T153" s="118">
        <f>(($B$140*S47+$B$139*(1-S47))+($B$142*S79+$B$141*(1-S79))+($B$144*$B$145))*(1-$B$143)*U137</f>
        <v>0.41625000000000001</v>
      </c>
      <c r="U153" s="118">
        <f>(($B$140*T47+$B$139*(1-T47))+($B$142*T79+$B$141*(1-T79))+($B$144*$B$145))*(1-$B$143)*V137</f>
        <v>0.31218750000000001</v>
      </c>
      <c r="V153" s="118">
        <f>(($B$140*U47+$B$139*(1-U47))+($B$142*U79+$B$141*(1-U79))+($B$144*$B$145))*(1-$B$143)*W137</f>
        <v>0.208125</v>
      </c>
      <c r="W153" s="103">
        <f>(($B$140*V47+$B$139*(1-V47))+($B$142*V79+$B$141*(1-V79))+($B$144*$B$145))*(1-$B$143)*X137</f>
        <v>0</v>
      </c>
      <c r="X153" s="103">
        <f>(($B$140*W47+$B$139*(1-W47))+($B$142*W79+$B$141*(1-W79))+($B$144*$B$145))*(1-$B$143)*Y137</f>
        <v>0</v>
      </c>
      <c r="Y153" s="103">
        <f>(($B$140*X47+$B$139*(1-X47))+($B$142*X79+$B$141*(1-X79))+($B$144*$B$145))*(1-$B$143)*Z137</f>
        <v>0</v>
      </c>
      <c r="Z153" s="103">
        <f>(($B$140*Y47+$B$139*(1-Y47))+($B$142*Y79+$B$141*(1-Y79))+($B$144*$B$145))*(1-$B$143)*AA137</f>
        <v>0</v>
      </c>
      <c r="AA153" s="103">
        <f>(($B$140*Z47+$B$139*(1-Z47))+($B$142*Z79+$B$141*(1-Z79))+($B$144*$B$145))*(1-$B$143)*AB137</f>
        <v>0</v>
      </c>
      <c r="AB153" s="103">
        <f>(($B$140*AA47+$B$139*(1-AA47))+($B$142*AA79+$B$141*(1-AA79))+($B$144*$B$145))*(1-$B$143)*AC137</f>
        <v>0</v>
      </c>
      <c r="AC153" s="103">
        <f>(($B$140*AB47+$B$139*(1-AB47))+($B$142*AB79+$B$141*(1-AB79))+($B$144*$B$145))*(1-$B$143)*AD137</f>
        <v>0</v>
      </c>
      <c r="AD153" s="103"/>
      <c r="AE153" s="103"/>
      <c r="AF153" s="77"/>
      <c r="AG153" s="77"/>
      <c r="AH153" s="77"/>
      <c r="AI153" s="77"/>
      <c r="AJ153" s="77"/>
    </row>
    <row r="154" spans="1:36" ht="13.8" x14ac:dyDescent="0.3">
      <c r="A154" s="77"/>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8" x14ac:dyDescent="0.3">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8" x14ac:dyDescent="0.3">
      <c r="A156" s="77" t="s">
        <v>755</v>
      </c>
      <c r="B156" s="118">
        <f t="shared" ref="B156:C156" si="30">C156</f>
        <v>0.41625000000000001</v>
      </c>
      <c r="C156" s="118">
        <f t="shared" si="30"/>
        <v>0.41625000000000001</v>
      </c>
      <c r="D156" s="118">
        <f>(($B$140*C47+$B$139*(1-C47))+($B$142*C79+$B$141*(1-C79))+($B$144*$B$145))*(1-$B$143)*E137</f>
        <v>0.41625000000000001</v>
      </c>
      <c r="E156" s="118">
        <f>(($B$140*D47+$B$139*(1-D47))+($B$142*D79+$B$141*(1-D79))+($B$144*$B$145))*(1-$B$143)*F137</f>
        <v>0.41625000000000001</v>
      </c>
      <c r="F156" s="118">
        <f>(($B$140*E47+$B$139*(1-E47))+($B$142*E79+$B$141*(1-E79))+($B$144*$B$145))*(1-$B$143)*G137</f>
        <v>0.41625000000000001</v>
      </c>
      <c r="G156" s="118">
        <f>(($B$140*F47+$B$139*(1-F47))+($B$142*F79+$B$141*(1-F79))+($B$144*$B$145))*(1-$B$143)*H137</f>
        <v>0.41625000000000001</v>
      </c>
      <c r="H156" s="118">
        <f>(($B$140*G47+$B$139*(1-G47))+($B$142*G79+$B$141*(1-G79))+($B$144*$B$145))*(1-$B$143)*I137</f>
        <v>0.41625000000000001</v>
      </c>
      <c r="I156" s="118">
        <f>(($B$140*H47+$B$139*(1-H47))+($B$142*H79+$B$141*(1-H79))+($B$144*$B$145))*(1-$B$143)*J137</f>
        <v>0.41625000000000001</v>
      </c>
      <c r="J156" s="118">
        <f>(($B$140*I47+$B$139*(1-I47))+($B$142*I79+$B$141*(1-I79))+($B$144*$B$145))*(1-$B$143)*K137</f>
        <v>0.41625000000000001</v>
      </c>
      <c r="K156" s="118">
        <f>(($B$140*J47+$B$139*(1-J47))+($B$142*J79+$B$141*(1-J79))+($B$144*$B$145))*(1-$B$143)*L137</f>
        <v>0.41625000000000001</v>
      </c>
      <c r="L156" s="118">
        <f>(($B$140*K47+$B$139*(1-K47))+($B$142*K79+$B$141*(1-K79))+($B$144*$B$145))*(1-$B$143)*M137</f>
        <v>0.41625000000000001</v>
      </c>
      <c r="M156" s="118">
        <f>(($B$140*L47+$B$139*(1-L47))+($B$142*L79+$B$141*(1-L79))+($B$144*$B$145))*(1-$B$143)*N137</f>
        <v>0.41625000000000001</v>
      </c>
      <c r="N156" s="118">
        <f>(($B$140*M47+$B$139*(1-M47))+($B$142*M79+$B$141*(1-M79))+($B$144*$B$145))*(1-$B$143)*O137</f>
        <v>0.41625000000000001</v>
      </c>
      <c r="O156" s="118">
        <f>(($B$140*N47+$B$139*(1-N47))+($B$142*N79+$B$141*(1-N79))+($B$144*$B$145))*(1-$B$143)*P137</f>
        <v>0.41625000000000001</v>
      </c>
      <c r="P156" s="118">
        <f>(($B$140*O47+$B$139*(1-O47))+($B$142*O79+$B$141*(1-O79))+($B$144*$B$145))*(1-$B$143)*Q137</f>
        <v>0.41625000000000001</v>
      </c>
      <c r="Q156" s="118">
        <f>(($B$140*P47+$B$139*(1-P47))+($B$142*P79+$B$141*(1-P79))+($B$144*$B$145))*(1-$B$143)*R137</f>
        <v>0.41625000000000001</v>
      </c>
      <c r="R156" s="118">
        <f>(($B$140*Q47+$B$139*(1-Q47))+($B$142*Q79+$B$141*(1-Q79))+($B$144*$B$145))*(1-$B$143)*S137</f>
        <v>0.41625000000000001</v>
      </c>
      <c r="S156" s="118">
        <f>(($B$140*R47+$B$139*(1-R47))+($B$142*R79+$B$141*(1-R79))+($B$144*$B$145))*(1-$B$143)*T137</f>
        <v>0.41625000000000001</v>
      </c>
      <c r="T156" s="118">
        <f>(($B$140*S47+$B$139*(1-S47))+($B$142*S79+$B$141*(1-S79))+($B$144*$B$145))*(1-$B$143)*U137</f>
        <v>0.41625000000000001</v>
      </c>
      <c r="U156" s="118">
        <f>(($B$140*T47+$B$139*(1-T47))+($B$142*T79+$B$141*(1-T79))+($B$144*$B$145))*(1-$B$143)*V137</f>
        <v>0.31218750000000001</v>
      </c>
      <c r="V156" s="118">
        <f>(($B$140*U47+$B$139*(1-U47))+($B$142*U79+$B$141*(1-U79))+($B$144*$B$145))*(1-$B$143)*W137</f>
        <v>0.208125</v>
      </c>
      <c r="W156" s="103">
        <f>(($B$140*V47+$B$139*(1-V47))+($B$142*V79+$B$141*(1-V79))+($B$144*$B$145))*(1-$B$143)*X137</f>
        <v>0</v>
      </c>
      <c r="X156" s="103">
        <f>(($B$140*W47+$B$139*(1-W47))+($B$142*W79+$B$141*(1-W79))+($B$144*$B$145))*(1-$B$143)*Y137</f>
        <v>0</v>
      </c>
      <c r="Y156" s="103">
        <f>(($B$140*X47+$B$139*(1-X47))+($B$142*X79+$B$141*(1-X79))+($B$144*$B$145))*(1-$B$143)*Z137</f>
        <v>0</v>
      </c>
      <c r="Z156" s="103">
        <f>(($B$140*Y47+$B$139*(1-Y47))+($B$142*Y79+$B$141*(1-Y79))+($B$144*$B$145))*(1-$B$143)*AA137</f>
        <v>0</v>
      </c>
      <c r="AA156" s="103">
        <f>(($B$140*Z47+$B$139*(1-Z47))+($B$142*Z79+$B$141*(1-Z79))+($B$144*$B$145))*(1-$B$143)*AB137</f>
        <v>0</v>
      </c>
      <c r="AB156" s="103">
        <f>(($B$140*AA47+$B$139*(1-AA47))+($B$142*AA79+$B$141*(1-AA79))+($B$144*$B$145))*(1-$B$143)*AC137</f>
        <v>0</v>
      </c>
      <c r="AC156" s="103">
        <f>(($B$140*AB47+$B$139*(1-AB47))+($B$142*AB79+$B$141*(1-AB79))+($B$144*$B$145))*(1-$B$143)*AD137</f>
        <v>0</v>
      </c>
      <c r="AD156" s="103"/>
      <c r="AE156" s="103"/>
      <c r="AF156" s="77"/>
      <c r="AG156" s="77"/>
      <c r="AH156" s="77"/>
      <c r="AI156" s="77"/>
      <c r="AJ156" s="77"/>
    </row>
    <row r="157" spans="1:36" ht="13.8" x14ac:dyDescent="0.3">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8" x14ac:dyDescent="0.3">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8" x14ac:dyDescent="0.3">
      <c r="A159" s="77" t="s">
        <v>756</v>
      </c>
      <c r="B159" s="118">
        <f t="shared" ref="B159:C159" si="31">C159</f>
        <v>0.41625000000000001</v>
      </c>
      <c r="C159" s="118">
        <f t="shared" si="31"/>
        <v>0.41625000000000001</v>
      </c>
      <c r="D159" s="118">
        <f>(($B$140*C47+$B$139*(1-C47))+($B$142*C79+$B$141*(1-C79))+($B$144*$B$145))*(1-$B$143)*E137</f>
        <v>0.41625000000000001</v>
      </c>
      <c r="E159" s="118">
        <f>(($B$140*D47+$B$139*(1-D47))+($B$142*D79+$B$141*(1-D79))+($B$144*$B$145))*(1-$B$143)*F137</f>
        <v>0.41625000000000001</v>
      </c>
      <c r="F159" s="118">
        <f>(($B$140*E47+$B$139*(1-E47))+($B$142*E79+$B$141*(1-E79))+($B$144*$B$145))*(1-$B$143)*G137</f>
        <v>0.41625000000000001</v>
      </c>
      <c r="G159" s="118">
        <f>(($B$140*F47+$B$139*(1-F47))+($B$142*F79+$B$141*(1-F79))+($B$144*$B$145))*(1-$B$143)*H137</f>
        <v>0.41625000000000001</v>
      </c>
      <c r="H159" s="118">
        <f>(($B$140*G47+$B$139*(1-G47))+($B$142*G79+$B$141*(1-G79))+($B$144*$B$145))*(1-$B$143)*I137</f>
        <v>0.41625000000000001</v>
      </c>
      <c r="I159" s="118">
        <f>(($B$140*H47+$B$139*(1-H47))+($B$142*H79+$B$141*(1-H79))+($B$144*$B$145))*(1-$B$143)*J137</f>
        <v>0.41625000000000001</v>
      </c>
      <c r="J159" s="118">
        <f>(($B$140*I47+$B$139*(1-I47))+($B$142*I79+$B$141*(1-I79))+($B$144*$B$145))*(1-$B$143)*K137</f>
        <v>0.41625000000000001</v>
      </c>
      <c r="K159" s="118">
        <f>(($B$140*J47+$B$139*(1-J47))+($B$142*J79+$B$141*(1-J79))+($B$144*$B$145))*(1-$B$143)*L137</f>
        <v>0.41625000000000001</v>
      </c>
      <c r="L159" s="118">
        <f>(($B$140*K47+$B$139*(1-K47))+($B$142*K79+$B$141*(1-K79))+($B$144*$B$145))*(1-$B$143)*M137</f>
        <v>0.41625000000000001</v>
      </c>
      <c r="M159" s="118">
        <f>(($B$140*L47+$B$139*(1-L47))+($B$142*L79+$B$141*(1-L79))+($B$144*$B$145))*(1-$B$143)*N137</f>
        <v>0.41625000000000001</v>
      </c>
      <c r="N159" s="118">
        <f>(($B$140*M47+$B$139*(1-M47))+($B$142*M79+$B$141*(1-M79))+($B$144*$B$145))*(1-$B$143)*O137</f>
        <v>0.41625000000000001</v>
      </c>
      <c r="O159" s="118">
        <f>(($B$140*N47+$B$139*(1-N47))+($B$142*N79+$B$141*(1-N79))+($B$144*$B$145))*(1-$B$143)*P137</f>
        <v>0.41625000000000001</v>
      </c>
      <c r="P159" s="118">
        <f>(($B$140*O47+$B$139*(1-O47))+($B$142*O79+$B$141*(1-O79))+($B$144*$B$145))*(1-$B$143)*Q137</f>
        <v>0.41625000000000001</v>
      </c>
      <c r="Q159" s="118">
        <f>(($B$140*P47+$B$139*(1-P47))+($B$142*P79+$B$141*(1-P79))+($B$144*$B$145))*(1-$B$143)*R137</f>
        <v>0.41625000000000001</v>
      </c>
      <c r="R159" s="118">
        <f>(($B$140*Q47+$B$139*(1-Q47))+($B$142*Q79+$B$141*(1-Q79))+($B$144*$B$145))*(1-$B$143)*S137</f>
        <v>0.41625000000000001</v>
      </c>
      <c r="S159" s="118">
        <f>(($B$140*R47+$B$139*(1-R47))+($B$142*R79+$B$141*(1-R79))+($B$144*$B$145))*(1-$B$143)*T137</f>
        <v>0.41625000000000001</v>
      </c>
      <c r="T159" s="118">
        <f>(($B$140*S47+$B$139*(1-S47))+($B$142*S79+$B$141*(1-S79))+($B$144*$B$145))*(1-$B$143)*U137</f>
        <v>0.41625000000000001</v>
      </c>
      <c r="U159" s="118">
        <f>(($B$140*T47+$B$139*(1-T47))+($B$142*T79+$B$141*(1-T79))+($B$144*$B$145))*(1-$B$143)*V137</f>
        <v>0.31218750000000001</v>
      </c>
      <c r="V159" s="118">
        <f>(($B$140*U47+$B$139*(1-U47))+($B$142*U79+$B$141*(1-U79))+($B$144*$B$145))*(1-$B$143)*W137</f>
        <v>0.208125</v>
      </c>
      <c r="W159" s="103">
        <f>(($B$140*V47+$B$139*(1-V47))+($B$142*V79+$B$141*(1-V79))+($B$144*$B$145))*(1-$B$143)*X137</f>
        <v>0</v>
      </c>
      <c r="X159" s="103">
        <f>(($B$140*W47+$B$139*(1-W47))+($B$142*W79+$B$141*(1-W79))+($B$144*$B$145))*(1-$B$143)*Y137</f>
        <v>0</v>
      </c>
      <c r="Y159" s="103">
        <f>(($B$140*X47+$B$139*(1-X47))+($B$142*X79+$B$141*(1-X79))+($B$144*$B$145))*(1-$B$143)*Z137</f>
        <v>0</v>
      </c>
      <c r="Z159" s="103">
        <f>(($B$140*Y47+$B$139*(1-Y47))+($B$142*Y79+$B$141*(1-Y79))+($B$144*$B$145))*(1-$B$143)*AA137</f>
        <v>0</v>
      </c>
      <c r="AA159" s="103">
        <f>(($B$140*Z47+$B$139*(1-Z47))+($B$142*Z79+$B$141*(1-Z79))+($B$144*$B$145))*(1-$B$143)*AB137</f>
        <v>0</v>
      </c>
      <c r="AB159" s="103">
        <f>(($B$140*AA47+$B$139*(1-AA47))+($B$142*AA79+$B$141*(1-AA79))+($B$144*$B$145))*(1-$B$143)*AC137</f>
        <v>0</v>
      </c>
      <c r="AC159" s="103">
        <f>(($B$140*AB47+$B$139*(1-AB47))+($B$142*AB79+$B$141*(1-AB79))+($B$144*$B$145))*(1-$B$143)*AD137</f>
        <v>0</v>
      </c>
      <c r="AD159" s="103"/>
      <c r="AE159" s="103"/>
      <c r="AF159" s="77"/>
      <c r="AG159" s="77"/>
      <c r="AH159" s="77"/>
      <c r="AI159" s="77"/>
      <c r="AJ159" s="77"/>
    </row>
    <row r="160" spans="1:36" ht="13.8"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row>
    <row r="161" spans="1:36" ht="13.8" x14ac:dyDescent="0.3">
      <c r="A161" s="81" t="s">
        <v>820</v>
      </c>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row>
    <row r="162" spans="1:36" ht="13.8" x14ac:dyDescent="0.3">
      <c r="A162" s="77" t="s">
        <v>822</v>
      </c>
      <c r="B162" s="77">
        <v>2021</v>
      </c>
      <c r="C162" s="77">
        <v>2022</v>
      </c>
      <c r="D162" s="77">
        <v>2023</v>
      </c>
      <c r="E162" s="77">
        <v>2024</v>
      </c>
      <c r="F162" s="77">
        <v>2025</v>
      </c>
      <c r="G162" s="77">
        <v>2026</v>
      </c>
      <c r="H162" s="77">
        <v>2027</v>
      </c>
      <c r="I162" s="77">
        <v>2028</v>
      </c>
      <c r="J162" s="77">
        <v>2029</v>
      </c>
      <c r="K162" s="77">
        <v>2030</v>
      </c>
      <c r="L162" s="77">
        <v>2031</v>
      </c>
      <c r="M162" s="77">
        <v>2032</v>
      </c>
      <c r="N162" s="77">
        <v>2033</v>
      </c>
      <c r="O162" s="77">
        <v>2034</v>
      </c>
      <c r="P162" s="77">
        <v>2035</v>
      </c>
      <c r="Q162" s="77">
        <v>2036</v>
      </c>
      <c r="R162" s="77">
        <v>2037</v>
      </c>
      <c r="S162" s="77">
        <v>2038</v>
      </c>
      <c r="T162" s="77">
        <v>2039</v>
      </c>
      <c r="U162" s="77">
        <v>2040</v>
      </c>
      <c r="V162" s="77">
        <v>2041</v>
      </c>
      <c r="W162" s="77">
        <v>2042</v>
      </c>
      <c r="X162" s="77">
        <v>2043</v>
      </c>
      <c r="Y162" s="77">
        <v>2044</v>
      </c>
      <c r="Z162" s="77">
        <v>2045</v>
      </c>
      <c r="AA162" s="77">
        <v>2046</v>
      </c>
      <c r="AB162" s="77">
        <v>2047</v>
      </c>
      <c r="AC162" s="77">
        <v>2048</v>
      </c>
      <c r="AD162" s="77">
        <v>2049</v>
      </c>
      <c r="AE162" s="77">
        <v>2050</v>
      </c>
      <c r="AF162" s="77">
        <v>2050</v>
      </c>
      <c r="AG162" s="77">
        <v>2050</v>
      </c>
      <c r="AH162" s="77"/>
      <c r="AI162" s="77"/>
      <c r="AJ162" s="77"/>
    </row>
    <row r="163" spans="1:36" ht="13.8" x14ac:dyDescent="0.3">
      <c r="A163" s="77" t="s">
        <v>823</v>
      </c>
      <c r="B163" s="77">
        <v>20</v>
      </c>
      <c r="C163" s="77">
        <v>20</v>
      </c>
      <c r="D163" s="77">
        <v>20</v>
      </c>
      <c r="E163" s="77">
        <v>20</v>
      </c>
      <c r="F163" s="77">
        <v>20</v>
      </c>
      <c r="G163" s="77">
        <v>20</v>
      </c>
      <c r="H163" s="77">
        <v>20</v>
      </c>
      <c r="I163" s="77">
        <v>20</v>
      </c>
      <c r="J163" s="77">
        <v>20</v>
      </c>
      <c r="K163" s="77">
        <v>20</v>
      </c>
      <c r="L163" s="77">
        <v>20</v>
      </c>
      <c r="M163" s="77">
        <v>20</v>
      </c>
      <c r="N163" s="77">
        <v>20</v>
      </c>
      <c r="O163" s="77">
        <v>20</v>
      </c>
      <c r="P163" s="77">
        <v>20</v>
      </c>
      <c r="Q163" s="77">
        <v>20</v>
      </c>
      <c r="R163" s="77">
        <v>20</v>
      </c>
      <c r="S163" s="77">
        <v>20</v>
      </c>
      <c r="T163" s="77">
        <v>20</v>
      </c>
      <c r="U163" s="77">
        <v>20</v>
      </c>
      <c r="V163" s="77">
        <v>20</v>
      </c>
      <c r="W163" s="77">
        <v>20</v>
      </c>
      <c r="X163" s="77">
        <v>20</v>
      </c>
      <c r="Y163" s="77">
        <v>20</v>
      </c>
      <c r="Z163" s="77">
        <v>20</v>
      </c>
      <c r="AA163" s="77">
        <v>20</v>
      </c>
      <c r="AB163" s="77">
        <v>20</v>
      </c>
      <c r="AC163" s="77">
        <v>20</v>
      </c>
      <c r="AD163" s="77">
        <v>20</v>
      </c>
      <c r="AE163" s="77">
        <v>20</v>
      </c>
      <c r="AF163" s="77">
        <v>20</v>
      </c>
      <c r="AG163" s="77">
        <v>20</v>
      </c>
      <c r="AH163" s="77"/>
      <c r="AI163" s="77"/>
      <c r="AJ163" s="77"/>
    </row>
    <row r="164" spans="1:36" ht="13.8"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row>
    <row r="165" spans="1:36" ht="13.8" x14ac:dyDescent="0.3">
      <c r="A165" s="77" t="s">
        <v>757</v>
      </c>
      <c r="B165" s="77">
        <v>2020</v>
      </c>
      <c r="C165" s="77">
        <v>2021</v>
      </c>
      <c r="D165" s="77">
        <v>2022</v>
      </c>
      <c r="E165" s="77">
        <v>2023</v>
      </c>
      <c r="F165" s="77">
        <v>2024</v>
      </c>
      <c r="G165" s="77">
        <v>2025</v>
      </c>
      <c r="H165" s="77">
        <v>2026</v>
      </c>
      <c r="I165" s="77">
        <v>2027</v>
      </c>
      <c r="J165" s="77">
        <v>2028</v>
      </c>
      <c r="K165" s="77">
        <v>2029</v>
      </c>
      <c r="L165" s="77">
        <v>2030</v>
      </c>
      <c r="M165" s="77">
        <v>2031</v>
      </c>
      <c r="N165" s="77">
        <v>2032</v>
      </c>
      <c r="O165" s="77">
        <v>2033</v>
      </c>
      <c r="P165" s="77">
        <v>2034</v>
      </c>
      <c r="Q165" s="77">
        <v>2035</v>
      </c>
      <c r="R165" s="77">
        <v>2036</v>
      </c>
      <c r="S165" s="77">
        <v>2037</v>
      </c>
      <c r="T165" s="77">
        <v>2038</v>
      </c>
      <c r="U165" s="77">
        <v>2039</v>
      </c>
      <c r="V165" s="77">
        <v>2040</v>
      </c>
      <c r="W165" s="77">
        <v>2041</v>
      </c>
      <c r="X165" s="77">
        <v>2042</v>
      </c>
      <c r="Y165" s="77">
        <v>2043</v>
      </c>
      <c r="Z165" s="77">
        <v>2044</v>
      </c>
      <c r="AA165" s="77">
        <v>2045</v>
      </c>
      <c r="AB165" s="77">
        <v>2046</v>
      </c>
      <c r="AC165" s="77">
        <v>2047</v>
      </c>
      <c r="AD165" s="77">
        <v>2048</v>
      </c>
      <c r="AE165" s="77">
        <v>2049</v>
      </c>
      <c r="AF165" s="77">
        <v>2050</v>
      </c>
      <c r="AG165" s="77"/>
      <c r="AH165" s="77"/>
      <c r="AI165" s="77"/>
      <c r="AJ165" s="77"/>
    </row>
    <row r="166" spans="1:36" ht="13.8" x14ac:dyDescent="0.3">
      <c r="A166" s="77" t="s">
        <v>758</v>
      </c>
      <c r="B166" s="77">
        <v>0.44</v>
      </c>
      <c r="C166" s="77">
        <v>0.44</v>
      </c>
      <c r="D166" s="77">
        <v>0.44</v>
      </c>
      <c r="E166" s="77">
        <v>0.44</v>
      </c>
      <c r="F166" s="77">
        <v>0.44</v>
      </c>
      <c r="G166" s="77">
        <v>0.44</v>
      </c>
      <c r="H166" s="77">
        <v>0.44</v>
      </c>
      <c r="I166" s="77">
        <v>0.44</v>
      </c>
      <c r="J166" s="77">
        <v>0.44</v>
      </c>
      <c r="K166" s="77">
        <v>0.44</v>
      </c>
      <c r="L166" s="77">
        <v>0.44</v>
      </c>
      <c r="M166" s="77">
        <v>0.44</v>
      </c>
      <c r="N166" s="77">
        <v>0.44</v>
      </c>
      <c r="O166" s="77">
        <v>0.44</v>
      </c>
      <c r="P166" s="77">
        <v>0.44</v>
      </c>
      <c r="Q166" s="77">
        <v>0.44</v>
      </c>
      <c r="R166" s="77">
        <v>0.44</v>
      </c>
      <c r="S166" s="77">
        <v>0.44</v>
      </c>
      <c r="T166" s="77">
        <v>0.44</v>
      </c>
      <c r="U166" s="77">
        <v>0.44</v>
      </c>
      <c r="V166" s="77">
        <v>0.44</v>
      </c>
      <c r="W166" s="77">
        <v>0.44</v>
      </c>
      <c r="X166" s="77">
        <v>0.44</v>
      </c>
      <c r="Y166" s="77">
        <v>0.44</v>
      </c>
      <c r="Z166" s="77">
        <v>0.44</v>
      </c>
      <c r="AA166" s="77">
        <v>0.44</v>
      </c>
      <c r="AB166" s="77">
        <v>0.44</v>
      </c>
      <c r="AC166" s="77">
        <v>0.44</v>
      </c>
      <c r="AD166" s="77">
        <v>0.44</v>
      </c>
      <c r="AE166" s="77">
        <v>0.44</v>
      </c>
      <c r="AF166" s="77">
        <v>0.44</v>
      </c>
      <c r="AG166" s="77"/>
      <c r="AH166" s="77"/>
      <c r="AI166" s="77"/>
      <c r="AJ166" s="77"/>
    </row>
    <row r="167" spans="1:36" ht="13.8" x14ac:dyDescent="0.3">
      <c r="A167" s="77" t="s">
        <v>759</v>
      </c>
      <c r="B167" s="77">
        <v>0</v>
      </c>
      <c r="C167" s="77">
        <v>0</v>
      </c>
      <c r="D167" s="77">
        <v>0</v>
      </c>
      <c r="E167" s="77">
        <v>0</v>
      </c>
      <c r="F167" s="77">
        <v>0</v>
      </c>
      <c r="G167" s="77">
        <v>0</v>
      </c>
      <c r="H167" s="77">
        <v>0</v>
      </c>
      <c r="I167" s="77">
        <v>0</v>
      </c>
      <c r="J167" s="77">
        <v>0</v>
      </c>
      <c r="K167" s="77">
        <v>0</v>
      </c>
      <c r="L167" s="77">
        <v>0</v>
      </c>
      <c r="M167" s="77">
        <v>0</v>
      </c>
      <c r="N167" s="77">
        <v>0</v>
      </c>
      <c r="O167" s="77">
        <v>0</v>
      </c>
      <c r="P167" s="77">
        <v>0</v>
      </c>
      <c r="Q167" s="77">
        <v>0</v>
      </c>
      <c r="R167" s="77">
        <v>0</v>
      </c>
      <c r="S167" s="77">
        <v>0</v>
      </c>
      <c r="T167" s="77">
        <v>0</v>
      </c>
      <c r="U167" s="77">
        <v>0</v>
      </c>
      <c r="V167" s="77">
        <v>0</v>
      </c>
      <c r="W167" s="77">
        <v>0</v>
      </c>
      <c r="X167" s="77">
        <v>0</v>
      </c>
      <c r="Y167" s="77">
        <v>0</v>
      </c>
      <c r="Z167" s="77">
        <v>0</v>
      </c>
      <c r="AA167" s="77">
        <v>0</v>
      </c>
      <c r="AB167" s="77">
        <v>0</v>
      </c>
      <c r="AC167" s="77">
        <v>0</v>
      </c>
      <c r="AD167" s="77">
        <v>0</v>
      </c>
      <c r="AE167" s="77">
        <v>0</v>
      </c>
      <c r="AF167" s="77">
        <v>0</v>
      </c>
      <c r="AG167" s="77"/>
      <c r="AH167" s="77"/>
      <c r="AI167" s="77"/>
      <c r="AJ167" s="77"/>
    </row>
    <row r="168" spans="1:36" ht="13.8" x14ac:dyDescent="0.3">
      <c r="A168" s="77" t="s">
        <v>760</v>
      </c>
      <c r="B168" s="77">
        <v>0.48399999999999999</v>
      </c>
      <c r="C168" s="77">
        <v>0.48399999999999999</v>
      </c>
      <c r="D168" s="77">
        <v>0.48399999999999999</v>
      </c>
      <c r="E168" s="77">
        <v>0.48399999999999999</v>
      </c>
      <c r="F168" s="77">
        <v>0.48399999999999999</v>
      </c>
      <c r="G168" s="77">
        <v>0.48399999999999999</v>
      </c>
      <c r="H168" s="77">
        <v>0.48399999999999999</v>
      </c>
      <c r="I168" s="77">
        <v>0.48399999999999999</v>
      </c>
      <c r="J168" s="77">
        <v>0.48399999999999999</v>
      </c>
      <c r="K168" s="77">
        <v>0.48399999999999999</v>
      </c>
      <c r="L168" s="77">
        <v>0.48399999999999999</v>
      </c>
      <c r="M168" s="77">
        <v>0.48399999999999999</v>
      </c>
      <c r="N168" s="77">
        <v>0.48399999999999999</v>
      </c>
      <c r="O168" s="77">
        <v>0.48399999999999999</v>
      </c>
      <c r="P168" s="77">
        <v>0.48399999999999999</v>
      </c>
      <c r="Q168" s="77">
        <v>0.48399999999999999</v>
      </c>
      <c r="R168" s="77">
        <v>0.48399999999999999</v>
      </c>
      <c r="S168" s="77">
        <v>0.48399999999999999</v>
      </c>
      <c r="T168" s="77">
        <v>0.48399999999999999</v>
      </c>
      <c r="U168" s="77">
        <v>0.48399999999999999</v>
      </c>
      <c r="V168" s="77">
        <v>0.48399999999999999</v>
      </c>
      <c r="W168" s="77">
        <v>0.48399999999999999</v>
      </c>
      <c r="X168" s="77">
        <v>0.48399999999999999</v>
      </c>
      <c r="Y168" s="77">
        <v>0.48399999999999999</v>
      </c>
      <c r="Z168" s="77">
        <v>0.48399999999999999</v>
      </c>
      <c r="AA168" s="77">
        <v>0.48399999999999999</v>
      </c>
      <c r="AB168" s="77">
        <v>0.48399999999999999</v>
      </c>
      <c r="AC168" s="77">
        <v>0.48399999999999999</v>
      </c>
      <c r="AD168" s="77">
        <v>0.48399999999999999</v>
      </c>
      <c r="AE168" s="77">
        <v>0.48399999999999999</v>
      </c>
      <c r="AF168" s="77">
        <v>0.48399999999999999</v>
      </c>
      <c r="AG168" s="77"/>
      <c r="AH168" s="77"/>
      <c r="AI168" s="77"/>
      <c r="AJ168" s="77"/>
    </row>
    <row r="169" spans="1:36" ht="13.8" x14ac:dyDescent="0.3">
      <c r="A169" s="77" t="s">
        <v>761</v>
      </c>
      <c r="B169" s="77">
        <v>0.14199999999999999</v>
      </c>
      <c r="C169" s="77">
        <v>0.14199999999999999</v>
      </c>
      <c r="D169" s="77">
        <v>0.14199999999999999</v>
      </c>
      <c r="E169" s="77">
        <v>0.14199999999999999</v>
      </c>
      <c r="F169" s="77">
        <v>0.14199999999999999</v>
      </c>
      <c r="G169" s="77">
        <v>0.14199999999999999</v>
      </c>
      <c r="H169" s="77">
        <v>0.14199999999999999</v>
      </c>
      <c r="I169" s="77">
        <v>0.14199999999999999</v>
      </c>
      <c r="J169" s="77">
        <v>0.14199999999999999</v>
      </c>
      <c r="K169" s="77">
        <v>0.14199999999999999</v>
      </c>
      <c r="L169" s="77">
        <v>0.14199999999999999</v>
      </c>
      <c r="M169" s="77">
        <v>0.14199999999999999</v>
      </c>
      <c r="N169" s="77">
        <v>0.14199999999999999</v>
      </c>
      <c r="O169" s="77">
        <v>0.14199999999999999</v>
      </c>
      <c r="P169" s="77">
        <v>0.14199999999999999</v>
      </c>
      <c r="Q169" s="77">
        <v>0.14199999999999999</v>
      </c>
      <c r="R169" s="77">
        <v>0.14199999999999999</v>
      </c>
      <c r="S169" s="77">
        <v>0.14199999999999999</v>
      </c>
      <c r="T169" s="77">
        <v>0.14199999999999999</v>
      </c>
      <c r="U169" s="77">
        <v>0.14199999999999999</v>
      </c>
      <c r="V169" s="77">
        <v>0.14199999999999999</v>
      </c>
      <c r="W169" s="77">
        <v>0.14199999999999999</v>
      </c>
      <c r="X169" s="77">
        <v>0.14199999999999999</v>
      </c>
      <c r="Y169" s="77">
        <v>0.14199999999999999</v>
      </c>
      <c r="Z169" s="77">
        <v>0.14199999999999999</v>
      </c>
      <c r="AA169" s="77">
        <v>0.14199999999999999</v>
      </c>
      <c r="AB169" s="77">
        <v>0.14199999999999999</v>
      </c>
      <c r="AC169" s="77">
        <v>0.14199999999999999</v>
      </c>
      <c r="AD169" s="77">
        <v>0.14199999999999999</v>
      </c>
      <c r="AE169" s="77">
        <v>0.14199999999999999</v>
      </c>
      <c r="AF169" s="77">
        <v>0.14199999999999999</v>
      </c>
      <c r="AG169" s="77"/>
      <c r="AH169" s="77"/>
      <c r="AI169" s="77"/>
      <c r="AJ169" s="77"/>
    </row>
    <row r="170" spans="1:36" ht="13.8" x14ac:dyDescent="0.3">
      <c r="A170" s="77" t="s">
        <v>762</v>
      </c>
      <c r="B170" s="77">
        <v>0.56999999999999995</v>
      </c>
      <c r="C170" s="77">
        <v>0.56999999999999995</v>
      </c>
      <c r="D170" s="77">
        <v>0.56999999999999995</v>
      </c>
      <c r="E170" s="77">
        <v>0.56999999999999995</v>
      </c>
      <c r="F170" s="77">
        <v>0.56999999999999995</v>
      </c>
      <c r="G170" s="77">
        <v>0.56999999999999995</v>
      </c>
      <c r="H170" s="77">
        <v>0.56999999999999995</v>
      </c>
      <c r="I170" s="77">
        <v>0.56999999999999995</v>
      </c>
      <c r="J170" s="77">
        <v>0.56999999999999995</v>
      </c>
      <c r="K170" s="77">
        <v>0.56999999999999995</v>
      </c>
      <c r="L170" s="77">
        <v>0.56999999999999995</v>
      </c>
      <c r="M170" s="77">
        <v>0.56999999999999995</v>
      </c>
      <c r="N170" s="77">
        <v>0.56999999999999995</v>
      </c>
      <c r="O170" s="77">
        <v>0.56999999999999995</v>
      </c>
      <c r="P170" s="77">
        <v>0.56999999999999995</v>
      </c>
      <c r="Q170" s="77">
        <v>0.56999999999999995</v>
      </c>
      <c r="R170" s="77">
        <v>0.56999999999999995</v>
      </c>
      <c r="S170" s="77">
        <v>0.56999999999999995</v>
      </c>
      <c r="T170" s="77">
        <v>0.56999999999999995</v>
      </c>
      <c r="U170" s="77">
        <v>0.56999999999999995</v>
      </c>
      <c r="V170" s="77">
        <v>0.56999999999999995</v>
      </c>
      <c r="W170" s="77">
        <v>0.56999999999999995</v>
      </c>
      <c r="X170" s="77">
        <v>0.56999999999999995</v>
      </c>
      <c r="Y170" s="77">
        <v>0.56999999999999995</v>
      </c>
      <c r="Z170" s="77">
        <v>0.56999999999999995</v>
      </c>
      <c r="AA170" s="77">
        <v>0.56999999999999995</v>
      </c>
      <c r="AB170" s="77">
        <v>0.56999999999999995</v>
      </c>
      <c r="AC170" s="77">
        <v>0.56999999999999995</v>
      </c>
      <c r="AD170" s="77">
        <v>0.56999999999999995</v>
      </c>
      <c r="AE170" s="77">
        <v>0.56999999999999995</v>
      </c>
      <c r="AF170" s="77">
        <v>0.56999999999999995</v>
      </c>
      <c r="AG170" s="77"/>
      <c r="AH170" s="77"/>
      <c r="AI170" s="77"/>
      <c r="AJ170" s="77"/>
    </row>
    <row r="171" spans="1:36" ht="13.8" x14ac:dyDescent="0.3">
      <c r="A171" s="77" t="s">
        <v>763</v>
      </c>
      <c r="B171" s="77">
        <v>0.627</v>
      </c>
      <c r="C171" s="77">
        <v>0.627</v>
      </c>
      <c r="D171" s="77">
        <v>0.627</v>
      </c>
      <c r="E171" s="77">
        <v>0.627</v>
      </c>
      <c r="F171" s="77">
        <v>0.627</v>
      </c>
      <c r="G171" s="77">
        <v>0.627</v>
      </c>
      <c r="H171" s="77">
        <v>0.627</v>
      </c>
      <c r="I171" s="77">
        <v>0.627</v>
      </c>
      <c r="J171" s="77">
        <v>0.627</v>
      </c>
      <c r="K171" s="77">
        <v>0.627</v>
      </c>
      <c r="L171" s="77">
        <v>0.627</v>
      </c>
      <c r="M171" s="77">
        <v>0.627</v>
      </c>
      <c r="N171" s="77">
        <v>0.627</v>
      </c>
      <c r="O171" s="77">
        <v>0.627</v>
      </c>
      <c r="P171" s="77">
        <v>0.627</v>
      </c>
      <c r="Q171" s="77">
        <v>0.627</v>
      </c>
      <c r="R171" s="77">
        <v>0.627</v>
      </c>
      <c r="S171" s="77">
        <v>0.627</v>
      </c>
      <c r="T171" s="77">
        <v>0.627</v>
      </c>
      <c r="U171" s="77">
        <v>0.627</v>
      </c>
      <c r="V171" s="77">
        <v>0.627</v>
      </c>
      <c r="W171" s="77">
        <v>0.627</v>
      </c>
      <c r="X171" s="77">
        <v>0.627</v>
      </c>
      <c r="Y171" s="77">
        <v>0.627</v>
      </c>
      <c r="Z171" s="77">
        <v>0.627</v>
      </c>
      <c r="AA171" s="77">
        <v>0.627</v>
      </c>
      <c r="AB171" s="77">
        <v>0.627</v>
      </c>
      <c r="AC171" s="77">
        <v>0.627</v>
      </c>
      <c r="AD171" s="77">
        <v>0.627</v>
      </c>
      <c r="AE171" s="77">
        <v>0.627</v>
      </c>
      <c r="AF171" s="77">
        <v>0.627</v>
      </c>
      <c r="AG171" s="77"/>
      <c r="AH171" s="77"/>
      <c r="AI171" s="77"/>
      <c r="AJ171" s="77"/>
    </row>
    <row r="172" spans="1:36" ht="13.8" x14ac:dyDescent="0.3">
      <c r="A172" s="77" t="s">
        <v>764</v>
      </c>
      <c r="B172" s="77">
        <v>0.92400000000000004</v>
      </c>
      <c r="C172" s="77">
        <v>0.92400000000000004</v>
      </c>
      <c r="D172" s="77">
        <v>0.92400000000000004</v>
      </c>
      <c r="E172" s="77">
        <v>0.92400000000000004</v>
      </c>
      <c r="F172" s="77">
        <v>0.92400000000000004</v>
      </c>
      <c r="G172" s="77">
        <v>0.92400000000000004</v>
      </c>
      <c r="H172" s="77">
        <v>0.92400000000000004</v>
      </c>
      <c r="I172" s="77">
        <v>0.92400000000000004</v>
      </c>
      <c r="J172" s="77">
        <v>0.92400000000000004</v>
      </c>
      <c r="K172" s="77">
        <v>0.92400000000000004</v>
      </c>
      <c r="L172" s="77">
        <v>0.92400000000000004</v>
      </c>
      <c r="M172" s="77">
        <v>0.92400000000000004</v>
      </c>
      <c r="N172" s="77">
        <v>0.92400000000000004</v>
      </c>
      <c r="O172" s="77">
        <v>0.92400000000000004</v>
      </c>
      <c r="P172" s="77">
        <v>0.92400000000000004</v>
      </c>
      <c r="Q172" s="77">
        <v>0.92400000000000004</v>
      </c>
      <c r="R172" s="77">
        <v>0.92400000000000004</v>
      </c>
      <c r="S172" s="77">
        <v>0.92400000000000004</v>
      </c>
      <c r="T172" s="77">
        <v>0.92400000000000004</v>
      </c>
      <c r="U172" s="77">
        <v>0.92400000000000004</v>
      </c>
      <c r="V172" s="77">
        <v>0.92400000000000004</v>
      </c>
      <c r="W172" s="77">
        <v>0.92400000000000004</v>
      </c>
      <c r="X172" s="77">
        <v>0.92400000000000004</v>
      </c>
      <c r="Y172" s="77">
        <v>0.92400000000000004</v>
      </c>
      <c r="Z172" s="77">
        <v>0.92400000000000004</v>
      </c>
      <c r="AA172" s="77">
        <v>0.92400000000000004</v>
      </c>
      <c r="AB172" s="77">
        <v>0.92400000000000004</v>
      </c>
      <c r="AC172" s="77">
        <v>0.92400000000000004</v>
      </c>
      <c r="AD172" s="77">
        <v>0.92400000000000004</v>
      </c>
      <c r="AE172" s="77">
        <v>0.92400000000000004</v>
      </c>
      <c r="AF172" s="77">
        <v>0.92400000000000004</v>
      </c>
      <c r="AG172" s="77"/>
      <c r="AH172" s="77"/>
      <c r="AI172" s="77"/>
      <c r="AJ172" s="77"/>
    </row>
    <row r="173" spans="1:36" ht="13.8" x14ac:dyDescent="0.3">
      <c r="A173" s="77" t="s">
        <v>765</v>
      </c>
      <c r="B173" s="77">
        <v>0</v>
      </c>
      <c r="C173" s="77">
        <v>0</v>
      </c>
      <c r="D173" s="77">
        <v>0</v>
      </c>
      <c r="E173" s="77">
        <v>0</v>
      </c>
      <c r="F173" s="77">
        <v>0</v>
      </c>
      <c r="G173" s="77">
        <v>0</v>
      </c>
      <c r="H173" s="77">
        <v>0</v>
      </c>
      <c r="I173" s="77">
        <v>0</v>
      </c>
      <c r="J173" s="77">
        <v>0</v>
      </c>
      <c r="K173" s="124">
        <v>0</v>
      </c>
      <c r="L173" s="124">
        <v>0</v>
      </c>
      <c r="M173" s="124">
        <v>0</v>
      </c>
      <c r="N173" s="124">
        <v>0</v>
      </c>
      <c r="O173" s="124">
        <v>0</v>
      </c>
      <c r="P173" s="124">
        <v>0</v>
      </c>
      <c r="Q173" s="124">
        <v>0</v>
      </c>
      <c r="R173" s="124">
        <v>0</v>
      </c>
      <c r="S173" s="124">
        <v>0</v>
      </c>
      <c r="T173" s="124">
        <v>0</v>
      </c>
      <c r="U173" s="124">
        <v>0</v>
      </c>
      <c r="V173" s="124">
        <v>0</v>
      </c>
      <c r="W173" s="124">
        <v>0</v>
      </c>
      <c r="X173" s="124">
        <v>0</v>
      </c>
      <c r="Y173" s="124">
        <v>0</v>
      </c>
      <c r="Z173" s="124">
        <v>0</v>
      </c>
      <c r="AA173" s="124">
        <v>0</v>
      </c>
      <c r="AB173" s="124">
        <v>0</v>
      </c>
      <c r="AC173" s="124">
        <v>0</v>
      </c>
      <c r="AD173" s="124">
        <v>0</v>
      </c>
      <c r="AE173" s="124">
        <v>0</v>
      </c>
      <c r="AF173" s="124">
        <v>0</v>
      </c>
      <c r="AG173" s="124"/>
      <c r="AH173" s="124"/>
      <c r="AI173" s="124"/>
      <c r="AJ173" s="124"/>
    </row>
    <row r="174" spans="1:36" ht="13.8" x14ac:dyDescent="0.3">
      <c r="A174" s="77" t="s">
        <v>766</v>
      </c>
      <c r="B174" s="77">
        <v>0.92400000000000004</v>
      </c>
      <c r="C174" s="77">
        <v>0.92400000000000004</v>
      </c>
      <c r="D174" s="77">
        <v>0.92400000000000004</v>
      </c>
      <c r="E174" s="77">
        <v>0.92400000000000004</v>
      </c>
      <c r="F174" s="77">
        <v>0.92400000000000004</v>
      </c>
      <c r="G174" s="77">
        <v>0.92400000000000004</v>
      </c>
      <c r="H174" s="77">
        <v>0.92400000000000004</v>
      </c>
      <c r="I174" s="77">
        <v>0.92400000000000004</v>
      </c>
      <c r="J174" s="77">
        <v>0.92400000000000004</v>
      </c>
      <c r="K174" s="77">
        <v>0.92400000000000004</v>
      </c>
      <c r="L174" s="77">
        <v>0.92400000000000004</v>
      </c>
      <c r="M174" s="77">
        <v>0.92400000000000004</v>
      </c>
      <c r="N174" s="77">
        <v>0.92400000000000004</v>
      </c>
      <c r="O174" s="77">
        <v>0.92400000000000004</v>
      </c>
      <c r="P174" s="77">
        <v>0.92400000000000004</v>
      </c>
      <c r="Q174" s="77">
        <v>0.92400000000000004</v>
      </c>
      <c r="R174" s="77">
        <v>0.92400000000000004</v>
      </c>
      <c r="S174" s="77">
        <v>0.92400000000000004</v>
      </c>
      <c r="T174" s="77">
        <v>0.92400000000000004</v>
      </c>
      <c r="U174" s="77">
        <v>0.92400000000000004</v>
      </c>
      <c r="V174" s="77">
        <v>0.92400000000000004</v>
      </c>
      <c r="W174" s="77">
        <v>0.92400000000000004</v>
      </c>
      <c r="X174" s="77">
        <v>0.92400000000000004</v>
      </c>
      <c r="Y174" s="77">
        <v>0.92400000000000004</v>
      </c>
      <c r="Z174" s="77">
        <v>0.92400000000000004</v>
      </c>
      <c r="AA174" s="77">
        <v>0.92400000000000004</v>
      </c>
      <c r="AB174" s="77">
        <v>0.92400000000000004</v>
      </c>
      <c r="AC174" s="77">
        <v>0.92400000000000004</v>
      </c>
      <c r="AD174" s="77">
        <v>0.92400000000000004</v>
      </c>
      <c r="AE174" s="77">
        <v>0.92400000000000004</v>
      </c>
      <c r="AF174" s="77">
        <v>0.92400000000000004</v>
      </c>
      <c r="AG174" s="77"/>
      <c r="AH174" s="77"/>
      <c r="AI174" s="77"/>
      <c r="AJ174" s="77"/>
    </row>
    <row r="175" spans="1:36" ht="13.8" x14ac:dyDescent="0.3">
      <c r="A175" s="77" t="s">
        <v>767</v>
      </c>
      <c r="B175" s="77">
        <v>0.40699999999999997</v>
      </c>
      <c r="C175" s="77">
        <v>0.40699999999999997</v>
      </c>
      <c r="D175" s="77">
        <v>0.40699999999999997</v>
      </c>
      <c r="E175" s="77">
        <v>0.40699999999999997</v>
      </c>
      <c r="F175" s="77">
        <v>0.40699999999999997</v>
      </c>
      <c r="G175" s="77">
        <v>0.40699999999999997</v>
      </c>
      <c r="H175" s="77">
        <v>0.40699999999999997</v>
      </c>
      <c r="I175" s="77">
        <v>0.40699999999999997</v>
      </c>
      <c r="J175" s="77">
        <v>0.40699999999999997</v>
      </c>
      <c r="K175" s="77">
        <v>0.40699999999999997</v>
      </c>
      <c r="L175" s="77">
        <v>0.40699999999999997</v>
      </c>
      <c r="M175" s="77">
        <v>0.40699999999999997</v>
      </c>
      <c r="N175" s="77">
        <v>0.40699999999999997</v>
      </c>
      <c r="O175" s="77">
        <v>0.40699999999999997</v>
      </c>
      <c r="P175" s="77">
        <v>0.40699999999999997</v>
      </c>
      <c r="Q175" s="77">
        <v>0.40699999999999997</v>
      </c>
      <c r="R175" s="77">
        <v>0.40699999999999997</v>
      </c>
      <c r="S175" s="77">
        <v>0.40699999999999997</v>
      </c>
      <c r="T175" s="77">
        <v>0.40699999999999997</v>
      </c>
      <c r="U175" s="77">
        <v>0.40699999999999997</v>
      </c>
      <c r="V175" s="77">
        <v>0.40699999999999997</v>
      </c>
      <c r="W175" s="77">
        <v>0.40699999999999997</v>
      </c>
      <c r="X175" s="77">
        <v>0.40699999999999997</v>
      </c>
      <c r="Y175" s="77">
        <v>0.40699999999999997</v>
      </c>
      <c r="Z175" s="77">
        <v>0.40699999999999997</v>
      </c>
      <c r="AA175" s="77">
        <v>0.40699999999999997</v>
      </c>
      <c r="AB175" s="77">
        <v>0.40699999999999997</v>
      </c>
      <c r="AC175" s="77">
        <v>0.40699999999999997</v>
      </c>
      <c r="AD175" s="77">
        <v>0.40699999999999997</v>
      </c>
      <c r="AE175" s="77">
        <v>0.40699999999999997</v>
      </c>
      <c r="AF175" s="77">
        <v>0.40699999999999997</v>
      </c>
      <c r="AG175" s="77"/>
      <c r="AH175" s="77"/>
      <c r="AI175" s="77"/>
      <c r="AJ175" s="77"/>
    </row>
    <row r="176" spans="1:36" ht="13.8" x14ac:dyDescent="0.3">
      <c r="A176" s="77" t="s">
        <v>768</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0</v>
      </c>
      <c r="W176" s="77">
        <v>0</v>
      </c>
      <c r="X176" s="77">
        <v>0</v>
      </c>
      <c r="Y176" s="77">
        <v>0</v>
      </c>
      <c r="Z176" s="77">
        <v>0</v>
      </c>
      <c r="AA176" s="77">
        <v>0</v>
      </c>
      <c r="AB176" s="77">
        <v>0</v>
      </c>
      <c r="AC176" s="77">
        <v>0</v>
      </c>
      <c r="AD176" s="77">
        <v>0</v>
      </c>
      <c r="AE176" s="77">
        <v>0</v>
      </c>
      <c r="AF176" s="77">
        <v>0</v>
      </c>
      <c r="AG176" s="77"/>
      <c r="AH176" s="77"/>
      <c r="AI176" s="77"/>
      <c r="AJ176" s="77"/>
    </row>
    <row r="177" spans="1:36" ht="13.8" x14ac:dyDescent="0.3">
      <c r="A177" s="77" t="s">
        <v>769</v>
      </c>
      <c r="B177" s="77">
        <v>0.44800000000000001</v>
      </c>
      <c r="C177" s="77">
        <v>0.44800000000000001</v>
      </c>
      <c r="D177" s="77">
        <v>0.44800000000000001</v>
      </c>
      <c r="E177" s="77">
        <v>0.44800000000000001</v>
      </c>
      <c r="F177" s="77">
        <v>0.44800000000000001</v>
      </c>
      <c r="G177" s="77">
        <v>0.44800000000000001</v>
      </c>
      <c r="H177" s="77">
        <v>0.44800000000000001</v>
      </c>
      <c r="I177" s="77">
        <v>0.44800000000000001</v>
      </c>
      <c r="J177" s="77">
        <v>0.44800000000000001</v>
      </c>
      <c r="K177" s="77">
        <v>0.44800000000000001</v>
      </c>
      <c r="L177" s="77">
        <v>0.44800000000000001</v>
      </c>
      <c r="M177" s="77">
        <v>0.44800000000000001</v>
      </c>
      <c r="N177" s="77">
        <v>0.44800000000000001</v>
      </c>
      <c r="O177" s="77">
        <v>0.44800000000000001</v>
      </c>
      <c r="P177" s="77">
        <v>0.44800000000000001</v>
      </c>
      <c r="Q177" s="77">
        <v>0.44800000000000001</v>
      </c>
      <c r="R177" s="77">
        <v>0.44800000000000001</v>
      </c>
      <c r="S177" s="77">
        <v>0.44800000000000001</v>
      </c>
      <c r="T177" s="77">
        <v>0.44800000000000001</v>
      </c>
      <c r="U177" s="77">
        <v>0.44800000000000001</v>
      </c>
      <c r="V177" s="77">
        <v>0.44800000000000001</v>
      </c>
      <c r="W177" s="77">
        <v>0.44800000000000001</v>
      </c>
      <c r="X177" s="77">
        <v>0.44800000000000001</v>
      </c>
      <c r="Y177" s="77">
        <v>0.44800000000000001</v>
      </c>
      <c r="Z177" s="77">
        <v>0.44800000000000001</v>
      </c>
      <c r="AA177" s="77">
        <v>0.44800000000000001</v>
      </c>
      <c r="AB177" s="77">
        <v>0.44800000000000001</v>
      </c>
      <c r="AC177" s="77">
        <v>0.44800000000000001</v>
      </c>
      <c r="AD177" s="77">
        <v>0.44800000000000001</v>
      </c>
      <c r="AE177" s="77">
        <v>0.44800000000000001</v>
      </c>
      <c r="AF177" s="77">
        <v>0.44800000000000001</v>
      </c>
      <c r="AG177" s="77"/>
      <c r="AH177" s="77"/>
      <c r="AI177" s="77"/>
      <c r="AJ177" s="77"/>
    </row>
    <row r="178" spans="1:36" ht="13.8" x14ac:dyDescent="0.3">
      <c r="A178" s="77" t="s">
        <v>770</v>
      </c>
      <c r="B178" s="77">
        <v>0.35299999999999998</v>
      </c>
      <c r="C178" s="77">
        <v>0.35299999999999998</v>
      </c>
      <c r="D178" s="77">
        <v>0.35299999999999998</v>
      </c>
      <c r="E178" s="77">
        <v>0.35299999999999998</v>
      </c>
      <c r="F178" s="77">
        <v>0.35299999999999998</v>
      </c>
      <c r="G178" s="77">
        <v>0.35299999999999998</v>
      </c>
      <c r="H178" s="77">
        <v>0.35299999999999998</v>
      </c>
      <c r="I178" s="77">
        <v>0.35299999999999998</v>
      </c>
      <c r="J178" s="77">
        <v>0.35299999999999998</v>
      </c>
      <c r="K178" s="77">
        <v>0.35299999999999998</v>
      </c>
      <c r="L178" s="77">
        <v>0.35299999999999998</v>
      </c>
      <c r="M178" s="77">
        <v>0.35299999999999998</v>
      </c>
      <c r="N178" s="77">
        <v>0.35299999999999998</v>
      </c>
      <c r="O178" s="77">
        <v>0.35299999999999998</v>
      </c>
      <c r="P178" s="77">
        <v>0.35299999999999998</v>
      </c>
      <c r="Q178" s="77">
        <v>0.35299999999999998</v>
      </c>
      <c r="R178" s="77">
        <v>0.35299999999999998</v>
      </c>
      <c r="S178" s="77">
        <v>0.35299999999999998</v>
      </c>
      <c r="T178" s="77">
        <v>0.35299999999999998</v>
      </c>
      <c r="U178" s="77">
        <v>0.35299999999999998</v>
      </c>
      <c r="V178" s="77">
        <v>0.35299999999999998</v>
      </c>
      <c r="W178" s="77">
        <v>0.35299999999999998</v>
      </c>
      <c r="X178" s="77">
        <v>0.35299999999999998</v>
      </c>
      <c r="Y178" s="77">
        <v>0.35299999999999998</v>
      </c>
      <c r="Z178" s="77">
        <v>0.35299999999999998</v>
      </c>
      <c r="AA178" s="77">
        <v>0.35299999999999998</v>
      </c>
      <c r="AB178" s="77">
        <v>0.35299999999999998</v>
      </c>
      <c r="AC178" s="77">
        <v>0.35299999999999998</v>
      </c>
      <c r="AD178" s="77">
        <v>0.35299999999999998</v>
      </c>
      <c r="AE178" s="77">
        <v>0.35299999999999998</v>
      </c>
      <c r="AF178" s="77">
        <v>0.35299999999999998</v>
      </c>
      <c r="AG178" s="77"/>
      <c r="AH178" s="77"/>
      <c r="AI178" s="77"/>
      <c r="AJ178" s="77"/>
    </row>
    <row r="179" spans="1:36" ht="13.8" x14ac:dyDescent="0.3">
      <c r="A179" s="77" t="s">
        <v>771</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8" x14ac:dyDescent="0.3">
      <c r="A180" s="77" t="s">
        <v>772</v>
      </c>
      <c r="B180" s="77">
        <v>0.40100000000000002</v>
      </c>
      <c r="C180" s="77">
        <v>0.40400000000000003</v>
      </c>
      <c r="D180" s="77">
        <v>0.40699999999999997</v>
      </c>
      <c r="E180" s="77">
        <v>0.41</v>
      </c>
      <c r="F180" s="77">
        <v>0.41299999999999998</v>
      </c>
      <c r="G180" s="77">
        <v>0.41499999999999998</v>
      </c>
      <c r="H180" s="77">
        <v>0.41799999999999998</v>
      </c>
      <c r="I180" s="77">
        <v>0.42099999999999999</v>
      </c>
      <c r="J180" s="77">
        <v>0.42399999999999999</v>
      </c>
      <c r="K180" s="77">
        <v>0.42699999999999999</v>
      </c>
      <c r="L180" s="77">
        <v>0.43</v>
      </c>
      <c r="M180" s="77">
        <v>0.43099999999999999</v>
      </c>
      <c r="N180" s="77">
        <v>0.43099999999999999</v>
      </c>
      <c r="O180" s="77">
        <v>0.432</v>
      </c>
      <c r="P180" s="77">
        <v>0.433</v>
      </c>
      <c r="Q180" s="77">
        <v>0.434</v>
      </c>
      <c r="R180" s="77">
        <v>0.434</v>
      </c>
      <c r="S180" s="77">
        <v>0.435</v>
      </c>
      <c r="T180" s="77">
        <v>0.436</v>
      </c>
      <c r="U180" s="77">
        <v>0.437</v>
      </c>
      <c r="V180" s="77">
        <v>0.437</v>
      </c>
      <c r="W180" s="77">
        <v>0.438</v>
      </c>
      <c r="X180" s="77">
        <v>0.439</v>
      </c>
      <c r="Y180" s="77">
        <v>0.44</v>
      </c>
      <c r="Z180" s="77">
        <v>0.44</v>
      </c>
      <c r="AA180" s="77">
        <v>0.441</v>
      </c>
      <c r="AB180" s="77">
        <v>0.442</v>
      </c>
      <c r="AC180" s="77">
        <v>0.443</v>
      </c>
      <c r="AD180" s="77">
        <v>0.443</v>
      </c>
      <c r="AE180" s="77">
        <v>0.44400000000000001</v>
      </c>
      <c r="AF180" s="77">
        <v>0.44500000000000001</v>
      </c>
      <c r="AG180" s="77"/>
      <c r="AH180" s="77"/>
      <c r="AI180" s="77"/>
      <c r="AJ180" s="77"/>
    </row>
    <row r="181" spans="1:36" ht="13.8" x14ac:dyDescent="0.3">
      <c r="A181" s="77" t="s">
        <v>773</v>
      </c>
      <c r="B181" s="77">
        <v>0.24199999999999999</v>
      </c>
      <c r="C181" s="77">
        <v>0.24199999999999999</v>
      </c>
      <c r="D181" s="77">
        <v>0.24199999999999999</v>
      </c>
      <c r="E181" s="77">
        <v>0.24199999999999999</v>
      </c>
      <c r="F181" s="77">
        <v>0.24199999999999999</v>
      </c>
      <c r="G181" s="77">
        <v>0.24199999999999999</v>
      </c>
      <c r="H181" s="77">
        <v>0.24199999999999999</v>
      </c>
      <c r="I181" s="77">
        <v>0.24199999999999999</v>
      </c>
      <c r="J181" s="77">
        <v>0.24199999999999999</v>
      </c>
      <c r="K181" s="77">
        <v>0.24199999999999999</v>
      </c>
      <c r="L181" s="77">
        <v>0.24199999999999999</v>
      </c>
      <c r="M181" s="77">
        <v>0.24199999999999999</v>
      </c>
      <c r="N181" s="77">
        <v>0.24199999999999999</v>
      </c>
      <c r="O181" s="77">
        <v>0.24199999999999999</v>
      </c>
      <c r="P181" s="77">
        <v>0.24199999999999999</v>
      </c>
      <c r="Q181" s="77">
        <v>0.24199999999999999</v>
      </c>
      <c r="R181" s="77">
        <v>0.24199999999999999</v>
      </c>
      <c r="S181" s="77">
        <v>0.24199999999999999</v>
      </c>
      <c r="T181" s="77">
        <v>0.24199999999999999</v>
      </c>
      <c r="U181" s="77">
        <v>0.24199999999999999</v>
      </c>
      <c r="V181" s="77">
        <v>0.24199999999999999</v>
      </c>
      <c r="W181" s="77">
        <v>0.24199999999999999</v>
      </c>
      <c r="X181" s="77">
        <v>0.24199999999999999</v>
      </c>
      <c r="Y181" s="77">
        <v>0.24199999999999999</v>
      </c>
      <c r="Z181" s="77">
        <v>0.24199999999999999</v>
      </c>
      <c r="AA181" s="77">
        <v>0.24199999999999999</v>
      </c>
      <c r="AB181" s="77">
        <v>0.24199999999999999</v>
      </c>
      <c r="AC181" s="77">
        <v>0.24199999999999999</v>
      </c>
      <c r="AD181" s="77">
        <v>0.24199999999999999</v>
      </c>
      <c r="AE181" s="77">
        <v>0.24199999999999999</v>
      </c>
      <c r="AF181" s="77">
        <v>0.24199999999999999</v>
      </c>
      <c r="AG181" s="77"/>
      <c r="AH181" s="77"/>
      <c r="AI181" s="77"/>
      <c r="AJ181" s="77"/>
    </row>
    <row r="182" spans="1:36" ht="13.8" x14ac:dyDescent="0.3">
      <c r="A182" s="77" t="s">
        <v>774</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8" x14ac:dyDescent="0.3">
      <c r="A183" s="77" t="s">
        <v>775</v>
      </c>
      <c r="B183" s="77">
        <v>0.24299999999999999</v>
      </c>
      <c r="C183" s="77">
        <v>0.245</v>
      </c>
      <c r="D183" s="77">
        <v>0.247</v>
      </c>
      <c r="E183" s="77">
        <v>0.249</v>
      </c>
      <c r="F183" s="77">
        <v>0.252</v>
      </c>
      <c r="G183" s="77">
        <v>0.254</v>
      </c>
      <c r="H183" s="77">
        <v>0.25600000000000001</v>
      </c>
      <c r="I183" s="77">
        <v>0.25900000000000001</v>
      </c>
      <c r="J183" s="77">
        <v>0.26100000000000001</v>
      </c>
      <c r="K183" s="77">
        <v>0.26300000000000001</v>
      </c>
      <c r="L183" s="77">
        <v>0.26600000000000001</v>
      </c>
      <c r="M183" s="77">
        <v>0.26700000000000002</v>
      </c>
      <c r="N183" s="77">
        <v>0.26800000000000002</v>
      </c>
      <c r="O183" s="77">
        <v>0.26900000000000002</v>
      </c>
      <c r="P183" s="77">
        <v>0.27</v>
      </c>
      <c r="Q183" s="77">
        <v>0.27100000000000002</v>
      </c>
      <c r="R183" s="77">
        <v>0.27200000000000002</v>
      </c>
      <c r="S183" s="77">
        <v>0.27300000000000002</v>
      </c>
      <c r="T183" s="77">
        <v>0.27400000000000002</v>
      </c>
      <c r="U183" s="77">
        <v>0.27500000000000002</v>
      </c>
      <c r="V183" s="77">
        <v>0.27600000000000002</v>
      </c>
      <c r="W183" s="77">
        <v>0.27700000000000002</v>
      </c>
      <c r="X183" s="77">
        <v>0.27800000000000002</v>
      </c>
      <c r="Y183" s="77">
        <v>0.27900000000000003</v>
      </c>
      <c r="Z183" s="77">
        <v>0.28000000000000003</v>
      </c>
      <c r="AA183" s="77">
        <v>0.28100000000000003</v>
      </c>
      <c r="AB183" s="77">
        <v>0.28199999999999997</v>
      </c>
      <c r="AC183" s="77">
        <v>0.28299999999999997</v>
      </c>
      <c r="AD183" s="77">
        <v>0.28399999999999997</v>
      </c>
      <c r="AE183" s="77">
        <v>0.28499999999999998</v>
      </c>
      <c r="AF183" s="77">
        <v>0.28599999999999998</v>
      </c>
      <c r="AG183" s="77"/>
      <c r="AH183" s="77"/>
      <c r="AI183" s="77"/>
      <c r="AJ183" s="77"/>
    </row>
    <row r="184" spans="1:36" ht="13.8" x14ac:dyDescent="0.3">
      <c r="A184" s="77" t="s">
        <v>776</v>
      </c>
      <c r="B184" s="77">
        <v>0.20599999999999999</v>
      </c>
      <c r="C184" s="77">
        <v>0.20599999999999999</v>
      </c>
      <c r="D184" s="77">
        <v>0.20599999999999999</v>
      </c>
      <c r="E184" s="77">
        <v>0.20599999999999999</v>
      </c>
      <c r="F184" s="77">
        <v>0.20599999999999999</v>
      </c>
      <c r="G184" s="77">
        <v>0.20599999999999999</v>
      </c>
      <c r="H184" s="77">
        <v>0.20599999999999999</v>
      </c>
      <c r="I184" s="77">
        <v>0.20599999999999999</v>
      </c>
      <c r="J184" s="77">
        <v>0.20599999999999999</v>
      </c>
      <c r="K184" s="77">
        <v>0.20599999999999999</v>
      </c>
      <c r="L184" s="77">
        <v>0.20599999999999999</v>
      </c>
      <c r="M184" s="77">
        <v>0.20599999999999999</v>
      </c>
      <c r="N184" s="77">
        <v>0.20599999999999999</v>
      </c>
      <c r="O184" s="77">
        <v>0.20599999999999999</v>
      </c>
      <c r="P184" s="77">
        <v>0.20599999999999999</v>
      </c>
      <c r="Q184" s="77">
        <v>0.20599999999999999</v>
      </c>
      <c r="R184" s="77">
        <v>0.20599999999999999</v>
      </c>
      <c r="S184" s="77">
        <v>0.20599999999999999</v>
      </c>
      <c r="T184" s="77">
        <v>0.20599999999999999</v>
      </c>
      <c r="U184" s="77">
        <v>0.20599999999999999</v>
      </c>
      <c r="V184" s="77">
        <v>0.20599999999999999</v>
      </c>
      <c r="W184" s="77">
        <v>0.20599999999999999</v>
      </c>
      <c r="X184" s="77">
        <v>0.20599999999999999</v>
      </c>
      <c r="Y184" s="77">
        <v>0.20599999999999999</v>
      </c>
      <c r="Z184" s="77">
        <v>0.20599999999999999</v>
      </c>
      <c r="AA184" s="77">
        <v>0.20599999999999999</v>
      </c>
      <c r="AB184" s="77">
        <v>0.20599999999999999</v>
      </c>
      <c r="AC184" s="77">
        <v>0.20599999999999999</v>
      </c>
      <c r="AD184" s="77">
        <v>0.20599999999999999</v>
      </c>
      <c r="AE184" s="77">
        <v>0.20599999999999999</v>
      </c>
      <c r="AF184" s="77">
        <v>0.20599999999999999</v>
      </c>
      <c r="AG184" s="77"/>
      <c r="AH184" s="77"/>
      <c r="AI184" s="77"/>
      <c r="AJ184" s="77"/>
    </row>
    <row r="185" spans="1:36" ht="13.8" x14ac:dyDescent="0.3">
      <c r="A185" s="77" t="s">
        <v>777</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8" x14ac:dyDescent="0.3">
      <c r="A186" s="77" t="s">
        <v>778</v>
      </c>
      <c r="B186" s="77">
        <v>0.57599999999999996</v>
      </c>
      <c r="C186" s="77">
        <v>0.57599999999999996</v>
      </c>
      <c r="D186" s="77">
        <v>0.57599999999999996</v>
      </c>
      <c r="E186" s="77">
        <v>0.57599999999999996</v>
      </c>
      <c r="F186" s="77">
        <v>0.57599999999999996</v>
      </c>
      <c r="G186" s="77">
        <v>0.57599999999999996</v>
      </c>
      <c r="H186" s="77">
        <v>0.57599999999999996</v>
      </c>
      <c r="I186" s="77">
        <v>0.57599999999999996</v>
      </c>
      <c r="J186" s="77">
        <v>0.57599999999999996</v>
      </c>
      <c r="K186" s="77">
        <v>0.57599999999999996</v>
      </c>
      <c r="L186" s="77">
        <v>0.57599999999999996</v>
      </c>
      <c r="M186" s="77">
        <v>0.57599999999999996</v>
      </c>
      <c r="N186" s="77">
        <v>0.57599999999999996</v>
      </c>
      <c r="O186" s="77">
        <v>0.57599999999999996</v>
      </c>
      <c r="P186" s="77">
        <v>0.57599999999999996</v>
      </c>
      <c r="Q186" s="77">
        <v>0.57599999999999996</v>
      </c>
      <c r="R186" s="77">
        <v>0.57599999999999996</v>
      </c>
      <c r="S186" s="77">
        <v>0.57599999999999996</v>
      </c>
      <c r="T186" s="77">
        <v>0.57599999999999996</v>
      </c>
      <c r="U186" s="77">
        <v>0.57599999999999996</v>
      </c>
      <c r="V186" s="77">
        <v>0.57599999999999996</v>
      </c>
      <c r="W186" s="77">
        <v>0.57599999999999996</v>
      </c>
      <c r="X186" s="77">
        <v>0.57599999999999996</v>
      </c>
      <c r="Y186" s="77">
        <v>0.57599999999999996</v>
      </c>
      <c r="Z186" s="77">
        <v>0.57599999999999996</v>
      </c>
      <c r="AA186" s="77">
        <v>0.57599999999999996</v>
      </c>
      <c r="AB186" s="77">
        <v>0.57599999999999996</v>
      </c>
      <c r="AC186" s="77">
        <v>0.57599999999999996</v>
      </c>
      <c r="AD186" s="77">
        <v>0.57599999999999996</v>
      </c>
      <c r="AE186" s="77">
        <v>0.57599999999999996</v>
      </c>
      <c r="AF186" s="77">
        <v>0.57599999999999996</v>
      </c>
      <c r="AG186" s="77"/>
      <c r="AH186" s="77"/>
      <c r="AI186" s="77"/>
      <c r="AJ186" s="77"/>
    </row>
    <row r="187" spans="1:36" ht="13.8" x14ac:dyDescent="0.3">
      <c r="A187" s="77" t="s">
        <v>779</v>
      </c>
      <c r="B187" s="77">
        <v>0.625</v>
      </c>
      <c r="C187" s="77">
        <v>0.625</v>
      </c>
      <c r="D187" s="77">
        <v>0.625</v>
      </c>
      <c r="E187" s="77">
        <v>0.625</v>
      </c>
      <c r="F187" s="77">
        <v>0.625</v>
      </c>
      <c r="G187" s="77">
        <v>0.625</v>
      </c>
      <c r="H187" s="77">
        <v>0.625</v>
      </c>
      <c r="I187" s="77">
        <v>0.625</v>
      </c>
      <c r="J187" s="77">
        <v>0.625</v>
      </c>
      <c r="K187" s="77">
        <v>0.625</v>
      </c>
      <c r="L187" s="77">
        <v>0.625</v>
      </c>
      <c r="M187" s="77">
        <v>0.625</v>
      </c>
      <c r="N187" s="77">
        <v>0.625</v>
      </c>
      <c r="O187" s="77">
        <v>0.625</v>
      </c>
      <c r="P187" s="77">
        <v>0.625</v>
      </c>
      <c r="Q187" s="77">
        <v>0.625</v>
      </c>
      <c r="R187" s="77">
        <v>0.625</v>
      </c>
      <c r="S187" s="77">
        <v>0.625</v>
      </c>
      <c r="T187" s="77">
        <v>0.625</v>
      </c>
      <c r="U187" s="77">
        <v>0.625</v>
      </c>
      <c r="V187" s="77">
        <v>0.625</v>
      </c>
      <c r="W187" s="77">
        <v>0.625</v>
      </c>
      <c r="X187" s="77">
        <v>0.625</v>
      </c>
      <c r="Y187" s="77">
        <v>0.625</v>
      </c>
      <c r="Z187" s="77">
        <v>0.625</v>
      </c>
      <c r="AA187" s="77">
        <v>0.625</v>
      </c>
      <c r="AB187" s="77">
        <v>0.625</v>
      </c>
      <c r="AC187" s="77">
        <v>0.625</v>
      </c>
      <c r="AD187" s="77">
        <v>0.625</v>
      </c>
      <c r="AE187" s="77">
        <v>0.625</v>
      </c>
      <c r="AF187" s="77">
        <v>0.625</v>
      </c>
      <c r="AG187" s="77"/>
      <c r="AH187" s="77"/>
      <c r="AI187" s="77"/>
      <c r="AJ187" s="77"/>
    </row>
    <row r="188" spans="1:36" ht="13.8" x14ac:dyDescent="0.3">
      <c r="A188" s="77" t="s">
        <v>780</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8" x14ac:dyDescent="0.3">
      <c r="A189" s="77" t="s">
        <v>781</v>
      </c>
      <c r="B189" s="77">
        <v>0.68799999999999994</v>
      </c>
      <c r="C189" s="77">
        <v>0.68799999999999994</v>
      </c>
      <c r="D189" s="77">
        <v>0.68799999999999994</v>
      </c>
      <c r="E189" s="77">
        <v>0.68799999999999994</v>
      </c>
      <c r="F189" s="77">
        <v>0.68799999999999994</v>
      </c>
      <c r="G189" s="77">
        <v>0.68799999999999994</v>
      </c>
      <c r="H189" s="77">
        <v>0.68799999999999994</v>
      </c>
      <c r="I189" s="77">
        <v>0.68799999999999994</v>
      </c>
      <c r="J189" s="77">
        <v>0.68799999999999994</v>
      </c>
      <c r="K189" s="77">
        <v>0.68799999999999994</v>
      </c>
      <c r="L189" s="77">
        <v>0.68799999999999994</v>
      </c>
      <c r="M189" s="77">
        <v>0.68799999999999994</v>
      </c>
      <c r="N189" s="77">
        <v>0.68799999999999994</v>
      </c>
      <c r="O189" s="77">
        <v>0.68799999999999994</v>
      </c>
      <c r="P189" s="77">
        <v>0.68799999999999994</v>
      </c>
      <c r="Q189" s="77">
        <v>0.68799999999999994</v>
      </c>
      <c r="R189" s="77">
        <v>0.68799999999999994</v>
      </c>
      <c r="S189" s="77">
        <v>0.68799999999999994</v>
      </c>
      <c r="T189" s="77">
        <v>0.68799999999999994</v>
      </c>
      <c r="U189" s="77">
        <v>0.68799999999999994</v>
      </c>
      <c r="V189" s="77">
        <v>0.68799999999999994</v>
      </c>
      <c r="W189" s="77">
        <v>0.68799999999999994</v>
      </c>
      <c r="X189" s="77">
        <v>0.68799999999999994</v>
      </c>
      <c r="Y189" s="77">
        <v>0.68799999999999994</v>
      </c>
      <c r="Z189" s="77">
        <v>0.68799999999999994</v>
      </c>
      <c r="AA189" s="77">
        <v>0.68799999999999994</v>
      </c>
      <c r="AB189" s="77">
        <v>0.68799999999999994</v>
      </c>
      <c r="AC189" s="77">
        <v>0.68799999999999994</v>
      </c>
      <c r="AD189" s="77">
        <v>0.68799999999999994</v>
      </c>
      <c r="AE189" s="77">
        <v>0.68799999999999994</v>
      </c>
      <c r="AF189" s="77">
        <v>0.68799999999999994</v>
      </c>
      <c r="AG189" s="77"/>
      <c r="AH189" s="77"/>
      <c r="AI189" s="77"/>
      <c r="AJ189" s="77"/>
    </row>
    <row r="190" spans="1:36" ht="13.8" x14ac:dyDescent="0.3">
      <c r="A190" s="77" t="s">
        <v>782</v>
      </c>
      <c r="B190" s="77">
        <v>0.69099999999999995</v>
      </c>
      <c r="C190" s="77">
        <v>0.69099999999999995</v>
      </c>
      <c r="D190" s="77">
        <v>0.69099999999999995</v>
      </c>
      <c r="E190" s="77">
        <v>0.69099999999999995</v>
      </c>
      <c r="F190" s="77">
        <v>0.69099999999999995</v>
      </c>
      <c r="G190" s="77">
        <v>0.69099999999999995</v>
      </c>
      <c r="H190" s="77">
        <v>0.69099999999999995</v>
      </c>
      <c r="I190" s="77">
        <v>0.69099999999999995</v>
      </c>
      <c r="J190" s="77">
        <v>0.69099999999999995</v>
      </c>
      <c r="K190" s="77">
        <v>0.69099999999999995</v>
      </c>
      <c r="L190" s="77">
        <v>0.69099999999999995</v>
      </c>
      <c r="M190" s="77">
        <v>0.69099999999999995</v>
      </c>
      <c r="N190" s="77">
        <v>0.69099999999999995</v>
      </c>
      <c r="O190" s="77">
        <v>0.69099999999999995</v>
      </c>
      <c r="P190" s="77">
        <v>0.69099999999999995</v>
      </c>
      <c r="Q190" s="77">
        <v>0.69099999999999995</v>
      </c>
      <c r="R190" s="77">
        <v>0.69099999999999995</v>
      </c>
      <c r="S190" s="77">
        <v>0.69099999999999995</v>
      </c>
      <c r="T190" s="77">
        <v>0.69099999999999995</v>
      </c>
      <c r="U190" s="77">
        <v>0.69099999999999995</v>
      </c>
      <c r="V190" s="77">
        <v>0.69099999999999995</v>
      </c>
      <c r="W190" s="77">
        <v>0.69099999999999995</v>
      </c>
      <c r="X190" s="77">
        <v>0.69099999999999995</v>
      </c>
      <c r="Y190" s="77">
        <v>0.69099999999999995</v>
      </c>
      <c r="Z190" s="77">
        <v>0.69099999999999995</v>
      </c>
      <c r="AA190" s="77">
        <v>0.69099999999999995</v>
      </c>
      <c r="AB190" s="77">
        <v>0.69099999999999995</v>
      </c>
      <c r="AC190" s="77">
        <v>0.69099999999999995</v>
      </c>
      <c r="AD190" s="77">
        <v>0.69099999999999995</v>
      </c>
      <c r="AE190" s="77">
        <v>0.69099999999999995</v>
      </c>
      <c r="AF190" s="77">
        <v>0.69099999999999995</v>
      </c>
      <c r="AG190" s="77"/>
      <c r="AH190" s="77"/>
      <c r="AI190" s="77"/>
      <c r="AJ190" s="77"/>
    </row>
    <row r="191" spans="1:36" ht="13.8" x14ac:dyDescent="0.3">
      <c r="A191" s="77" t="s">
        <v>783</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8" x14ac:dyDescent="0.3">
      <c r="A192" s="77" t="s">
        <v>784</v>
      </c>
      <c r="B192" s="77">
        <v>0.76</v>
      </c>
      <c r="C192" s="77">
        <v>0.76</v>
      </c>
      <c r="D192" s="77">
        <v>0.76</v>
      </c>
      <c r="E192" s="77">
        <v>0.76</v>
      </c>
      <c r="F192" s="77">
        <v>0.76</v>
      </c>
      <c r="G192" s="77">
        <v>0.76</v>
      </c>
      <c r="H192" s="77">
        <v>0.76</v>
      </c>
      <c r="I192" s="77">
        <v>0.76</v>
      </c>
      <c r="J192" s="77">
        <v>0.76</v>
      </c>
      <c r="K192" s="77">
        <v>0.76</v>
      </c>
      <c r="L192" s="77">
        <v>0.76</v>
      </c>
      <c r="M192" s="77">
        <v>0.76</v>
      </c>
      <c r="N192" s="77">
        <v>0.76</v>
      </c>
      <c r="O192" s="77">
        <v>0.76</v>
      </c>
      <c r="P192" s="77">
        <v>0.76</v>
      </c>
      <c r="Q192" s="77">
        <v>0.76</v>
      </c>
      <c r="R192" s="77">
        <v>0.76</v>
      </c>
      <c r="S192" s="77">
        <v>0.76</v>
      </c>
      <c r="T192" s="77">
        <v>0.76</v>
      </c>
      <c r="U192" s="77">
        <v>0.76</v>
      </c>
      <c r="V192" s="77">
        <v>0.76</v>
      </c>
      <c r="W192" s="77">
        <v>0.76</v>
      </c>
      <c r="X192" s="77">
        <v>0.76</v>
      </c>
      <c r="Y192" s="77">
        <v>0.76</v>
      </c>
      <c r="Z192" s="77">
        <v>0.76</v>
      </c>
      <c r="AA192" s="77">
        <v>0.76</v>
      </c>
      <c r="AB192" s="77">
        <v>0.76</v>
      </c>
      <c r="AC192" s="77">
        <v>0.76</v>
      </c>
      <c r="AD192" s="77">
        <v>0.76</v>
      </c>
      <c r="AE192" s="77">
        <v>0.76</v>
      </c>
      <c r="AF192" s="77">
        <v>0.76</v>
      </c>
      <c r="AG192" s="77"/>
      <c r="AH192" s="77"/>
      <c r="AI192" s="77"/>
      <c r="AJ192" s="77"/>
    </row>
    <row r="193" spans="1:36" ht="13.8" x14ac:dyDescent="0.3">
      <c r="A193" s="77" t="s">
        <v>785</v>
      </c>
      <c r="B193" s="77">
        <v>5.6000000000000001E-2</v>
      </c>
      <c r="C193" s="77">
        <v>5.6000000000000001E-2</v>
      </c>
      <c r="D193" s="77">
        <v>5.6000000000000001E-2</v>
      </c>
      <c r="E193" s="77">
        <v>5.6000000000000001E-2</v>
      </c>
      <c r="F193" s="77">
        <v>5.6000000000000001E-2</v>
      </c>
      <c r="G193" s="77">
        <v>5.6000000000000001E-2</v>
      </c>
      <c r="H193" s="77">
        <v>5.6000000000000001E-2</v>
      </c>
      <c r="I193" s="77">
        <v>5.6000000000000001E-2</v>
      </c>
      <c r="J193" s="77">
        <v>5.6000000000000001E-2</v>
      </c>
      <c r="K193" s="77">
        <v>5.6000000000000001E-2</v>
      </c>
      <c r="L193" s="77">
        <v>5.6000000000000001E-2</v>
      </c>
      <c r="M193" s="77">
        <v>5.6000000000000001E-2</v>
      </c>
      <c r="N193" s="77">
        <v>5.6000000000000001E-2</v>
      </c>
      <c r="O193" s="77">
        <v>5.6000000000000001E-2</v>
      </c>
      <c r="P193" s="77">
        <v>5.6000000000000001E-2</v>
      </c>
      <c r="Q193" s="77">
        <v>5.6000000000000001E-2</v>
      </c>
      <c r="R193" s="77">
        <v>5.6000000000000001E-2</v>
      </c>
      <c r="S193" s="77">
        <v>5.6000000000000001E-2</v>
      </c>
      <c r="T193" s="77">
        <v>5.6000000000000001E-2</v>
      </c>
      <c r="U193" s="77">
        <v>5.6000000000000001E-2</v>
      </c>
      <c r="V193" s="77">
        <v>5.6000000000000001E-2</v>
      </c>
      <c r="W193" s="77">
        <v>5.6000000000000001E-2</v>
      </c>
      <c r="X193" s="77">
        <v>5.6000000000000001E-2</v>
      </c>
      <c r="Y193" s="77">
        <v>5.6000000000000001E-2</v>
      </c>
      <c r="Z193" s="77">
        <v>5.6000000000000001E-2</v>
      </c>
      <c r="AA193" s="77">
        <v>5.6000000000000001E-2</v>
      </c>
      <c r="AB193" s="77">
        <v>5.6000000000000001E-2</v>
      </c>
      <c r="AC193" s="77">
        <v>5.6000000000000001E-2</v>
      </c>
      <c r="AD193" s="77">
        <v>5.6000000000000001E-2</v>
      </c>
      <c r="AE193" s="77">
        <v>5.6000000000000001E-2</v>
      </c>
      <c r="AF193" s="77">
        <v>5.6000000000000001E-2</v>
      </c>
      <c r="AG193" s="77"/>
      <c r="AH193" s="77"/>
      <c r="AI193" s="77"/>
      <c r="AJ193" s="77"/>
    </row>
    <row r="194" spans="1:36" ht="13.8" x14ac:dyDescent="0.3">
      <c r="A194" s="77" t="s">
        <v>786</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8" x14ac:dyDescent="0.3">
      <c r="A195" s="77" t="s">
        <v>787</v>
      </c>
      <c r="B195" s="77">
        <v>6.2E-2</v>
      </c>
      <c r="C195" s="77">
        <v>6.2E-2</v>
      </c>
      <c r="D195" s="77">
        <v>6.2E-2</v>
      </c>
      <c r="E195" s="77">
        <v>6.2E-2</v>
      </c>
      <c r="F195" s="77">
        <v>6.2E-2</v>
      </c>
      <c r="G195" s="77">
        <v>6.2E-2</v>
      </c>
      <c r="H195" s="77">
        <v>6.2E-2</v>
      </c>
      <c r="I195" s="77">
        <v>6.2E-2</v>
      </c>
      <c r="J195" s="77">
        <v>6.2E-2</v>
      </c>
      <c r="K195" s="77">
        <v>6.2E-2</v>
      </c>
      <c r="L195" s="77">
        <v>6.2E-2</v>
      </c>
      <c r="M195" s="77">
        <v>6.2E-2</v>
      </c>
      <c r="N195" s="77">
        <v>6.2E-2</v>
      </c>
      <c r="O195" s="77">
        <v>6.2E-2</v>
      </c>
      <c r="P195" s="77">
        <v>6.2E-2</v>
      </c>
      <c r="Q195" s="77">
        <v>6.2E-2</v>
      </c>
      <c r="R195" s="77">
        <v>6.2E-2</v>
      </c>
      <c r="S195" s="77">
        <v>6.2E-2</v>
      </c>
      <c r="T195" s="77">
        <v>6.2E-2</v>
      </c>
      <c r="U195" s="77">
        <v>6.2E-2</v>
      </c>
      <c r="V195" s="77">
        <v>6.2E-2</v>
      </c>
      <c r="W195" s="77">
        <v>6.2E-2</v>
      </c>
      <c r="X195" s="77">
        <v>6.2E-2</v>
      </c>
      <c r="Y195" s="77">
        <v>6.2E-2</v>
      </c>
      <c r="Z195" s="77">
        <v>6.2E-2</v>
      </c>
      <c r="AA195" s="77">
        <v>6.2E-2</v>
      </c>
      <c r="AB195" s="77">
        <v>6.2E-2</v>
      </c>
      <c r="AC195" s="77">
        <v>6.2E-2</v>
      </c>
      <c r="AD195" s="77">
        <v>6.2E-2</v>
      </c>
      <c r="AE195" s="77">
        <v>6.2E-2</v>
      </c>
      <c r="AF195" s="77">
        <v>6.2E-2</v>
      </c>
      <c r="AG195" s="77"/>
      <c r="AH195" s="77"/>
      <c r="AI195" s="77"/>
      <c r="AJ195" s="77"/>
    </row>
    <row r="196" spans="1:36" ht="13.8" x14ac:dyDescent="0.3">
      <c r="A196" s="77" t="s">
        <v>788</v>
      </c>
      <c r="B196" s="77">
        <v>0.13300000000000001</v>
      </c>
      <c r="C196" s="77">
        <v>0.13300000000000001</v>
      </c>
      <c r="D196" s="77">
        <v>0.13300000000000001</v>
      </c>
      <c r="E196" s="77">
        <v>0.13300000000000001</v>
      </c>
      <c r="F196" s="77">
        <v>0.13300000000000001</v>
      </c>
      <c r="G196" s="77">
        <v>0.13300000000000001</v>
      </c>
      <c r="H196" s="77">
        <v>0.13300000000000001</v>
      </c>
      <c r="I196" s="77">
        <v>0.13300000000000001</v>
      </c>
      <c r="J196" s="77">
        <v>0.13300000000000001</v>
      </c>
      <c r="K196" s="77">
        <v>0.13300000000000001</v>
      </c>
      <c r="L196" s="77">
        <v>0.13300000000000001</v>
      </c>
      <c r="M196" s="77">
        <v>0.13300000000000001</v>
      </c>
      <c r="N196" s="77">
        <v>0.13300000000000001</v>
      </c>
      <c r="O196" s="77">
        <v>0.13300000000000001</v>
      </c>
      <c r="P196" s="77">
        <v>0.13300000000000001</v>
      </c>
      <c r="Q196" s="77">
        <v>0.13300000000000001</v>
      </c>
      <c r="R196" s="77">
        <v>0.13300000000000001</v>
      </c>
      <c r="S196" s="77">
        <v>0.13300000000000001</v>
      </c>
      <c r="T196" s="77">
        <v>0.13300000000000001</v>
      </c>
      <c r="U196" s="77">
        <v>0.13300000000000001</v>
      </c>
      <c r="V196" s="77">
        <v>0.13300000000000001</v>
      </c>
      <c r="W196" s="77">
        <v>0.13300000000000001</v>
      </c>
      <c r="X196" s="77">
        <v>0.13300000000000001</v>
      </c>
      <c r="Y196" s="77">
        <v>0.13300000000000001</v>
      </c>
      <c r="Z196" s="77">
        <v>0.13300000000000001</v>
      </c>
      <c r="AA196" s="77">
        <v>0.13300000000000001</v>
      </c>
      <c r="AB196" s="77">
        <v>0.13300000000000001</v>
      </c>
      <c r="AC196" s="77">
        <v>0.13300000000000001</v>
      </c>
      <c r="AD196" s="77">
        <v>0.13300000000000001</v>
      </c>
      <c r="AE196" s="77">
        <v>0.13300000000000001</v>
      </c>
      <c r="AF196" s="77">
        <v>0.13300000000000001</v>
      </c>
      <c r="AG196" s="77"/>
      <c r="AH196" s="77"/>
      <c r="AI196" s="77"/>
      <c r="AJ196" s="77"/>
    </row>
    <row r="197" spans="1:36" ht="13.8" x14ac:dyDescent="0.3">
      <c r="A197" s="77" t="s">
        <v>789</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8" x14ac:dyDescent="0.3">
      <c r="A198" s="77" t="s">
        <v>790</v>
      </c>
      <c r="B198" s="77">
        <v>0.14599999999999999</v>
      </c>
      <c r="C198" s="77">
        <v>0.14599999999999999</v>
      </c>
      <c r="D198" s="77">
        <v>0.14599999999999999</v>
      </c>
      <c r="E198" s="77">
        <v>0.14599999999999999</v>
      </c>
      <c r="F198" s="77">
        <v>0.14599999999999999</v>
      </c>
      <c r="G198" s="77">
        <v>0.14599999999999999</v>
      </c>
      <c r="H198" s="77">
        <v>0.14599999999999999</v>
      </c>
      <c r="I198" s="77">
        <v>0.14599999999999999</v>
      </c>
      <c r="J198" s="77">
        <v>0.14599999999999999</v>
      </c>
      <c r="K198" s="77">
        <v>0.14599999999999999</v>
      </c>
      <c r="L198" s="77">
        <v>0.14599999999999999</v>
      </c>
      <c r="M198" s="77">
        <v>0.14599999999999999</v>
      </c>
      <c r="N198" s="77">
        <v>0.14599999999999999</v>
      </c>
      <c r="O198" s="77">
        <v>0.14599999999999999</v>
      </c>
      <c r="P198" s="77">
        <v>0.14599999999999999</v>
      </c>
      <c r="Q198" s="77">
        <v>0.14599999999999999</v>
      </c>
      <c r="R198" s="77">
        <v>0.14599999999999999</v>
      </c>
      <c r="S198" s="77">
        <v>0.14599999999999999</v>
      </c>
      <c r="T198" s="77">
        <v>0.14599999999999999</v>
      </c>
      <c r="U198" s="77">
        <v>0.14599999999999999</v>
      </c>
      <c r="V198" s="77">
        <v>0.14599999999999999</v>
      </c>
      <c r="W198" s="77">
        <v>0.14599999999999999</v>
      </c>
      <c r="X198" s="77">
        <v>0.14599999999999999</v>
      </c>
      <c r="Y198" s="77">
        <v>0.14599999999999999</v>
      </c>
      <c r="Z198" s="77">
        <v>0.14599999999999999</v>
      </c>
      <c r="AA198" s="77">
        <v>0.14599999999999999</v>
      </c>
      <c r="AB198" s="77">
        <v>0.14599999999999999</v>
      </c>
      <c r="AC198" s="77">
        <v>0.14599999999999999</v>
      </c>
      <c r="AD198" s="77">
        <v>0.14599999999999999</v>
      </c>
      <c r="AE198" s="77">
        <v>0.14599999999999999</v>
      </c>
      <c r="AF198" s="77">
        <v>0.14599999999999999</v>
      </c>
      <c r="AG198" s="77"/>
      <c r="AH198" s="77"/>
      <c r="AI198" s="77"/>
      <c r="AJ198" s="77"/>
    </row>
    <row r="199" spans="1:36" ht="13.8" x14ac:dyDescent="0.3">
      <c r="A199" s="77" t="s">
        <v>791</v>
      </c>
      <c r="B199" s="77">
        <v>0.75800000000000001</v>
      </c>
      <c r="C199" s="77">
        <v>0.75800000000000001</v>
      </c>
      <c r="D199" s="77">
        <v>0.75800000000000001</v>
      </c>
      <c r="E199" s="77">
        <v>0.75800000000000001</v>
      </c>
      <c r="F199" s="77">
        <v>0.75800000000000001</v>
      </c>
      <c r="G199" s="77">
        <v>0.75800000000000001</v>
      </c>
      <c r="H199" s="77">
        <v>0.75800000000000001</v>
      </c>
      <c r="I199" s="77">
        <v>0.75800000000000001</v>
      </c>
      <c r="J199" s="77">
        <v>0.75800000000000001</v>
      </c>
      <c r="K199" s="77">
        <v>0.75800000000000001</v>
      </c>
      <c r="L199" s="77">
        <v>0.75800000000000001</v>
      </c>
      <c r="M199" s="77">
        <v>0.75800000000000001</v>
      </c>
      <c r="N199" s="77">
        <v>0.75800000000000001</v>
      </c>
      <c r="O199" s="77">
        <v>0.75800000000000001</v>
      </c>
      <c r="P199" s="77">
        <v>0.75800000000000001</v>
      </c>
      <c r="Q199" s="77">
        <v>0.75800000000000001</v>
      </c>
      <c r="R199" s="77">
        <v>0.75800000000000001</v>
      </c>
      <c r="S199" s="77">
        <v>0.75800000000000001</v>
      </c>
      <c r="T199" s="77">
        <v>0.75800000000000001</v>
      </c>
      <c r="U199" s="77">
        <v>0.75800000000000001</v>
      </c>
      <c r="V199" s="77">
        <v>0.75800000000000001</v>
      </c>
      <c r="W199" s="77">
        <v>0.75800000000000001</v>
      </c>
      <c r="X199" s="77">
        <v>0.75800000000000001</v>
      </c>
      <c r="Y199" s="77">
        <v>0.75800000000000001</v>
      </c>
      <c r="Z199" s="77">
        <v>0.75800000000000001</v>
      </c>
      <c r="AA199" s="77">
        <v>0.75800000000000001</v>
      </c>
      <c r="AB199" s="77">
        <v>0.75800000000000001</v>
      </c>
      <c r="AC199" s="77">
        <v>0.75800000000000001</v>
      </c>
      <c r="AD199" s="77">
        <v>0.75800000000000001</v>
      </c>
      <c r="AE199" s="77">
        <v>0.75800000000000001</v>
      </c>
      <c r="AF199" s="77">
        <v>0.75800000000000001</v>
      </c>
      <c r="AG199" s="77"/>
      <c r="AH199" s="77"/>
      <c r="AI199" s="77"/>
      <c r="AJ199" s="77"/>
    </row>
    <row r="200" spans="1:36" ht="13.8" x14ac:dyDescent="0.3">
      <c r="A200" s="77" t="s">
        <v>792</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8" x14ac:dyDescent="0.3">
      <c r="A201" s="77" t="s">
        <v>793</v>
      </c>
      <c r="B201" s="77">
        <v>0.83399999999999996</v>
      </c>
      <c r="C201" s="77">
        <v>0.83399999999999996</v>
      </c>
      <c r="D201" s="77">
        <v>0.83399999999999996</v>
      </c>
      <c r="E201" s="77">
        <v>0.83399999999999996</v>
      </c>
      <c r="F201" s="77">
        <v>0.83399999999999996</v>
      </c>
      <c r="G201" s="77">
        <v>0.83399999999999996</v>
      </c>
      <c r="H201" s="77">
        <v>0.83399999999999996</v>
      </c>
      <c r="I201" s="77">
        <v>0.83399999999999996</v>
      </c>
      <c r="J201" s="77">
        <v>0.83399999999999996</v>
      </c>
      <c r="K201" s="77">
        <v>0.83399999999999996</v>
      </c>
      <c r="L201" s="77">
        <v>0.83399999999999996</v>
      </c>
      <c r="M201" s="77">
        <v>0.83399999999999996</v>
      </c>
      <c r="N201" s="77">
        <v>0.83399999999999996</v>
      </c>
      <c r="O201" s="77">
        <v>0.83399999999999996</v>
      </c>
      <c r="P201" s="77">
        <v>0.83399999999999996</v>
      </c>
      <c r="Q201" s="77">
        <v>0.83399999999999996</v>
      </c>
      <c r="R201" s="77">
        <v>0.83399999999999996</v>
      </c>
      <c r="S201" s="77">
        <v>0.83399999999999996</v>
      </c>
      <c r="T201" s="77">
        <v>0.83399999999999996</v>
      </c>
      <c r="U201" s="77">
        <v>0.83399999999999996</v>
      </c>
      <c r="V201" s="77">
        <v>0.83399999999999996</v>
      </c>
      <c r="W201" s="77">
        <v>0.83399999999999996</v>
      </c>
      <c r="X201" s="77">
        <v>0.83399999999999996</v>
      </c>
      <c r="Y201" s="77">
        <v>0.83399999999999996</v>
      </c>
      <c r="Z201" s="77">
        <v>0.83399999999999996</v>
      </c>
      <c r="AA201" s="77">
        <v>0.83399999999999996</v>
      </c>
      <c r="AB201" s="77">
        <v>0.83399999999999996</v>
      </c>
      <c r="AC201" s="77">
        <v>0.83399999999999996</v>
      </c>
      <c r="AD201" s="77">
        <v>0.83399999999999996</v>
      </c>
      <c r="AE201" s="77">
        <v>0.83399999999999996</v>
      </c>
      <c r="AF201" s="77">
        <v>0.83399999999999996</v>
      </c>
      <c r="AG201" s="77"/>
      <c r="AH201" s="77"/>
      <c r="AI201" s="77"/>
      <c r="AJ201" s="77"/>
    </row>
    <row r="202" spans="1:36" ht="13.8" x14ac:dyDescent="0.3">
      <c r="A202" s="77" t="s">
        <v>794</v>
      </c>
      <c r="B202" s="77">
        <v>0.49199999999999999</v>
      </c>
      <c r="C202" s="77">
        <v>0.49199999999999999</v>
      </c>
      <c r="D202" s="77">
        <v>0.49199999999999999</v>
      </c>
      <c r="E202" s="77">
        <v>0.49199999999999999</v>
      </c>
      <c r="F202" s="77">
        <v>0.49199999999999999</v>
      </c>
      <c r="G202" s="77">
        <v>0.49199999999999999</v>
      </c>
      <c r="H202" s="77">
        <v>0.49199999999999999</v>
      </c>
      <c r="I202" s="77">
        <v>0.49199999999999999</v>
      </c>
      <c r="J202" s="77">
        <v>0.49199999999999999</v>
      </c>
      <c r="K202" s="77">
        <v>0.49199999999999999</v>
      </c>
      <c r="L202" s="77">
        <v>0.49199999999999999</v>
      </c>
      <c r="M202" s="77">
        <v>0.49199999999999999</v>
      </c>
      <c r="N202" s="77">
        <v>0.49199999999999999</v>
      </c>
      <c r="O202" s="77">
        <v>0.49199999999999999</v>
      </c>
      <c r="P202" s="77">
        <v>0.49199999999999999</v>
      </c>
      <c r="Q202" s="77">
        <v>0.49199999999999999</v>
      </c>
      <c r="R202" s="77">
        <v>0.49199999999999999</v>
      </c>
      <c r="S202" s="77">
        <v>0.49199999999999999</v>
      </c>
      <c r="T202" s="77">
        <v>0.49199999999999999</v>
      </c>
      <c r="U202" s="77">
        <v>0.49199999999999999</v>
      </c>
      <c r="V202" s="77">
        <v>0.49199999999999999</v>
      </c>
      <c r="W202" s="77">
        <v>0.49199999999999999</v>
      </c>
      <c r="X202" s="77">
        <v>0.49199999999999999</v>
      </c>
      <c r="Y202" s="77">
        <v>0.49199999999999999</v>
      </c>
      <c r="Z202" s="77">
        <v>0.49199999999999999</v>
      </c>
      <c r="AA202" s="77">
        <v>0.49199999999999999</v>
      </c>
      <c r="AB202" s="77">
        <v>0.49199999999999999</v>
      </c>
      <c r="AC202" s="77">
        <v>0.49199999999999999</v>
      </c>
      <c r="AD202" s="77">
        <v>0.49199999999999999</v>
      </c>
      <c r="AE202" s="77">
        <v>0.49199999999999999</v>
      </c>
      <c r="AF202" s="77">
        <v>0.49199999999999999</v>
      </c>
      <c r="AG202" s="77"/>
      <c r="AH202" s="77"/>
      <c r="AI202" s="77"/>
      <c r="AJ202" s="77"/>
    </row>
    <row r="203" spans="1:36" ht="13.8" x14ac:dyDescent="0.3">
      <c r="A203" s="77" t="s">
        <v>795</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8" x14ac:dyDescent="0.3">
      <c r="A204" s="77" t="s">
        <v>796</v>
      </c>
      <c r="B204" s="77">
        <v>0.49199999999999999</v>
      </c>
      <c r="C204" s="77">
        <v>0.498</v>
      </c>
      <c r="D204" s="77">
        <v>0.503</v>
      </c>
      <c r="E204" s="77">
        <v>0.50800000000000001</v>
      </c>
      <c r="F204" s="77">
        <v>0.51200000000000001</v>
      </c>
      <c r="G204" s="77">
        <v>0.51700000000000002</v>
      </c>
      <c r="H204" s="77">
        <v>0.52100000000000002</v>
      </c>
      <c r="I204" s="77">
        <v>0.52500000000000002</v>
      </c>
      <c r="J204" s="77">
        <v>0.52900000000000003</v>
      </c>
      <c r="K204" s="77">
        <v>0.53300000000000003</v>
      </c>
      <c r="L204" s="77">
        <v>0.53700000000000003</v>
      </c>
      <c r="M204" s="77">
        <v>0.53800000000000003</v>
      </c>
      <c r="N204" s="77">
        <v>0.54</v>
      </c>
      <c r="O204" s="77">
        <v>0.54200000000000004</v>
      </c>
      <c r="P204" s="77">
        <v>0.54300000000000004</v>
      </c>
      <c r="Q204" s="77">
        <v>0.54500000000000004</v>
      </c>
      <c r="R204" s="77">
        <v>0.54600000000000004</v>
      </c>
      <c r="S204" s="77">
        <v>0.54800000000000004</v>
      </c>
      <c r="T204" s="77">
        <v>0.54900000000000004</v>
      </c>
      <c r="U204" s="77">
        <v>0.55100000000000005</v>
      </c>
      <c r="V204" s="77">
        <v>0.55200000000000005</v>
      </c>
      <c r="W204" s="77">
        <v>0.55400000000000005</v>
      </c>
      <c r="X204" s="77">
        <v>0.55500000000000005</v>
      </c>
      <c r="Y204" s="77">
        <v>0.55700000000000005</v>
      </c>
      <c r="Z204" s="77">
        <v>0.55800000000000005</v>
      </c>
      <c r="AA204" s="77">
        <v>0.55900000000000005</v>
      </c>
      <c r="AB204" s="77">
        <v>0.56100000000000005</v>
      </c>
      <c r="AC204" s="77">
        <v>0.56200000000000006</v>
      </c>
      <c r="AD204" s="77">
        <v>0.56299999999999994</v>
      </c>
      <c r="AE204" s="77">
        <v>0.56499999999999995</v>
      </c>
      <c r="AF204" s="77">
        <v>0.56599999999999995</v>
      </c>
      <c r="AG204" s="77"/>
      <c r="AH204" s="77"/>
      <c r="AI204" s="77"/>
      <c r="AJ204" s="77"/>
    </row>
    <row r="205" spans="1:36" ht="13.8" x14ac:dyDescent="0.3">
      <c r="A205" s="77" t="s">
        <v>797</v>
      </c>
      <c r="B205" s="77">
        <v>5.6000000000000001E-2</v>
      </c>
      <c r="C205" s="77">
        <v>5.6000000000000001E-2</v>
      </c>
      <c r="D205" s="77">
        <v>5.6000000000000001E-2</v>
      </c>
      <c r="E205" s="77">
        <v>5.6000000000000001E-2</v>
      </c>
      <c r="F205" s="77">
        <v>5.6000000000000001E-2</v>
      </c>
      <c r="G205" s="77">
        <v>5.6000000000000001E-2</v>
      </c>
      <c r="H205" s="77">
        <v>5.6000000000000001E-2</v>
      </c>
      <c r="I205" s="77">
        <v>5.6000000000000001E-2</v>
      </c>
      <c r="J205" s="77">
        <v>5.6000000000000001E-2</v>
      </c>
      <c r="K205" s="77">
        <v>5.6000000000000001E-2</v>
      </c>
      <c r="L205" s="77">
        <v>5.6000000000000001E-2</v>
      </c>
      <c r="M205" s="77">
        <v>5.6000000000000001E-2</v>
      </c>
      <c r="N205" s="77">
        <v>5.6000000000000001E-2</v>
      </c>
      <c r="O205" s="77">
        <v>5.6000000000000001E-2</v>
      </c>
      <c r="P205" s="77">
        <v>5.6000000000000001E-2</v>
      </c>
      <c r="Q205" s="77">
        <v>5.6000000000000001E-2</v>
      </c>
      <c r="R205" s="77">
        <v>5.6000000000000001E-2</v>
      </c>
      <c r="S205" s="77">
        <v>5.6000000000000001E-2</v>
      </c>
      <c r="T205" s="77">
        <v>5.6000000000000001E-2</v>
      </c>
      <c r="U205" s="77">
        <v>5.6000000000000001E-2</v>
      </c>
      <c r="V205" s="77">
        <v>5.6000000000000001E-2</v>
      </c>
      <c r="W205" s="77">
        <v>5.6000000000000001E-2</v>
      </c>
      <c r="X205" s="77">
        <v>5.6000000000000001E-2</v>
      </c>
      <c r="Y205" s="77">
        <v>5.6000000000000001E-2</v>
      </c>
      <c r="Z205" s="77">
        <v>5.6000000000000001E-2</v>
      </c>
      <c r="AA205" s="77">
        <v>5.6000000000000001E-2</v>
      </c>
      <c r="AB205" s="77">
        <v>5.6000000000000001E-2</v>
      </c>
      <c r="AC205" s="77">
        <v>5.6000000000000001E-2</v>
      </c>
      <c r="AD205" s="77">
        <v>5.6000000000000001E-2</v>
      </c>
      <c r="AE205" s="77">
        <v>5.6000000000000001E-2</v>
      </c>
      <c r="AF205" s="77">
        <v>5.6000000000000001E-2</v>
      </c>
      <c r="AG205" s="77"/>
      <c r="AH205" s="77"/>
      <c r="AI205" s="77"/>
      <c r="AJ205" s="77"/>
    </row>
    <row r="206" spans="1:36" ht="13.8" x14ac:dyDescent="0.3">
      <c r="A206" s="77" t="s">
        <v>798</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8" x14ac:dyDescent="0.3">
      <c r="A207" s="77" t="s">
        <v>799</v>
      </c>
      <c r="B207" s="77">
        <v>6.2E-2</v>
      </c>
      <c r="C207" s="77">
        <v>6.2E-2</v>
      </c>
      <c r="D207" s="77">
        <v>6.2E-2</v>
      </c>
      <c r="E207" s="77">
        <v>6.2E-2</v>
      </c>
      <c r="F207" s="77">
        <v>6.2E-2</v>
      </c>
      <c r="G207" s="77">
        <v>6.2E-2</v>
      </c>
      <c r="H207" s="77">
        <v>6.2E-2</v>
      </c>
      <c r="I207" s="77">
        <v>6.2E-2</v>
      </c>
      <c r="J207" s="77">
        <v>6.2E-2</v>
      </c>
      <c r="K207" s="77">
        <v>6.2E-2</v>
      </c>
      <c r="L207" s="77">
        <v>6.2E-2</v>
      </c>
      <c r="M207" s="77">
        <v>6.2E-2</v>
      </c>
      <c r="N207" s="77">
        <v>6.2E-2</v>
      </c>
      <c r="O207" s="77">
        <v>6.2E-2</v>
      </c>
      <c r="P207" s="77">
        <v>6.2E-2</v>
      </c>
      <c r="Q207" s="77">
        <v>6.2E-2</v>
      </c>
      <c r="R207" s="77">
        <v>6.2E-2</v>
      </c>
      <c r="S207" s="77">
        <v>6.2E-2</v>
      </c>
      <c r="T207" s="77">
        <v>6.2E-2</v>
      </c>
      <c r="U207" s="77">
        <v>6.2E-2</v>
      </c>
      <c r="V207" s="77">
        <v>6.2E-2</v>
      </c>
      <c r="W207" s="77">
        <v>6.2E-2</v>
      </c>
      <c r="X207" s="77">
        <v>6.2E-2</v>
      </c>
      <c r="Y207" s="77">
        <v>6.2E-2</v>
      </c>
      <c r="Z207" s="77">
        <v>6.2E-2</v>
      </c>
      <c r="AA207" s="77">
        <v>6.2E-2</v>
      </c>
      <c r="AB207" s="77">
        <v>6.2E-2</v>
      </c>
      <c r="AC207" s="77">
        <v>6.2E-2</v>
      </c>
      <c r="AD207" s="77">
        <v>6.2E-2</v>
      </c>
      <c r="AE207" s="77">
        <v>6.2E-2</v>
      </c>
      <c r="AF207" s="77">
        <v>6.2E-2</v>
      </c>
      <c r="AG207" s="77"/>
      <c r="AH207" s="77"/>
      <c r="AI207" s="77"/>
      <c r="AJ207" s="77"/>
    </row>
    <row r="208" spans="1:36" ht="13.8" x14ac:dyDescent="0.3">
      <c r="A208" s="77" t="s">
        <v>800</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8" x14ac:dyDescent="0.3">
      <c r="A209" s="77" t="s">
        <v>801</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8" x14ac:dyDescent="0.3">
      <c r="A210" s="77" t="s">
        <v>802</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8" x14ac:dyDescent="0.3">
      <c r="A211" s="77" t="s">
        <v>803</v>
      </c>
      <c r="B211" s="77">
        <v>0.64600000000000002</v>
      </c>
      <c r="C211" s="77">
        <v>0.64600000000000002</v>
      </c>
      <c r="D211" s="77">
        <v>0.64600000000000002</v>
      </c>
      <c r="E211" s="77">
        <v>0.64600000000000002</v>
      </c>
      <c r="F211" s="77">
        <v>0.64600000000000002</v>
      </c>
      <c r="G211" s="77">
        <v>0.64600000000000002</v>
      </c>
      <c r="H211" s="77">
        <v>0.64600000000000002</v>
      </c>
      <c r="I211" s="77">
        <v>0.64600000000000002</v>
      </c>
      <c r="J211" s="77">
        <v>0.64600000000000002</v>
      </c>
      <c r="K211" s="77">
        <v>0.64600000000000002</v>
      </c>
      <c r="L211" s="77">
        <v>0.64600000000000002</v>
      </c>
      <c r="M211" s="77">
        <v>0.64600000000000002</v>
      </c>
      <c r="N211" s="77">
        <v>0.64600000000000002</v>
      </c>
      <c r="O211" s="77">
        <v>0.64600000000000002</v>
      </c>
      <c r="P211" s="77">
        <v>0.64600000000000002</v>
      </c>
      <c r="Q211" s="77">
        <v>0.64600000000000002</v>
      </c>
      <c r="R211" s="77">
        <v>0.64600000000000002</v>
      </c>
      <c r="S211" s="77">
        <v>0.64600000000000002</v>
      </c>
      <c r="T211" s="77">
        <v>0.64600000000000002</v>
      </c>
      <c r="U211" s="77">
        <v>0.64600000000000002</v>
      </c>
      <c r="V211" s="77">
        <v>0.64600000000000002</v>
      </c>
      <c r="W211" s="77">
        <v>0.64600000000000002</v>
      </c>
      <c r="X211" s="77">
        <v>0.64600000000000002</v>
      </c>
      <c r="Y211" s="77">
        <v>0.64600000000000002</v>
      </c>
      <c r="Z211" s="77">
        <v>0.64600000000000002</v>
      </c>
      <c r="AA211" s="77">
        <v>0.64600000000000002</v>
      </c>
      <c r="AB211" s="77">
        <v>0.64600000000000002</v>
      </c>
      <c r="AC211" s="77">
        <v>0.64600000000000002</v>
      </c>
      <c r="AD211" s="77">
        <v>0.64600000000000002</v>
      </c>
      <c r="AE211" s="77">
        <v>0.64600000000000002</v>
      </c>
      <c r="AF211" s="77">
        <v>0.64600000000000002</v>
      </c>
      <c r="AG211" s="77"/>
      <c r="AH211" s="77"/>
      <c r="AI211" s="77"/>
      <c r="AJ211" s="77"/>
    </row>
    <row r="212" spans="1:36" ht="13.8" x14ac:dyDescent="0.3">
      <c r="A212" s="77" t="s">
        <v>804</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8" x14ac:dyDescent="0.3">
      <c r="A213" s="77" t="s">
        <v>805</v>
      </c>
      <c r="B213" s="77">
        <v>0.71099999999999997</v>
      </c>
      <c r="C213" s="77">
        <v>0.71099999999999997</v>
      </c>
      <c r="D213" s="77">
        <v>0.71099999999999997</v>
      </c>
      <c r="E213" s="77">
        <v>0.71099999999999997</v>
      </c>
      <c r="F213" s="77">
        <v>0.71099999999999997</v>
      </c>
      <c r="G213" s="77">
        <v>0.71099999999999997</v>
      </c>
      <c r="H213" s="77">
        <v>0.71099999999999997</v>
      </c>
      <c r="I213" s="77">
        <v>0.71099999999999997</v>
      </c>
      <c r="J213" s="77">
        <v>0.71099999999999997</v>
      </c>
      <c r="K213" s="77">
        <v>0.71099999999999997</v>
      </c>
      <c r="L213" s="77">
        <v>0.71099999999999997</v>
      </c>
      <c r="M213" s="77">
        <v>0.71099999999999997</v>
      </c>
      <c r="N213" s="77">
        <v>0.71099999999999997</v>
      </c>
      <c r="O213" s="77">
        <v>0.71099999999999997</v>
      </c>
      <c r="P213" s="77">
        <v>0.71099999999999997</v>
      </c>
      <c r="Q213" s="77">
        <v>0.71099999999999997</v>
      </c>
      <c r="R213" s="77">
        <v>0.71099999999999997</v>
      </c>
      <c r="S213" s="77">
        <v>0.71099999999999997</v>
      </c>
      <c r="T213" s="77">
        <v>0.71099999999999997</v>
      </c>
      <c r="U213" s="77">
        <v>0.71099999999999997</v>
      </c>
      <c r="V213" s="77">
        <v>0.71099999999999997</v>
      </c>
      <c r="W213" s="77">
        <v>0.71099999999999997</v>
      </c>
      <c r="X213" s="77">
        <v>0.71099999999999997</v>
      </c>
      <c r="Y213" s="77">
        <v>0.71099999999999997</v>
      </c>
      <c r="Z213" s="77">
        <v>0.71099999999999997</v>
      </c>
      <c r="AA213" s="77">
        <v>0.71099999999999997</v>
      </c>
      <c r="AB213" s="77">
        <v>0.71099999999999997</v>
      </c>
      <c r="AC213" s="77">
        <v>0.71099999999999997</v>
      </c>
      <c r="AD213" s="77">
        <v>0.71099999999999997</v>
      </c>
      <c r="AE213" s="77">
        <v>0.71099999999999997</v>
      </c>
      <c r="AF213" s="77">
        <v>0.71099999999999997</v>
      </c>
      <c r="AG213" s="77"/>
      <c r="AH213" s="77"/>
      <c r="AI213" s="77"/>
      <c r="AJ213" s="77"/>
    </row>
    <row r="214" spans="1:36" ht="13.8"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3.8" x14ac:dyDescent="0.3">
      <c r="A215" s="81" t="s">
        <v>831</v>
      </c>
      <c r="B215" s="81"/>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4.4" x14ac:dyDescent="0.3">
      <c r="A216" s="1" t="s">
        <v>831</v>
      </c>
      <c r="B216"/>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4.4" x14ac:dyDescent="0.3">
      <c r="A217" s="1"/>
      <c r="B217"/>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4.4" x14ac:dyDescent="0.3">
      <c r="A218" t="s">
        <v>1054</v>
      </c>
      <c r="B218">
        <v>3</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4.4" x14ac:dyDescent="0.3">
      <c r="A219" t="s">
        <v>832</v>
      </c>
      <c r="B219">
        <v>61127.365236523648</v>
      </c>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4" x14ac:dyDescent="0.3">
      <c r="A220" t="s">
        <v>834</v>
      </c>
      <c r="B220">
        <v>2.2046199999999998</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4" x14ac:dyDescent="0.3">
      <c r="A221" t="s">
        <v>835</v>
      </c>
      <c r="B221">
        <f>B219*B220</f>
        <v>134762.61194774476</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4" x14ac:dyDescent="0.3">
      <c r="A222" t="s">
        <v>833</v>
      </c>
      <c r="B222">
        <f>B218/B221*dollars_2022_2012</f>
        <v>1.7475173313746466E-5</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4" x14ac:dyDescent="0.3">
      <c r="A223"/>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4" x14ac:dyDescent="0.3">
      <c r="A224" t="s">
        <v>1055</v>
      </c>
      <c r="B224">
        <v>1.5</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4" x14ac:dyDescent="0.3">
      <c r="A225" t="s">
        <v>832</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4" x14ac:dyDescent="0.3">
      <c r="A226" t="s">
        <v>834</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4" x14ac:dyDescent="0.3">
      <c r="A227" t="s">
        <v>835</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4" x14ac:dyDescent="0.3">
      <c r="A228" t="s">
        <v>833</v>
      </c>
      <c r="B228">
        <f>B224/B227*dollars_2022_2012</f>
        <v>8.7375866568732332E-6</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4" x14ac:dyDescent="0.3">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4" x14ac:dyDescent="0.3">
      <c r="A230" s="1" t="s">
        <v>1056</v>
      </c>
      <c r="B230"/>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4" x14ac:dyDescent="0.3">
      <c r="A231" t="s">
        <v>1057</v>
      </c>
      <c r="B231" s="347">
        <v>2021</v>
      </c>
      <c r="C231">
        <v>2022</v>
      </c>
      <c r="D231" s="347">
        <v>2023</v>
      </c>
      <c r="E231">
        <v>2024</v>
      </c>
      <c r="F231" s="347">
        <v>2025</v>
      </c>
      <c r="G231">
        <v>2026</v>
      </c>
      <c r="H231" s="347">
        <v>2027</v>
      </c>
      <c r="I231">
        <v>2028</v>
      </c>
      <c r="J231" s="347">
        <v>2029</v>
      </c>
      <c r="K231">
        <v>2030</v>
      </c>
      <c r="L231" s="347">
        <v>2031</v>
      </c>
      <c r="M231">
        <v>2032</v>
      </c>
      <c r="N231" s="347">
        <v>2033</v>
      </c>
      <c r="O231">
        <v>2034</v>
      </c>
      <c r="P231" s="347">
        <v>2035</v>
      </c>
      <c r="Q231">
        <v>2036</v>
      </c>
      <c r="R231" s="347">
        <v>2037</v>
      </c>
      <c r="S231">
        <v>2038</v>
      </c>
      <c r="T231" s="347">
        <v>2039</v>
      </c>
      <c r="U231">
        <v>2040</v>
      </c>
      <c r="V231" s="347">
        <v>2041</v>
      </c>
      <c r="W231">
        <v>2042</v>
      </c>
      <c r="X231" s="347">
        <v>2043</v>
      </c>
      <c r="Y231">
        <v>2044</v>
      </c>
      <c r="Z231" s="347">
        <v>2045</v>
      </c>
      <c r="AA231">
        <v>2046</v>
      </c>
      <c r="AB231" s="347">
        <v>2047</v>
      </c>
      <c r="AC231">
        <v>2048</v>
      </c>
      <c r="AD231" s="347">
        <v>2049</v>
      </c>
      <c r="AE231">
        <v>2050</v>
      </c>
      <c r="AF231" s="77"/>
      <c r="AG231" s="77"/>
      <c r="AH231" s="77"/>
      <c r="AI231" s="77"/>
      <c r="AJ231" s="77"/>
    </row>
    <row r="232" spans="1:36" ht="14.4" x14ac:dyDescent="0.3">
      <c r="A232" t="s">
        <v>1058</v>
      </c>
      <c r="B232" s="19">
        <v>0.05</v>
      </c>
      <c r="C232" s="19">
        <v>0.05</v>
      </c>
      <c r="D232" s="19">
        <v>0.05</v>
      </c>
      <c r="E232" s="19">
        <v>0.05</v>
      </c>
      <c r="F232" s="19">
        <v>0.05</v>
      </c>
      <c r="G232" s="19">
        <v>0.05</v>
      </c>
      <c r="H232" s="19">
        <v>0.05</v>
      </c>
      <c r="I232" s="19">
        <v>0.05</v>
      </c>
      <c r="J232" s="19">
        <v>0.05</v>
      </c>
      <c r="K232" s="19">
        <v>0.05</v>
      </c>
      <c r="L232" s="19">
        <v>0.05</v>
      </c>
      <c r="M232" s="19">
        <v>0.05</v>
      </c>
      <c r="N232" s="19">
        <v>0.05</v>
      </c>
      <c r="O232" s="19">
        <v>0.05</v>
      </c>
      <c r="P232" s="19">
        <v>0.05</v>
      </c>
      <c r="Q232" s="19">
        <v>0.05</v>
      </c>
      <c r="R232" s="19">
        <v>0.05</v>
      </c>
      <c r="S232" s="19">
        <v>0.05</v>
      </c>
      <c r="T232" s="19">
        <v>0.05</v>
      </c>
      <c r="U232" s="19">
        <v>0.05</v>
      </c>
      <c r="V232" s="19">
        <v>0.05</v>
      </c>
      <c r="W232" s="19">
        <v>0.05</v>
      </c>
      <c r="X232" s="19">
        <v>0.05</v>
      </c>
      <c r="Y232" s="19">
        <v>0.05</v>
      </c>
      <c r="Z232" s="19">
        <v>0.05</v>
      </c>
      <c r="AA232" s="19">
        <v>0.05</v>
      </c>
      <c r="AB232" s="19">
        <v>0.05</v>
      </c>
      <c r="AC232" s="19">
        <v>0.05</v>
      </c>
      <c r="AD232" s="19">
        <v>0.05</v>
      </c>
      <c r="AE232" s="19">
        <v>0.05</v>
      </c>
      <c r="AF232" s="77"/>
      <c r="AG232" s="77"/>
      <c r="AH232" s="77"/>
      <c r="AI232" s="77"/>
      <c r="AJ232" s="77"/>
    </row>
    <row r="233" spans="1:36" ht="14.4" x14ac:dyDescent="0.3">
      <c r="A233" t="s">
        <v>1059</v>
      </c>
      <c r="B233" s="19">
        <v>0.95</v>
      </c>
      <c r="C233" s="19">
        <v>0.86309999999999998</v>
      </c>
      <c r="D233" s="19">
        <v>0.77789999999999992</v>
      </c>
      <c r="E233" s="19">
        <v>0.69279999999999997</v>
      </c>
      <c r="F233" s="19">
        <v>0.60829999999999995</v>
      </c>
      <c r="G233" s="19">
        <v>0.52400000000000002</v>
      </c>
      <c r="H233" s="19">
        <v>0.43959999999999999</v>
      </c>
      <c r="I233" s="19">
        <v>0.35619999999999996</v>
      </c>
      <c r="J233" s="19">
        <v>0.27269999999999994</v>
      </c>
      <c r="K233" s="19">
        <v>0.18999999999999995</v>
      </c>
      <c r="L233" s="19">
        <v>0.19289999999999996</v>
      </c>
      <c r="M233" s="19">
        <v>0.19439999999999991</v>
      </c>
      <c r="N233" s="19">
        <v>0.19579999999999997</v>
      </c>
      <c r="O233" s="19">
        <v>0.19739999999999991</v>
      </c>
      <c r="P233" s="19">
        <v>0.19989999999999997</v>
      </c>
      <c r="Q233" s="19">
        <v>0.2014999999999999</v>
      </c>
      <c r="R233" s="19">
        <v>0.20289999999999997</v>
      </c>
      <c r="S233" s="19">
        <v>0.2044999999999999</v>
      </c>
      <c r="T233" s="19">
        <v>0.2056</v>
      </c>
      <c r="U233" s="19">
        <v>0.20649999999999991</v>
      </c>
      <c r="V233" s="19">
        <v>0.20699999999999996</v>
      </c>
      <c r="W233" s="19">
        <v>0.20799999999999996</v>
      </c>
      <c r="X233" s="19">
        <v>0.2107</v>
      </c>
      <c r="Y233" s="19">
        <v>0.21189999999999998</v>
      </c>
      <c r="Z233" s="19">
        <v>0.21429999999999993</v>
      </c>
      <c r="AA233" s="19">
        <v>0.2155999999999999</v>
      </c>
      <c r="AB233" s="19">
        <v>0.21589999999999998</v>
      </c>
      <c r="AC233" s="19">
        <v>0.21739999999999993</v>
      </c>
      <c r="AD233" s="19">
        <v>0.21899999999999997</v>
      </c>
      <c r="AE233" s="19">
        <v>0.22039999999999993</v>
      </c>
      <c r="AF233" s="77"/>
      <c r="AG233" s="77"/>
      <c r="AH233" s="77"/>
      <c r="AI233" s="77"/>
      <c r="AJ233" s="77"/>
    </row>
    <row r="234" spans="1:36" ht="14.4" x14ac:dyDescent="0.3">
      <c r="A234" t="s">
        <v>1060</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36" ht="14.4" x14ac:dyDescent="0.3">
      <c r="A235" t="s">
        <v>1061</v>
      </c>
      <c r="B235" s="19">
        <v>0</v>
      </c>
      <c r="C235" s="19">
        <v>0</v>
      </c>
      <c r="D235" s="19">
        <v>0</v>
      </c>
      <c r="E235" s="19">
        <v>0</v>
      </c>
      <c r="F235" s="19">
        <v>0</v>
      </c>
      <c r="G235" s="19">
        <v>0</v>
      </c>
      <c r="H235" s="19">
        <v>0</v>
      </c>
      <c r="I235" s="19">
        <v>0</v>
      </c>
      <c r="J235" s="19">
        <v>0</v>
      </c>
      <c r="K235" s="19">
        <v>0</v>
      </c>
      <c r="L235" s="19">
        <v>0</v>
      </c>
      <c r="M235" s="19">
        <v>0</v>
      </c>
      <c r="N235" s="19">
        <v>0</v>
      </c>
      <c r="O235" s="19">
        <v>0</v>
      </c>
      <c r="P235" s="19">
        <v>0</v>
      </c>
      <c r="Q235" s="19">
        <v>0</v>
      </c>
      <c r="R235" s="19">
        <v>0</v>
      </c>
      <c r="S235" s="19">
        <v>0</v>
      </c>
      <c r="T235" s="19">
        <v>0</v>
      </c>
      <c r="U235" s="19">
        <v>0</v>
      </c>
      <c r="V235" s="19">
        <v>0</v>
      </c>
      <c r="W235" s="19">
        <v>0</v>
      </c>
      <c r="X235" s="19">
        <v>0</v>
      </c>
      <c r="Y235" s="19">
        <v>0</v>
      </c>
      <c r="Z235" s="19">
        <v>0</v>
      </c>
      <c r="AA235" s="19">
        <v>0</v>
      </c>
      <c r="AB235" s="19">
        <v>0</v>
      </c>
      <c r="AC235" s="19">
        <v>0</v>
      </c>
      <c r="AD235" s="19">
        <v>0</v>
      </c>
      <c r="AE235" s="19">
        <v>0</v>
      </c>
      <c r="AF235" s="77"/>
      <c r="AG235" s="77"/>
      <c r="AH235" s="77"/>
      <c r="AI235" s="77"/>
      <c r="AJ235" s="77"/>
    </row>
    <row r="236" spans="1:36" ht="14.4" x14ac:dyDescent="0.3">
      <c r="A236" t="s">
        <v>1062</v>
      </c>
      <c r="B236" s="19">
        <v>0</v>
      </c>
      <c r="C236" s="19">
        <v>0</v>
      </c>
      <c r="D236" s="19">
        <v>0</v>
      </c>
      <c r="E236" s="19">
        <v>0</v>
      </c>
      <c r="F236" s="19">
        <v>0</v>
      </c>
      <c r="G236" s="19">
        <v>0</v>
      </c>
      <c r="H236" s="19">
        <v>0</v>
      </c>
      <c r="I236" s="19">
        <v>0</v>
      </c>
      <c r="J236" s="19">
        <v>0</v>
      </c>
      <c r="K236" s="19">
        <v>0</v>
      </c>
      <c r="L236" s="19">
        <v>0</v>
      </c>
      <c r="M236" s="19">
        <v>0</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36" ht="14.4" x14ac:dyDescent="0.3">
      <c r="A237" t="s">
        <v>1063</v>
      </c>
      <c r="B237" s="19">
        <v>0</v>
      </c>
      <c r="C237" s="19">
        <v>8.6900000000000005E-2</v>
      </c>
      <c r="D237" s="19">
        <v>0.1721</v>
      </c>
      <c r="E237" s="19">
        <v>0.25719999999999998</v>
      </c>
      <c r="F237" s="19">
        <v>0.3417</v>
      </c>
      <c r="G237" s="19">
        <v>0.42599999999999999</v>
      </c>
      <c r="H237" s="19">
        <v>0.51039999999999996</v>
      </c>
      <c r="I237" s="19">
        <v>0.59379999999999999</v>
      </c>
      <c r="J237" s="19">
        <v>0.67730000000000001</v>
      </c>
      <c r="K237" s="19">
        <v>0.76</v>
      </c>
      <c r="L237" s="19">
        <v>0.7571</v>
      </c>
      <c r="M237" s="19">
        <v>0.75560000000000005</v>
      </c>
      <c r="N237" s="19">
        <v>0.75419999999999998</v>
      </c>
      <c r="O237" s="19">
        <v>0.75260000000000005</v>
      </c>
      <c r="P237" s="19">
        <v>0.75009999999999999</v>
      </c>
      <c r="Q237" s="19">
        <v>0.74850000000000005</v>
      </c>
      <c r="R237" s="19">
        <v>0.74709999999999999</v>
      </c>
      <c r="S237" s="19">
        <v>0.74550000000000005</v>
      </c>
      <c r="T237" s="19">
        <v>0.74439999999999995</v>
      </c>
      <c r="U237" s="19">
        <v>0.74350000000000005</v>
      </c>
      <c r="V237" s="19">
        <v>0.74299999999999999</v>
      </c>
      <c r="W237" s="19">
        <v>0.74199999999999999</v>
      </c>
      <c r="X237" s="19">
        <v>0.73929999999999996</v>
      </c>
      <c r="Y237" s="19">
        <v>0.73809999999999998</v>
      </c>
      <c r="Z237" s="19">
        <v>0.73570000000000002</v>
      </c>
      <c r="AA237" s="19">
        <v>0.73440000000000005</v>
      </c>
      <c r="AB237" s="19">
        <v>0.73409999999999997</v>
      </c>
      <c r="AC237" s="19">
        <v>0.73260000000000003</v>
      </c>
      <c r="AD237" s="19">
        <v>0.73099999999999998</v>
      </c>
      <c r="AE237" s="19">
        <v>0.72960000000000003</v>
      </c>
      <c r="AF237" s="77"/>
      <c r="AG237" s="77"/>
      <c r="AH237" s="77"/>
      <c r="AI237" s="77"/>
      <c r="AJ237" s="77"/>
    </row>
    <row r="238" spans="1:36" ht="14.4" x14ac:dyDescent="0.3">
      <c r="A238" t="s">
        <v>1064</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4" x14ac:dyDescent="0.3">
      <c r="A239"/>
      <c r="B239"/>
      <c r="C239"/>
      <c r="D239"/>
      <c r="E239"/>
      <c r="F239"/>
      <c r="G239"/>
      <c r="H239"/>
      <c r="I239"/>
      <c r="J239"/>
      <c r="K239"/>
      <c r="L239"/>
      <c r="M239"/>
      <c r="N239"/>
      <c r="O239"/>
      <c r="P239"/>
      <c r="Q239"/>
      <c r="R239"/>
      <c r="S239"/>
      <c r="T239"/>
      <c r="U239"/>
      <c r="V239"/>
      <c r="W239"/>
      <c r="X239"/>
      <c r="Y239"/>
      <c r="Z239"/>
      <c r="AA239"/>
      <c r="AB239"/>
      <c r="AC239"/>
      <c r="AD239"/>
      <c r="AE239"/>
      <c r="AF239" s="77"/>
      <c r="AG239" s="77"/>
      <c r="AH239" s="77"/>
      <c r="AI239" s="77"/>
      <c r="AJ239" s="77"/>
    </row>
    <row r="240" spans="1:36" ht="14.4" x14ac:dyDescent="0.3">
      <c r="A240" s="1" t="s">
        <v>1065</v>
      </c>
      <c r="B240" s="19">
        <v>0</v>
      </c>
      <c r="C240" s="19">
        <v>0</v>
      </c>
      <c r="D240" s="5">
        <f>SUM(D232,D237)/SUM(D232:D238)*$B$222+D233/SUM(D232:D238)*$B$228</f>
        <v>1.0678204653364778E-5</v>
      </c>
      <c r="E240" s="5">
        <f t="shared" ref="E240:M240" si="32">SUM(E232,E237)/SUM(E232:E238)*$B$222+E233/SUM(E232:E238)*$B$228</f>
        <v>1.1421773277864689E-5</v>
      </c>
      <c r="F240" s="5">
        <f t="shared" si="32"/>
        <v>1.2160099350370479E-5</v>
      </c>
      <c r="G240" s="5">
        <f t="shared" si="32"/>
        <v>1.2896677905544892E-5</v>
      </c>
      <c r="H240" s="5">
        <f t="shared" si="32"/>
        <v>1.3634130219384993E-5</v>
      </c>
      <c r="I240" s="5">
        <f t="shared" si="32"/>
        <v>1.436284494656822E-5</v>
      </c>
      <c r="J240" s="5">
        <f t="shared" si="32"/>
        <v>1.5092433432417136E-5</v>
      </c>
      <c r="K240" s="5">
        <f t="shared" si="32"/>
        <v>1.5815031848940552E-5</v>
      </c>
      <c r="L240" s="5">
        <f t="shared" si="32"/>
        <v>1.5789692847635622E-5</v>
      </c>
      <c r="M240" s="5">
        <f t="shared" si="32"/>
        <v>1.5776586467650311E-5</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3.8"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74" ht="13.8" x14ac:dyDescent="0.3">
      <c r="A242" s="127" t="s">
        <v>848</v>
      </c>
      <c r="B242" s="127"/>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77"/>
      <c r="AH242" s="77"/>
      <c r="AI242" s="77"/>
      <c r="AJ242" s="77"/>
    </row>
    <row r="243" spans="1:74" ht="13.8"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3.8" x14ac:dyDescent="0.3">
      <c r="A244" s="77" t="s">
        <v>852</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3.8" x14ac:dyDescent="0.3">
      <c r="A245" s="77" t="s">
        <v>757</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3.8" x14ac:dyDescent="0.3">
      <c r="A246" s="77" t="s">
        <v>851</v>
      </c>
      <c r="B246" s="77">
        <v>55.752400000000002</v>
      </c>
      <c r="C246" s="77">
        <v>53.080800000000004</v>
      </c>
      <c r="D246" s="77">
        <v>35.336100000000002</v>
      </c>
      <c r="E246" s="77">
        <v>32.708399999999997</v>
      </c>
      <c r="F246" s="77">
        <v>29.970099999999999</v>
      </c>
      <c r="G246" s="77">
        <v>27.5809</v>
      </c>
      <c r="H246" s="77">
        <v>25.226600000000001</v>
      </c>
      <c r="I246" s="77">
        <v>23.170400000000001</v>
      </c>
      <c r="J246" s="77">
        <v>21.188199999999998</v>
      </c>
      <c r="K246" s="77">
        <v>19.2439</v>
      </c>
      <c r="L246" s="77">
        <v>18.0886</v>
      </c>
      <c r="M246" s="77">
        <v>17.2057</v>
      </c>
      <c r="N246" s="77">
        <v>16.649100000000001</v>
      </c>
      <c r="O246" s="77">
        <v>16.277100000000001</v>
      </c>
      <c r="P246" s="77">
        <v>15.7676</v>
      </c>
      <c r="Q246" s="77">
        <v>15.270300000000001</v>
      </c>
      <c r="R246" s="77">
        <v>14.748900000000001</v>
      </c>
      <c r="S246" s="77">
        <v>14.2789</v>
      </c>
      <c r="T246" s="77">
        <v>13.9671</v>
      </c>
      <c r="U246" s="77">
        <v>13.742699999999999</v>
      </c>
      <c r="V246" s="77">
        <v>13.6432</v>
      </c>
      <c r="W246" s="77">
        <v>13.4938</v>
      </c>
      <c r="X246" s="77">
        <v>13.180400000000001</v>
      </c>
      <c r="Y246" s="77">
        <v>12.9552</v>
      </c>
      <c r="Z246" s="77">
        <v>12.834899999999999</v>
      </c>
      <c r="AA246" s="77">
        <v>12.4894</v>
      </c>
      <c r="AB246" s="77">
        <v>12.160399999999999</v>
      </c>
      <c r="AC246" s="77">
        <v>11.8597</v>
      </c>
      <c r="AD246" s="77">
        <v>11.572100000000001</v>
      </c>
      <c r="AE246" s="77">
        <v>11.3109</v>
      </c>
      <c r="AF246" s="77">
        <v>16.479299999999999</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8"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8" x14ac:dyDescent="0.3">
      <c r="A248" s="77" t="s">
        <v>849</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8" x14ac:dyDescent="0.3">
      <c r="A249" s="77" t="s">
        <v>757</v>
      </c>
      <c r="B249" s="77">
        <v>2021</v>
      </c>
      <c r="C249" s="77">
        <v>2022</v>
      </c>
      <c r="D249" s="77">
        <v>2023</v>
      </c>
      <c r="E249" s="77">
        <v>2024</v>
      </c>
      <c r="F249" s="77">
        <v>2025</v>
      </c>
      <c r="G249" s="77">
        <v>2026</v>
      </c>
      <c r="H249" s="77">
        <v>2027</v>
      </c>
      <c r="I249" s="77">
        <v>2028</v>
      </c>
      <c r="J249" s="77">
        <v>2029</v>
      </c>
      <c r="K249" s="77">
        <v>2030</v>
      </c>
      <c r="L249" s="77">
        <v>2031</v>
      </c>
      <c r="M249" s="77">
        <v>2032</v>
      </c>
      <c r="N249" s="77">
        <v>2033</v>
      </c>
      <c r="O249" s="77">
        <v>2034</v>
      </c>
      <c r="P249" s="77">
        <v>2035</v>
      </c>
      <c r="Q249" s="77">
        <v>2036</v>
      </c>
      <c r="R249" s="77">
        <v>2037</v>
      </c>
      <c r="S249" s="77">
        <v>2038</v>
      </c>
      <c r="T249" s="77">
        <v>2039</v>
      </c>
      <c r="U249" s="77">
        <v>2040</v>
      </c>
      <c r="V249" s="77">
        <v>2041</v>
      </c>
      <c r="W249" s="77">
        <v>2042</v>
      </c>
      <c r="X249" s="77">
        <v>2043</v>
      </c>
      <c r="Y249" s="77">
        <v>2044</v>
      </c>
      <c r="Z249" s="77">
        <v>2045</v>
      </c>
      <c r="AA249" s="77">
        <v>2046</v>
      </c>
      <c r="AB249" s="77">
        <v>2047</v>
      </c>
      <c r="AC249" s="77">
        <v>2048</v>
      </c>
      <c r="AD249" s="77">
        <v>2049</v>
      </c>
      <c r="AE249" s="77">
        <v>2050</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8" x14ac:dyDescent="0.3">
      <c r="A250" s="77" t="s">
        <v>851</v>
      </c>
      <c r="B250" s="77">
        <v>46.671500000000002</v>
      </c>
      <c r="C250" s="77">
        <v>45.652999999999999</v>
      </c>
      <c r="D250" s="77">
        <v>35.264800000000001</v>
      </c>
      <c r="E250" s="77">
        <v>33.564799999999998</v>
      </c>
      <c r="F250" s="77">
        <v>31.793299999999999</v>
      </c>
      <c r="G250" s="77">
        <v>30.118400000000001</v>
      </c>
      <c r="H250" s="77">
        <v>28.4361</v>
      </c>
      <c r="I250" s="77">
        <v>27.102</v>
      </c>
      <c r="J250" s="77">
        <v>25.794699999999999</v>
      </c>
      <c r="K250" s="77">
        <v>24.5245</v>
      </c>
      <c r="L250" s="77">
        <v>23.755600000000001</v>
      </c>
      <c r="M250" s="77">
        <v>23.119700000000002</v>
      </c>
      <c r="N250" s="77">
        <v>22.690300000000001</v>
      </c>
      <c r="O250" s="77">
        <v>22.3383</v>
      </c>
      <c r="P250" s="77">
        <v>22.022300000000001</v>
      </c>
      <c r="Q250" s="77">
        <v>21.8232</v>
      </c>
      <c r="R250" s="77">
        <v>21.582899999999999</v>
      </c>
      <c r="S250" s="77">
        <v>21.334499999999998</v>
      </c>
      <c r="T250" s="77">
        <v>21.081600000000002</v>
      </c>
      <c r="U250" s="77">
        <v>20.8202</v>
      </c>
      <c r="V250" s="77">
        <v>20.532900000000001</v>
      </c>
      <c r="W250" s="77">
        <v>20.2607</v>
      </c>
      <c r="X250" s="77">
        <v>19.997599999999998</v>
      </c>
      <c r="Y250" s="77">
        <v>19.743200000000002</v>
      </c>
      <c r="Z250" s="77">
        <v>19.502700000000001</v>
      </c>
      <c r="AA250" s="77">
        <v>19.268799999999999</v>
      </c>
      <c r="AB250" s="77">
        <v>19.0518</v>
      </c>
      <c r="AC250" s="77">
        <v>18.849499999999999</v>
      </c>
      <c r="AD250" s="77">
        <v>18.651599999999998</v>
      </c>
      <c r="AE250" s="77">
        <v>18.467600000000001</v>
      </c>
      <c r="AF250" s="77">
        <v>16.521100000000001</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8"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8" x14ac:dyDescent="0.3">
      <c r="A252" s="77" t="s">
        <v>850</v>
      </c>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8" x14ac:dyDescent="0.3">
      <c r="A253" s="77" t="s">
        <v>757</v>
      </c>
      <c r="B253" s="77"/>
      <c r="C253" s="77"/>
      <c r="D253" s="77"/>
      <c r="E253" s="77">
        <v>2023</v>
      </c>
      <c r="F253" s="77">
        <v>2024</v>
      </c>
      <c r="G253" s="77">
        <v>2025</v>
      </c>
      <c r="H253" s="77">
        <v>2026</v>
      </c>
      <c r="I253" s="77">
        <v>2027</v>
      </c>
      <c r="J253" s="77">
        <v>2028</v>
      </c>
      <c r="K253" s="77">
        <v>2029</v>
      </c>
      <c r="L253" s="77">
        <v>2030</v>
      </c>
      <c r="M253" s="77">
        <v>2031</v>
      </c>
      <c r="N253" s="77">
        <v>2032</v>
      </c>
      <c r="O253" s="77">
        <v>2033</v>
      </c>
      <c r="P253" s="77">
        <v>2034</v>
      </c>
      <c r="Q253" s="77">
        <v>2035</v>
      </c>
      <c r="R253" s="77">
        <v>2036</v>
      </c>
      <c r="S253" s="77">
        <v>2037</v>
      </c>
      <c r="T253" s="77">
        <v>2038</v>
      </c>
      <c r="U253" s="77">
        <v>2039</v>
      </c>
      <c r="V253" s="77">
        <v>2040</v>
      </c>
      <c r="W253" s="77">
        <v>2041</v>
      </c>
      <c r="X253" s="77">
        <v>2042</v>
      </c>
      <c r="Y253" s="77">
        <v>2043</v>
      </c>
      <c r="Z253" s="77">
        <v>2044</v>
      </c>
      <c r="AA253" s="77">
        <v>2045</v>
      </c>
      <c r="AB253" s="77">
        <v>2046</v>
      </c>
      <c r="AC253" s="77">
        <v>2047</v>
      </c>
      <c r="AD253" s="77">
        <v>2048</v>
      </c>
      <c r="AE253" s="77">
        <v>2049</v>
      </c>
      <c r="AF253" s="77">
        <v>2050</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8" x14ac:dyDescent="0.3">
      <c r="A254" s="77" t="s">
        <v>851</v>
      </c>
      <c r="B254" s="77"/>
      <c r="C254" s="77"/>
      <c r="D254" s="77"/>
      <c r="E254" s="77" t="str">
        <f t="shared" ref="E254:AF254" si="33">IF(E246&lt;E250,"PTC","ITC")</f>
        <v>PTC</v>
      </c>
      <c r="F254" s="77" t="str">
        <f t="shared" si="33"/>
        <v>PTC</v>
      </c>
      <c r="G254" s="77" t="str">
        <f t="shared" si="33"/>
        <v>PTC</v>
      </c>
      <c r="H254" s="77" t="str">
        <f t="shared" si="33"/>
        <v>PTC</v>
      </c>
      <c r="I254" s="77" t="str">
        <f t="shared" si="33"/>
        <v>PTC</v>
      </c>
      <c r="J254" s="77" t="str">
        <f t="shared" si="33"/>
        <v>PTC</v>
      </c>
      <c r="K254" s="77" t="str">
        <f t="shared" si="33"/>
        <v>PTC</v>
      </c>
      <c r="L254" s="77" t="str">
        <f t="shared" si="33"/>
        <v>PTC</v>
      </c>
      <c r="M254" s="77" t="str">
        <f t="shared" si="33"/>
        <v>PTC</v>
      </c>
      <c r="N254" s="77" t="str">
        <f t="shared" si="33"/>
        <v>PTC</v>
      </c>
      <c r="O254" s="77" t="str">
        <f t="shared" si="33"/>
        <v>PTC</v>
      </c>
      <c r="P254" s="77" t="str">
        <f t="shared" si="33"/>
        <v>PTC</v>
      </c>
      <c r="Q254" s="77" t="str">
        <f t="shared" si="33"/>
        <v>PTC</v>
      </c>
      <c r="R254" s="77" t="str">
        <f t="shared" si="33"/>
        <v>PTC</v>
      </c>
      <c r="S254" s="77" t="str">
        <f t="shared" si="33"/>
        <v>PTC</v>
      </c>
      <c r="T254" s="77" t="str">
        <f t="shared" si="33"/>
        <v>PTC</v>
      </c>
      <c r="U254" s="77" t="str">
        <f t="shared" si="33"/>
        <v>PTC</v>
      </c>
      <c r="V254" s="77" t="str">
        <f t="shared" si="33"/>
        <v>PTC</v>
      </c>
      <c r="W254" s="77" t="str">
        <f t="shared" si="33"/>
        <v>PTC</v>
      </c>
      <c r="X254" s="77" t="str">
        <f t="shared" si="33"/>
        <v>PTC</v>
      </c>
      <c r="Y254" s="77" t="str">
        <f t="shared" si="33"/>
        <v>PTC</v>
      </c>
      <c r="Z254" s="77" t="str">
        <f t="shared" si="33"/>
        <v>PTC</v>
      </c>
      <c r="AA254" s="77" t="str">
        <f t="shared" si="33"/>
        <v>PTC</v>
      </c>
      <c r="AB254" s="77" t="str">
        <f t="shared" si="33"/>
        <v>PTC</v>
      </c>
      <c r="AC254" s="77" t="str">
        <f t="shared" si="33"/>
        <v>PTC</v>
      </c>
      <c r="AD254" s="77" t="str">
        <f t="shared" si="33"/>
        <v>PTC</v>
      </c>
      <c r="AE254" s="77" t="str">
        <f t="shared" si="33"/>
        <v>PTC</v>
      </c>
      <c r="AF254" s="77" t="str">
        <f t="shared" si="33"/>
        <v>PTC</v>
      </c>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8"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8"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8"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8"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8"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8"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8"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8"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8"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8"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8"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8"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8"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8"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8"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8"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8"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8"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8"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8"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8"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8"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8"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8"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8"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8"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8"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8"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8"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8"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8"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8"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8"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8"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8"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8"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8"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8"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8"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8"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8"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8"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8"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8"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8"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8"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8"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8"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8"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8"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8"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8"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8"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8"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8"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8"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8"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8"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8"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8"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8"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8"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8"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8"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8"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8"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8"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8"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8"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8"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8"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8"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8"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8"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8"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8"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8"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8"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8"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8"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8"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8"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8"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8"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8"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8"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8"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8"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8"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8"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8"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8"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8"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8"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8"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8"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8"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8"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8"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8"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8"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8"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8"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8"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8"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8"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8"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8"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8"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8"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8"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8"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8"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8"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8"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8"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8"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8"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8"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8"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8"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8"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8"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8"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8"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8"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8"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8"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8"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8"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8"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8"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8"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8"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8"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8"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8"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8"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8"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8"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8"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8"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8"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8"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8"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8"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8"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8"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8"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8"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8"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8"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8"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8"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8"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8"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8"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8"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8"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8"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8"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8"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8"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8"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8"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8"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8"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8"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8"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8"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8"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8"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8"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8"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8"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8"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8"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3.8"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3.8"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3.8"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3.8"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3.8"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3.8"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3.8"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3.8"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3.8"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3.8"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1875" defaultRowHeight="14.4" x14ac:dyDescent="0.3"/>
  <cols>
    <col min="1" max="1" width="32.44140625" customWidth="1"/>
    <col min="2" max="2" width="87.77734375" customWidth="1"/>
    <col min="13" max="13" width="11.5546875" customWidth="1"/>
  </cols>
  <sheetData>
    <row r="1" spans="1:14" x14ac:dyDescent="0.3">
      <c r="A1" t="s">
        <v>5</v>
      </c>
    </row>
    <row r="2" spans="1:14" x14ac:dyDescent="0.3">
      <c r="A2" s="1" t="s">
        <v>166</v>
      </c>
    </row>
    <row r="3" spans="1:14" x14ac:dyDescent="0.3">
      <c r="A3" t="s">
        <v>7</v>
      </c>
    </row>
    <row r="4" spans="1:14" x14ac:dyDescent="0.3">
      <c r="A4" t="s">
        <v>13</v>
      </c>
    </row>
    <row r="5" spans="1:14" x14ac:dyDescent="0.3">
      <c r="A5" t="s">
        <v>14</v>
      </c>
    </row>
    <row r="7" spans="1:14" x14ac:dyDescent="0.3">
      <c r="B7" s="1"/>
      <c r="C7" s="1" t="s">
        <v>8</v>
      </c>
      <c r="D7" s="1"/>
      <c r="E7" s="1"/>
      <c r="F7" s="1"/>
      <c r="G7" s="1"/>
      <c r="H7" s="1" t="s">
        <v>9</v>
      </c>
      <c r="I7" s="1"/>
      <c r="J7" s="1"/>
      <c r="K7" s="1"/>
      <c r="L7" s="1"/>
      <c r="M7" s="1" t="s">
        <v>11</v>
      </c>
    </row>
    <row r="8" spans="1:14" x14ac:dyDescent="0.3">
      <c r="A8" s="1" t="s">
        <v>34</v>
      </c>
      <c r="B8" s="1" t="s">
        <v>6</v>
      </c>
      <c r="C8" s="1">
        <v>2014</v>
      </c>
      <c r="D8" s="1">
        <v>2015</v>
      </c>
      <c r="E8" s="1">
        <v>2016</v>
      </c>
      <c r="F8" s="1">
        <v>2017</v>
      </c>
      <c r="G8" s="1">
        <v>2018</v>
      </c>
      <c r="H8" s="1">
        <v>2014</v>
      </c>
      <c r="I8" s="1">
        <v>2015</v>
      </c>
      <c r="J8" s="1">
        <v>2016</v>
      </c>
      <c r="K8" s="1">
        <v>2017</v>
      </c>
      <c r="L8" s="1">
        <v>2018</v>
      </c>
      <c r="M8" s="3" t="s">
        <v>12</v>
      </c>
    </row>
    <row r="9" spans="1:14" x14ac:dyDescent="0.3">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
      <c r="A10" s="7" t="s">
        <v>22</v>
      </c>
      <c r="B10" s="7" t="s">
        <v>15</v>
      </c>
      <c r="C10" s="23">
        <v>0.4</v>
      </c>
      <c r="D10" s="23">
        <v>0.4</v>
      </c>
      <c r="E10" s="23">
        <v>0.4</v>
      </c>
      <c r="F10" s="23">
        <v>0.4</v>
      </c>
      <c r="G10" s="23">
        <v>0.3</v>
      </c>
      <c r="H10" s="23">
        <v>0.1</v>
      </c>
      <c r="I10" s="23">
        <v>0.1</v>
      </c>
      <c r="J10" s="23">
        <v>0.1</v>
      </c>
      <c r="K10" s="23">
        <v>0.1</v>
      </c>
      <c r="L10" s="23">
        <v>0.1</v>
      </c>
      <c r="M10" s="23">
        <v>2.9</v>
      </c>
    </row>
    <row r="11" spans="1:14" x14ac:dyDescent="0.3">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
      <c r="A14" s="7" t="s">
        <v>25</v>
      </c>
      <c r="B14" s="7" t="s">
        <v>19</v>
      </c>
      <c r="C14" s="23">
        <v>0.3</v>
      </c>
      <c r="D14" s="23">
        <v>0.4</v>
      </c>
      <c r="E14" s="23">
        <v>0.4</v>
      </c>
      <c r="F14" s="23">
        <v>0.4</v>
      </c>
      <c r="G14" s="23">
        <v>0.4</v>
      </c>
      <c r="H14" s="24"/>
      <c r="I14" s="24"/>
      <c r="J14" s="24"/>
      <c r="K14" s="24"/>
      <c r="L14" s="24"/>
      <c r="M14" s="23">
        <v>1.9</v>
      </c>
    </row>
    <row r="15" spans="1:14" x14ac:dyDescent="0.3">
      <c r="A15" s="7" t="s">
        <v>26</v>
      </c>
      <c r="B15" s="7" t="s">
        <v>20</v>
      </c>
      <c r="C15" s="23">
        <v>0.2</v>
      </c>
      <c r="D15" s="23">
        <v>0.2</v>
      </c>
      <c r="E15" s="23">
        <v>0.2</v>
      </c>
      <c r="F15" s="23">
        <v>0.2</v>
      </c>
      <c r="G15" s="23">
        <v>0.2</v>
      </c>
      <c r="H15" s="23"/>
      <c r="I15" s="23"/>
      <c r="J15" s="23"/>
      <c r="K15" s="23"/>
      <c r="L15" s="23"/>
      <c r="M15" s="23">
        <v>1</v>
      </c>
    </row>
    <row r="16" spans="1:14" x14ac:dyDescent="0.3">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8.8" x14ac:dyDescent="0.3">
      <c r="A18" s="7" t="s">
        <v>42</v>
      </c>
      <c r="B18" s="7" t="s">
        <v>29</v>
      </c>
      <c r="C18" s="23">
        <v>0.9</v>
      </c>
      <c r="D18" s="23">
        <v>0.9</v>
      </c>
      <c r="E18" s="23">
        <v>0.9</v>
      </c>
      <c r="F18" s="23">
        <v>1</v>
      </c>
      <c r="G18" s="23">
        <v>1</v>
      </c>
      <c r="H18" s="23">
        <v>0.2</v>
      </c>
      <c r="I18" s="23">
        <v>0.2</v>
      </c>
      <c r="J18" s="23">
        <v>0.3</v>
      </c>
      <c r="K18" s="23">
        <v>0.3</v>
      </c>
      <c r="L18" s="23">
        <v>0.3</v>
      </c>
      <c r="M18" s="23">
        <v>6</v>
      </c>
    </row>
    <row r="19" spans="1:14" x14ac:dyDescent="0.3">
      <c r="A19" s="7" t="s">
        <v>26</v>
      </c>
      <c r="B19" s="7" t="s">
        <v>265</v>
      </c>
      <c r="C19" s="23">
        <v>0.1</v>
      </c>
      <c r="D19" s="23">
        <v>0.1</v>
      </c>
      <c r="E19" s="23">
        <v>0.1</v>
      </c>
      <c r="F19" s="23">
        <v>0.1</v>
      </c>
      <c r="G19" s="23">
        <v>0.1</v>
      </c>
      <c r="H19" s="23">
        <v>0</v>
      </c>
      <c r="I19" s="23">
        <v>0</v>
      </c>
      <c r="J19" s="23">
        <v>0</v>
      </c>
      <c r="K19" s="23">
        <v>0</v>
      </c>
      <c r="L19" s="23">
        <v>0</v>
      </c>
      <c r="M19" s="23">
        <v>0.5</v>
      </c>
      <c r="N19" t="s">
        <v>266</v>
      </c>
    </row>
    <row r="20" spans="1:14" ht="28.8" x14ac:dyDescent="0.3">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8.8" x14ac:dyDescent="0.3">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
      <c r="A22" s="7" t="s">
        <v>26</v>
      </c>
      <c r="B22" s="8" t="s">
        <v>32</v>
      </c>
      <c r="C22" s="23">
        <v>0.4</v>
      </c>
      <c r="D22" s="23">
        <v>0.4</v>
      </c>
      <c r="E22" s="23">
        <v>0.4</v>
      </c>
      <c r="F22" s="23">
        <v>0.3</v>
      </c>
      <c r="G22" s="23">
        <v>0.3</v>
      </c>
      <c r="H22" s="23"/>
      <c r="I22" s="23"/>
      <c r="J22" s="23"/>
      <c r="K22" s="23"/>
      <c r="L22" s="23"/>
      <c r="M22" s="23">
        <v>1.8</v>
      </c>
    </row>
    <row r="23" spans="1:14" x14ac:dyDescent="0.3">
      <c r="A23" s="6" t="s">
        <v>33</v>
      </c>
      <c r="B23" s="6" t="s">
        <v>35</v>
      </c>
      <c r="C23" s="22">
        <v>0.3</v>
      </c>
      <c r="D23" s="22">
        <v>0.3</v>
      </c>
      <c r="E23" s="22">
        <v>0.3</v>
      </c>
      <c r="F23" s="22">
        <v>0.3</v>
      </c>
      <c r="G23" s="22">
        <v>0.2</v>
      </c>
      <c r="H23" s="25"/>
      <c r="I23" s="25"/>
      <c r="J23" s="25"/>
      <c r="K23" s="25"/>
      <c r="L23" s="25"/>
      <c r="M23" s="22">
        <v>1.4</v>
      </c>
      <c r="N23" t="s">
        <v>241</v>
      </c>
    </row>
    <row r="24" spans="1:14" x14ac:dyDescent="0.3">
      <c r="A24" s="6" t="s">
        <v>37</v>
      </c>
      <c r="B24" s="6" t="s">
        <v>36</v>
      </c>
      <c r="C24" s="22">
        <v>0.2</v>
      </c>
      <c r="D24" s="22">
        <v>0.2</v>
      </c>
      <c r="E24" s="22">
        <v>0.2</v>
      </c>
      <c r="F24" s="22">
        <v>0.1</v>
      </c>
      <c r="G24" s="22">
        <v>0.1</v>
      </c>
      <c r="H24" s="22"/>
      <c r="I24" s="22"/>
      <c r="J24" s="22"/>
      <c r="K24" s="22"/>
      <c r="L24" s="22"/>
      <c r="M24" s="22">
        <v>0.8</v>
      </c>
      <c r="N24" t="s">
        <v>245</v>
      </c>
    </row>
    <row r="25" spans="1:14" ht="28.8" x14ac:dyDescent="0.3">
      <c r="A25" s="7" t="s">
        <v>42</v>
      </c>
      <c r="B25" s="7" t="s">
        <v>38</v>
      </c>
      <c r="C25" s="23"/>
      <c r="D25" s="23"/>
      <c r="E25" s="23"/>
      <c r="F25" s="23"/>
      <c r="G25" s="23"/>
      <c r="H25" s="23">
        <v>1.1000000000000001</v>
      </c>
      <c r="I25" s="23">
        <v>1.1000000000000001</v>
      </c>
      <c r="J25" s="23">
        <v>1.2</v>
      </c>
      <c r="K25" s="23">
        <v>1.2</v>
      </c>
      <c r="L25" s="23">
        <v>1.2</v>
      </c>
      <c r="M25" s="23">
        <v>5.8</v>
      </c>
    </row>
    <row r="26" spans="1:14" x14ac:dyDescent="0.3">
      <c r="A26" s="7" t="s">
        <v>40</v>
      </c>
      <c r="B26" s="7" t="s">
        <v>39</v>
      </c>
      <c r="C26" s="23">
        <v>0.2</v>
      </c>
      <c r="D26" s="23">
        <v>0.2</v>
      </c>
      <c r="E26" s="23">
        <v>0.2</v>
      </c>
      <c r="F26" s="23">
        <v>0.3</v>
      </c>
      <c r="G26" s="23">
        <v>0.3</v>
      </c>
      <c r="H26" s="23"/>
      <c r="I26" s="23"/>
      <c r="J26" s="23"/>
      <c r="K26" s="23"/>
      <c r="L26" s="23"/>
      <c r="M26" s="23">
        <v>1.2</v>
      </c>
    </row>
    <row r="27" spans="1:14" ht="28.8" x14ac:dyDescent="0.3">
      <c r="A27" s="6" t="s">
        <v>42</v>
      </c>
      <c r="B27" s="6" t="s">
        <v>41</v>
      </c>
      <c r="C27" s="22"/>
      <c r="D27" s="22"/>
      <c r="E27" s="22"/>
      <c r="F27" s="22"/>
      <c r="G27" s="22"/>
      <c r="H27" s="22">
        <v>0.1</v>
      </c>
      <c r="I27" s="22">
        <v>0.1</v>
      </c>
      <c r="J27" s="22">
        <v>0.1</v>
      </c>
      <c r="K27" s="22">
        <v>0.1</v>
      </c>
      <c r="L27" s="22">
        <v>0.1</v>
      </c>
      <c r="M27" s="22">
        <v>0.5</v>
      </c>
      <c r="N27" t="s">
        <v>246</v>
      </c>
    </row>
    <row r="29" spans="1:14" x14ac:dyDescent="0.3">
      <c r="A29" s="26" t="s">
        <v>113</v>
      </c>
    </row>
    <row r="30" spans="1:14" x14ac:dyDescent="0.3">
      <c r="A30" t="s">
        <v>114</v>
      </c>
    </row>
    <row r="31" spans="1:14" x14ac:dyDescent="0.3">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4140625" defaultRowHeight="14.4" x14ac:dyDescent="0.3"/>
  <cols>
    <col min="1" max="1" width="19.44140625" customWidth="1"/>
    <col min="2" max="2" width="21.44140625" customWidth="1"/>
  </cols>
  <sheetData>
    <row r="2" spans="1:34" x14ac:dyDescent="0.3">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3">
      <c r="A3" t="s">
        <v>853</v>
      </c>
      <c r="B3" s="348" t="s">
        <v>854</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3">
      <c r="A4" t="s">
        <v>855</v>
      </c>
      <c r="B4" s="349"/>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3">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3">
      <c r="B6" s="348" t="s">
        <v>856</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3">
      <c r="B7" s="349"/>
      <c r="C7" s="133" t="s">
        <v>857</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3">
      <c r="B8" s="349"/>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3">
      <c r="A9" s="1" t="s">
        <v>858</v>
      </c>
      <c r="B9" s="134" t="s">
        <v>859</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860</v>
      </c>
    </row>
    <row r="10" spans="1:34" x14ac:dyDescent="0.3">
      <c r="B10" s="134" t="s">
        <v>861</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3">
      <c r="A11" s="1"/>
      <c r="B11" s="134" t="s">
        <v>862</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863</v>
      </c>
    </row>
    <row r="12" spans="1:34" x14ac:dyDescent="0.3">
      <c r="B12" s="134" t="s">
        <v>864</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3">
      <c r="B13" s="134" t="s">
        <v>865</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863</v>
      </c>
    </row>
    <row r="14" spans="1:34" x14ac:dyDescent="0.3">
      <c r="B14" s="134" t="s">
        <v>866</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3">
      <c r="B15" s="134" t="s">
        <v>867</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868</v>
      </c>
    </row>
    <row r="16" spans="1:34" x14ac:dyDescent="0.3">
      <c r="B16" s="134" t="s">
        <v>869</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863</v>
      </c>
    </row>
    <row r="17" spans="1:34" x14ac:dyDescent="0.3">
      <c r="B17" s="134" t="s">
        <v>870</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863</v>
      </c>
    </row>
    <row r="18" spans="1:34" x14ac:dyDescent="0.3">
      <c r="B18" s="134" t="s">
        <v>871</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863</v>
      </c>
    </row>
    <row r="19" spans="1:34" x14ac:dyDescent="0.3">
      <c r="B19" s="134" t="s">
        <v>872</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3">
      <c r="B20" s="134" t="s">
        <v>873</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863</v>
      </c>
    </row>
    <row r="21" spans="1:34" x14ac:dyDescent="0.3">
      <c r="B21" s="134" t="s">
        <v>874</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863</v>
      </c>
    </row>
    <row r="22" spans="1:34" x14ac:dyDescent="0.3">
      <c r="B22" s="134" t="s">
        <v>875</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863</v>
      </c>
    </row>
    <row r="23" spans="1:34" x14ac:dyDescent="0.3">
      <c r="B23" s="134" t="s">
        <v>876</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868</v>
      </c>
    </row>
    <row r="24" spans="1:34" x14ac:dyDescent="0.3">
      <c r="B24" s="134" t="s">
        <v>877</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863</v>
      </c>
    </row>
    <row r="25" spans="1:34" x14ac:dyDescent="0.3">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3">
      <c r="A26" s="1" t="s">
        <v>878</v>
      </c>
      <c r="B26" s="134" t="s">
        <v>859</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3">
      <c r="B27" s="134" t="s">
        <v>861</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863</v>
      </c>
    </row>
    <row r="28" spans="1:34" x14ac:dyDescent="0.3">
      <c r="A28" s="1"/>
      <c r="B28" s="134" t="s">
        <v>862</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3">
      <c r="B29" s="134" t="s">
        <v>864</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863</v>
      </c>
    </row>
    <row r="30" spans="1:34" x14ac:dyDescent="0.3">
      <c r="B30" s="134" t="s">
        <v>865</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3">
      <c r="B31" s="134" t="s">
        <v>866</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3">
      <c r="B32" s="134" t="s">
        <v>867</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3">
      <c r="B33" s="134" t="s">
        <v>869</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3">
      <c r="B34" s="134" t="s">
        <v>870</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3">
      <c r="B35" s="134" t="s">
        <v>871</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3">
      <c r="B36" s="134" t="s">
        <v>872</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863</v>
      </c>
    </row>
    <row r="37" spans="1:34" x14ac:dyDescent="0.3">
      <c r="B37" s="134" t="s">
        <v>873</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3">
      <c r="B38" s="134" t="s">
        <v>874</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3">
      <c r="B39" s="134" t="s">
        <v>875</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3">
      <c r="B40" s="134" t="s">
        <v>876</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3">
      <c r="B41" s="134" t="s">
        <v>877</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3">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3">
      <c r="A43" s="1" t="s">
        <v>879</v>
      </c>
      <c r="B43" s="134" t="s">
        <v>880</v>
      </c>
    </row>
    <row r="44" spans="1:34" x14ac:dyDescent="0.3">
      <c r="B44" s="134" t="s">
        <v>881</v>
      </c>
    </row>
    <row r="45" spans="1:34" x14ac:dyDescent="0.3">
      <c r="B45" s="134" t="s">
        <v>882</v>
      </c>
    </row>
    <row r="46" spans="1:34" x14ac:dyDescent="0.3">
      <c r="B46" s="134" t="s">
        <v>883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4140625" defaultRowHeight="14.25" customHeight="1" x14ac:dyDescent="0.25"/>
  <cols>
    <col min="1" max="1" width="9.44140625" style="137"/>
    <col min="2" max="7" width="1.44140625" style="137" customWidth="1"/>
    <col min="8" max="8" width="5.44140625" style="137" customWidth="1"/>
    <col min="9" max="9" width="7.44140625" style="137" customWidth="1"/>
    <col min="10" max="10" width="19.44140625" style="137" customWidth="1"/>
    <col min="11" max="11" width="55" style="137" bestFit="1" customWidth="1"/>
    <col min="12" max="12" width="16.44140625" style="137" customWidth="1"/>
    <col min="13" max="15" width="11.44140625" style="137" customWidth="1"/>
    <col min="16" max="17" width="12.44140625" style="137" customWidth="1"/>
    <col min="18" max="20" width="11.44140625" style="137" customWidth="1"/>
    <col min="21" max="21" width="18.44140625" style="137" customWidth="1"/>
    <col min="22" max="22" width="10.44140625" style="137" bestFit="1" customWidth="1"/>
    <col min="23" max="24" width="11.44140625" style="137" customWidth="1"/>
    <col min="25" max="25" width="10.44140625" style="137" bestFit="1" customWidth="1"/>
    <col min="26" max="45" width="11.44140625" style="137" customWidth="1"/>
    <col min="46" max="16384" width="9.44140625" style="137"/>
  </cols>
  <sheetData>
    <row r="1" spans="1:108" ht="17.399999999999999" x14ac:dyDescent="0.3">
      <c r="A1" s="350" t="s">
        <v>1024</v>
      </c>
      <c r="B1" s="350"/>
      <c r="C1" s="350"/>
      <c r="D1" s="350"/>
      <c r="E1" s="350"/>
      <c r="F1" s="350"/>
      <c r="G1" s="350"/>
      <c r="H1" s="350"/>
      <c r="I1" s="350"/>
      <c r="J1" s="350"/>
      <c r="M1" s="138" t="s">
        <v>1025</v>
      </c>
    </row>
    <row r="2" spans="1:108" ht="14.25" customHeight="1" x14ac:dyDescent="0.3">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3">
      <c r="A3"/>
      <c r="B3"/>
      <c r="C3"/>
      <c r="D3"/>
      <c r="E3"/>
      <c r="U3" s="141" t="s">
        <v>886</v>
      </c>
    </row>
    <row r="4" spans="1:108" ht="14.25" customHeight="1" x14ac:dyDescent="0.25">
      <c r="J4" s="142"/>
      <c r="U4" s="351" t="s">
        <v>887</v>
      </c>
    </row>
    <row r="5" spans="1:108" ht="14.25" customHeight="1" x14ac:dyDescent="0.25">
      <c r="U5" s="352"/>
    </row>
    <row r="7" spans="1:108" ht="14.25" customHeight="1" x14ac:dyDescent="0.3">
      <c r="B7" s="143" t="s">
        <v>888</v>
      </c>
      <c r="G7" s="353" t="s">
        <v>954</v>
      </c>
      <c r="H7" s="354"/>
      <c r="I7" s="354"/>
      <c r="J7" s="354"/>
      <c r="K7" s="354"/>
      <c r="L7" s="354"/>
      <c r="M7" s="354"/>
      <c r="N7" s="354"/>
      <c r="O7" s="354"/>
      <c r="P7" s="354"/>
      <c r="Q7" s="354"/>
      <c r="R7" s="354"/>
      <c r="S7" s="354"/>
      <c r="T7" s="354"/>
      <c r="U7" s="354"/>
      <c r="V7" s="354"/>
      <c r="W7" s="354"/>
      <c r="X7" s="354"/>
      <c r="Y7" s="354"/>
    </row>
    <row r="8" spans="1:108" ht="14.25" customHeight="1" thickBot="1" x14ac:dyDescent="0.3">
      <c r="G8" s="145"/>
      <c r="U8" s="146"/>
    </row>
    <row r="9" spans="1:108" ht="14.25" customHeight="1" thickBot="1" x14ac:dyDescent="0.35">
      <c r="A9"/>
      <c r="G9" s="145"/>
      <c r="H9" s="355" t="s">
        <v>890</v>
      </c>
      <c r="J9" s="357" t="s">
        <v>891</v>
      </c>
      <c r="K9" s="358"/>
      <c r="L9" s="359"/>
      <c r="M9" s="360">
        <v>2021</v>
      </c>
      <c r="N9" s="361"/>
      <c r="O9" s="361"/>
      <c r="P9" s="361"/>
      <c r="Q9" s="362"/>
      <c r="R9" s="363"/>
    </row>
    <row r="10" spans="1:108" ht="14.25" customHeight="1" thickBot="1" x14ac:dyDescent="0.3">
      <c r="G10" s="145"/>
      <c r="H10" s="356"/>
      <c r="J10" s="148" t="s">
        <v>892</v>
      </c>
      <c r="K10" s="273"/>
      <c r="L10" s="273"/>
      <c r="M10" s="273"/>
      <c r="N10" s="273"/>
      <c r="O10" s="273"/>
      <c r="P10" s="274"/>
      <c r="Q10" s="273"/>
      <c r="R10" s="275"/>
    </row>
    <row r="11" spans="1:108" ht="13.5" customHeight="1" thickBot="1" x14ac:dyDescent="0.35">
      <c r="G11" s="145"/>
      <c r="H11" s="356"/>
      <c r="J11" s="364" t="s">
        <v>1026</v>
      </c>
      <c r="K11" s="365"/>
      <c r="L11" s="365"/>
      <c r="M11" s="365"/>
      <c r="N11" s="365"/>
      <c r="O11" s="365"/>
      <c r="P11" s="365"/>
      <c r="Q11" s="365"/>
      <c r="R11" s="366"/>
      <c r="W11" s="276"/>
      <c r="X11" s="277"/>
      <c r="Y11" s="277"/>
      <c r="Z11" s="277"/>
      <c r="AA11" s="277"/>
    </row>
    <row r="12" spans="1:108" ht="13.5" customHeight="1" thickBot="1" x14ac:dyDescent="0.35">
      <c r="G12" s="145"/>
      <c r="H12" s="356"/>
      <c r="J12" s="367" t="s">
        <v>1027</v>
      </c>
      <c r="K12" s="368"/>
      <c r="L12" s="368"/>
      <c r="M12" s="368"/>
      <c r="N12" s="368"/>
      <c r="O12" s="368"/>
      <c r="P12" s="368"/>
      <c r="Q12" s="368"/>
      <c r="R12" s="369"/>
      <c r="W12" s="276"/>
      <c r="X12" s="277"/>
      <c r="Y12" s="277"/>
      <c r="Z12" s="277"/>
      <c r="AA12" s="277"/>
    </row>
    <row r="13" spans="1:108" ht="13.5" customHeight="1" thickBot="1" x14ac:dyDescent="0.35">
      <c r="G13" s="145"/>
      <c r="H13" s="356"/>
      <c r="J13" s="367" t="s">
        <v>1028</v>
      </c>
      <c r="K13" s="368"/>
      <c r="L13" s="368"/>
      <c r="M13" s="368"/>
      <c r="N13" s="368"/>
      <c r="O13" s="368"/>
      <c r="P13" s="368"/>
      <c r="Q13" s="368"/>
      <c r="R13" s="369"/>
      <c r="W13" s="276"/>
      <c r="X13" s="277"/>
      <c r="Y13" s="277"/>
      <c r="Z13" s="277"/>
      <c r="AA13" s="277"/>
    </row>
    <row r="14" spans="1:108" ht="13.5" customHeight="1" thickBot="1" x14ac:dyDescent="0.35">
      <c r="G14" s="145"/>
      <c r="H14" s="356"/>
      <c r="J14" s="367" t="s">
        <v>1029</v>
      </c>
      <c r="K14" s="368"/>
      <c r="L14" s="368"/>
      <c r="M14" s="368"/>
      <c r="N14" s="368"/>
      <c r="O14" s="368"/>
      <c r="P14" s="368"/>
      <c r="Q14" s="368"/>
      <c r="R14" s="369"/>
      <c r="W14" s="277"/>
      <c r="X14" s="277"/>
      <c r="Y14" s="277"/>
      <c r="Z14" s="277"/>
      <c r="AA14" s="277"/>
    </row>
    <row r="15" spans="1:108" ht="14.25" customHeight="1" thickBot="1" x14ac:dyDescent="0.35">
      <c r="G15" s="145"/>
      <c r="H15" s="356"/>
      <c r="J15" s="370" t="s">
        <v>1030</v>
      </c>
      <c r="K15" s="371"/>
      <c r="L15" s="371"/>
      <c r="M15" s="371"/>
      <c r="N15" s="371"/>
      <c r="O15" s="371"/>
      <c r="P15" s="371"/>
      <c r="Q15" s="371"/>
      <c r="R15" s="372"/>
      <c r="W15" s="277"/>
      <c r="X15" s="277"/>
      <c r="Y15" s="277"/>
      <c r="Z15" s="277"/>
      <c r="AA15" s="277"/>
    </row>
    <row r="16" spans="1:108" ht="14.25" customHeight="1" thickTop="1" x14ac:dyDescent="0.3">
      <c r="G16" s="145"/>
      <c r="H16" s="356"/>
      <c r="J16" s="373" t="s">
        <v>1031</v>
      </c>
      <c r="K16" s="374"/>
      <c r="L16" s="374"/>
      <c r="M16" s="374"/>
      <c r="N16" s="374"/>
      <c r="O16" s="374"/>
      <c r="P16" s="374"/>
      <c r="Q16" s="374"/>
      <c r="R16" s="375"/>
      <c r="W16" s="277"/>
      <c r="X16" s="277"/>
      <c r="Y16" s="277"/>
      <c r="Z16" s="277"/>
      <c r="AA16" s="277"/>
    </row>
    <row r="17" spans="7:27" ht="14.25" customHeight="1" x14ac:dyDescent="0.3">
      <c r="G17" s="145"/>
      <c r="H17" s="356"/>
      <c r="J17" s="376"/>
      <c r="K17" s="377"/>
      <c r="L17" s="377"/>
      <c r="M17" s="377"/>
      <c r="N17" s="377"/>
      <c r="O17" s="377"/>
      <c r="P17" s="377"/>
      <c r="Q17" s="377"/>
      <c r="R17" s="378"/>
      <c r="W17" s="277"/>
      <c r="X17" s="277"/>
      <c r="Y17" s="277"/>
      <c r="Z17" s="277"/>
      <c r="AA17" s="277"/>
    </row>
    <row r="18" spans="7:27" ht="14.25" customHeight="1" thickBot="1" x14ac:dyDescent="0.35">
      <c r="G18" s="145"/>
      <c r="H18" s="356"/>
      <c r="J18" s="379"/>
      <c r="K18" s="380"/>
      <c r="L18" s="380"/>
      <c r="M18" s="380"/>
      <c r="N18" s="380"/>
      <c r="O18" s="380"/>
      <c r="P18" s="380"/>
      <c r="Q18" s="380"/>
      <c r="R18" s="381"/>
      <c r="W18" s="277"/>
      <c r="X18" s="277"/>
      <c r="Y18" s="277"/>
      <c r="Z18" s="277"/>
      <c r="AA18" s="277"/>
    </row>
    <row r="19" spans="7:27" ht="24" customHeight="1" thickTop="1" thickBot="1" x14ac:dyDescent="0.35">
      <c r="G19" s="145"/>
      <c r="H19" s="356"/>
      <c r="J19" s="382">
        <v>118918</v>
      </c>
      <c r="K19" s="383"/>
      <c r="L19" s="383"/>
      <c r="M19" s="383"/>
      <c r="N19" s="383"/>
      <c r="O19" s="383"/>
      <c r="P19" s="383"/>
      <c r="Q19" s="383"/>
      <c r="R19" s="384"/>
      <c r="W19" s="277"/>
      <c r="X19" s="277"/>
      <c r="Y19" s="277"/>
      <c r="Z19" s="277"/>
      <c r="AA19" s="277"/>
    </row>
    <row r="20" spans="7:27" ht="14.25" customHeight="1" thickTop="1" x14ac:dyDescent="0.3">
      <c r="G20" s="145"/>
      <c r="H20" s="356"/>
      <c r="J20" s="278"/>
      <c r="K20" s="279"/>
      <c r="L20" s="280"/>
      <c r="M20" s="385" t="s">
        <v>1032</v>
      </c>
      <c r="N20" s="386"/>
      <c r="O20" s="386"/>
      <c r="P20" s="386"/>
      <c r="Q20" s="386"/>
      <c r="R20" s="387"/>
      <c r="V20" s="281"/>
      <c r="W20" s="277"/>
      <c r="X20" s="277"/>
      <c r="Y20" s="277"/>
      <c r="Z20" s="277"/>
      <c r="AA20" s="277"/>
    </row>
    <row r="21" spans="7:27" ht="14.25" customHeight="1" x14ac:dyDescent="0.3">
      <c r="G21" s="145"/>
      <c r="H21" s="356"/>
      <c r="J21" s="282"/>
      <c r="M21" s="388"/>
      <c r="N21" s="389"/>
      <c r="O21" s="389"/>
      <c r="P21" s="389"/>
      <c r="Q21" s="389"/>
      <c r="R21" s="390"/>
      <c r="S21"/>
      <c r="V21" s="281"/>
      <c r="W21" s="277"/>
      <c r="X21" s="277"/>
      <c r="Y21" s="277"/>
      <c r="Z21" s="277"/>
      <c r="AA21" s="277"/>
    </row>
    <row r="22" spans="7:27" ht="14.25" customHeight="1" x14ac:dyDescent="0.3">
      <c r="G22" s="145"/>
      <c r="H22" s="356"/>
      <c r="J22" s="282"/>
      <c r="M22" s="388"/>
      <c r="N22" s="389"/>
      <c r="O22" s="389"/>
      <c r="P22" s="389"/>
      <c r="Q22" s="389"/>
      <c r="R22" s="390"/>
      <c r="S22"/>
      <c r="V22" s="281"/>
      <c r="W22" s="277"/>
      <c r="X22" s="277"/>
      <c r="Y22" s="277"/>
      <c r="Z22" s="277"/>
      <c r="AA22" s="277"/>
    </row>
    <row r="23" spans="7:27" ht="14.25" customHeight="1" x14ac:dyDescent="0.3">
      <c r="G23" s="145"/>
      <c r="H23" s="356"/>
      <c r="J23" s="282"/>
      <c r="M23" s="388"/>
      <c r="N23" s="389"/>
      <c r="O23" s="389"/>
      <c r="P23" s="389"/>
      <c r="Q23" s="389"/>
      <c r="R23" s="390"/>
      <c r="S23"/>
      <c r="V23" s="281"/>
      <c r="W23" s="277"/>
      <c r="X23" s="277"/>
      <c r="Y23" s="277"/>
      <c r="Z23" s="277"/>
      <c r="AA23" s="277"/>
    </row>
    <row r="24" spans="7:27" ht="14.25" customHeight="1" thickBot="1" x14ac:dyDescent="0.35">
      <c r="G24" s="145"/>
      <c r="H24" s="356"/>
      <c r="J24" s="284"/>
      <c r="K24" s="285"/>
      <c r="M24" s="391"/>
      <c r="N24" s="392"/>
      <c r="O24" s="392"/>
      <c r="P24" s="392"/>
      <c r="Q24" s="392"/>
      <c r="R24" s="393"/>
      <c r="S24"/>
      <c r="U24" s="277"/>
      <c r="V24" s="281"/>
      <c r="W24" s="277"/>
      <c r="X24" s="277"/>
      <c r="Y24" s="277"/>
      <c r="Z24" s="277"/>
      <c r="AA24" s="277"/>
    </row>
    <row r="25" spans="7:27" ht="14.25" customHeight="1" thickBot="1" x14ac:dyDescent="0.35">
      <c r="G25" s="145"/>
      <c r="H25" s="272"/>
      <c r="M25" s="283"/>
      <c r="N25" s="283"/>
      <c r="O25" s="283"/>
      <c r="P25" s="283"/>
      <c r="Q25" s="283"/>
      <c r="R25" s="283"/>
      <c r="S25"/>
      <c r="U25" s="277"/>
      <c r="V25" s="281"/>
      <c r="W25" s="277"/>
      <c r="X25" s="277"/>
      <c r="Y25" s="277"/>
      <c r="Z25" s="277"/>
      <c r="AA25" s="277"/>
    </row>
    <row r="26" spans="7:27" ht="14.25" customHeight="1" thickBot="1" x14ac:dyDescent="0.35">
      <c r="G26" s="145"/>
      <c r="H26" s="272"/>
      <c r="J26" s="394" t="s">
        <v>894</v>
      </c>
      <c r="K26" s="152" t="s">
        <v>895</v>
      </c>
      <c r="L26" s="152" t="s">
        <v>896</v>
      </c>
      <c r="M26" s="152" t="s">
        <v>897</v>
      </c>
      <c r="N26" s="152" t="s">
        <v>898</v>
      </c>
      <c r="O26" s="152" t="s">
        <v>899</v>
      </c>
      <c r="P26" s="283"/>
      <c r="Q26" s="283"/>
      <c r="R26" s="283"/>
      <c r="S26"/>
      <c r="U26" s="277"/>
      <c r="V26" s="281"/>
      <c r="W26" s="277"/>
      <c r="X26" s="277"/>
      <c r="Y26" s="277"/>
      <c r="Z26" s="277"/>
      <c r="AA26" s="277"/>
    </row>
    <row r="27" spans="7:27" ht="14.25" customHeight="1" x14ac:dyDescent="0.3">
      <c r="G27" s="145"/>
      <c r="H27" s="272"/>
      <c r="J27" s="394"/>
      <c r="K27" s="153" t="s">
        <v>1033</v>
      </c>
      <c r="L27" s="153" t="s">
        <v>1034</v>
      </c>
      <c r="M27" s="153" t="s">
        <v>905</v>
      </c>
      <c r="N27" s="153" t="s">
        <v>906</v>
      </c>
      <c r="O27" s="286" t="s">
        <v>907</v>
      </c>
      <c r="P27" s="283"/>
      <c r="Q27" s="283"/>
      <c r="R27" s="283"/>
      <c r="S27"/>
      <c r="U27" s="277"/>
      <c r="V27" s="281"/>
      <c r="W27" s="277"/>
      <c r="X27" s="277"/>
      <c r="Y27" s="277"/>
      <c r="Z27" s="277"/>
      <c r="AA27" s="277"/>
    </row>
    <row r="28" spans="7:27" ht="14.25" customHeight="1" x14ac:dyDescent="0.3">
      <c r="G28" s="145"/>
      <c r="H28" s="272"/>
      <c r="J28" s="394"/>
      <c r="K28" s="156" t="s">
        <v>1035</v>
      </c>
      <c r="L28" s="156" t="s">
        <v>1034</v>
      </c>
      <c r="M28" s="156" t="s">
        <v>910</v>
      </c>
      <c r="N28" s="156" t="s">
        <v>906</v>
      </c>
      <c r="O28" s="287" t="s">
        <v>907</v>
      </c>
      <c r="P28" s="283"/>
      <c r="Q28" s="283"/>
      <c r="R28" s="283"/>
      <c r="S28"/>
      <c r="U28" s="277"/>
      <c r="V28" s="281"/>
      <c r="W28" s="277"/>
      <c r="X28" s="277"/>
      <c r="Y28" s="277"/>
      <c r="Z28" s="277"/>
      <c r="AA28" s="277"/>
    </row>
    <row r="29" spans="7:27" ht="14.25" customHeight="1" x14ac:dyDescent="0.3">
      <c r="G29" s="145"/>
      <c r="H29" s="272"/>
      <c r="J29" s="394"/>
      <c r="K29" s="158" t="s">
        <v>1036</v>
      </c>
      <c r="L29" s="158" t="s">
        <v>1034</v>
      </c>
      <c r="M29" s="158" t="s">
        <v>914</v>
      </c>
      <c r="N29" s="158" t="s">
        <v>906</v>
      </c>
      <c r="O29" s="288" t="s">
        <v>907</v>
      </c>
      <c r="P29" s="283"/>
      <c r="Q29" s="283"/>
      <c r="R29" s="283"/>
      <c r="S29"/>
      <c r="U29" s="277"/>
      <c r="V29" s="281"/>
      <c r="W29" s="277"/>
      <c r="X29" s="277"/>
      <c r="Y29" s="277"/>
      <c r="Z29" s="277"/>
      <c r="AA29" s="277"/>
    </row>
    <row r="30" spans="7:27" ht="14.25" customHeight="1" x14ac:dyDescent="0.3">
      <c r="G30" s="145"/>
      <c r="H30" s="272"/>
      <c r="J30" s="394"/>
      <c r="K30" s="156" t="s">
        <v>1037</v>
      </c>
      <c r="L30" s="156" t="s">
        <v>1034</v>
      </c>
      <c r="M30" s="156" t="s">
        <v>917</v>
      </c>
      <c r="N30" s="156" t="s">
        <v>906</v>
      </c>
      <c r="O30" s="287" t="s">
        <v>907</v>
      </c>
      <c r="P30" s="283"/>
      <c r="Q30" s="283"/>
      <c r="R30" s="283"/>
      <c r="S30"/>
      <c r="U30" s="277"/>
      <c r="V30" s="281"/>
      <c r="W30" s="277"/>
      <c r="X30" s="277"/>
      <c r="Y30" s="277"/>
      <c r="Z30" s="277"/>
      <c r="AA30" s="277"/>
    </row>
    <row r="31" spans="7:27" ht="14.25" customHeight="1" x14ac:dyDescent="0.3">
      <c r="G31" s="145"/>
      <c r="H31" s="272"/>
      <c r="J31" s="394"/>
      <c r="K31" s="158" t="s">
        <v>1038</v>
      </c>
      <c r="L31" s="158" t="s">
        <v>1034</v>
      </c>
      <c r="M31" s="158" t="s">
        <v>920</v>
      </c>
      <c r="N31" s="158" t="s">
        <v>906</v>
      </c>
      <c r="O31" s="288" t="s">
        <v>907</v>
      </c>
      <c r="P31" s="283"/>
      <c r="Q31" s="283"/>
      <c r="R31" s="283"/>
      <c r="S31"/>
      <c r="U31" s="277"/>
      <c r="V31" s="281"/>
      <c r="W31" s="277"/>
      <c r="X31" s="277"/>
      <c r="Y31" s="277"/>
      <c r="Z31" s="277"/>
      <c r="AA31" s="277"/>
    </row>
    <row r="32" spans="7:27" ht="14.25" customHeight="1" x14ac:dyDescent="0.3">
      <c r="G32" s="145"/>
      <c r="H32" s="272"/>
      <c r="J32" s="394"/>
      <c r="K32" s="160" t="s">
        <v>1039</v>
      </c>
      <c r="L32" s="160" t="s">
        <v>1034</v>
      </c>
      <c r="M32" s="160" t="s">
        <v>923</v>
      </c>
      <c r="N32" s="160" t="s">
        <v>906</v>
      </c>
      <c r="O32" s="289" t="s">
        <v>907</v>
      </c>
      <c r="P32" s="283"/>
      <c r="Q32" s="283"/>
      <c r="R32" s="283"/>
      <c r="S32"/>
      <c r="U32" s="277"/>
      <c r="V32" s="281"/>
      <c r="W32" s="277"/>
      <c r="X32" s="277"/>
      <c r="Y32" s="277"/>
      <c r="Z32" s="277"/>
      <c r="AA32" s="277"/>
    </row>
    <row r="33" spans="6:27" ht="14.25" customHeight="1" x14ac:dyDescent="0.3">
      <c r="G33" s="145"/>
      <c r="H33" s="272"/>
      <c r="J33" s="394"/>
      <c r="K33" s="158" t="s">
        <v>1040</v>
      </c>
      <c r="L33" s="158" t="s">
        <v>1034</v>
      </c>
      <c r="M33" s="158" t="s">
        <v>926</v>
      </c>
      <c r="N33" s="158" t="s">
        <v>906</v>
      </c>
      <c r="O33" s="288" t="s">
        <v>907</v>
      </c>
      <c r="P33" s="283"/>
      <c r="Q33" s="283"/>
      <c r="R33" s="283"/>
      <c r="S33"/>
      <c r="U33" s="277"/>
      <c r="V33" s="281"/>
      <c r="W33" s="277"/>
      <c r="X33" s="277"/>
      <c r="Y33" s="277"/>
      <c r="Z33" s="277"/>
      <c r="AA33" s="277"/>
    </row>
    <row r="34" spans="6:27" ht="14.25" customHeight="1" x14ac:dyDescent="0.3">
      <c r="G34" s="145"/>
      <c r="H34" s="272"/>
      <c r="J34" s="394"/>
      <c r="K34" s="156" t="s">
        <v>1041</v>
      </c>
      <c r="L34" s="156" t="s">
        <v>1034</v>
      </c>
      <c r="M34" s="156" t="s">
        <v>930</v>
      </c>
      <c r="N34" s="156" t="s">
        <v>906</v>
      </c>
      <c r="O34" s="287" t="s">
        <v>907</v>
      </c>
      <c r="P34" s="283"/>
      <c r="Q34" s="283"/>
      <c r="R34" s="283"/>
      <c r="S34"/>
      <c r="U34" s="277"/>
      <c r="V34" s="281"/>
      <c r="W34" s="277"/>
      <c r="X34" s="277"/>
      <c r="Y34" s="277"/>
      <c r="Z34" s="277"/>
      <c r="AA34" s="277"/>
    </row>
    <row r="35" spans="6:27" ht="14.25" customHeight="1" x14ac:dyDescent="0.3">
      <c r="G35" s="145"/>
      <c r="H35" s="272"/>
      <c r="J35" s="394"/>
      <c r="K35" s="158" t="s">
        <v>1042</v>
      </c>
      <c r="L35" s="158" t="s">
        <v>1034</v>
      </c>
      <c r="M35" s="158" t="s">
        <v>934</v>
      </c>
      <c r="N35" s="158" t="s">
        <v>906</v>
      </c>
      <c r="O35" s="288" t="s">
        <v>907</v>
      </c>
      <c r="P35" s="283"/>
      <c r="Q35" s="283"/>
      <c r="R35" s="283"/>
      <c r="S35"/>
      <c r="U35" s="277"/>
      <c r="V35" s="281"/>
      <c r="W35" s="277"/>
      <c r="X35" s="277"/>
      <c r="Y35" s="277"/>
      <c r="Z35" s="277"/>
      <c r="AA35" s="277"/>
    </row>
    <row r="36" spans="6:27" ht="14.25" customHeight="1" thickBot="1" x14ac:dyDescent="0.35">
      <c r="G36" s="145"/>
      <c r="H36" s="272"/>
      <c r="J36" s="394"/>
      <c r="K36" s="162" t="s">
        <v>1043</v>
      </c>
      <c r="L36" s="162" t="s">
        <v>1034</v>
      </c>
      <c r="M36" s="162" t="s">
        <v>938</v>
      </c>
      <c r="N36" s="162" t="s">
        <v>906</v>
      </c>
      <c r="O36" s="290" t="s">
        <v>907</v>
      </c>
      <c r="P36" s="283"/>
      <c r="Q36" s="283"/>
      <c r="R36" s="283"/>
      <c r="S36"/>
      <c r="U36" s="277"/>
      <c r="V36" s="281"/>
      <c r="W36" s="277"/>
      <c r="X36" s="277"/>
      <c r="Y36" s="277"/>
      <c r="Z36" s="277"/>
      <c r="AA36" s="277"/>
    </row>
    <row r="37" spans="6:27" ht="14.25" customHeight="1" thickBot="1" x14ac:dyDescent="0.35">
      <c r="G37" s="145"/>
      <c r="H37"/>
      <c r="J37"/>
      <c r="K37"/>
      <c r="L37" s="291"/>
      <c r="M37"/>
      <c r="R37" s="281"/>
      <c r="S37" s="281"/>
      <c r="T37" s="281"/>
      <c r="U37" s="277"/>
      <c r="V37" s="281"/>
      <c r="W37" s="277"/>
      <c r="X37" s="277"/>
      <c r="Y37" s="277"/>
      <c r="Z37" s="277"/>
      <c r="AA37" s="277"/>
    </row>
    <row r="38" spans="6:27" ht="14.25" customHeight="1" x14ac:dyDescent="0.3">
      <c r="G38" s="145"/>
      <c r="H38" s="397" t="s">
        <v>942</v>
      </c>
      <c r="J38" s="399" t="s">
        <v>943</v>
      </c>
      <c r="K38" s="400"/>
      <c r="L38" s="400"/>
      <c r="M38" s="400"/>
      <c r="N38" s="400"/>
      <c r="O38" s="401"/>
      <c r="U38" s="277"/>
      <c r="W38" s="277"/>
      <c r="X38" s="277"/>
      <c r="Y38" s="277"/>
      <c r="Z38" s="277"/>
      <c r="AA38" s="277"/>
    </row>
    <row r="39" spans="6:27" ht="14.25" customHeight="1" thickBot="1" x14ac:dyDescent="0.35">
      <c r="G39" s="145"/>
      <c r="H39" s="398"/>
      <c r="J39" s="402" t="s">
        <v>945</v>
      </c>
      <c r="K39" s="403"/>
      <c r="L39" s="403"/>
      <c r="M39" s="403"/>
      <c r="N39" s="403"/>
      <c r="O39" s="292">
        <v>20</v>
      </c>
      <c r="P39" s="293"/>
      <c r="Q39" s="137" t="s">
        <v>941</v>
      </c>
      <c r="S39" s="164" t="s">
        <v>1053</v>
      </c>
      <c r="U39" s="277"/>
    </row>
    <row r="40" spans="6:27" ht="14.25" customHeight="1" x14ac:dyDescent="0.3">
      <c r="G40" s="145"/>
      <c r="H40" s="398"/>
      <c r="J40" s="170" t="s">
        <v>946</v>
      </c>
      <c r="K40" s="171"/>
      <c r="L40" s="171"/>
      <c r="M40" s="171"/>
      <c r="N40" s="171"/>
      <c r="O40" s="172">
        <v>5</v>
      </c>
      <c r="Q40" s="137" t="s">
        <v>944</v>
      </c>
      <c r="S40" s="165">
        <v>20</v>
      </c>
      <c r="U40" s="277"/>
    </row>
    <row r="41" spans="6:27" ht="14.7" customHeight="1" thickBot="1" x14ac:dyDescent="0.3">
      <c r="F41" s="145"/>
      <c r="G41" s="145"/>
      <c r="H41" s="398"/>
      <c r="J41" s="294" t="s">
        <v>947</v>
      </c>
      <c r="K41" s="295"/>
      <c r="L41" s="295"/>
      <c r="M41" s="295"/>
      <c r="N41" s="295"/>
      <c r="O41" s="173">
        <v>0.02</v>
      </c>
      <c r="Z41" s="296"/>
      <c r="AA41" s="296"/>
    </row>
    <row r="42" spans="6:27" ht="15" customHeight="1" x14ac:dyDescent="0.25">
      <c r="F42" s="145"/>
      <c r="G42" s="145"/>
      <c r="H42" s="398"/>
      <c r="J42" s="297" t="s">
        <v>948</v>
      </c>
      <c r="K42" s="298"/>
      <c r="L42" s="298"/>
      <c r="M42" s="298"/>
      <c r="N42" s="298"/>
      <c r="O42" s="177">
        <v>1</v>
      </c>
    </row>
    <row r="43" spans="6:27" ht="15" customHeight="1" x14ac:dyDescent="0.3">
      <c r="G43" s="145"/>
      <c r="H43" s="398"/>
      <c r="J43" s="299" t="s">
        <v>172</v>
      </c>
      <c r="K43" s="300" t="s">
        <v>949</v>
      </c>
      <c r="L43" s="404" t="s">
        <v>950</v>
      </c>
      <c r="M43" s="407" t="s">
        <v>951</v>
      </c>
      <c r="O43"/>
    </row>
    <row r="44" spans="6:27" ht="15" customHeight="1" x14ac:dyDescent="0.3">
      <c r="G44" s="145"/>
      <c r="H44" s="398"/>
      <c r="J44" s="301" t="s">
        <v>952</v>
      </c>
      <c r="K44" s="147" t="s">
        <v>953</v>
      </c>
      <c r="L44" s="405"/>
      <c r="M44" s="408"/>
      <c r="O44"/>
    </row>
    <row r="45" spans="6:27" ht="15" customHeight="1" x14ac:dyDescent="0.3">
      <c r="G45" s="145"/>
      <c r="H45" s="398"/>
      <c r="J45" s="301"/>
      <c r="K45" s="147"/>
      <c r="L45" s="405"/>
      <c r="M45" s="408"/>
      <c r="O45"/>
    </row>
    <row r="46" spans="6:27" ht="15" customHeight="1" x14ac:dyDescent="0.3">
      <c r="G46" s="145"/>
      <c r="H46" s="398"/>
      <c r="J46" s="301"/>
      <c r="K46" s="147"/>
      <c r="L46" s="406"/>
      <c r="M46" s="409"/>
      <c r="O46"/>
    </row>
    <row r="47" spans="6:27" ht="14.25" customHeight="1" x14ac:dyDescent="0.25">
      <c r="G47" s="145"/>
      <c r="H47" s="398"/>
      <c r="J47" s="182">
        <v>0</v>
      </c>
      <c r="K47" s="183">
        <v>1</v>
      </c>
      <c r="L47" s="183">
        <v>0.8</v>
      </c>
      <c r="M47" s="302">
        <v>0.19999999999999996</v>
      </c>
      <c r="O47" s="187"/>
    </row>
    <row r="48" spans="6:27" ht="14.25" customHeight="1" x14ac:dyDescent="0.25">
      <c r="G48" s="145"/>
      <c r="H48" s="398"/>
      <c r="J48" s="185">
        <v>1</v>
      </c>
      <c r="K48" s="186">
        <v>0</v>
      </c>
      <c r="L48" s="186">
        <v>0.8</v>
      </c>
      <c r="M48" s="303">
        <v>0.19999999999999996</v>
      </c>
      <c r="O48" s="187"/>
    </row>
    <row r="49" spans="7:42" ht="14.25" customHeight="1" thickBot="1" x14ac:dyDescent="0.3">
      <c r="G49" s="145"/>
      <c r="H49" s="398"/>
      <c r="J49" s="188">
        <v>2</v>
      </c>
      <c r="K49" s="189">
        <v>0</v>
      </c>
      <c r="L49" s="189">
        <v>0.8</v>
      </c>
      <c r="M49" s="304">
        <v>0.19999999999999996</v>
      </c>
    </row>
    <row r="50" spans="7:42" ht="14.25" customHeight="1" x14ac:dyDescent="0.25">
      <c r="G50" s="145"/>
      <c r="H50" s="398"/>
      <c r="J50" s="305"/>
      <c r="K50" s="305"/>
      <c r="L50" s="305"/>
      <c r="M50" s="305"/>
      <c r="N50" s="187"/>
      <c r="O50" s="296"/>
    </row>
    <row r="51" spans="7:42" ht="14.25" customHeight="1" x14ac:dyDescent="0.25">
      <c r="G51" s="145"/>
      <c r="H51" s="398"/>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5">
      <c r="G52" s="145"/>
      <c r="H52" s="398"/>
      <c r="J52" s="394" t="s">
        <v>954</v>
      </c>
      <c r="K52" s="192" t="s">
        <v>955</v>
      </c>
      <c r="L52" s="192" t="s">
        <v>956</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5">
      <c r="G53" s="145"/>
      <c r="H53" s="398"/>
      <c r="J53" s="394"/>
      <c r="K53" s="192" t="s">
        <v>957</v>
      </c>
      <c r="L53" s="192" t="s">
        <v>958</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5">
      <c r="G54" s="145"/>
      <c r="H54" s="398"/>
      <c r="J54" s="394"/>
      <c r="K54" s="192" t="s">
        <v>957</v>
      </c>
      <c r="L54" s="192" t="s">
        <v>959</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5">
      <c r="G55" s="145"/>
      <c r="H55" s="398"/>
      <c r="J55" s="394"/>
      <c r="K55" s="192" t="s">
        <v>957</v>
      </c>
      <c r="L55" s="192" t="s">
        <v>960</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3">
      <c r="G56" s="145"/>
      <c r="H56" s="398"/>
      <c r="J56" s="394"/>
      <c r="K56" s="192" t="s">
        <v>961</v>
      </c>
      <c r="L56" s="192" t="s">
        <v>958</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3">
      <c r="G57" s="145"/>
      <c r="H57" s="398"/>
      <c r="J57" s="394"/>
      <c r="K57" s="192" t="s">
        <v>961</v>
      </c>
      <c r="L57" s="192" t="s">
        <v>959</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3">
      <c r="G58" s="145"/>
      <c r="H58" s="398"/>
      <c r="J58" s="394"/>
      <c r="K58" s="192" t="s">
        <v>961</v>
      </c>
      <c r="L58" s="192" t="s">
        <v>960</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5">
      <c r="G59" s="145"/>
      <c r="H59" s="398"/>
      <c r="J59" s="394"/>
      <c r="K59" s="192" t="s">
        <v>962</v>
      </c>
      <c r="L59" s="192" t="s">
        <v>956</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5">
      <c r="G60" s="145"/>
      <c r="H60" s="398"/>
      <c r="J60" s="394"/>
      <c r="K60" s="192" t="s">
        <v>963</v>
      </c>
      <c r="L60" s="192" t="s">
        <v>958</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5">
      <c r="G61" s="145"/>
      <c r="H61" s="398"/>
      <c r="J61" s="394"/>
      <c r="K61" s="192" t="s">
        <v>963</v>
      </c>
      <c r="L61" s="192" t="s">
        <v>959</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5">
      <c r="G62" s="145"/>
      <c r="H62" s="398"/>
      <c r="J62" s="394"/>
      <c r="K62" s="192" t="s">
        <v>963</v>
      </c>
      <c r="L62" s="192" t="s">
        <v>960</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3">
      <c r="G63" s="145"/>
      <c r="H63" s="398"/>
      <c r="J63" s="394"/>
      <c r="K63" s="192" t="s">
        <v>964</v>
      </c>
      <c r="L63" s="192" t="s">
        <v>958</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3">
      <c r="G64" s="145"/>
      <c r="H64" s="398"/>
      <c r="J64" s="394"/>
      <c r="K64" s="192" t="s">
        <v>964</v>
      </c>
      <c r="L64" s="192" t="s">
        <v>959</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3">
      <c r="G65" s="145"/>
      <c r="H65" s="398"/>
      <c r="J65" s="394"/>
      <c r="K65" s="192" t="s">
        <v>964</v>
      </c>
      <c r="L65" s="192" t="s">
        <v>960</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5">
      <c r="G66" s="145"/>
      <c r="H66" s="398"/>
      <c r="J66" s="394"/>
      <c r="K66" s="192" t="s">
        <v>965</v>
      </c>
      <c r="L66" s="192" t="s">
        <v>958</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5">
      <c r="G67" s="145"/>
      <c r="H67" s="398"/>
      <c r="J67" s="394"/>
      <c r="K67" s="192" t="s">
        <v>965</v>
      </c>
      <c r="L67" s="192" t="s">
        <v>959</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5">
      <c r="G68" s="145"/>
      <c r="H68" s="398"/>
      <c r="J68" s="394"/>
      <c r="K68" s="192" t="s">
        <v>965</v>
      </c>
      <c r="L68" s="192" t="s">
        <v>960</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5">
      <c r="G69" s="145"/>
      <c r="H69" s="398"/>
      <c r="J69" s="394"/>
      <c r="K69" s="192" t="s">
        <v>966</v>
      </c>
      <c r="L69" s="192" t="s">
        <v>956</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5">
      <c r="G70" s="145"/>
      <c r="H70" s="398"/>
      <c r="J70" s="394"/>
      <c r="K70" s="192" t="s">
        <v>967</v>
      </c>
      <c r="L70" s="192" t="s">
        <v>958</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5">
      <c r="G71" s="145"/>
      <c r="H71" s="398"/>
      <c r="J71" s="394"/>
      <c r="K71" s="192" t="s">
        <v>967</v>
      </c>
      <c r="L71" s="192" t="s">
        <v>959</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5">
      <c r="G72" s="145"/>
      <c r="H72" s="398"/>
      <c r="J72" s="394"/>
      <c r="K72" s="192" t="s">
        <v>967</v>
      </c>
      <c r="L72" s="192" t="s">
        <v>960</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3">
      <c r="G73" s="145"/>
      <c r="H73" s="398"/>
      <c r="J73" s="394"/>
      <c r="K73" s="192" t="s">
        <v>968</v>
      </c>
      <c r="L73" s="192" t="s">
        <v>958</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3">
      <c r="G74" s="145"/>
      <c r="H74" s="398"/>
      <c r="J74" s="394"/>
      <c r="K74" s="192" t="s">
        <v>968</v>
      </c>
      <c r="L74" s="192" t="s">
        <v>959</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3">
      <c r="G75" s="145"/>
      <c r="H75" s="398"/>
      <c r="J75" s="394"/>
      <c r="K75" s="192" t="s">
        <v>968</v>
      </c>
      <c r="L75" s="192" t="s">
        <v>960</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5">
      <c r="G76" s="145"/>
      <c r="H76" s="398"/>
      <c r="J76" s="394"/>
      <c r="K76" s="196" t="s">
        <v>969</v>
      </c>
      <c r="L76" s="192" t="s">
        <v>958</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5">
      <c r="G77" s="145"/>
      <c r="H77" s="398"/>
      <c r="J77" s="394"/>
      <c r="K77" s="196" t="s">
        <v>969</v>
      </c>
      <c r="L77" s="192" t="s">
        <v>959</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5">
      <c r="G78" s="145"/>
      <c r="H78" s="398"/>
      <c r="J78" s="394"/>
      <c r="K78" s="196" t="s">
        <v>969</v>
      </c>
      <c r="L78" s="192" t="s">
        <v>960</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5">
      <c r="G79" s="145"/>
      <c r="H79" s="398"/>
      <c r="J79" s="394"/>
      <c r="K79" s="196" t="s">
        <v>970</v>
      </c>
      <c r="L79" s="192" t="s">
        <v>958</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5">
      <c r="G80" s="145"/>
      <c r="H80" s="398"/>
      <c r="J80" s="151"/>
      <c r="K80" s="196" t="s">
        <v>970</v>
      </c>
      <c r="L80" s="192" t="s">
        <v>959</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5">
      <c r="G81" s="145"/>
      <c r="H81" s="398"/>
      <c r="J81" s="151"/>
      <c r="K81" s="196" t="s">
        <v>970</v>
      </c>
      <c r="L81" s="192" t="s">
        <v>960</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5">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5">
      <c r="D84" s="143" t="s">
        <v>888</v>
      </c>
      <c r="G84" s="353" t="s">
        <v>971</v>
      </c>
      <c r="H84" s="353"/>
      <c r="I84" s="353"/>
      <c r="J84" s="353"/>
      <c r="K84" s="353"/>
      <c r="L84" s="353"/>
      <c r="M84" s="353"/>
      <c r="N84" s="353"/>
      <c r="O84" s="353"/>
      <c r="P84" s="353"/>
      <c r="Q84" s="353"/>
      <c r="R84" s="353"/>
      <c r="S84" s="353"/>
      <c r="T84" s="353"/>
      <c r="U84" s="353"/>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5">
      <c r="G85" s="145"/>
      <c r="M85" s="137" t="s">
        <v>972</v>
      </c>
      <c r="AA85" s="306"/>
      <c r="AB85" s="306"/>
      <c r="AC85" s="306"/>
      <c r="AD85" s="306"/>
      <c r="AP85" s="306"/>
      <c r="AQ85" s="306"/>
    </row>
    <row r="86" spans="4:44" ht="14.25" customHeight="1" x14ac:dyDescent="0.25">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5">
      <c r="G87" s="145"/>
      <c r="H87" s="395" t="s">
        <v>973</v>
      </c>
      <c r="J87" s="348" t="s">
        <v>974</v>
      </c>
      <c r="K87" s="201" t="s">
        <v>1033</v>
      </c>
      <c r="L87" s="201" t="s">
        <v>958</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5">
      <c r="G88" s="145"/>
      <c r="H88" s="395"/>
      <c r="J88" s="349"/>
      <c r="K88" s="142" t="s">
        <v>1033</v>
      </c>
      <c r="L88" s="192" t="s">
        <v>959</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3">
      <c r="G89" s="145"/>
      <c r="H89" s="395"/>
      <c r="J89" s="349"/>
      <c r="K89" s="203" t="s">
        <v>1033</v>
      </c>
      <c r="L89" s="203" t="s">
        <v>960</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5">
      <c r="G90" s="145"/>
      <c r="H90" s="395"/>
      <c r="J90" s="349"/>
      <c r="K90" s="201" t="s">
        <v>1035</v>
      </c>
      <c r="L90" s="201" t="s">
        <v>958</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5">
      <c r="G91" s="145"/>
      <c r="H91" s="395"/>
      <c r="J91" s="349"/>
      <c r="K91" s="142" t="s">
        <v>1035</v>
      </c>
      <c r="L91" s="192" t="s">
        <v>959</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3">
      <c r="G92" s="145"/>
      <c r="H92" s="395"/>
      <c r="J92" s="349"/>
      <c r="K92" s="203" t="s">
        <v>1035</v>
      </c>
      <c r="L92" s="203" t="s">
        <v>960</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5">
      <c r="G93" s="145"/>
      <c r="H93" s="395"/>
      <c r="J93" s="349"/>
      <c r="K93" s="201" t="s">
        <v>1036</v>
      </c>
      <c r="L93" s="201" t="s">
        <v>958</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5">
      <c r="G94" s="145"/>
      <c r="H94" s="395"/>
      <c r="J94" s="349"/>
      <c r="K94" s="142" t="s">
        <v>1036</v>
      </c>
      <c r="L94" s="192" t="s">
        <v>959</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3">
      <c r="G95" s="145"/>
      <c r="H95" s="395"/>
      <c r="J95" s="349"/>
      <c r="K95" s="203" t="s">
        <v>1036</v>
      </c>
      <c r="L95" s="203" t="s">
        <v>960</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5">
      <c r="G96" s="145"/>
      <c r="H96" s="395"/>
      <c r="J96" s="349"/>
      <c r="K96" s="201" t="s">
        <v>1037</v>
      </c>
      <c r="L96" s="201" t="s">
        <v>958</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5">
      <c r="G97" s="145"/>
      <c r="H97" s="395"/>
      <c r="J97" s="349"/>
      <c r="K97" s="142" t="s">
        <v>1037</v>
      </c>
      <c r="L97" s="192" t="s">
        <v>959</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3">
      <c r="G98" s="145"/>
      <c r="H98" s="395"/>
      <c r="J98" s="349"/>
      <c r="K98" s="203" t="s">
        <v>1037</v>
      </c>
      <c r="L98" s="203" t="s">
        <v>960</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5">
      <c r="G99" s="145"/>
      <c r="H99" s="395"/>
      <c r="J99" s="349"/>
      <c r="K99" s="201" t="s">
        <v>1038</v>
      </c>
      <c r="L99" s="201" t="s">
        <v>958</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5">
      <c r="G100" s="145"/>
      <c r="H100" s="395"/>
      <c r="J100" s="349"/>
      <c r="K100" s="142" t="s">
        <v>1038</v>
      </c>
      <c r="L100" s="192" t="s">
        <v>959</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3">
      <c r="G101" s="145"/>
      <c r="H101" s="395"/>
      <c r="J101" s="349"/>
      <c r="K101" s="203" t="s">
        <v>1038</v>
      </c>
      <c r="L101" s="203" t="s">
        <v>960</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5">
      <c r="G102" s="145"/>
      <c r="H102" s="395"/>
      <c r="J102" s="349"/>
      <c r="K102" s="201" t="s">
        <v>1039</v>
      </c>
      <c r="L102" s="201" t="s">
        <v>958</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5">
      <c r="G103" s="145"/>
      <c r="H103" s="395"/>
      <c r="J103" s="349"/>
      <c r="K103" s="142" t="s">
        <v>1039</v>
      </c>
      <c r="L103" s="192" t="s">
        <v>959</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3">
      <c r="G104" s="145"/>
      <c r="H104" s="395"/>
      <c r="J104" s="349"/>
      <c r="K104" s="203" t="s">
        <v>1039</v>
      </c>
      <c r="L104" s="203" t="s">
        <v>960</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5">
      <c r="G105" s="145"/>
      <c r="H105" s="395"/>
      <c r="J105" s="349"/>
      <c r="K105" s="201" t="s">
        <v>1040</v>
      </c>
      <c r="L105" s="201" t="s">
        <v>958</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5">
      <c r="G106" s="145"/>
      <c r="H106" s="395"/>
      <c r="J106" s="349"/>
      <c r="K106" s="142" t="s">
        <v>1040</v>
      </c>
      <c r="L106" s="192" t="s">
        <v>959</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3">
      <c r="G107" s="145"/>
      <c r="H107" s="395"/>
      <c r="J107" s="349"/>
      <c r="K107" s="203" t="s">
        <v>1040</v>
      </c>
      <c r="L107" s="203" t="s">
        <v>960</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5">
      <c r="G108" s="145"/>
      <c r="H108" s="395"/>
      <c r="J108" s="349"/>
      <c r="K108" s="201" t="s">
        <v>1041</v>
      </c>
      <c r="L108" s="201" t="s">
        <v>958</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5">
      <c r="G109" s="145"/>
      <c r="H109" s="395"/>
      <c r="J109" s="349"/>
      <c r="K109" s="142" t="s">
        <v>1041</v>
      </c>
      <c r="L109" s="192" t="s">
        <v>959</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3">
      <c r="G110" s="145"/>
      <c r="H110" s="395"/>
      <c r="J110" s="349"/>
      <c r="K110" s="203" t="s">
        <v>1041</v>
      </c>
      <c r="L110" s="203" t="s">
        <v>960</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5">
      <c r="G111" s="145"/>
      <c r="H111" s="395"/>
      <c r="J111" s="349"/>
      <c r="K111" s="201" t="s">
        <v>1042</v>
      </c>
      <c r="L111" s="201" t="s">
        <v>958</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5">
      <c r="G112" s="145"/>
      <c r="H112" s="395"/>
      <c r="J112" s="349"/>
      <c r="K112" s="142" t="s">
        <v>1042</v>
      </c>
      <c r="L112" s="192" t="s">
        <v>959</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3">
      <c r="G113" s="145"/>
      <c r="H113" s="395"/>
      <c r="J113" s="349"/>
      <c r="K113" s="203" t="s">
        <v>1042</v>
      </c>
      <c r="L113" s="203" t="s">
        <v>960</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5">
      <c r="G114" s="145"/>
      <c r="H114" s="395"/>
      <c r="J114" s="349"/>
      <c r="K114" s="201" t="s">
        <v>1043</v>
      </c>
      <c r="L114" s="201" t="s">
        <v>958</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5">
      <c r="G115" s="145"/>
      <c r="H115" s="395"/>
      <c r="J115" s="349"/>
      <c r="K115" s="142" t="s">
        <v>1043</v>
      </c>
      <c r="L115" s="192" t="s">
        <v>959</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3">
      <c r="G116" s="145"/>
      <c r="H116" s="395"/>
      <c r="J116" s="396"/>
      <c r="K116" s="203" t="s">
        <v>1043</v>
      </c>
      <c r="L116" s="203" t="s">
        <v>960</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5">
      <c r="G117" s="145"/>
      <c r="H117" s="395"/>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5">
      <c r="G118" s="145"/>
      <c r="H118" s="395"/>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5">
      <c r="G119" s="145"/>
      <c r="H119" s="395"/>
      <c r="J119" s="348" t="s">
        <v>975</v>
      </c>
      <c r="K119" s="201" t="s">
        <v>1033</v>
      </c>
      <c r="L119" s="201" t="s">
        <v>958</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5">
      <c r="G120" s="145"/>
      <c r="H120" s="395"/>
      <c r="J120" s="349"/>
      <c r="K120" s="142" t="s">
        <v>1033</v>
      </c>
      <c r="L120" s="192" t="s">
        <v>959</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3">
      <c r="G121" s="145"/>
      <c r="H121" s="395"/>
      <c r="J121" s="349"/>
      <c r="K121" s="203" t="s">
        <v>1033</v>
      </c>
      <c r="L121" s="203" t="s">
        <v>960</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5">
      <c r="G122" s="145"/>
      <c r="H122" s="395"/>
      <c r="J122" s="349"/>
      <c r="K122" s="201" t="s">
        <v>1035</v>
      </c>
      <c r="L122" s="201" t="s">
        <v>958</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5">
      <c r="G123" s="145"/>
      <c r="H123" s="395"/>
      <c r="J123" s="349"/>
      <c r="K123" s="142" t="s">
        <v>1035</v>
      </c>
      <c r="L123" s="192" t="s">
        <v>959</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3">
      <c r="G124" s="145"/>
      <c r="H124" s="395"/>
      <c r="J124" s="349"/>
      <c r="K124" s="203" t="s">
        <v>1035</v>
      </c>
      <c r="L124" s="203" t="s">
        <v>960</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5">
      <c r="G125" s="145"/>
      <c r="H125" s="395"/>
      <c r="J125" s="349"/>
      <c r="K125" s="201" t="s">
        <v>1036</v>
      </c>
      <c r="L125" s="201" t="s">
        <v>958</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5">
      <c r="G126" s="145"/>
      <c r="H126" s="395"/>
      <c r="J126" s="349"/>
      <c r="K126" s="142" t="s">
        <v>1036</v>
      </c>
      <c r="L126" s="192" t="s">
        <v>959</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3">
      <c r="G127" s="145"/>
      <c r="H127" s="395"/>
      <c r="J127" s="349"/>
      <c r="K127" s="203" t="s">
        <v>1036</v>
      </c>
      <c r="L127" s="203" t="s">
        <v>960</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5">
      <c r="G128" s="145"/>
      <c r="H128" s="395"/>
      <c r="J128" s="349"/>
      <c r="K128" s="201" t="s">
        <v>1037</v>
      </c>
      <c r="L128" s="201" t="s">
        <v>958</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5">
      <c r="G129" s="145"/>
      <c r="H129" s="395"/>
      <c r="J129" s="349"/>
      <c r="K129" s="142" t="s">
        <v>1037</v>
      </c>
      <c r="L129" s="192" t="s">
        <v>959</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3">
      <c r="G130" s="145"/>
      <c r="H130" s="395"/>
      <c r="J130" s="349"/>
      <c r="K130" s="203" t="s">
        <v>1037</v>
      </c>
      <c r="L130" s="203" t="s">
        <v>960</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5">
      <c r="G131" s="145"/>
      <c r="H131" s="395"/>
      <c r="J131" s="349"/>
      <c r="K131" s="201" t="s">
        <v>1038</v>
      </c>
      <c r="L131" s="201" t="s">
        <v>958</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5">
      <c r="G132" s="145"/>
      <c r="H132" s="395"/>
      <c r="J132" s="349"/>
      <c r="K132" s="142" t="s">
        <v>1038</v>
      </c>
      <c r="L132" s="192" t="s">
        <v>959</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3">
      <c r="G133" s="145"/>
      <c r="H133" s="395"/>
      <c r="J133" s="349"/>
      <c r="K133" s="203" t="s">
        <v>1038</v>
      </c>
      <c r="L133" s="203" t="s">
        <v>960</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5">
      <c r="G134" s="145"/>
      <c r="H134" s="395"/>
      <c r="J134" s="349"/>
      <c r="K134" s="201" t="s">
        <v>1039</v>
      </c>
      <c r="L134" s="201" t="s">
        <v>958</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5">
      <c r="G135" s="145"/>
      <c r="H135" s="395"/>
      <c r="J135" s="349"/>
      <c r="K135" s="142" t="s">
        <v>1039</v>
      </c>
      <c r="L135" s="192" t="s">
        <v>959</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3">
      <c r="G136" s="145"/>
      <c r="H136" s="395"/>
      <c r="J136" s="349"/>
      <c r="K136" s="203" t="s">
        <v>1039</v>
      </c>
      <c r="L136" s="203" t="s">
        <v>960</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5">
      <c r="G137" s="145"/>
      <c r="H137" s="395"/>
      <c r="J137" s="349"/>
      <c r="K137" s="201" t="s">
        <v>1040</v>
      </c>
      <c r="L137" s="201" t="s">
        <v>958</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5">
      <c r="G138" s="145"/>
      <c r="H138" s="395"/>
      <c r="J138" s="349"/>
      <c r="K138" s="142" t="s">
        <v>1040</v>
      </c>
      <c r="L138" s="192" t="s">
        <v>959</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3">
      <c r="G139" s="145"/>
      <c r="H139" s="395"/>
      <c r="J139" s="349"/>
      <c r="K139" s="203" t="s">
        <v>1040</v>
      </c>
      <c r="L139" s="203" t="s">
        <v>960</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5">
      <c r="G140" s="145"/>
      <c r="H140" s="395"/>
      <c r="J140" s="349"/>
      <c r="K140" s="201" t="s">
        <v>1041</v>
      </c>
      <c r="L140" s="201" t="s">
        <v>958</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5">
      <c r="G141" s="145"/>
      <c r="H141" s="395"/>
      <c r="J141" s="349"/>
      <c r="K141" s="142" t="s">
        <v>1041</v>
      </c>
      <c r="L141" s="192" t="s">
        <v>959</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3">
      <c r="G142" s="145"/>
      <c r="H142" s="395"/>
      <c r="J142" s="349"/>
      <c r="K142" s="203" t="s">
        <v>1041</v>
      </c>
      <c r="L142" s="203" t="s">
        <v>960</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5">
      <c r="G143" s="145"/>
      <c r="H143" s="395"/>
      <c r="J143" s="349"/>
      <c r="K143" s="201" t="s">
        <v>1042</v>
      </c>
      <c r="L143" s="201" t="s">
        <v>958</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5">
      <c r="G144" s="145"/>
      <c r="H144" s="395"/>
      <c r="J144" s="349"/>
      <c r="K144" s="142" t="s">
        <v>1042</v>
      </c>
      <c r="L144" s="192" t="s">
        <v>959</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3">
      <c r="G145" s="145"/>
      <c r="H145" s="395"/>
      <c r="J145" s="349"/>
      <c r="K145" s="203" t="s">
        <v>1042</v>
      </c>
      <c r="L145" s="203" t="s">
        <v>960</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5">
      <c r="G146" s="145"/>
      <c r="H146" s="395"/>
      <c r="J146" s="349"/>
      <c r="K146" s="201" t="s">
        <v>1043</v>
      </c>
      <c r="L146" s="201" t="s">
        <v>958</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5">
      <c r="G147" s="145"/>
      <c r="H147" s="395"/>
      <c r="J147" s="349"/>
      <c r="K147" s="142" t="s">
        <v>1043</v>
      </c>
      <c r="L147" s="192" t="s">
        <v>959</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3">
      <c r="G148" s="145"/>
      <c r="H148" s="395"/>
      <c r="J148" s="396"/>
      <c r="K148" s="203" t="s">
        <v>1043</v>
      </c>
      <c r="L148" s="203" t="s">
        <v>960</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5">
      <c r="G149" s="145"/>
      <c r="H149" s="395"/>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5">
      <c r="G150" s="145"/>
      <c r="H150" s="395"/>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5">
      <c r="G151" s="145"/>
      <c r="H151" s="395"/>
      <c r="J151" s="348" t="s">
        <v>976</v>
      </c>
      <c r="K151" s="201" t="s">
        <v>1033</v>
      </c>
      <c r="L151" s="201" t="s">
        <v>958</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5">
      <c r="G152" s="145"/>
      <c r="H152" s="395"/>
      <c r="J152" s="349"/>
      <c r="K152" s="142" t="s">
        <v>1033</v>
      </c>
      <c r="L152" s="192" t="s">
        <v>959</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3">
      <c r="G153" s="145"/>
      <c r="H153" s="395"/>
      <c r="J153" s="349"/>
      <c r="K153" s="203" t="s">
        <v>1033</v>
      </c>
      <c r="L153" s="203" t="s">
        <v>960</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5">
      <c r="G154" s="145"/>
      <c r="H154" s="395"/>
      <c r="J154" s="349"/>
      <c r="K154" s="201" t="s">
        <v>1035</v>
      </c>
      <c r="L154" s="201" t="s">
        <v>958</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5">
      <c r="G155" s="145"/>
      <c r="H155" s="395"/>
      <c r="J155" s="349"/>
      <c r="K155" s="142" t="s">
        <v>1035</v>
      </c>
      <c r="L155" s="192" t="s">
        <v>959</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3">
      <c r="G156" s="145"/>
      <c r="H156" s="395"/>
      <c r="J156" s="349"/>
      <c r="K156" s="203" t="s">
        <v>1035</v>
      </c>
      <c r="L156" s="203" t="s">
        <v>960</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3">
      <c r="G157" s="145"/>
      <c r="H157" s="395"/>
      <c r="J157" s="349"/>
      <c r="K157" s="201" t="s">
        <v>1036</v>
      </c>
      <c r="L157" s="201" t="s">
        <v>958</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3">
      <c r="A158" s="137"/>
      <c r="B158" s="137"/>
      <c r="C158" s="137"/>
      <c r="D158" s="137"/>
      <c r="E158" s="137"/>
      <c r="F158" s="137"/>
      <c r="G158" s="145"/>
      <c r="H158" s="395"/>
      <c r="I158" s="137"/>
      <c r="J158" s="349"/>
      <c r="K158" s="142" t="s">
        <v>1036</v>
      </c>
      <c r="L158" s="192" t="s">
        <v>959</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3">
      <c r="A159" s="137"/>
      <c r="B159" s="137"/>
      <c r="C159" s="137"/>
      <c r="D159" s="137"/>
      <c r="E159" s="137"/>
      <c r="F159" s="137"/>
      <c r="G159" s="145"/>
      <c r="H159" s="395"/>
      <c r="I159" s="137"/>
      <c r="J159" s="349"/>
      <c r="K159" s="203" t="s">
        <v>1036</v>
      </c>
      <c r="L159" s="203" t="s">
        <v>960</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3">
      <c r="G160" s="145"/>
      <c r="H160" s="395"/>
      <c r="J160" s="349"/>
      <c r="K160" s="201" t="s">
        <v>1037</v>
      </c>
      <c r="L160" s="201" t="s">
        <v>958</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3">
      <c r="A161" s="137"/>
      <c r="B161" s="137"/>
      <c r="C161" s="137"/>
      <c r="D161" s="137"/>
      <c r="E161" s="137"/>
      <c r="F161" s="137"/>
      <c r="G161" s="145"/>
      <c r="H161" s="395"/>
      <c r="I161" s="137"/>
      <c r="J161" s="349"/>
      <c r="K161" s="142" t="s">
        <v>1037</v>
      </c>
      <c r="L161" s="192" t="s">
        <v>959</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3">
      <c r="A162" s="137"/>
      <c r="B162" s="137"/>
      <c r="C162" s="137"/>
      <c r="D162" s="137"/>
      <c r="E162" s="137"/>
      <c r="F162" s="137"/>
      <c r="G162" s="145"/>
      <c r="H162" s="395"/>
      <c r="I162" s="137"/>
      <c r="J162" s="349"/>
      <c r="K162" s="203" t="s">
        <v>1037</v>
      </c>
      <c r="L162" s="203" t="s">
        <v>960</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3">
      <c r="G163" s="145"/>
      <c r="H163" s="395"/>
      <c r="J163" s="349"/>
      <c r="K163" s="201" t="s">
        <v>1038</v>
      </c>
      <c r="L163" s="201" t="s">
        <v>958</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3">
      <c r="A164" s="137"/>
      <c r="B164" s="137"/>
      <c r="C164" s="137"/>
      <c r="D164" s="137"/>
      <c r="E164" s="137"/>
      <c r="F164" s="137"/>
      <c r="G164" s="145"/>
      <c r="H164" s="395"/>
      <c r="I164" s="137"/>
      <c r="J164" s="349"/>
      <c r="K164" s="142" t="s">
        <v>1038</v>
      </c>
      <c r="L164" s="192" t="s">
        <v>959</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3">
      <c r="A165" s="137"/>
      <c r="B165" s="137"/>
      <c r="C165" s="137"/>
      <c r="D165" s="137"/>
      <c r="E165" s="137"/>
      <c r="F165" s="137"/>
      <c r="G165" s="145"/>
      <c r="H165" s="395"/>
      <c r="I165" s="137"/>
      <c r="J165" s="349"/>
      <c r="K165" s="203" t="s">
        <v>1038</v>
      </c>
      <c r="L165" s="203" t="s">
        <v>960</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5">
      <c r="G166" s="145"/>
      <c r="H166" s="395"/>
      <c r="J166" s="349"/>
      <c r="K166" s="201" t="s">
        <v>1039</v>
      </c>
      <c r="L166" s="201" t="s">
        <v>958</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5">
      <c r="G167" s="145"/>
      <c r="H167" s="395"/>
      <c r="J167" s="349"/>
      <c r="K167" s="142" t="s">
        <v>1039</v>
      </c>
      <c r="L167" s="192" t="s">
        <v>959</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3">
      <c r="G168" s="145"/>
      <c r="H168" s="395"/>
      <c r="J168" s="349"/>
      <c r="K168" s="203" t="s">
        <v>1039</v>
      </c>
      <c r="L168" s="203" t="s">
        <v>960</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5">
      <c r="G169" s="145"/>
      <c r="H169" s="395"/>
      <c r="J169" s="349"/>
      <c r="K169" s="201" t="s">
        <v>1040</v>
      </c>
      <c r="L169" s="201" t="s">
        <v>958</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5">
      <c r="G170" s="145"/>
      <c r="H170" s="395"/>
      <c r="J170" s="349"/>
      <c r="K170" s="142" t="s">
        <v>1040</v>
      </c>
      <c r="L170" s="192" t="s">
        <v>959</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3">
      <c r="G171" s="145"/>
      <c r="H171" s="395"/>
      <c r="J171" s="349"/>
      <c r="K171" s="203" t="s">
        <v>1040</v>
      </c>
      <c r="L171" s="203" t="s">
        <v>960</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3">
      <c r="G172" s="145"/>
      <c r="H172" s="395"/>
      <c r="J172" s="349"/>
      <c r="K172" s="201" t="s">
        <v>1041</v>
      </c>
      <c r="L172" s="201" t="s">
        <v>958</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3">
      <c r="A173" s="137"/>
      <c r="B173" s="137"/>
      <c r="C173" s="137"/>
      <c r="D173" s="137"/>
      <c r="E173" s="137"/>
      <c r="F173" s="137"/>
      <c r="G173" s="145"/>
      <c r="H173" s="395"/>
      <c r="I173" s="137"/>
      <c r="J173" s="349"/>
      <c r="K173" s="142" t="s">
        <v>1041</v>
      </c>
      <c r="L173" s="192" t="s">
        <v>959</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3">
      <c r="A174" s="137"/>
      <c r="B174" s="137"/>
      <c r="C174" s="137"/>
      <c r="D174" s="137"/>
      <c r="E174" s="137"/>
      <c r="F174" s="137"/>
      <c r="G174" s="145"/>
      <c r="H174" s="395"/>
      <c r="I174" s="137"/>
      <c r="J174" s="349"/>
      <c r="K174" s="203" t="s">
        <v>1041</v>
      </c>
      <c r="L174" s="203" t="s">
        <v>960</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3">
      <c r="G175" s="145"/>
      <c r="H175" s="395"/>
      <c r="J175" s="349"/>
      <c r="K175" s="201" t="s">
        <v>1042</v>
      </c>
      <c r="L175" s="201" t="s">
        <v>958</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3">
      <c r="A176" s="137"/>
      <c r="B176" s="137"/>
      <c r="C176" s="137"/>
      <c r="D176" s="137"/>
      <c r="E176" s="137"/>
      <c r="F176" s="137"/>
      <c r="G176" s="145"/>
      <c r="H176" s="395"/>
      <c r="I176" s="137"/>
      <c r="J176" s="349"/>
      <c r="K176" s="142" t="s">
        <v>1042</v>
      </c>
      <c r="L176" s="192" t="s">
        <v>959</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3">
      <c r="A177" s="137"/>
      <c r="B177" s="137"/>
      <c r="C177" s="137"/>
      <c r="D177" s="137"/>
      <c r="E177" s="137"/>
      <c r="F177" s="137"/>
      <c r="G177" s="145"/>
      <c r="H177" s="395"/>
      <c r="I177" s="137"/>
      <c r="J177" s="349"/>
      <c r="K177" s="203" t="s">
        <v>1042</v>
      </c>
      <c r="L177" s="203" t="s">
        <v>960</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3">
      <c r="G178" s="145"/>
      <c r="H178" s="395"/>
      <c r="J178" s="349"/>
      <c r="K178" s="201" t="s">
        <v>1043</v>
      </c>
      <c r="L178" s="201" t="s">
        <v>958</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3">
      <c r="A179" s="137"/>
      <c r="B179" s="137"/>
      <c r="C179" s="137"/>
      <c r="D179" s="137"/>
      <c r="E179" s="137"/>
      <c r="F179" s="137"/>
      <c r="G179" s="145"/>
      <c r="H179" s="395"/>
      <c r="I179" s="137"/>
      <c r="J179" s="349"/>
      <c r="K179" s="142" t="s">
        <v>1043</v>
      </c>
      <c r="L179" s="192" t="s">
        <v>959</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3">
      <c r="A180" s="137"/>
      <c r="B180" s="137"/>
      <c r="C180" s="137"/>
      <c r="D180" s="137"/>
      <c r="E180" s="137"/>
      <c r="F180" s="137"/>
      <c r="G180" s="145"/>
      <c r="H180" s="395"/>
      <c r="I180" s="137"/>
      <c r="J180" s="396"/>
      <c r="K180" s="203" t="s">
        <v>1043</v>
      </c>
      <c r="L180" s="203" t="s">
        <v>960</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3">
      <c r="G181" s="145"/>
      <c r="H181" s="395"/>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3">
      <c r="G182" s="145"/>
      <c r="H182" s="395"/>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5">
      <c r="G183" s="145"/>
      <c r="H183" s="395"/>
      <c r="J183" s="348" t="s">
        <v>977</v>
      </c>
      <c r="K183" s="201" t="s">
        <v>1033</v>
      </c>
      <c r="L183" s="201" t="s">
        <v>958</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5">
      <c r="G184" s="145"/>
      <c r="H184" s="395"/>
      <c r="J184" s="349"/>
      <c r="K184" s="142" t="s">
        <v>1033</v>
      </c>
      <c r="L184" s="192" t="s">
        <v>959</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3">
      <c r="G185" s="145"/>
      <c r="H185" s="395"/>
      <c r="J185" s="349"/>
      <c r="K185" s="203" t="s">
        <v>1033</v>
      </c>
      <c r="L185" s="203" t="s">
        <v>960</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3">
      <c r="G186" s="145"/>
      <c r="H186" s="395"/>
      <c r="J186" s="349"/>
      <c r="K186" s="201" t="s">
        <v>1035</v>
      </c>
      <c r="L186" s="201" t="s">
        <v>958</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5">
      <c r="G187" s="145"/>
      <c r="H187" s="395"/>
      <c r="J187" s="349"/>
      <c r="K187" s="142" t="s">
        <v>1035</v>
      </c>
      <c r="L187" s="192" t="s">
        <v>959</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3">
      <c r="G188" s="145"/>
      <c r="H188" s="395"/>
      <c r="J188" s="349"/>
      <c r="K188" s="203" t="s">
        <v>1035</v>
      </c>
      <c r="L188" s="203" t="s">
        <v>960</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3">
      <c r="G189" s="145"/>
      <c r="H189" s="395"/>
      <c r="J189" s="349"/>
      <c r="K189" s="201" t="s">
        <v>1036</v>
      </c>
      <c r="L189" s="201" t="s">
        <v>958</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3">
      <c r="A190" s="137"/>
      <c r="B190" s="137"/>
      <c r="C190" s="137"/>
      <c r="D190" s="137"/>
      <c r="E190" s="137"/>
      <c r="F190" s="137"/>
      <c r="G190" s="145"/>
      <c r="H190" s="395"/>
      <c r="I190" s="137"/>
      <c r="J190" s="349"/>
      <c r="K190" s="142" t="s">
        <v>1036</v>
      </c>
      <c r="L190" s="192" t="s">
        <v>959</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3">
      <c r="A191" s="137"/>
      <c r="B191" s="137"/>
      <c r="C191" s="137"/>
      <c r="D191" s="137"/>
      <c r="E191" s="137"/>
      <c r="F191" s="137"/>
      <c r="G191" s="145"/>
      <c r="H191" s="395"/>
      <c r="I191" s="137"/>
      <c r="J191" s="349"/>
      <c r="K191" s="203" t="s">
        <v>1036</v>
      </c>
      <c r="L191" s="203" t="s">
        <v>960</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3">
      <c r="G192" s="145"/>
      <c r="H192" s="395"/>
      <c r="J192" s="349"/>
      <c r="K192" s="201" t="s">
        <v>1037</v>
      </c>
      <c r="L192" s="201" t="s">
        <v>958</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3">
      <c r="A193" s="137"/>
      <c r="B193" s="137"/>
      <c r="C193" s="137"/>
      <c r="D193" s="137"/>
      <c r="E193" s="137"/>
      <c r="F193" s="137"/>
      <c r="G193" s="145"/>
      <c r="H193" s="395"/>
      <c r="I193" s="137"/>
      <c r="J193" s="349"/>
      <c r="K193" s="142" t="s">
        <v>1037</v>
      </c>
      <c r="L193" s="192" t="s">
        <v>959</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3">
      <c r="A194" s="137"/>
      <c r="B194" s="137"/>
      <c r="C194" s="137"/>
      <c r="D194" s="137"/>
      <c r="E194" s="137"/>
      <c r="F194" s="137"/>
      <c r="G194" s="145"/>
      <c r="H194" s="395"/>
      <c r="I194" s="137"/>
      <c r="J194" s="349"/>
      <c r="K194" s="203" t="s">
        <v>1037</v>
      </c>
      <c r="L194" s="203" t="s">
        <v>960</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5">
      <c r="G195" s="145"/>
      <c r="H195" s="395"/>
      <c r="J195" s="349"/>
      <c r="K195" s="201" t="s">
        <v>1038</v>
      </c>
      <c r="L195" s="201" t="s">
        <v>958</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5">
      <c r="G196" s="145"/>
      <c r="H196" s="395"/>
      <c r="J196" s="349"/>
      <c r="K196" s="142" t="s">
        <v>1038</v>
      </c>
      <c r="L196" s="192" t="s">
        <v>959</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3">
      <c r="G197" s="145"/>
      <c r="H197" s="395"/>
      <c r="J197" s="349"/>
      <c r="K197" s="203" t="s">
        <v>1038</v>
      </c>
      <c r="L197" s="203" t="s">
        <v>960</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5">
      <c r="G198" s="145"/>
      <c r="H198" s="395"/>
      <c r="J198" s="349"/>
      <c r="K198" s="201" t="s">
        <v>1039</v>
      </c>
      <c r="L198" s="201" t="s">
        <v>958</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5">
      <c r="G199" s="145"/>
      <c r="H199" s="395"/>
      <c r="J199" s="349"/>
      <c r="K199" s="142" t="s">
        <v>1039</v>
      </c>
      <c r="L199" s="192" t="s">
        <v>959</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3">
      <c r="G200" s="145"/>
      <c r="H200" s="395"/>
      <c r="J200" s="349"/>
      <c r="K200" s="203" t="s">
        <v>1039</v>
      </c>
      <c r="L200" s="203" t="s">
        <v>960</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3">
      <c r="G201" s="145"/>
      <c r="H201" s="395"/>
      <c r="J201" s="349"/>
      <c r="K201" s="201" t="s">
        <v>1040</v>
      </c>
      <c r="L201" s="201" t="s">
        <v>958</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5">
      <c r="G202" s="145"/>
      <c r="H202" s="395"/>
      <c r="J202" s="349"/>
      <c r="K202" s="142" t="s">
        <v>1040</v>
      </c>
      <c r="L202" s="192" t="s">
        <v>959</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3">
      <c r="G203" s="145"/>
      <c r="H203" s="395"/>
      <c r="J203" s="349"/>
      <c r="K203" s="203" t="s">
        <v>1040</v>
      </c>
      <c r="L203" s="203" t="s">
        <v>960</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3">
      <c r="G204" s="145"/>
      <c r="H204" s="395"/>
      <c r="J204" s="349"/>
      <c r="K204" s="201" t="s">
        <v>1041</v>
      </c>
      <c r="L204" s="201" t="s">
        <v>958</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3">
      <c r="A205" s="137"/>
      <c r="B205" s="137"/>
      <c r="C205" s="137"/>
      <c r="D205" s="137"/>
      <c r="E205" s="137"/>
      <c r="F205" s="137"/>
      <c r="G205" s="145"/>
      <c r="H205" s="395"/>
      <c r="I205" s="137"/>
      <c r="J205" s="349"/>
      <c r="K205" s="142" t="s">
        <v>1041</v>
      </c>
      <c r="L205" s="192" t="s">
        <v>959</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3">
      <c r="A206" s="137"/>
      <c r="B206" s="137"/>
      <c r="C206" s="137"/>
      <c r="D206" s="137"/>
      <c r="E206" s="137"/>
      <c r="F206" s="137"/>
      <c r="G206" s="145"/>
      <c r="H206" s="395"/>
      <c r="I206" s="137"/>
      <c r="J206" s="349"/>
      <c r="K206" s="203" t="s">
        <v>1041</v>
      </c>
      <c r="L206" s="203" t="s">
        <v>960</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3">
      <c r="G207" s="145"/>
      <c r="H207" s="395"/>
      <c r="J207" s="349"/>
      <c r="K207" s="201" t="s">
        <v>1042</v>
      </c>
      <c r="L207" s="201" t="s">
        <v>958</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3">
      <c r="A208" s="137"/>
      <c r="B208" s="137"/>
      <c r="C208" s="137"/>
      <c r="D208" s="137"/>
      <c r="E208" s="137"/>
      <c r="F208" s="137"/>
      <c r="G208" s="145"/>
      <c r="H208" s="395"/>
      <c r="I208" s="137"/>
      <c r="J208" s="349"/>
      <c r="K208" s="142" t="s">
        <v>1042</v>
      </c>
      <c r="L208" s="192" t="s">
        <v>959</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3">
      <c r="A209" s="137"/>
      <c r="B209" s="137"/>
      <c r="C209" s="137"/>
      <c r="D209" s="137"/>
      <c r="E209" s="137"/>
      <c r="F209" s="137"/>
      <c r="G209" s="145"/>
      <c r="H209" s="395"/>
      <c r="I209" s="137"/>
      <c r="J209" s="349"/>
      <c r="K209" s="203" t="s">
        <v>1042</v>
      </c>
      <c r="L209" s="203" t="s">
        <v>960</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5">
      <c r="G210" s="145"/>
      <c r="H210" s="395"/>
      <c r="J210" s="349"/>
      <c r="K210" s="201" t="s">
        <v>1043</v>
      </c>
      <c r="L210" s="201" t="s">
        <v>958</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5">
      <c r="G211" s="145"/>
      <c r="H211" s="395"/>
      <c r="J211" s="349"/>
      <c r="K211" s="142" t="s">
        <v>1043</v>
      </c>
      <c r="L211" s="192" t="s">
        <v>959</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3">
      <c r="G212" s="145"/>
      <c r="H212" s="395"/>
      <c r="J212" s="396"/>
      <c r="K212" s="203" t="s">
        <v>1043</v>
      </c>
      <c r="L212" s="203" t="s">
        <v>960</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5">
      <c r="G213" s="145"/>
      <c r="H213" s="395"/>
      <c r="J213" s="208"/>
      <c r="K213" s="142"/>
      <c r="L213" s="142"/>
    </row>
    <row r="214" spans="1:89" ht="14.25" customHeight="1" x14ac:dyDescent="0.25">
      <c r="G214" s="145"/>
      <c r="H214" s="395"/>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5">
      <c r="G215" s="145"/>
      <c r="H215" s="395"/>
      <c r="J215" s="348" t="s">
        <v>978</v>
      </c>
      <c r="K215" s="201" t="s">
        <v>1033</v>
      </c>
      <c r="L215" s="201" t="s">
        <v>958</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5">
      <c r="G216" s="145"/>
      <c r="H216" s="395"/>
      <c r="J216" s="349"/>
      <c r="K216" s="142" t="s">
        <v>1033</v>
      </c>
      <c r="L216" s="192" t="s">
        <v>959</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3">
      <c r="G217" s="145"/>
      <c r="H217" s="395"/>
      <c r="J217" s="349"/>
      <c r="K217" s="203" t="s">
        <v>1033</v>
      </c>
      <c r="L217" s="203" t="s">
        <v>960</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5">
      <c r="G218" s="145"/>
      <c r="H218" s="395"/>
      <c r="J218" s="349"/>
      <c r="K218" s="201" t="s">
        <v>1035</v>
      </c>
      <c r="L218" s="201" t="s">
        <v>958</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3">
      <c r="G219" s="145"/>
      <c r="H219" s="395"/>
      <c r="J219" s="349"/>
      <c r="K219" s="142" t="s">
        <v>1035</v>
      </c>
      <c r="L219" s="192" t="s">
        <v>959</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3">
      <c r="G220" s="145"/>
      <c r="H220" s="395"/>
      <c r="J220" s="349"/>
      <c r="K220" s="203" t="s">
        <v>1035</v>
      </c>
      <c r="L220" s="203" t="s">
        <v>960</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3">
      <c r="G221" s="145"/>
      <c r="H221" s="395"/>
      <c r="J221" s="349"/>
      <c r="K221" s="201" t="s">
        <v>1036</v>
      </c>
      <c r="L221" s="201" t="s">
        <v>958</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3">
      <c r="A222" s="137"/>
      <c r="B222" s="137"/>
      <c r="C222" s="137"/>
      <c r="D222" s="137"/>
      <c r="E222" s="137"/>
      <c r="F222" s="137"/>
      <c r="G222" s="145"/>
      <c r="H222" s="395"/>
      <c r="I222" s="137"/>
      <c r="J222" s="349"/>
      <c r="K222" s="142" t="s">
        <v>1036</v>
      </c>
      <c r="L222" s="192" t="s">
        <v>959</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3">
      <c r="A223" s="137"/>
      <c r="B223" s="137"/>
      <c r="C223" s="137"/>
      <c r="D223" s="137"/>
      <c r="E223" s="137"/>
      <c r="F223" s="137"/>
      <c r="G223" s="145"/>
      <c r="H223" s="395"/>
      <c r="I223" s="137"/>
      <c r="J223" s="349"/>
      <c r="K223" s="203" t="s">
        <v>1036</v>
      </c>
      <c r="L223" s="203" t="s">
        <v>960</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3">
      <c r="G224" s="145"/>
      <c r="H224" s="395"/>
      <c r="J224" s="349"/>
      <c r="K224" s="201" t="s">
        <v>1037</v>
      </c>
      <c r="L224" s="201" t="s">
        <v>958</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3">
      <c r="A225" s="137"/>
      <c r="B225" s="137"/>
      <c r="C225" s="137"/>
      <c r="D225" s="137"/>
      <c r="E225" s="137"/>
      <c r="F225" s="137"/>
      <c r="G225" s="145"/>
      <c r="H225" s="395"/>
      <c r="I225" s="137"/>
      <c r="J225" s="349"/>
      <c r="K225" s="142" t="s">
        <v>1037</v>
      </c>
      <c r="L225" s="192" t="s">
        <v>959</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3">
      <c r="A226" s="137"/>
      <c r="B226" s="137"/>
      <c r="C226" s="137"/>
      <c r="D226" s="137"/>
      <c r="E226" s="137"/>
      <c r="F226" s="137"/>
      <c r="G226" s="145"/>
      <c r="H226" s="395"/>
      <c r="I226" s="137"/>
      <c r="J226" s="349"/>
      <c r="K226" s="203" t="s">
        <v>1037</v>
      </c>
      <c r="L226" s="203" t="s">
        <v>960</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3">
      <c r="G227" s="145"/>
      <c r="H227" s="395"/>
      <c r="J227" s="349"/>
      <c r="K227" s="201" t="s">
        <v>1038</v>
      </c>
      <c r="L227" s="201" t="s">
        <v>958</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3">
      <c r="G228" s="145"/>
      <c r="H228" s="395"/>
      <c r="J228" s="349"/>
      <c r="K228" s="142" t="s">
        <v>1038</v>
      </c>
      <c r="L228" s="192" t="s">
        <v>959</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5">
      <c r="G229" s="145"/>
      <c r="H229" s="395"/>
      <c r="J229" s="349"/>
      <c r="K229" s="203" t="s">
        <v>1038</v>
      </c>
      <c r="L229" s="203" t="s">
        <v>960</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5">
      <c r="G230" s="145"/>
      <c r="H230" s="395"/>
      <c r="J230" s="349"/>
      <c r="K230" s="201" t="s">
        <v>1039</v>
      </c>
      <c r="L230" s="201" t="s">
        <v>958</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5">
      <c r="G231" s="145"/>
      <c r="H231" s="395"/>
      <c r="J231" s="349"/>
      <c r="K231" s="142" t="s">
        <v>1039</v>
      </c>
      <c r="L231" s="192" t="s">
        <v>959</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3">
      <c r="G232" s="145"/>
      <c r="H232" s="395"/>
      <c r="J232" s="349"/>
      <c r="K232" s="203" t="s">
        <v>1039</v>
      </c>
      <c r="L232" s="203" t="s">
        <v>960</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5">
      <c r="G233" s="145"/>
      <c r="H233" s="395"/>
      <c r="J233" s="349"/>
      <c r="K233" s="201" t="s">
        <v>1040</v>
      </c>
      <c r="L233" s="201" t="s">
        <v>958</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3">
      <c r="G234" s="145"/>
      <c r="H234" s="395"/>
      <c r="J234" s="349"/>
      <c r="K234" s="142" t="s">
        <v>1040</v>
      </c>
      <c r="L234" s="192" t="s">
        <v>959</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3">
      <c r="G235" s="145"/>
      <c r="H235" s="395"/>
      <c r="J235" s="349"/>
      <c r="K235" s="203" t="s">
        <v>1040</v>
      </c>
      <c r="L235" s="203" t="s">
        <v>960</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3">
      <c r="G236" s="145"/>
      <c r="H236" s="395"/>
      <c r="J236" s="349"/>
      <c r="K236" s="201" t="s">
        <v>1041</v>
      </c>
      <c r="L236" s="201" t="s">
        <v>958</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3">
      <c r="A237" s="137"/>
      <c r="B237" s="137"/>
      <c r="C237" s="137"/>
      <c r="D237" s="137"/>
      <c r="E237" s="137"/>
      <c r="F237" s="137"/>
      <c r="G237" s="145"/>
      <c r="H237" s="395"/>
      <c r="I237" s="137"/>
      <c r="J237" s="349"/>
      <c r="K237" s="142" t="s">
        <v>1041</v>
      </c>
      <c r="L237" s="192" t="s">
        <v>959</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3">
      <c r="A238" s="137"/>
      <c r="B238" s="137"/>
      <c r="C238" s="137"/>
      <c r="D238" s="137"/>
      <c r="E238" s="137"/>
      <c r="F238" s="137"/>
      <c r="G238" s="145"/>
      <c r="H238" s="395"/>
      <c r="I238" s="137"/>
      <c r="J238" s="349"/>
      <c r="K238" s="203" t="s">
        <v>1041</v>
      </c>
      <c r="L238" s="203" t="s">
        <v>960</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3">
      <c r="G239" s="145"/>
      <c r="H239" s="395"/>
      <c r="J239" s="349"/>
      <c r="K239" s="201" t="s">
        <v>1042</v>
      </c>
      <c r="L239" s="201" t="s">
        <v>958</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3">
      <c r="A240" s="137"/>
      <c r="B240" s="137"/>
      <c r="C240" s="137"/>
      <c r="D240" s="137"/>
      <c r="E240" s="137"/>
      <c r="F240" s="137"/>
      <c r="G240" s="145"/>
      <c r="H240" s="395"/>
      <c r="I240" s="137"/>
      <c r="J240" s="349"/>
      <c r="K240" s="142" t="s">
        <v>1042</v>
      </c>
      <c r="L240" s="192" t="s">
        <v>959</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3">
      <c r="A241" s="137"/>
      <c r="B241" s="137"/>
      <c r="C241" s="137"/>
      <c r="D241" s="137"/>
      <c r="E241" s="137"/>
      <c r="F241" s="137"/>
      <c r="G241" s="145"/>
      <c r="H241" s="395"/>
      <c r="I241" s="137"/>
      <c r="J241" s="349"/>
      <c r="K241" s="203" t="s">
        <v>1042</v>
      </c>
      <c r="L241" s="203" t="s">
        <v>960</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3">
      <c r="G242" s="145"/>
      <c r="H242" s="395"/>
      <c r="J242" s="349"/>
      <c r="K242" s="201" t="s">
        <v>1043</v>
      </c>
      <c r="L242" s="201" t="s">
        <v>958</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3">
      <c r="G243" s="145"/>
      <c r="H243" s="395"/>
      <c r="J243" s="349"/>
      <c r="K243" s="142" t="s">
        <v>1043</v>
      </c>
      <c r="L243" s="192" t="s">
        <v>959</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3">
      <c r="G244" s="145"/>
      <c r="H244" s="395"/>
      <c r="J244" s="396"/>
      <c r="K244" s="203" t="s">
        <v>1043</v>
      </c>
      <c r="L244" s="203" t="s">
        <v>960</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3">
      <c r="G245" s="145"/>
      <c r="H245" s="395"/>
      <c r="J245" s="208"/>
      <c r="K245" s="142"/>
      <c r="L245" s="142"/>
      <c r="AX245"/>
      <c r="AY245"/>
    </row>
    <row r="246" spans="1:97" ht="14.25" customHeight="1" x14ac:dyDescent="0.25">
      <c r="G246" s="145"/>
      <c r="H246" s="395"/>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5">
      <c r="G247" s="145"/>
      <c r="H247" s="395"/>
      <c r="J247" s="348" t="s">
        <v>979</v>
      </c>
      <c r="K247" s="201" t="s">
        <v>1033</v>
      </c>
      <c r="L247" s="201" t="s">
        <v>958</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3">
      <c r="G248" s="145"/>
      <c r="H248" s="395"/>
      <c r="J248" s="349"/>
      <c r="K248" s="142" t="s">
        <v>1033</v>
      </c>
      <c r="L248" s="192" t="s">
        <v>959</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3">
      <c r="G249" s="145"/>
      <c r="H249" s="395"/>
      <c r="J249" s="349"/>
      <c r="K249" s="203" t="s">
        <v>1033</v>
      </c>
      <c r="L249" s="203" t="s">
        <v>960</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5">
      <c r="G250" s="145"/>
      <c r="H250" s="395"/>
      <c r="J250" s="349"/>
      <c r="K250" s="201" t="s">
        <v>1035</v>
      </c>
      <c r="L250" s="201" t="s">
        <v>958</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3">
      <c r="G251" s="145"/>
      <c r="H251" s="395"/>
      <c r="J251" s="349"/>
      <c r="K251" s="142" t="s">
        <v>1035</v>
      </c>
      <c r="L251" s="192" t="s">
        <v>959</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5">
      <c r="G252" s="145"/>
      <c r="H252" s="395"/>
      <c r="J252" s="349"/>
      <c r="K252" s="203" t="s">
        <v>1035</v>
      </c>
      <c r="L252" s="203" t="s">
        <v>960</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3">
      <c r="G253" s="145"/>
      <c r="H253" s="395"/>
      <c r="J253" s="349"/>
      <c r="K253" s="201" t="s">
        <v>1036</v>
      </c>
      <c r="L253" s="201" t="s">
        <v>958</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3">
      <c r="G254" s="145"/>
      <c r="H254" s="395"/>
      <c r="J254" s="349"/>
      <c r="K254" s="142" t="s">
        <v>1036</v>
      </c>
      <c r="L254" s="192" t="s">
        <v>959</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5">
      <c r="G255" s="145"/>
      <c r="H255" s="395"/>
      <c r="J255" s="349"/>
      <c r="K255" s="203" t="s">
        <v>1036</v>
      </c>
      <c r="L255" s="203" t="s">
        <v>960</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3">
      <c r="G256" s="145"/>
      <c r="H256" s="395"/>
      <c r="J256" s="349"/>
      <c r="K256" s="201" t="s">
        <v>1037</v>
      </c>
      <c r="L256" s="201" t="s">
        <v>958</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3">
      <c r="G257" s="145"/>
      <c r="H257" s="395"/>
      <c r="J257" s="349"/>
      <c r="K257" s="142" t="s">
        <v>1037</v>
      </c>
      <c r="L257" s="192" t="s">
        <v>959</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5">
      <c r="G258" s="145"/>
      <c r="H258" s="395"/>
      <c r="J258" s="349"/>
      <c r="K258" s="203" t="s">
        <v>1037</v>
      </c>
      <c r="L258" s="203" t="s">
        <v>960</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3">
      <c r="G259" s="145"/>
      <c r="H259" s="395"/>
      <c r="J259" s="349"/>
      <c r="K259" s="201" t="s">
        <v>1038</v>
      </c>
      <c r="L259" s="201" t="s">
        <v>958</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3">
      <c r="G260" s="145"/>
      <c r="H260" s="395"/>
      <c r="J260" s="349"/>
      <c r="K260" s="142" t="s">
        <v>1038</v>
      </c>
      <c r="L260" s="192" t="s">
        <v>959</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5">
      <c r="G261" s="145"/>
      <c r="H261" s="395"/>
      <c r="J261" s="349"/>
      <c r="K261" s="203" t="s">
        <v>1038</v>
      </c>
      <c r="L261" s="203" t="s">
        <v>960</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5">
      <c r="G262" s="145"/>
      <c r="H262" s="395"/>
      <c r="J262" s="349"/>
      <c r="K262" s="201" t="s">
        <v>1039</v>
      </c>
      <c r="L262" s="201" t="s">
        <v>958</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3">
      <c r="G263" s="145"/>
      <c r="H263" s="395"/>
      <c r="J263" s="349"/>
      <c r="K263" s="142" t="s">
        <v>1039</v>
      </c>
      <c r="L263" s="192" t="s">
        <v>959</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3">
      <c r="G264" s="145"/>
      <c r="H264" s="395"/>
      <c r="J264" s="349"/>
      <c r="K264" s="203" t="s">
        <v>1039</v>
      </c>
      <c r="L264" s="203" t="s">
        <v>960</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5">
      <c r="G265" s="145"/>
      <c r="H265" s="395"/>
      <c r="J265" s="349"/>
      <c r="K265" s="201" t="s">
        <v>1040</v>
      </c>
      <c r="L265" s="201" t="s">
        <v>958</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3">
      <c r="G266" s="145"/>
      <c r="H266" s="395"/>
      <c r="J266" s="349"/>
      <c r="K266" s="142" t="s">
        <v>1040</v>
      </c>
      <c r="L266" s="192" t="s">
        <v>959</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5">
      <c r="G267" s="145"/>
      <c r="H267" s="395"/>
      <c r="J267" s="349"/>
      <c r="K267" s="203" t="s">
        <v>1040</v>
      </c>
      <c r="L267" s="203" t="s">
        <v>960</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3">
      <c r="G268" s="145"/>
      <c r="H268" s="395"/>
      <c r="J268" s="349"/>
      <c r="K268" s="201" t="s">
        <v>1041</v>
      </c>
      <c r="L268" s="201" t="s">
        <v>958</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3">
      <c r="G269" s="145"/>
      <c r="H269" s="395"/>
      <c r="J269" s="349"/>
      <c r="K269" s="142" t="s">
        <v>1041</v>
      </c>
      <c r="L269" s="192" t="s">
        <v>959</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5">
      <c r="G270" s="145"/>
      <c r="H270" s="395"/>
      <c r="J270" s="349"/>
      <c r="K270" s="203" t="s">
        <v>1041</v>
      </c>
      <c r="L270" s="203" t="s">
        <v>960</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3">
      <c r="G271" s="145"/>
      <c r="H271" s="395"/>
      <c r="J271" s="349"/>
      <c r="K271" s="201" t="s">
        <v>1042</v>
      </c>
      <c r="L271" s="201" t="s">
        <v>958</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3">
      <c r="G272" s="145"/>
      <c r="H272" s="395"/>
      <c r="J272" s="349"/>
      <c r="K272" s="142" t="s">
        <v>1042</v>
      </c>
      <c r="L272" s="192" t="s">
        <v>959</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5">
      <c r="G273" s="145"/>
      <c r="H273" s="395"/>
      <c r="J273" s="349"/>
      <c r="K273" s="203" t="s">
        <v>1042</v>
      </c>
      <c r="L273" s="203" t="s">
        <v>960</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3">
      <c r="G274" s="145"/>
      <c r="H274" s="395"/>
      <c r="J274" s="349"/>
      <c r="K274" s="201" t="s">
        <v>1043</v>
      </c>
      <c r="L274" s="201" t="s">
        <v>958</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3">
      <c r="G275" s="145"/>
      <c r="H275" s="395"/>
      <c r="J275" s="349"/>
      <c r="K275" s="142" t="s">
        <v>1043</v>
      </c>
      <c r="L275" s="192" t="s">
        <v>959</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5">
      <c r="G276" s="145"/>
      <c r="H276" s="395"/>
      <c r="J276" s="396"/>
      <c r="K276" s="203" t="s">
        <v>1043</v>
      </c>
      <c r="L276" s="203" t="s">
        <v>960</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3">
      <c r="G277" s="145"/>
      <c r="H277" s="395"/>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5">
      <c r="A278" s="137" t="s">
        <v>912</v>
      </c>
      <c r="G278" s="145"/>
      <c r="H278" s="395"/>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5">
      <c r="G279" s="145"/>
      <c r="H279" s="395"/>
      <c r="J279" s="348" t="s">
        <v>980</v>
      </c>
      <c r="K279" s="201" t="s">
        <v>1033</v>
      </c>
      <c r="L279" s="201" t="s">
        <v>958</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3">
      <c r="G280" s="145"/>
      <c r="H280" s="395"/>
      <c r="J280" s="349"/>
      <c r="K280" s="142" t="s">
        <v>1033</v>
      </c>
      <c r="L280" s="192" t="s">
        <v>959</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3">
      <c r="G281" s="145"/>
      <c r="H281" s="395"/>
      <c r="J281" s="349"/>
      <c r="K281" s="203" t="s">
        <v>1033</v>
      </c>
      <c r="L281" s="203" t="s">
        <v>960</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5">
      <c r="G282" s="145"/>
      <c r="H282" s="395"/>
      <c r="J282" s="349"/>
      <c r="K282" s="201" t="s">
        <v>1035</v>
      </c>
      <c r="L282" s="201" t="s">
        <v>958</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3">
      <c r="G283" s="145"/>
      <c r="H283" s="395"/>
      <c r="J283" s="349"/>
      <c r="K283" s="142" t="s">
        <v>1035</v>
      </c>
      <c r="L283" s="192" t="s">
        <v>959</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3">
      <c r="G284" s="145"/>
      <c r="H284" s="395"/>
      <c r="J284" s="349"/>
      <c r="K284" s="203" t="s">
        <v>1035</v>
      </c>
      <c r="L284" s="203" t="s">
        <v>960</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5">
      <c r="G285" s="145"/>
      <c r="H285" s="395"/>
      <c r="J285" s="349"/>
      <c r="K285" s="201" t="s">
        <v>1036</v>
      </c>
      <c r="L285" s="201" t="s">
        <v>958</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5">
      <c r="G286" s="145"/>
      <c r="H286" s="395"/>
      <c r="J286" s="349"/>
      <c r="K286" s="142" t="s">
        <v>1036</v>
      </c>
      <c r="L286" s="192" t="s">
        <v>959</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3">
      <c r="G287" s="145"/>
      <c r="H287" s="395"/>
      <c r="J287" s="349"/>
      <c r="K287" s="203" t="s">
        <v>1036</v>
      </c>
      <c r="L287" s="203" t="s">
        <v>960</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5">
      <c r="G288" s="145"/>
      <c r="H288" s="395"/>
      <c r="J288" s="349"/>
      <c r="K288" s="201" t="s">
        <v>1037</v>
      </c>
      <c r="L288" s="201" t="s">
        <v>958</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5">
      <c r="G289" s="145"/>
      <c r="H289" s="395"/>
      <c r="J289" s="349"/>
      <c r="K289" s="142" t="s">
        <v>1037</v>
      </c>
      <c r="L289" s="192" t="s">
        <v>959</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3">
      <c r="G290" s="145"/>
      <c r="H290" s="395"/>
      <c r="J290" s="349"/>
      <c r="K290" s="203" t="s">
        <v>1037</v>
      </c>
      <c r="L290" s="203" t="s">
        <v>960</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5">
      <c r="G291" s="145"/>
      <c r="H291" s="395"/>
      <c r="J291" s="349"/>
      <c r="K291" s="201" t="s">
        <v>1038</v>
      </c>
      <c r="L291" s="201" t="s">
        <v>958</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5">
      <c r="G292" s="145"/>
      <c r="H292" s="395"/>
      <c r="J292" s="349"/>
      <c r="K292" s="142" t="s">
        <v>1038</v>
      </c>
      <c r="L292" s="192" t="s">
        <v>959</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5">
      <c r="G293" s="145"/>
      <c r="H293" s="395"/>
      <c r="J293" s="349"/>
      <c r="K293" s="203" t="s">
        <v>1038</v>
      </c>
      <c r="L293" s="203" t="s">
        <v>960</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5">
      <c r="G294" s="145"/>
      <c r="H294" s="395"/>
      <c r="J294" s="349"/>
      <c r="K294" s="201" t="s">
        <v>1039</v>
      </c>
      <c r="L294" s="201" t="s">
        <v>958</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3">
      <c r="G295" s="145"/>
      <c r="H295" s="395"/>
      <c r="J295" s="349"/>
      <c r="K295" s="142" t="s">
        <v>1039</v>
      </c>
      <c r="L295" s="192" t="s">
        <v>959</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3">
      <c r="G296" s="145"/>
      <c r="H296" s="395"/>
      <c r="J296" s="349"/>
      <c r="K296" s="203" t="s">
        <v>1039</v>
      </c>
      <c r="L296" s="203" t="s">
        <v>960</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5">
      <c r="G297" s="145"/>
      <c r="H297" s="395"/>
      <c r="J297" s="349"/>
      <c r="K297" s="201" t="s">
        <v>1040</v>
      </c>
      <c r="L297" s="201" t="s">
        <v>958</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3">
      <c r="G298" s="145"/>
      <c r="H298" s="395"/>
      <c r="J298" s="349"/>
      <c r="K298" s="142" t="s">
        <v>1040</v>
      </c>
      <c r="L298" s="192" t="s">
        <v>959</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3">
      <c r="G299" s="145"/>
      <c r="H299" s="395"/>
      <c r="J299" s="349"/>
      <c r="K299" s="203" t="s">
        <v>1040</v>
      </c>
      <c r="L299" s="203" t="s">
        <v>960</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5">
      <c r="G300" s="145"/>
      <c r="H300" s="395"/>
      <c r="J300" s="349"/>
      <c r="K300" s="201" t="s">
        <v>1041</v>
      </c>
      <c r="L300" s="201" t="s">
        <v>958</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5">
      <c r="G301" s="145"/>
      <c r="H301" s="395"/>
      <c r="J301" s="349"/>
      <c r="K301" s="142" t="s">
        <v>1041</v>
      </c>
      <c r="L301" s="192" t="s">
        <v>959</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3">
      <c r="G302" s="145"/>
      <c r="H302" s="395"/>
      <c r="J302" s="349"/>
      <c r="K302" s="203" t="s">
        <v>1041</v>
      </c>
      <c r="L302" s="203" t="s">
        <v>960</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5">
      <c r="G303" s="145"/>
      <c r="H303" s="395"/>
      <c r="J303" s="349"/>
      <c r="K303" s="201" t="s">
        <v>1042</v>
      </c>
      <c r="L303" s="201" t="s">
        <v>958</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5">
      <c r="G304" s="145"/>
      <c r="H304" s="395"/>
      <c r="J304" s="349"/>
      <c r="K304" s="142" t="s">
        <v>1042</v>
      </c>
      <c r="L304" s="192" t="s">
        <v>959</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3">
      <c r="G305" s="145"/>
      <c r="H305" s="395"/>
      <c r="J305" s="349"/>
      <c r="K305" s="203" t="s">
        <v>1042</v>
      </c>
      <c r="L305" s="203" t="s">
        <v>960</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5">
      <c r="G306" s="145"/>
      <c r="H306" s="395"/>
      <c r="J306" s="349"/>
      <c r="K306" s="201" t="s">
        <v>1043</v>
      </c>
      <c r="L306" s="201" t="s">
        <v>958</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5">
      <c r="G307" s="145"/>
      <c r="H307" s="395"/>
      <c r="J307" s="349"/>
      <c r="K307" s="142" t="s">
        <v>1043</v>
      </c>
      <c r="L307" s="192" t="s">
        <v>959</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5">
      <c r="G308" s="145"/>
      <c r="H308" s="395"/>
      <c r="J308" s="396"/>
      <c r="K308" s="203" t="s">
        <v>1043</v>
      </c>
      <c r="L308" s="203" t="s">
        <v>960</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3">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5">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3">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5">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5">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5">
      <c r="G314" s="145"/>
      <c r="H314" s="410" t="s">
        <v>981</v>
      </c>
      <c r="J314" s="348" t="s">
        <v>982</v>
      </c>
      <c r="K314" s="201" t="s">
        <v>1033</v>
      </c>
      <c r="L314" s="201" t="s">
        <v>958</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5">
      <c r="G315" s="145"/>
      <c r="H315" s="410"/>
      <c r="J315" s="349"/>
      <c r="K315" s="142" t="s">
        <v>1033</v>
      </c>
      <c r="L315" s="192" t="s">
        <v>959</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3">
      <c r="G316" s="145"/>
      <c r="H316" s="410"/>
      <c r="J316" s="349"/>
      <c r="K316" s="203" t="s">
        <v>1033</v>
      </c>
      <c r="L316" s="203" t="s">
        <v>960</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5">
      <c r="G317" s="145"/>
      <c r="H317" s="410"/>
      <c r="J317" s="349"/>
      <c r="K317" s="201" t="s">
        <v>1035</v>
      </c>
      <c r="L317" s="201" t="s">
        <v>958</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5">
      <c r="G318" s="145"/>
      <c r="H318" s="410"/>
      <c r="J318" s="349"/>
      <c r="K318" s="142" t="s">
        <v>1035</v>
      </c>
      <c r="L318" s="192" t="s">
        <v>959</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3">
      <c r="G319" s="145"/>
      <c r="H319" s="410"/>
      <c r="J319" s="349"/>
      <c r="K319" s="203" t="s">
        <v>1035</v>
      </c>
      <c r="L319" s="203" t="s">
        <v>960</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5">
      <c r="G320" s="145"/>
      <c r="H320" s="410"/>
      <c r="J320" s="349"/>
      <c r="K320" s="201" t="s">
        <v>1036</v>
      </c>
      <c r="L320" s="201" t="s">
        <v>958</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5">
      <c r="G321" s="145"/>
      <c r="H321" s="410"/>
      <c r="J321" s="349"/>
      <c r="K321" s="142" t="s">
        <v>1036</v>
      </c>
      <c r="L321" s="192" t="s">
        <v>959</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3">
      <c r="G322" s="145"/>
      <c r="H322" s="410"/>
      <c r="J322" s="349"/>
      <c r="K322" s="203" t="s">
        <v>1036</v>
      </c>
      <c r="L322" s="203" t="s">
        <v>960</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5">
      <c r="G323" s="145"/>
      <c r="H323" s="410"/>
      <c r="J323" s="349"/>
      <c r="K323" s="201" t="s">
        <v>1037</v>
      </c>
      <c r="L323" s="201" t="s">
        <v>958</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5">
      <c r="G324" s="145"/>
      <c r="H324" s="410"/>
      <c r="J324" s="349"/>
      <c r="K324" s="142" t="s">
        <v>1037</v>
      </c>
      <c r="L324" s="192" t="s">
        <v>959</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3">
      <c r="G325" s="145"/>
      <c r="H325" s="410"/>
      <c r="J325" s="349"/>
      <c r="K325" s="203" t="s">
        <v>1037</v>
      </c>
      <c r="L325" s="203" t="s">
        <v>960</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5">
      <c r="G326" s="145"/>
      <c r="H326" s="410"/>
      <c r="J326" s="349"/>
      <c r="K326" s="201" t="s">
        <v>1038</v>
      </c>
      <c r="L326" s="201" t="s">
        <v>958</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5">
      <c r="G327" s="145"/>
      <c r="H327" s="410"/>
      <c r="J327" s="349"/>
      <c r="K327" s="142" t="s">
        <v>1038</v>
      </c>
      <c r="L327" s="192" t="s">
        <v>959</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5">
      <c r="G328" s="145"/>
      <c r="H328" s="410"/>
      <c r="J328" s="349"/>
      <c r="K328" s="203" t="s">
        <v>1038</v>
      </c>
      <c r="L328" s="203" t="s">
        <v>960</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5">
      <c r="G329" s="145"/>
      <c r="H329" s="410"/>
      <c r="J329" s="349"/>
      <c r="K329" s="201" t="s">
        <v>1039</v>
      </c>
      <c r="L329" s="201" t="s">
        <v>958</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5">
      <c r="G330" s="145"/>
      <c r="H330" s="410"/>
      <c r="J330" s="349"/>
      <c r="K330" s="142" t="s">
        <v>1039</v>
      </c>
      <c r="L330" s="192" t="s">
        <v>959</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3">
      <c r="G331" s="145"/>
      <c r="H331" s="410"/>
      <c r="J331" s="349"/>
      <c r="K331" s="203" t="s">
        <v>1039</v>
      </c>
      <c r="L331" s="203" t="s">
        <v>960</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5">
      <c r="G332" s="145"/>
      <c r="H332" s="410"/>
      <c r="J332" s="349"/>
      <c r="K332" s="201" t="s">
        <v>1040</v>
      </c>
      <c r="L332" s="201" t="s">
        <v>958</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5">
      <c r="G333" s="145"/>
      <c r="H333" s="410"/>
      <c r="J333" s="349"/>
      <c r="K333" s="142" t="s">
        <v>1040</v>
      </c>
      <c r="L333" s="192" t="s">
        <v>959</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3">
      <c r="G334" s="145"/>
      <c r="H334" s="410"/>
      <c r="J334" s="349"/>
      <c r="K334" s="203" t="s">
        <v>1040</v>
      </c>
      <c r="L334" s="203" t="s">
        <v>960</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5">
      <c r="G335" s="145"/>
      <c r="H335" s="410"/>
      <c r="J335" s="349"/>
      <c r="K335" s="201" t="s">
        <v>1041</v>
      </c>
      <c r="L335" s="201" t="s">
        <v>958</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5">
      <c r="G336" s="145"/>
      <c r="H336" s="410"/>
      <c r="J336" s="349"/>
      <c r="K336" s="142" t="s">
        <v>1041</v>
      </c>
      <c r="L336" s="192" t="s">
        <v>959</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3">
      <c r="G337" s="145"/>
      <c r="H337" s="410"/>
      <c r="J337" s="349"/>
      <c r="K337" s="203" t="s">
        <v>1041</v>
      </c>
      <c r="L337" s="203" t="s">
        <v>960</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5">
      <c r="G338" s="145"/>
      <c r="H338" s="410"/>
      <c r="J338" s="349"/>
      <c r="K338" s="201" t="s">
        <v>1042</v>
      </c>
      <c r="L338" s="201" t="s">
        <v>958</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5">
      <c r="G339" s="145"/>
      <c r="H339" s="410"/>
      <c r="J339" s="349"/>
      <c r="K339" s="142" t="s">
        <v>1042</v>
      </c>
      <c r="L339" s="192" t="s">
        <v>959</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3">
      <c r="G340" s="145"/>
      <c r="H340" s="410"/>
      <c r="J340" s="349"/>
      <c r="K340" s="203" t="s">
        <v>1042</v>
      </c>
      <c r="L340" s="203" t="s">
        <v>960</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5">
      <c r="G341" s="145"/>
      <c r="H341" s="410"/>
      <c r="J341" s="349"/>
      <c r="K341" s="201" t="s">
        <v>1043</v>
      </c>
      <c r="L341" s="201" t="s">
        <v>958</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5">
      <c r="G342" s="145"/>
      <c r="H342" s="410"/>
      <c r="J342" s="349"/>
      <c r="K342" s="142" t="s">
        <v>1043</v>
      </c>
      <c r="L342" s="192" t="s">
        <v>959</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5">
      <c r="G343" s="145"/>
      <c r="H343" s="410"/>
      <c r="J343" s="396"/>
      <c r="K343" s="203" t="s">
        <v>1043</v>
      </c>
      <c r="L343" s="203" t="s">
        <v>960</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3">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5">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5">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5">
      <c r="G347" s="145"/>
      <c r="H347" s="411" t="s">
        <v>983</v>
      </c>
      <c r="J347" s="394" t="s">
        <v>984</v>
      </c>
      <c r="K347" s="201" t="s">
        <v>1033</v>
      </c>
      <c r="L347" s="201" t="s">
        <v>958</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5">
      <c r="G348" s="145"/>
      <c r="H348" s="411"/>
      <c r="J348" s="394"/>
      <c r="K348" s="142" t="s">
        <v>1033</v>
      </c>
      <c r="L348" s="192" t="s">
        <v>959</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3">
      <c r="G349" s="145"/>
      <c r="H349" s="411"/>
      <c r="J349" s="394"/>
      <c r="K349" s="203" t="s">
        <v>1033</v>
      </c>
      <c r="L349" s="203" t="s">
        <v>960</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5">
      <c r="G350" s="145"/>
      <c r="H350" s="411"/>
      <c r="J350" s="394"/>
      <c r="K350" s="201" t="s">
        <v>1035</v>
      </c>
      <c r="L350" s="201" t="s">
        <v>958</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5">
      <c r="G351" s="145"/>
      <c r="H351" s="411"/>
      <c r="J351" s="394"/>
      <c r="K351" s="142" t="s">
        <v>1035</v>
      </c>
      <c r="L351" s="192" t="s">
        <v>959</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3">
      <c r="G352" s="145"/>
      <c r="H352" s="411"/>
      <c r="J352" s="394"/>
      <c r="K352" s="203" t="s">
        <v>1035</v>
      </c>
      <c r="L352" s="203" t="s">
        <v>960</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5">
      <c r="G353" s="145"/>
      <c r="H353" s="411"/>
      <c r="J353" s="394"/>
      <c r="K353" s="201" t="s">
        <v>1036</v>
      </c>
      <c r="L353" s="201" t="s">
        <v>958</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5">
      <c r="G354" s="145"/>
      <c r="H354" s="411"/>
      <c r="J354" s="394"/>
      <c r="K354" s="142" t="s">
        <v>1036</v>
      </c>
      <c r="L354" s="192" t="s">
        <v>959</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3">
      <c r="G355" s="145"/>
      <c r="H355" s="411"/>
      <c r="J355" s="394"/>
      <c r="K355" s="203" t="s">
        <v>1036</v>
      </c>
      <c r="L355" s="203" t="s">
        <v>960</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5">
      <c r="G356" s="145"/>
      <c r="H356" s="411"/>
      <c r="J356" s="394"/>
      <c r="K356" s="201" t="s">
        <v>1037</v>
      </c>
      <c r="L356" s="201" t="s">
        <v>958</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5">
      <c r="G357" s="145"/>
      <c r="H357" s="411"/>
      <c r="J357" s="394"/>
      <c r="K357" s="142" t="s">
        <v>1037</v>
      </c>
      <c r="L357" s="192" t="s">
        <v>959</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3">
      <c r="G358" s="145"/>
      <c r="H358" s="411"/>
      <c r="J358" s="394"/>
      <c r="K358" s="203" t="s">
        <v>1037</v>
      </c>
      <c r="L358" s="203" t="s">
        <v>960</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5">
      <c r="G359" s="145"/>
      <c r="H359" s="411"/>
      <c r="J359" s="394"/>
      <c r="K359" s="201" t="s">
        <v>1038</v>
      </c>
      <c r="L359" s="201" t="s">
        <v>958</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5">
      <c r="G360" s="145"/>
      <c r="H360" s="411"/>
      <c r="J360" s="394"/>
      <c r="K360" s="142" t="s">
        <v>1038</v>
      </c>
      <c r="L360" s="192" t="s">
        <v>959</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3">
      <c r="G361" s="145"/>
      <c r="H361" s="411"/>
      <c r="J361" s="394"/>
      <c r="K361" s="203" t="s">
        <v>1038</v>
      </c>
      <c r="L361" s="203" t="s">
        <v>960</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5">
      <c r="G362" s="145"/>
      <c r="H362" s="411"/>
      <c r="J362" s="394"/>
      <c r="K362" s="201" t="s">
        <v>1039</v>
      </c>
      <c r="L362" s="201" t="s">
        <v>958</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5">
      <c r="G363" s="145"/>
      <c r="H363" s="411"/>
      <c r="J363" s="394"/>
      <c r="K363" s="142" t="s">
        <v>1039</v>
      </c>
      <c r="L363" s="192" t="s">
        <v>959</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3">
      <c r="G364" s="145"/>
      <c r="H364" s="411"/>
      <c r="J364" s="394"/>
      <c r="K364" s="203" t="s">
        <v>1039</v>
      </c>
      <c r="L364" s="203" t="s">
        <v>960</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5">
      <c r="G365" s="145"/>
      <c r="H365" s="411"/>
      <c r="J365" s="394"/>
      <c r="K365" s="201" t="s">
        <v>1040</v>
      </c>
      <c r="L365" s="201" t="s">
        <v>958</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5">
      <c r="G366" s="145"/>
      <c r="H366" s="411"/>
      <c r="J366" s="394"/>
      <c r="K366" s="142" t="s">
        <v>1040</v>
      </c>
      <c r="L366" s="192" t="s">
        <v>959</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3">
      <c r="G367" s="145"/>
      <c r="H367" s="411"/>
      <c r="J367" s="394"/>
      <c r="K367" s="203" t="s">
        <v>1040</v>
      </c>
      <c r="L367" s="203" t="s">
        <v>960</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5">
      <c r="G368" s="145"/>
      <c r="H368" s="411"/>
      <c r="J368" s="394"/>
      <c r="K368" s="201" t="s">
        <v>1041</v>
      </c>
      <c r="L368" s="201" t="s">
        <v>958</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5">
      <c r="G369" s="145"/>
      <c r="H369" s="411"/>
      <c r="J369" s="394"/>
      <c r="K369" s="142" t="s">
        <v>1041</v>
      </c>
      <c r="L369" s="192" t="s">
        <v>959</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3">
      <c r="G370" s="145"/>
      <c r="H370" s="411"/>
      <c r="J370" s="394"/>
      <c r="K370" s="203" t="s">
        <v>1041</v>
      </c>
      <c r="L370" s="203" t="s">
        <v>960</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5">
      <c r="G371" s="145"/>
      <c r="H371" s="411"/>
      <c r="J371" s="394"/>
      <c r="K371" s="201" t="s">
        <v>1042</v>
      </c>
      <c r="L371" s="201" t="s">
        <v>958</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5">
      <c r="G372" s="145"/>
      <c r="H372" s="411"/>
      <c r="J372" s="394"/>
      <c r="K372" s="142" t="s">
        <v>1042</v>
      </c>
      <c r="L372" s="192" t="s">
        <v>959</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3">
      <c r="G373" s="145"/>
      <c r="H373" s="411"/>
      <c r="J373" s="394"/>
      <c r="K373" s="203" t="s">
        <v>1042</v>
      </c>
      <c r="L373" s="203" t="s">
        <v>960</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5">
      <c r="G374" s="145"/>
      <c r="H374" s="411"/>
      <c r="J374" s="394"/>
      <c r="K374" s="201" t="s">
        <v>1043</v>
      </c>
      <c r="L374" s="201" t="s">
        <v>958</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5">
      <c r="G375" s="145"/>
      <c r="H375" s="411"/>
      <c r="J375" s="394"/>
      <c r="K375" s="142" t="s">
        <v>1043</v>
      </c>
      <c r="L375" s="192" t="s">
        <v>959</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3">
      <c r="G376" s="145"/>
      <c r="H376" s="412"/>
      <c r="J376" s="413"/>
      <c r="K376" s="203" t="s">
        <v>1043</v>
      </c>
      <c r="L376" s="203" t="s">
        <v>960</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5">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5">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5">
      <c r="G379" s="145"/>
      <c r="H379" s="414" t="s">
        <v>985</v>
      </c>
      <c r="J379" s="348" t="s">
        <v>986</v>
      </c>
      <c r="K379" s="142" t="s">
        <v>987</v>
      </c>
      <c r="L379" s="142" t="s">
        <v>958</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5">
      <c r="G380" s="145"/>
      <c r="H380" s="414"/>
      <c r="J380" s="349"/>
      <c r="K380" s="142" t="s">
        <v>987</v>
      </c>
      <c r="L380" s="142" t="s">
        <v>959</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5">
      <c r="G381" s="145"/>
      <c r="H381" s="414"/>
      <c r="J381" s="349"/>
      <c r="K381" s="142" t="s">
        <v>987</v>
      </c>
      <c r="L381" s="142" t="s">
        <v>960</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5">
      <c r="G382" s="145"/>
      <c r="H382" s="414"/>
      <c r="J382" s="349"/>
      <c r="K382" s="142" t="s">
        <v>988</v>
      </c>
      <c r="L382" s="142" t="s">
        <v>956</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5">
      <c r="G383" s="145"/>
      <c r="H383" s="414"/>
      <c r="J383" s="349"/>
      <c r="K383" s="142" t="s">
        <v>729</v>
      </c>
      <c r="L383" s="142" t="s">
        <v>958</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5">
      <c r="G384" s="145"/>
      <c r="H384" s="414"/>
      <c r="J384" s="349"/>
      <c r="K384" s="142" t="s">
        <v>729</v>
      </c>
      <c r="L384" s="142" t="s">
        <v>959</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5">
      <c r="G385" s="145"/>
      <c r="H385" s="414"/>
      <c r="J385" s="349"/>
      <c r="K385" s="142" t="s">
        <v>729</v>
      </c>
      <c r="L385" s="142" t="s">
        <v>960</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5">
      <c r="G386" s="145"/>
      <c r="H386" s="414"/>
      <c r="J386" s="349"/>
      <c r="K386" s="142" t="s">
        <v>989</v>
      </c>
      <c r="L386" s="142" t="s">
        <v>958</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5">
      <c r="G387" s="145"/>
      <c r="H387" s="414"/>
      <c r="J387" s="349"/>
      <c r="K387" s="142" t="s">
        <v>989</v>
      </c>
      <c r="L387" s="142" t="s">
        <v>959</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5">
      <c r="G388" s="145"/>
      <c r="H388" s="414"/>
      <c r="J388" s="349"/>
      <c r="K388" s="142" t="s">
        <v>989</v>
      </c>
      <c r="L388" s="142" t="s">
        <v>960</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5">
      <c r="G389" s="145"/>
      <c r="H389" s="414"/>
      <c r="J389" s="349"/>
      <c r="K389" s="142" t="s">
        <v>990</v>
      </c>
      <c r="L389" s="142" t="s">
        <v>958</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5">
      <c r="G390" s="145"/>
      <c r="H390" s="414"/>
      <c r="J390" s="349"/>
      <c r="K390" s="142" t="s">
        <v>990</v>
      </c>
      <c r="L390" s="142" t="s">
        <v>959</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5">
      <c r="G391" s="145"/>
      <c r="H391" s="414"/>
      <c r="J391" s="349"/>
      <c r="K391" s="142" t="s">
        <v>990</v>
      </c>
      <c r="L391" s="142" t="s">
        <v>960</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5">
      <c r="G392" s="145"/>
      <c r="H392" s="240"/>
      <c r="I392" s="246" t="s">
        <v>991</v>
      </c>
      <c r="J392" s="247"/>
      <c r="K392" s="248" t="s">
        <v>993</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5">
      <c r="G393" s="145"/>
      <c r="H393" s="240"/>
      <c r="I393" s="137">
        <v>0.2</v>
      </c>
      <c r="J393" s="251" t="s">
        <v>992</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5">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5">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5">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5">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5">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5">
      <c r="G399" s="145"/>
      <c r="H399" s="240"/>
      <c r="J399" s="251"/>
      <c r="K399" s="248" t="s">
        <v>994</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5">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5">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5">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5">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5">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5">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5">
      <c r="G406" s="145"/>
      <c r="H406" s="240"/>
      <c r="J406" s="251"/>
      <c r="K406" s="249" t="s">
        <v>995</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5">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5">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5">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5">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5">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5">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5">
      <c r="G413" s="315"/>
      <c r="J413" s="316"/>
      <c r="K413" s="316"/>
      <c r="L413" s="316"/>
      <c r="M413" s="316"/>
      <c r="N413" s="316"/>
    </row>
    <row r="414" spans="6:42" ht="15.75" customHeight="1" thickBot="1" x14ac:dyDescent="0.3">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3">
      <c r="F415" s="257"/>
      <c r="H415" s="240"/>
      <c r="J415" s="348" t="s">
        <v>996</v>
      </c>
      <c r="K415" s="142" t="s">
        <v>997</v>
      </c>
      <c r="L415" s="142" t="s">
        <v>958</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3">
      <c r="F416" s="257"/>
      <c r="H416" s="240"/>
      <c r="J416" s="349"/>
      <c r="K416" s="142" t="s">
        <v>997</v>
      </c>
      <c r="L416" s="142" t="s">
        <v>959</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5">
      <c r="F417" s="257"/>
      <c r="H417" s="240"/>
      <c r="J417" s="349"/>
      <c r="K417" s="142" t="s">
        <v>997</v>
      </c>
      <c r="L417" s="142" t="s">
        <v>960</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3">
      <c r="F418" s="257"/>
      <c r="H418" s="240"/>
      <c r="J418" s="132"/>
    </row>
    <row r="419" spans="6:42" ht="14.25" customHeight="1" thickTop="1" thickBot="1" x14ac:dyDescent="0.3">
      <c r="F419" s="257"/>
      <c r="H419" s="240"/>
      <c r="J419" s="251"/>
      <c r="K419" s="142" t="s">
        <v>998</v>
      </c>
      <c r="L419" s="142" t="s">
        <v>956</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3">
      <c r="F420" s="257"/>
      <c r="H420" s="240"/>
      <c r="J420" s="251"/>
      <c r="K420" s="142" t="s">
        <v>999</v>
      </c>
      <c r="L420" s="142" t="s">
        <v>956</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3">
      <c r="F421" s="257"/>
      <c r="H421" s="240"/>
      <c r="J421" s="251"/>
      <c r="K421" s="142" t="s">
        <v>1000</v>
      </c>
      <c r="L421" s="142" t="s">
        <v>956</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3">
      <c r="F422" s="257"/>
      <c r="H422" s="240"/>
      <c r="J422" s="251"/>
      <c r="K422" s="142" t="s">
        <v>1001</v>
      </c>
      <c r="L422" s="142" t="s">
        <v>958</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3">
      <c r="F423" s="257"/>
      <c r="H423" s="240"/>
      <c r="J423" s="251"/>
      <c r="K423" s="142" t="s">
        <v>1002</v>
      </c>
      <c r="L423" s="142" t="s">
        <v>958</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3">
      <c r="F424" s="257"/>
      <c r="H424" s="240"/>
      <c r="J424" s="251"/>
      <c r="K424" s="142" t="s">
        <v>1003</v>
      </c>
      <c r="L424" s="142" t="s">
        <v>958</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3">
      <c r="F425" s="257"/>
      <c r="H425" s="240"/>
      <c r="J425" s="251"/>
      <c r="K425" s="142" t="s">
        <v>1001</v>
      </c>
      <c r="L425" s="142" t="s">
        <v>959</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3">
      <c r="F426" s="257"/>
      <c r="H426" s="240"/>
      <c r="J426" s="251"/>
      <c r="K426" s="142" t="s">
        <v>1002</v>
      </c>
      <c r="L426" s="142" t="s">
        <v>959</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3">
      <c r="F427" s="257"/>
      <c r="H427" s="240"/>
      <c r="J427" s="251"/>
      <c r="K427" s="142" t="s">
        <v>1003</v>
      </c>
      <c r="L427" s="142" t="s">
        <v>959</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3">
      <c r="F428" s="257"/>
      <c r="H428" s="240"/>
      <c r="J428" s="251"/>
      <c r="K428" s="142" t="s">
        <v>1001</v>
      </c>
      <c r="L428" s="142" t="s">
        <v>960</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3">
      <c r="F429" s="257"/>
      <c r="H429" s="240"/>
      <c r="J429" s="251"/>
      <c r="K429" s="142" t="s">
        <v>1002</v>
      </c>
      <c r="L429" s="142" t="s">
        <v>960</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5">
      <c r="F430" s="257"/>
      <c r="H430" s="240"/>
      <c r="J430" s="251"/>
      <c r="K430" s="142" t="s">
        <v>1003</v>
      </c>
      <c r="L430" s="142" t="s">
        <v>960</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5">
      <c r="C433" s="143" t="s">
        <v>888</v>
      </c>
      <c r="G433" s="415" t="s">
        <v>1004</v>
      </c>
      <c r="H433" s="353"/>
      <c r="I433" s="353"/>
      <c r="J433" s="353"/>
      <c r="K433" s="353"/>
      <c r="L433" s="353"/>
      <c r="M433" s="353"/>
      <c r="N433" s="353"/>
      <c r="O433" s="353"/>
      <c r="P433" s="353"/>
      <c r="Q433" s="353"/>
      <c r="R433" s="353"/>
      <c r="S433" s="353"/>
      <c r="T433" s="353"/>
      <c r="U433" s="353"/>
      <c r="V433" s="144"/>
      <c r="W433" s="144"/>
      <c r="X433" s="144"/>
      <c r="Y433" s="144"/>
      <c r="Z433" s="144"/>
      <c r="AA433" s="144"/>
      <c r="AB433" s="144"/>
    </row>
    <row r="434" spans="3:29" ht="14.25" customHeight="1" thickBot="1" x14ac:dyDescent="0.3">
      <c r="N434" s="317"/>
      <c r="O434" s="317"/>
      <c r="P434" s="317"/>
      <c r="Q434" s="317"/>
      <c r="R434" s="317"/>
      <c r="S434" s="317"/>
      <c r="T434" s="317"/>
      <c r="U434" s="317"/>
    </row>
    <row r="435" spans="3:29" ht="14.25" customHeight="1" x14ac:dyDescent="0.25">
      <c r="H435" s="416" t="s">
        <v>1005</v>
      </c>
      <c r="I435" s="417"/>
      <c r="J435" s="417"/>
      <c r="K435" s="417"/>
      <c r="L435" s="417"/>
      <c r="M435" s="417"/>
      <c r="N435" s="418" t="s">
        <v>1006</v>
      </c>
      <c r="O435" s="419"/>
      <c r="P435" s="419"/>
      <c r="Q435" s="419"/>
      <c r="R435" s="420"/>
      <c r="S435" s="318" t="s">
        <v>1007</v>
      </c>
      <c r="T435" s="318" t="s">
        <v>1008</v>
      </c>
      <c r="U435" s="319"/>
      <c r="V435" s="320"/>
      <c r="W435" s="320"/>
      <c r="X435" s="320"/>
      <c r="Y435" s="320"/>
      <c r="Z435" s="320"/>
      <c r="AA435" s="320"/>
      <c r="AB435" s="321"/>
    </row>
    <row r="436" spans="3:29" ht="14.25" customHeight="1" x14ac:dyDescent="0.3">
      <c r="H436" s="421" t="s">
        <v>1031</v>
      </c>
      <c r="I436" s="422"/>
      <c r="J436" s="422"/>
      <c r="K436" s="422"/>
      <c r="L436" s="422"/>
      <c r="M436" s="423"/>
      <c r="N436" s="424" t="s">
        <v>1044</v>
      </c>
      <c r="O436" s="425"/>
      <c r="P436" s="425"/>
      <c r="Q436" s="425"/>
      <c r="R436" s="425"/>
      <c r="S436" s="322"/>
      <c r="T436" s="322"/>
      <c r="U436" s="323"/>
      <c r="V436" s="323"/>
      <c r="W436" s="323"/>
      <c r="X436" s="323"/>
      <c r="Y436" s="323"/>
      <c r="Z436" s="323"/>
      <c r="AA436" s="323"/>
      <c r="AB436" s="324"/>
      <c r="AC436" s="137" t="s">
        <v>1045</v>
      </c>
    </row>
    <row r="437" spans="3:29" ht="14.25" customHeight="1" x14ac:dyDescent="0.25">
      <c r="H437" s="421" t="s">
        <v>974</v>
      </c>
      <c r="I437" s="422"/>
      <c r="J437" s="422"/>
      <c r="K437" s="422"/>
      <c r="L437" s="422"/>
      <c r="M437" s="423"/>
      <c r="N437" s="427" t="s">
        <v>1046</v>
      </c>
      <c r="O437" s="428"/>
      <c r="P437" s="428"/>
      <c r="Q437" s="428"/>
      <c r="R437" s="428"/>
      <c r="S437" s="325"/>
      <c r="T437" s="325"/>
      <c r="U437" s="326"/>
      <c r="V437" s="326"/>
      <c r="W437" s="326"/>
      <c r="X437" s="326"/>
      <c r="Y437" s="326"/>
      <c r="Z437" s="326"/>
      <c r="AA437" s="326"/>
      <c r="AB437" s="327"/>
    </row>
    <row r="438" spans="3:29" ht="30.45" customHeight="1" x14ac:dyDescent="0.3">
      <c r="H438" s="421" t="s">
        <v>978</v>
      </c>
      <c r="I438" s="422"/>
      <c r="J438" s="422"/>
      <c r="K438" s="422"/>
      <c r="L438" s="422"/>
      <c r="M438" s="423"/>
      <c r="N438" s="429" t="s">
        <v>1047</v>
      </c>
      <c r="O438" s="430"/>
      <c r="P438" s="430"/>
      <c r="Q438" s="430"/>
      <c r="R438" s="431"/>
      <c r="S438" s="328"/>
      <c r="T438" s="328"/>
      <c r="U438" s="329"/>
      <c r="V438" s="329"/>
      <c r="W438" s="329"/>
      <c r="X438" s="329"/>
      <c r="Y438" s="329"/>
      <c r="Z438" s="329"/>
      <c r="AA438" s="329"/>
      <c r="AB438" s="330"/>
      <c r="AC438" s="137" t="s">
        <v>1048</v>
      </c>
    </row>
    <row r="439" spans="3:29" ht="32.700000000000003" customHeight="1" x14ac:dyDescent="0.3">
      <c r="H439" s="421" t="s">
        <v>1013</v>
      </c>
      <c r="I439" s="422"/>
      <c r="J439" s="422"/>
      <c r="K439" s="422"/>
      <c r="L439" s="422"/>
      <c r="M439" s="423"/>
      <c r="N439" s="429" t="s">
        <v>1047</v>
      </c>
      <c r="O439" s="430"/>
      <c r="P439" s="430"/>
      <c r="Q439" s="430"/>
      <c r="R439" s="431"/>
      <c r="S439" s="331"/>
      <c r="T439" s="331"/>
      <c r="U439" s="332"/>
      <c r="V439" s="332"/>
      <c r="W439" s="332"/>
      <c r="X439" s="332"/>
      <c r="Y439" s="332"/>
      <c r="Z439" s="332"/>
      <c r="AA439" s="332"/>
      <c r="AB439" s="333"/>
      <c r="AC439" s="137" t="s">
        <v>1048</v>
      </c>
    </row>
    <row r="440" spans="3:29" ht="14.25" customHeight="1" x14ac:dyDescent="0.25">
      <c r="H440" s="421" t="s">
        <v>1014</v>
      </c>
      <c r="I440" s="422"/>
      <c r="J440" s="422"/>
      <c r="K440" s="422"/>
      <c r="L440" s="422"/>
      <c r="M440" s="423"/>
      <c r="N440" s="432" t="s">
        <v>1015</v>
      </c>
      <c r="O440" s="433"/>
      <c r="P440" s="433"/>
      <c r="Q440" s="433"/>
      <c r="R440" s="433"/>
      <c r="S440" s="334"/>
      <c r="T440" s="334"/>
      <c r="U440" s="335"/>
      <c r="V440" s="335"/>
      <c r="W440" s="335"/>
      <c r="X440" s="335"/>
      <c r="Y440" s="335"/>
      <c r="Z440" s="335"/>
      <c r="AA440" s="335"/>
      <c r="AB440" s="336"/>
    </row>
    <row r="441" spans="3:29" ht="14.25" customHeight="1" thickBot="1" x14ac:dyDescent="0.3">
      <c r="H441" s="434" t="s">
        <v>1016</v>
      </c>
      <c r="I441" s="435"/>
      <c r="J441" s="435"/>
      <c r="K441" s="435"/>
      <c r="L441" s="435"/>
      <c r="M441" s="436"/>
      <c r="N441" s="437" t="s">
        <v>1015</v>
      </c>
      <c r="O441" s="438"/>
      <c r="P441" s="438"/>
      <c r="Q441" s="438"/>
      <c r="R441" s="438"/>
      <c r="S441" s="337"/>
      <c r="T441" s="338"/>
      <c r="U441" s="338"/>
      <c r="V441" s="339"/>
      <c r="W441" s="339"/>
      <c r="X441" s="339"/>
      <c r="Y441" s="339"/>
      <c r="Z441" s="339"/>
      <c r="AA441" s="339"/>
      <c r="AB441" s="340"/>
    </row>
    <row r="442" spans="3:29" ht="14.25" customHeight="1" thickBot="1" x14ac:dyDescent="0.3">
      <c r="H442" s="439"/>
      <c r="I442" s="439"/>
      <c r="J442" s="439"/>
      <c r="K442" s="439"/>
      <c r="L442" s="439"/>
      <c r="M442" s="439"/>
      <c r="N442" s="341"/>
      <c r="O442" s="341"/>
      <c r="P442" s="341"/>
      <c r="Q442" s="341"/>
      <c r="R442" s="341"/>
      <c r="S442" s="341"/>
      <c r="T442" s="341"/>
      <c r="U442" s="342"/>
      <c r="V442" s="342"/>
      <c r="W442" s="342"/>
      <c r="X442" s="342"/>
      <c r="Y442" s="342"/>
      <c r="Z442" s="342"/>
      <c r="AA442" s="342"/>
      <c r="AB442" s="342"/>
    </row>
    <row r="443" spans="3:29" ht="14.25" customHeight="1" x14ac:dyDescent="0.25">
      <c r="H443" s="416" t="s">
        <v>1017</v>
      </c>
      <c r="I443" s="417"/>
      <c r="J443" s="417"/>
      <c r="K443" s="417"/>
      <c r="L443" s="417"/>
      <c r="M443" s="426"/>
      <c r="N443" s="418" t="s">
        <v>1006</v>
      </c>
      <c r="O443" s="419"/>
      <c r="P443" s="419"/>
      <c r="Q443" s="419"/>
      <c r="R443" s="420"/>
      <c r="S443" s="318" t="s">
        <v>1007</v>
      </c>
      <c r="T443" s="318" t="s">
        <v>1008</v>
      </c>
      <c r="U443" s="343"/>
      <c r="V443" s="343"/>
      <c r="W443" s="343"/>
      <c r="X443" s="343"/>
      <c r="Y443" s="343"/>
      <c r="Z443" s="343"/>
      <c r="AA443" s="343"/>
      <c r="AB443" s="344"/>
    </row>
    <row r="444" spans="3:29" ht="14.25" customHeight="1" x14ac:dyDescent="0.25">
      <c r="H444" s="421" t="s">
        <v>974</v>
      </c>
      <c r="I444" s="422"/>
      <c r="J444" s="422"/>
      <c r="K444" s="422"/>
      <c r="L444" s="422"/>
      <c r="M444" s="423"/>
      <c r="N444" s="440" t="s">
        <v>1049</v>
      </c>
      <c r="O444" s="441"/>
      <c r="P444" s="441"/>
      <c r="Q444" s="441"/>
      <c r="R444" s="441"/>
      <c r="S444" s="334"/>
      <c r="T444" s="334"/>
      <c r="U444" s="335"/>
      <c r="V444" s="335"/>
      <c r="W444" s="335"/>
      <c r="X444" s="335"/>
      <c r="Y444" s="335"/>
      <c r="Z444" s="335"/>
      <c r="AA444" s="335"/>
      <c r="AB444" s="345"/>
    </row>
    <row r="445" spans="3:29" ht="14.25" customHeight="1" x14ac:dyDescent="0.25">
      <c r="H445" s="421" t="s">
        <v>978</v>
      </c>
      <c r="I445" s="422"/>
      <c r="J445" s="422"/>
      <c r="K445" s="422"/>
      <c r="L445" s="422"/>
      <c r="M445" s="423"/>
      <c r="N445" s="440" t="s">
        <v>1050</v>
      </c>
      <c r="O445" s="441"/>
      <c r="P445" s="441"/>
      <c r="Q445" s="441"/>
      <c r="R445" s="441"/>
      <c r="S445" s="334"/>
      <c r="T445" s="334"/>
      <c r="U445" s="335"/>
      <c r="V445" s="335"/>
      <c r="W445" s="335"/>
      <c r="X445" s="335"/>
      <c r="Y445" s="335"/>
      <c r="Z445" s="335"/>
      <c r="AA445" s="335"/>
      <c r="AB445" s="345"/>
    </row>
    <row r="446" spans="3:29" ht="30.45" customHeight="1" x14ac:dyDescent="0.3">
      <c r="H446" s="442" t="s">
        <v>1020</v>
      </c>
      <c r="I446" s="443"/>
      <c r="J446" s="443"/>
      <c r="K446" s="443"/>
      <c r="L446" s="443"/>
      <c r="M446" s="444"/>
      <c r="N446" s="429" t="s">
        <v>1047</v>
      </c>
      <c r="O446" s="430"/>
      <c r="P446" s="430"/>
      <c r="Q446" s="430"/>
      <c r="R446" s="431"/>
      <c r="S446" s="261"/>
      <c r="T446" s="268"/>
      <c r="U446" s="261"/>
      <c r="V446" s="261"/>
      <c r="W446" s="261"/>
      <c r="X446" s="261"/>
      <c r="Y446" s="261"/>
      <c r="Z446" s="261"/>
      <c r="AA446" s="261"/>
      <c r="AB446" s="262"/>
    </row>
    <row r="447" spans="3:29" ht="30.75" customHeight="1" x14ac:dyDescent="0.25">
      <c r="H447" s="421" t="s">
        <v>1013</v>
      </c>
      <c r="I447" s="422"/>
      <c r="J447" s="422"/>
      <c r="K447" s="422"/>
      <c r="L447" s="422"/>
      <c r="M447" s="423"/>
      <c r="N447" s="440" t="s">
        <v>1050</v>
      </c>
      <c r="O447" s="441"/>
      <c r="P447" s="441"/>
      <c r="Q447" s="441"/>
      <c r="R447" s="441"/>
      <c r="S447" s="334"/>
      <c r="T447" s="334"/>
      <c r="U447" s="335"/>
      <c r="V447" s="335"/>
      <c r="W447" s="335"/>
      <c r="X447" s="335"/>
      <c r="Y447" s="335"/>
      <c r="Z447" s="335"/>
      <c r="AA447" s="335"/>
      <c r="AB447" s="345"/>
    </row>
    <row r="448" spans="3:29" ht="13.5" customHeight="1" x14ac:dyDescent="0.25">
      <c r="H448" s="421" t="s">
        <v>1014</v>
      </c>
      <c r="I448" s="422"/>
      <c r="J448" s="422"/>
      <c r="K448" s="422"/>
      <c r="L448" s="422"/>
      <c r="M448" s="423"/>
      <c r="N448" s="432" t="s">
        <v>1015</v>
      </c>
      <c r="O448" s="433"/>
      <c r="P448" s="433"/>
      <c r="Q448" s="433"/>
      <c r="R448" s="433"/>
      <c r="S448" s="334"/>
      <c r="T448" s="334"/>
      <c r="U448" s="335"/>
      <c r="V448" s="335"/>
      <c r="W448" s="335"/>
      <c r="X448" s="335"/>
      <c r="Y448" s="335"/>
      <c r="Z448" s="335"/>
      <c r="AA448" s="335"/>
      <c r="AB448" s="345"/>
    </row>
    <row r="449" spans="8:28" ht="14.25" customHeight="1" thickBot="1" x14ac:dyDescent="0.3">
      <c r="H449" s="434" t="s">
        <v>1022</v>
      </c>
      <c r="I449" s="435"/>
      <c r="J449" s="435"/>
      <c r="K449" s="435"/>
      <c r="L449" s="435"/>
      <c r="M449" s="436"/>
      <c r="N449" s="437" t="s">
        <v>1015</v>
      </c>
      <c r="O449" s="438"/>
      <c r="P449" s="438"/>
      <c r="Q449" s="438"/>
      <c r="R449" s="438"/>
      <c r="S449" s="338"/>
      <c r="T449" s="338"/>
      <c r="U449" s="338"/>
      <c r="V449" s="339"/>
      <c r="W449" s="339"/>
      <c r="X449" s="339"/>
      <c r="Y449" s="339"/>
      <c r="Z449" s="339"/>
      <c r="AA449" s="339"/>
      <c r="AB449" s="340"/>
    </row>
    <row r="453" spans="8:28" ht="14.25" customHeight="1" x14ac:dyDescent="0.25">
      <c r="S453" s="137" t="s">
        <v>912</v>
      </c>
    </row>
    <row r="455" spans="8:28" ht="14.25" customHeight="1" x14ac:dyDescent="0.25">
      <c r="N455" s="346"/>
    </row>
    <row r="457" spans="8:28" ht="14.25" customHeight="1" x14ac:dyDescent="0.25">
      <c r="M457" s="346"/>
    </row>
    <row r="702" spans="13:44" ht="14.25" customHeight="1" x14ac:dyDescent="0.25">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4140625" defaultRowHeight="14.25" customHeight="1" x14ac:dyDescent="0.25"/>
  <cols>
    <col min="1" max="1" width="9.44140625" style="137"/>
    <col min="2" max="7" width="1.44140625" style="137" customWidth="1"/>
    <col min="8" max="8" width="5.44140625" style="137" customWidth="1"/>
    <col min="9" max="9" width="7.44140625" style="137" bestFit="1" customWidth="1"/>
    <col min="10" max="10" width="16.44140625" style="137" customWidth="1"/>
    <col min="11" max="11" width="55" style="137" bestFit="1" customWidth="1"/>
    <col min="12" max="12" width="22.44140625" style="137" customWidth="1"/>
    <col min="13" max="16" width="11.44140625" style="137" customWidth="1"/>
    <col min="17" max="17" width="12.44140625" style="137" customWidth="1"/>
    <col min="18" max="18" width="13.44140625" style="137" customWidth="1"/>
    <col min="19" max="19" width="14" style="137" customWidth="1"/>
    <col min="20" max="24" width="11.44140625" style="137" customWidth="1"/>
    <col min="25" max="25" width="9.44140625" style="137" bestFit="1" customWidth="1"/>
    <col min="26" max="45" width="11.44140625" style="137" customWidth="1"/>
    <col min="46" max="16384" width="9.44140625" style="137"/>
  </cols>
  <sheetData>
    <row r="1" spans="1:110" ht="17.399999999999999" x14ac:dyDescent="0.3">
      <c r="A1" s="135" t="s">
        <v>861</v>
      </c>
      <c r="B1" s="135"/>
      <c r="C1" s="135"/>
      <c r="D1" s="135"/>
      <c r="E1" s="135"/>
      <c r="F1" s="135"/>
      <c r="G1" s="135"/>
      <c r="H1" s="135"/>
      <c r="I1" s="136"/>
      <c r="M1" s="138" t="s">
        <v>884</v>
      </c>
    </row>
    <row r="2" spans="1:110" ht="14.25" customHeight="1" x14ac:dyDescent="0.3">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3">
      <c r="A3"/>
      <c r="B3"/>
      <c r="C3"/>
      <c r="D3"/>
      <c r="E3"/>
      <c r="U3" s="141" t="s">
        <v>886</v>
      </c>
    </row>
    <row r="4" spans="1:110" ht="14.25" customHeight="1" x14ac:dyDescent="0.25">
      <c r="J4" s="142"/>
      <c r="U4" s="351" t="s">
        <v>887</v>
      </c>
    </row>
    <row r="5" spans="1:110" ht="14.25" customHeight="1" x14ac:dyDescent="0.25">
      <c r="U5" s="352"/>
    </row>
    <row r="7" spans="1:110" ht="14.25" customHeight="1" x14ac:dyDescent="0.3">
      <c r="B7" s="143" t="s">
        <v>888</v>
      </c>
      <c r="G7" s="353" t="s">
        <v>889</v>
      </c>
      <c r="H7" s="445"/>
      <c r="I7" s="445"/>
      <c r="J7" s="445"/>
      <c r="K7" s="445"/>
      <c r="L7" s="445"/>
      <c r="M7" s="445"/>
      <c r="N7" s="445"/>
      <c r="O7" s="445"/>
      <c r="P7" s="445"/>
      <c r="Q7" s="445"/>
      <c r="R7" s="445"/>
      <c r="S7" s="445"/>
      <c r="T7" s="445"/>
      <c r="U7" s="445"/>
      <c r="V7" s="445"/>
      <c r="W7" s="445"/>
      <c r="X7" s="446"/>
    </row>
    <row r="8" spans="1:110" ht="14.25" customHeight="1" thickBot="1" x14ac:dyDescent="0.3">
      <c r="G8" s="145"/>
      <c r="X8" s="146"/>
    </row>
    <row r="9" spans="1:110" ht="14.25" customHeight="1" thickBot="1" x14ac:dyDescent="0.3">
      <c r="G9" s="145"/>
      <c r="H9" s="447" t="s">
        <v>890</v>
      </c>
      <c r="J9" s="357" t="s">
        <v>891</v>
      </c>
      <c r="K9" s="358"/>
      <c r="L9" s="359"/>
      <c r="M9" s="449">
        <v>2021</v>
      </c>
      <c r="N9" s="450"/>
      <c r="O9" s="450"/>
      <c r="P9" s="451"/>
      <c r="R9" s="147"/>
      <c r="X9" s="146"/>
    </row>
    <row r="10" spans="1:110" ht="14.25" customHeight="1" thickBot="1" x14ac:dyDescent="0.35">
      <c r="G10" s="145"/>
      <c r="H10" s="448"/>
      <c r="J10" s="148" t="s">
        <v>892</v>
      </c>
      <c r="P10" s="146"/>
      <c r="R10"/>
      <c r="S10"/>
      <c r="T10"/>
      <c r="U10"/>
      <c r="V10"/>
      <c r="X10" s="146"/>
      <c r="AB10"/>
      <c r="AC10"/>
    </row>
    <row r="11" spans="1:110" ht="14.25" customHeight="1" x14ac:dyDescent="0.3">
      <c r="G11" s="145"/>
      <c r="H11" s="448"/>
      <c r="J11" s="149" t="s">
        <v>893</v>
      </c>
      <c r="K11" s="150"/>
      <c r="L11" s="150"/>
      <c r="M11" s="150"/>
      <c r="N11" s="150"/>
      <c r="P11"/>
      <c r="Q11"/>
      <c r="R11"/>
      <c r="S11"/>
      <c r="T11"/>
      <c r="X11" s="146"/>
    </row>
    <row r="12" spans="1:110" ht="13.5" customHeight="1" thickBot="1" x14ac:dyDescent="0.3">
      <c r="G12" s="145"/>
      <c r="H12" s="448"/>
      <c r="X12" s="146"/>
    </row>
    <row r="13" spans="1:110" ht="45.75" customHeight="1" thickBot="1" x14ac:dyDescent="0.3">
      <c r="G13" s="145"/>
      <c r="H13" s="448"/>
      <c r="J13" s="394" t="s">
        <v>894</v>
      </c>
      <c r="K13" s="152" t="s">
        <v>895</v>
      </c>
      <c r="L13" s="152" t="s">
        <v>896</v>
      </c>
      <c r="M13" s="152" t="s">
        <v>897</v>
      </c>
      <c r="N13" s="152" t="s">
        <v>898</v>
      </c>
      <c r="O13" s="152" t="s">
        <v>899</v>
      </c>
      <c r="P13" s="152" t="s">
        <v>900</v>
      </c>
      <c r="Q13" s="152" t="s">
        <v>901</v>
      </c>
      <c r="R13" s="152" t="s">
        <v>902</v>
      </c>
      <c r="X13" s="146"/>
    </row>
    <row r="14" spans="1:110" ht="14.25" customHeight="1" x14ac:dyDescent="0.25">
      <c r="G14" s="145"/>
      <c r="H14" s="448"/>
      <c r="J14" s="394"/>
      <c r="K14" s="153" t="s">
        <v>903</v>
      </c>
      <c r="L14" s="153" t="s">
        <v>904</v>
      </c>
      <c r="M14" s="153" t="s">
        <v>905</v>
      </c>
      <c r="N14" s="153" t="s">
        <v>906</v>
      </c>
      <c r="O14" s="153" t="s">
        <v>907</v>
      </c>
      <c r="P14" s="153" t="s">
        <v>905</v>
      </c>
      <c r="Q14" s="153" t="s">
        <v>908</v>
      </c>
      <c r="R14" s="154">
        <v>9.5</v>
      </c>
      <c r="S14" s="155"/>
      <c r="X14" s="146"/>
    </row>
    <row r="15" spans="1:110" ht="14.25" customHeight="1" x14ac:dyDescent="0.25">
      <c r="G15" s="145"/>
      <c r="H15" s="448"/>
      <c r="J15" s="394"/>
      <c r="K15" s="156" t="s">
        <v>909</v>
      </c>
      <c r="L15" s="156" t="s">
        <v>904</v>
      </c>
      <c r="M15" s="156" t="s">
        <v>910</v>
      </c>
      <c r="N15" s="156" t="s">
        <v>906</v>
      </c>
      <c r="O15" s="156" t="s">
        <v>907</v>
      </c>
      <c r="P15" s="156" t="s">
        <v>910</v>
      </c>
      <c r="Q15" s="156" t="s">
        <v>911</v>
      </c>
      <c r="R15" s="157">
        <v>8.9</v>
      </c>
      <c r="X15" s="146"/>
      <c r="AA15" s="137" t="s">
        <v>912</v>
      </c>
    </row>
    <row r="16" spans="1:110" ht="14.25" customHeight="1" x14ac:dyDescent="0.25">
      <c r="G16" s="145"/>
      <c r="H16" s="448"/>
      <c r="J16" s="394"/>
      <c r="K16" s="158" t="s">
        <v>913</v>
      </c>
      <c r="L16" s="158" t="s">
        <v>904</v>
      </c>
      <c r="M16" s="158" t="s">
        <v>914</v>
      </c>
      <c r="N16" s="158" t="s">
        <v>906</v>
      </c>
      <c r="O16" s="158" t="s">
        <v>907</v>
      </c>
      <c r="P16" s="158" t="s">
        <v>914</v>
      </c>
      <c r="Q16" s="158" t="s">
        <v>915</v>
      </c>
      <c r="R16" s="159">
        <v>8.6999999999999993</v>
      </c>
      <c r="X16" s="146"/>
    </row>
    <row r="17" spans="7:29" ht="14.25" customHeight="1" x14ac:dyDescent="0.25">
      <c r="G17" s="145"/>
      <c r="H17" s="448"/>
      <c r="J17" s="394"/>
      <c r="K17" s="156" t="s">
        <v>916</v>
      </c>
      <c r="L17" s="156" t="s">
        <v>904</v>
      </c>
      <c r="M17" s="156" t="s">
        <v>917</v>
      </c>
      <c r="N17" s="156" t="s">
        <v>906</v>
      </c>
      <c r="O17" s="156" t="s">
        <v>907</v>
      </c>
      <c r="P17" s="156" t="s">
        <v>917</v>
      </c>
      <c r="Q17" s="156" t="s">
        <v>918</v>
      </c>
      <c r="R17" s="157">
        <v>8.5</v>
      </c>
      <c r="X17" s="146"/>
    </row>
    <row r="18" spans="7:29" ht="14.25" customHeight="1" x14ac:dyDescent="0.25">
      <c r="G18" s="145"/>
      <c r="H18" s="448"/>
      <c r="J18" s="394"/>
      <c r="K18" s="158" t="s">
        <v>919</v>
      </c>
      <c r="L18" s="158" t="s">
        <v>904</v>
      </c>
      <c r="M18" s="158" t="s">
        <v>920</v>
      </c>
      <c r="N18" s="158" t="s">
        <v>906</v>
      </c>
      <c r="O18" s="158" t="s">
        <v>907</v>
      </c>
      <c r="P18" s="158" t="s">
        <v>920</v>
      </c>
      <c r="Q18" s="158" t="s">
        <v>921</v>
      </c>
      <c r="R18" s="159">
        <v>8.1999999999999993</v>
      </c>
    </row>
    <row r="19" spans="7:29" ht="14.25" customHeight="1" x14ac:dyDescent="0.25">
      <c r="G19" s="145"/>
      <c r="H19" s="448"/>
      <c r="J19" s="394"/>
      <c r="K19" s="160" t="s">
        <v>922</v>
      </c>
      <c r="L19" s="160" t="s">
        <v>904</v>
      </c>
      <c r="M19" s="160" t="s">
        <v>923</v>
      </c>
      <c r="N19" s="160" t="s">
        <v>906</v>
      </c>
      <c r="O19" s="160" t="s">
        <v>907</v>
      </c>
      <c r="P19" s="160" t="s">
        <v>923</v>
      </c>
      <c r="Q19" s="160" t="s">
        <v>924</v>
      </c>
      <c r="R19" s="161">
        <v>7.8</v>
      </c>
    </row>
    <row r="20" spans="7:29" ht="14.25" customHeight="1" x14ac:dyDescent="0.25">
      <c r="G20" s="145"/>
      <c r="H20" s="448"/>
      <c r="J20" s="394"/>
      <c r="K20" s="158" t="s">
        <v>925</v>
      </c>
      <c r="L20" s="158" t="s">
        <v>904</v>
      </c>
      <c r="M20" s="158" t="s">
        <v>926</v>
      </c>
      <c r="N20" s="158" t="s">
        <v>906</v>
      </c>
      <c r="O20" s="158" t="s">
        <v>907</v>
      </c>
      <c r="P20" s="158" t="s">
        <v>926</v>
      </c>
      <c r="Q20" s="158" t="s">
        <v>927</v>
      </c>
      <c r="R20" s="159">
        <v>7.4</v>
      </c>
    </row>
    <row r="21" spans="7:29" ht="14.25" customHeight="1" x14ac:dyDescent="0.25">
      <c r="G21" s="145"/>
      <c r="H21" s="448"/>
      <c r="J21" s="394"/>
      <c r="K21" s="156" t="s">
        <v>928</v>
      </c>
      <c r="L21" s="156" t="s">
        <v>929</v>
      </c>
      <c r="M21" s="156" t="s">
        <v>930</v>
      </c>
      <c r="N21" s="156" t="s">
        <v>906</v>
      </c>
      <c r="O21" s="156" t="s">
        <v>907</v>
      </c>
      <c r="P21" s="156" t="s">
        <v>930</v>
      </c>
      <c r="Q21" s="156" t="s">
        <v>931</v>
      </c>
      <c r="R21" s="157">
        <v>6.8</v>
      </c>
    </row>
    <row r="22" spans="7:29" ht="14.25" customHeight="1" x14ac:dyDescent="0.25">
      <c r="G22" s="145"/>
      <c r="H22" s="448"/>
      <c r="J22" s="394"/>
      <c r="K22" s="158" t="s">
        <v>932</v>
      </c>
      <c r="L22" s="158" t="s">
        <v>933</v>
      </c>
      <c r="M22" s="158" t="s">
        <v>934</v>
      </c>
      <c r="N22" s="158" t="s">
        <v>906</v>
      </c>
      <c r="O22" s="158" t="s">
        <v>907</v>
      </c>
      <c r="P22" s="158" t="s">
        <v>934</v>
      </c>
      <c r="Q22" s="158" t="s">
        <v>935</v>
      </c>
      <c r="R22" s="159">
        <v>6.2</v>
      </c>
    </row>
    <row r="23" spans="7:29" ht="14.25" customHeight="1" thickBot="1" x14ac:dyDescent="0.3">
      <c r="G23" s="145"/>
      <c r="H23" s="448"/>
      <c r="J23" s="394"/>
      <c r="K23" s="162" t="s">
        <v>936</v>
      </c>
      <c r="L23" s="162" t="s">
        <v>937</v>
      </c>
      <c r="M23" s="162" t="s">
        <v>938</v>
      </c>
      <c r="N23" s="162" t="s">
        <v>906</v>
      </c>
      <c r="O23" s="162" t="s">
        <v>907</v>
      </c>
      <c r="P23" s="162" t="s">
        <v>938</v>
      </c>
      <c r="Q23" s="162" t="s">
        <v>939</v>
      </c>
      <c r="R23" s="163">
        <v>5.2</v>
      </c>
    </row>
    <row r="24" spans="7:29" ht="14.25" customHeight="1" x14ac:dyDescent="0.25">
      <c r="G24" s="145"/>
      <c r="H24" s="448"/>
      <c r="J24" s="394"/>
    </row>
    <row r="25" spans="7:29" ht="14.25" customHeight="1" x14ac:dyDescent="0.25">
      <c r="G25" s="145"/>
      <c r="H25" s="448"/>
      <c r="J25" s="394"/>
      <c r="P25" s="137" t="s">
        <v>940</v>
      </c>
      <c r="U25" s="146"/>
    </row>
    <row r="26" spans="7:29" ht="14.25" customHeight="1" x14ac:dyDescent="0.25">
      <c r="G26" s="145"/>
    </row>
    <row r="27" spans="7:29" ht="14.25" customHeight="1" thickBot="1" x14ac:dyDescent="0.3">
      <c r="G27" s="145"/>
      <c r="Q27" s="137" t="s">
        <v>941</v>
      </c>
      <c r="S27" s="164" t="s">
        <v>1053</v>
      </c>
    </row>
    <row r="28" spans="7:29" ht="14.25" customHeight="1" x14ac:dyDescent="0.25">
      <c r="G28" s="145"/>
      <c r="H28" s="452" t="s">
        <v>942</v>
      </c>
      <c r="J28" s="399" t="s">
        <v>943</v>
      </c>
      <c r="K28" s="400"/>
      <c r="L28" s="400"/>
      <c r="M28" s="400"/>
      <c r="N28" s="400"/>
      <c r="O28" s="401"/>
      <c r="Q28" s="137" t="s">
        <v>944</v>
      </c>
      <c r="S28" s="165">
        <v>20</v>
      </c>
    </row>
    <row r="29" spans="7:29" ht="14.25" customHeight="1" thickBot="1" x14ac:dyDescent="0.3">
      <c r="G29" s="145"/>
      <c r="H29" s="453"/>
      <c r="J29" s="166" t="s">
        <v>945</v>
      </c>
      <c r="K29" s="167"/>
      <c r="L29" s="167"/>
      <c r="M29" s="167"/>
      <c r="N29" s="167"/>
      <c r="O29" s="168">
        <v>20</v>
      </c>
      <c r="Z29" s="169"/>
      <c r="AA29" s="169"/>
      <c r="AB29" s="169"/>
      <c r="AC29" s="169"/>
    </row>
    <row r="30" spans="7:29" ht="14.25" customHeight="1" x14ac:dyDescent="0.25">
      <c r="G30" s="145"/>
      <c r="H30" s="453"/>
      <c r="J30" s="170" t="s">
        <v>946</v>
      </c>
      <c r="K30" s="171"/>
      <c r="L30" s="171"/>
      <c r="M30" s="171"/>
      <c r="N30" s="171"/>
      <c r="O30" s="172">
        <v>5</v>
      </c>
    </row>
    <row r="31" spans="7:29" ht="14.25" customHeight="1" thickBot="1" x14ac:dyDescent="0.3">
      <c r="G31" s="145"/>
      <c r="H31" s="453"/>
      <c r="J31" s="454" t="s">
        <v>947</v>
      </c>
      <c r="K31" s="455"/>
      <c r="L31" s="455"/>
      <c r="M31" s="455"/>
      <c r="N31" s="455"/>
      <c r="O31" s="173">
        <v>0.02</v>
      </c>
    </row>
    <row r="32" spans="7:29" ht="14.25" customHeight="1" x14ac:dyDescent="0.25">
      <c r="G32" s="145"/>
      <c r="H32" s="453"/>
      <c r="J32" s="174" t="s">
        <v>948</v>
      </c>
      <c r="K32" s="175"/>
      <c r="L32" s="175"/>
      <c r="N32" s="176"/>
      <c r="O32" s="177">
        <v>3</v>
      </c>
    </row>
    <row r="33" spans="7:42" ht="26.25" customHeight="1" x14ac:dyDescent="0.25">
      <c r="G33" s="145"/>
      <c r="H33" s="453"/>
      <c r="J33" s="178" t="s">
        <v>172</v>
      </c>
      <c r="K33" s="179" t="s">
        <v>949</v>
      </c>
      <c r="L33" s="456" t="s">
        <v>950</v>
      </c>
      <c r="M33" s="458" t="s">
        <v>951</v>
      </c>
    </row>
    <row r="34" spans="7:42" ht="26.25" customHeight="1" x14ac:dyDescent="0.25">
      <c r="G34" s="145"/>
      <c r="H34" s="453"/>
      <c r="J34" s="180" t="s">
        <v>952</v>
      </c>
      <c r="K34" s="181" t="s">
        <v>953</v>
      </c>
      <c r="L34" s="457"/>
      <c r="M34" s="459"/>
    </row>
    <row r="35" spans="7:42" ht="14.25" customHeight="1" x14ac:dyDescent="0.25">
      <c r="G35" s="145"/>
      <c r="H35" s="453"/>
      <c r="J35" s="182">
        <v>0</v>
      </c>
      <c r="K35" s="183">
        <v>0.8</v>
      </c>
      <c r="L35" s="183">
        <v>0.8</v>
      </c>
      <c r="M35" s="184">
        <v>0.19999999999999996</v>
      </c>
    </row>
    <row r="36" spans="7:42" ht="14.25" customHeight="1" x14ac:dyDescent="0.25">
      <c r="G36" s="145"/>
      <c r="H36" s="453"/>
      <c r="J36" s="185">
        <v>1</v>
      </c>
      <c r="K36" s="186">
        <v>0.1</v>
      </c>
      <c r="L36" s="186">
        <v>0.8</v>
      </c>
      <c r="M36" s="184">
        <v>0.19999999999999996</v>
      </c>
      <c r="O36" s="187"/>
    </row>
    <row r="37" spans="7:42" ht="14.25" customHeight="1" thickBot="1" x14ac:dyDescent="0.3">
      <c r="G37" s="145"/>
      <c r="H37" s="453"/>
      <c r="J37" s="188">
        <v>2</v>
      </c>
      <c r="K37" s="189">
        <v>0.1</v>
      </c>
      <c r="L37" s="189">
        <v>0.8</v>
      </c>
      <c r="M37" s="190">
        <v>0.19999999999999996</v>
      </c>
    </row>
    <row r="38" spans="7:42" ht="14.25" customHeight="1" x14ac:dyDescent="0.25">
      <c r="G38" s="145"/>
      <c r="H38" s="453"/>
      <c r="M38" s="191"/>
    </row>
    <row r="39" spans="7:42" ht="14.25" customHeight="1" x14ac:dyDescent="0.3">
      <c r="H39" s="453"/>
      <c r="P39"/>
      <c r="Q39"/>
      <c r="R39"/>
      <c r="S39"/>
      <c r="T39"/>
    </row>
    <row r="40" spans="7:42" ht="14.25" customHeight="1" x14ac:dyDescent="0.25">
      <c r="H40" s="453"/>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5">
      <c r="H41" s="453"/>
      <c r="J41" s="394" t="s">
        <v>954</v>
      </c>
      <c r="K41" s="192" t="s">
        <v>955</v>
      </c>
      <c r="L41" s="192" t="s">
        <v>956</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5">
      <c r="H42" s="453"/>
      <c r="J42" s="394"/>
      <c r="K42" s="192" t="s">
        <v>957</v>
      </c>
      <c r="L42" s="192" t="s">
        <v>958</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5">
      <c r="H43" s="453"/>
      <c r="J43" s="394"/>
      <c r="K43" s="192" t="s">
        <v>957</v>
      </c>
      <c r="L43" s="192" t="s">
        <v>959</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5">
      <c r="H44" s="453"/>
      <c r="J44" s="394"/>
      <c r="K44" s="192" t="s">
        <v>957</v>
      </c>
      <c r="L44" s="192" t="s">
        <v>960</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3">
      <c r="H45" s="453"/>
      <c r="J45" s="394"/>
      <c r="K45" s="192" t="s">
        <v>961</v>
      </c>
      <c r="L45" s="192" t="s">
        <v>958</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3">
      <c r="H46" s="453"/>
      <c r="J46" s="394"/>
      <c r="K46" s="192" t="s">
        <v>961</v>
      </c>
      <c r="L46" s="192" t="s">
        <v>959</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3">
      <c r="H47" s="453"/>
      <c r="J47" s="394"/>
      <c r="K47" s="192" t="s">
        <v>961</v>
      </c>
      <c r="L47" s="192" t="s">
        <v>960</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5">
      <c r="H48" s="453"/>
      <c r="J48" s="394"/>
      <c r="K48" s="192" t="s">
        <v>962</v>
      </c>
      <c r="L48" s="192" t="s">
        <v>956</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5">
      <c r="H49" s="453"/>
      <c r="J49" s="394"/>
      <c r="K49" s="192" t="s">
        <v>963</v>
      </c>
      <c r="L49" s="192" t="s">
        <v>958</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5">
      <c r="H50" s="453"/>
      <c r="J50" s="394"/>
      <c r="K50" s="192" t="s">
        <v>963</v>
      </c>
      <c r="L50" s="192" t="s">
        <v>959</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5">
      <c r="H51" s="453"/>
      <c r="J51" s="394"/>
      <c r="K51" s="192" t="s">
        <v>963</v>
      </c>
      <c r="L51" s="192" t="s">
        <v>960</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3">
      <c r="H52" s="453"/>
      <c r="J52" s="394"/>
      <c r="K52" s="192" t="s">
        <v>964</v>
      </c>
      <c r="L52" s="192" t="s">
        <v>958</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3">
      <c r="H53" s="453"/>
      <c r="J53" s="394"/>
      <c r="K53" s="192" t="s">
        <v>964</v>
      </c>
      <c r="L53" s="192" t="s">
        <v>959</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3">
      <c r="H54" s="453"/>
      <c r="J54" s="394"/>
      <c r="K54" s="192" t="s">
        <v>964</v>
      </c>
      <c r="L54" s="192" t="s">
        <v>960</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5">
      <c r="H55" s="453"/>
      <c r="J55" s="394"/>
      <c r="K55" s="192" t="s">
        <v>965</v>
      </c>
      <c r="L55" s="192" t="s">
        <v>958</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5">
      <c r="H56" s="453"/>
      <c r="J56" s="394"/>
      <c r="K56" s="192" t="s">
        <v>965</v>
      </c>
      <c r="L56" s="192" t="s">
        <v>959</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5">
      <c r="H57" s="453"/>
      <c r="J57" s="394"/>
      <c r="K57" s="192" t="s">
        <v>965</v>
      </c>
      <c r="L57" s="192" t="s">
        <v>960</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5">
      <c r="H58" s="453"/>
      <c r="J58" s="394"/>
      <c r="K58" s="192" t="s">
        <v>966</v>
      </c>
      <c r="L58" s="192" t="s">
        <v>956</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5">
      <c r="H59" s="453"/>
      <c r="J59" s="394"/>
      <c r="K59" s="192" t="s">
        <v>967</v>
      </c>
      <c r="L59" s="192" t="s">
        <v>958</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5">
      <c r="H60" s="453"/>
      <c r="J60" s="394"/>
      <c r="K60" s="192" t="s">
        <v>967</v>
      </c>
      <c r="L60" s="192" t="s">
        <v>959</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5">
      <c r="H61" s="453"/>
      <c r="J61" s="394"/>
      <c r="K61" s="192" t="s">
        <v>967</v>
      </c>
      <c r="L61" s="192" t="s">
        <v>960</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3">
      <c r="H62" s="453"/>
      <c r="J62" s="394"/>
      <c r="K62" s="192" t="s">
        <v>968</v>
      </c>
      <c r="L62" s="192" t="s">
        <v>958</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3">
      <c r="H63" s="453"/>
      <c r="J63" s="394"/>
      <c r="K63" s="192" t="s">
        <v>968</v>
      </c>
      <c r="L63" s="192" t="s">
        <v>959</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3">
      <c r="H64" s="453"/>
      <c r="J64" s="394"/>
      <c r="K64" s="192" t="s">
        <v>968</v>
      </c>
      <c r="L64" s="192" t="s">
        <v>960</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5">
      <c r="H65" s="453"/>
      <c r="J65" s="394"/>
      <c r="K65" s="196" t="s">
        <v>969</v>
      </c>
      <c r="L65" s="192" t="s">
        <v>958</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5">
      <c r="H66" s="453"/>
      <c r="J66" s="394"/>
      <c r="K66" s="196" t="s">
        <v>969</v>
      </c>
      <c r="L66" s="192" t="s">
        <v>959</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5">
      <c r="H67" s="453"/>
      <c r="J67" s="394"/>
      <c r="K67" s="196" t="s">
        <v>969</v>
      </c>
      <c r="L67" s="192" t="s">
        <v>960</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5">
      <c r="H68" s="453"/>
      <c r="J68" s="394"/>
      <c r="K68" s="196" t="s">
        <v>970</v>
      </c>
      <c r="L68" s="192" t="s">
        <v>958</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5">
      <c r="H69" s="453"/>
      <c r="J69" s="151"/>
      <c r="K69" s="196" t="s">
        <v>970</v>
      </c>
      <c r="L69" s="192" t="s">
        <v>959</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5">
      <c r="H70" s="453"/>
      <c r="J70" s="151"/>
      <c r="K70" s="196" t="s">
        <v>970</v>
      </c>
      <c r="L70" s="192" t="s">
        <v>960</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5">
      <c r="X71" s="197"/>
    </row>
    <row r="72" spans="4:44" ht="14.25" customHeight="1" x14ac:dyDescent="0.25">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5">
      <c r="D73" s="143" t="s">
        <v>888</v>
      </c>
      <c r="G73" s="353" t="s">
        <v>971</v>
      </c>
      <c r="H73" s="353"/>
      <c r="I73" s="353"/>
      <c r="J73" s="353"/>
      <c r="K73" s="353"/>
      <c r="L73" s="353"/>
      <c r="M73" s="353"/>
      <c r="N73" s="353"/>
      <c r="O73" s="353"/>
      <c r="P73" s="353"/>
      <c r="Q73" s="353"/>
      <c r="R73" s="353"/>
      <c r="S73" s="353"/>
      <c r="T73" s="353"/>
      <c r="U73" s="353"/>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5">
      <c r="G74" s="145"/>
      <c r="M74" s="137" t="s">
        <v>972</v>
      </c>
    </row>
    <row r="75" spans="4:44" ht="14.25" customHeight="1" thickBot="1" x14ac:dyDescent="0.3">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5">
      <c r="G76" s="145"/>
      <c r="H76" s="395" t="s">
        <v>973</v>
      </c>
      <c r="J76" s="348" t="s">
        <v>974</v>
      </c>
      <c r="K76" s="201" t="s">
        <v>903</v>
      </c>
      <c r="L76" s="201" t="s">
        <v>958</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5">
      <c r="G77" s="145"/>
      <c r="H77" s="395"/>
      <c r="J77" s="349"/>
      <c r="K77" s="142" t="s">
        <v>903</v>
      </c>
      <c r="L77" s="192" t="s">
        <v>959</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3">
      <c r="G78" s="145"/>
      <c r="H78" s="395"/>
      <c r="J78" s="349"/>
      <c r="K78" s="203" t="s">
        <v>903</v>
      </c>
      <c r="L78" s="203" t="s">
        <v>960</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5">
      <c r="G79" s="145"/>
      <c r="H79" s="395"/>
      <c r="J79" s="349"/>
      <c r="K79" s="201" t="s">
        <v>909</v>
      </c>
      <c r="L79" s="201" t="s">
        <v>958</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5">
      <c r="G80" s="145"/>
      <c r="H80" s="395"/>
      <c r="J80" s="349"/>
      <c r="K80" s="142" t="s">
        <v>909</v>
      </c>
      <c r="L80" s="192" t="s">
        <v>959</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3">
      <c r="G81" s="145"/>
      <c r="H81" s="395"/>
      <c r="J81" s="349"/>
      <c r="K81" s="203" t="s">
        <v>909</v>
      </c>
      <c r="L81" s="203" t="s">
        <v>960</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5">
      <c r="G82" s="145"/>
      <c r="H82" s="395"/>
      <c r="J82" s="349"/>
      <c r="K82" s="201" t="s">
        <v>913</v>
      </c>
      <c r="L82" s="201" t="s">
        <v>958</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5">
      <c r="G83" s="145"/>
      <c r="H83" s="395"/>
      <c r="J83" s="349"/>
      <c r="K83" s="142" t="s">
        <v>913</v>
      </c>
      <c r="L83" s="192" t="s">
        <v>959</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3">
      <c r="G84" s="145"/>
      <c r="H84" s="395"/>
      <c r="J84" s="349"/>
      <c r="K84" s="203" t="s">
        <v>913</v>
      </c>
      <c r="L84" s="203" t="s">
        <v>960</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5">
      <c r="G85" s="145"/>
      <c r="H85" s="395"/>
      <c r="J85" s="349"/>
      <c r="K85" s="201" t="s">
        <v>916</v>
      </c>
      <c r="L85" s="201" t="s">
        <v>958</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5">
      <c r="G86" s="145"/>
      <c r="H86" s="395"/>
      <c r="J86" s="349"/>
      <c r="K86" s="142" t="s">
        <v>916</v>
      </c>
      <c r="L86" s="192" t="s">
        <v>959</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3">
      <c r="G87" s="145"/>
      <c r="H87" s="395"/>
      <c r="J87" s="349"/>
      <c r="K87" s="203" t="s">
        <v>916</v>
      </c>
      <c r="L87" s="203" t="s">
        <v>960</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5">
      <c r="G88" s="145"/>
      <c r="H88" s="395"/>
      <c r="J88" s="349"/>
      <c r="K88" s="201" t="s">
        <v>919</v>
      </c>
      <c r="L88" s="201" t="s">
        <v>958</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5">
      <c r="G89" s="145"/>
      <c r="H89" s="395"/>
      <c r="J89" s="349"/>
      <c r="K89" s="142" t="s">
        <v>919</v>
      </c>
      <c r="L89" s="192" t="s">
        <v>959</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3">
      <c r="G90" s="145"/>
      <c r="H90" s="395"/>
      <c r="J90" s="349"/>
      <c r="K90" s="203" t="s">
        <v>919</v>
      </c>
      <c r="L90" s="203" t="s">
        <v>960</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5">
      <c r="G91" s="145"/>
      <c r="H91" s="395"/>
      <c r="J91" s="349"/>
      <c r="K91" s="201" t="s">
        <v>922</v>
      </c>
      <c r="L91" s="201" t="s">
        <v>958</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5">
      <c r="G92" s="145"/>
      <c r="H92" s="395"/>
      <c r="J92" s="349"/>
      <c r="K92" s="142" t="s">
        <v>922</v>
      </c>
      <c r="L92" s="192" t="s">
        <v>959</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3">
      <c r="G93" s="145"/>
      <c r="H93" s="395"/>
      <c r="J93" s="349"/>
      <c r="K93" s="203" t="s">
        <v>922</v>
      </c>
      <c r="L93" s="203" t="s">
        <v>960</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5">
      <c r="G94" s="145"/>
      <c r="H94" s="395"/>
      <c r="J94" s="349"/>
      <c r="K94" s="201" t="s">
        <v>925</v>
      </c>
      <c r="L94" s="201" t="s">
        <v>958</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5">
      <c r="G95" s="145"/>
      <c r="H95" s="395"/>
      <c r="J95" s="349"/>
      <c r="K95" s="142" t="s">
        <v>925</v>
      </c>
      <c r="L95" s="192" t="s">
        <v>959</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3">
      <c r="G96" s="145"/>
      <c r="H96" s="395"/>
      <c r="J96" s="349"/>
      <c r="K96" s="203" t="s">
        <v>925</v>
      </c>
      <c r="L96" s="203" t="s">
        <v>960</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5">
      <c r="G97" s="145"/>
      <c r="H97" s="395"/>
      <c r="J97" s="349"/>
      <c r="K97" s="201" t="s">
        <v>928</v>
      </c>
      <c r="L97" s="201" t="s">
        <v>958</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5">
      <c r="G98" s="145"/>
      <c r="H98" s="395"/>
      <c r="J98" s="349"/>
      <c r="K98" s="142" t="s">
        <v>928</v>
      </c>
      <c r="L98" s="192" t="s">
        <v>959</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3">
      <c r="G99" s="145"/>
      <c r="H99" s="395"/>
      <c r="J99" s="349"/>
      <c r="K99" s="203" t="s">
        <v>928</v>
      </c>
      <c r="L99" s="203" t="s">
        <v>960</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5">
      <c r="G100" s="145"/>
      <c r="H100" s="395"/>
      <c r="J100" s="349"/>
      <c r="K100" s="201" t="s">
        <v>932</v>
      </c>
      <c r="L100" s="201" t="s">
        <v>958</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3">
      <c r="G101" s="145"/>
      <c r="H101" s="395"/>
      <c r="J101" s="349"/>
      <c r="K101" s="142" t="s">
        <v>932</v>
      </c>
      <c r="L101" s="192" t="s">
        <v>959</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3">
      <c r="G102" s="145"/>
      <c r="H102" s="395"/>
      <c r="J102" s="349"/>
      <c r="K102" s="203" t="s">
        <v>932</v>
      </c>
      <c r="L102" s="203" t="s">
        <v>960</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5">
      <c r="G103" s="145"/>
      <c r="H103" s="395"/>
      <c r="J103" s="349"/>
      <c r="K103" s="201" t="s">
        <v>936</v>
      </c>
      <c r="L103" s="201" t="s">
        <v>958</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5">
      <c r="G104" s="145"/>
      <c r="H104" s="395"/>
      <c r="J104" s="349"/>
      <c r="K104" s="142" t="s">
        <v>936</v>
      </c>
      <c r="L104" s="192" t="s">
        <v>959</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5">
      <c r="G105" s="145"/>
      <c r="H105" s="395"/>
      <c r="J105" s="396"/>
      <c r="K105" s="203" t="s">
        <v>936</v>
      </c>
      <c r="L105" s="203" t="s">
        <v>960</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5">
      <c r="G106" s="145"/>
      <c r="H106" s="395"/>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5">
      <c r="G107" s="145"/>
      <c r="H107" s="395"/>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5">
      <c r="G108" s="145"/>
      <c r="H108" s="395"/>
      <c r="J108" s="348" t="s">
        <v>975</v>
      </c>
      <c r="K108" s="201" t="s">
        <v>903</v>
      </c>
      <c r="L108" s="201" t="s">
        <v>958</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5">
      <c r="G109" s="145"/>
      <c r="H109" s="395"/>
      <c r="J109" s="349"/>
      <c r="K109" s="142" t="s">
        <v>903</v>
      </c>
      <c r="L109" s="192" t="s">
        <v>959</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3">
      <c r="G110" s="145"/>
      <c r="H110" s="395"/>
      <c r="J110" s="349"/>
      <c r="K110" s="203" t="s">
        <v>903</v>
      </c>
      <c r="L110" s="203" t="s">
        <v>960</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5">
      <c r="G111" s="145"/>
      <c r="H111" s="395"/>
      <c r="J111" s="349"/>
      <c r="K111" s="201" t="s">
        <v>909</v>
      </c>
      <c r="L111" s="201" t="s">
        <v>958</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5">
      <c r="G112" s="145"/>
      <c r="H112" s="395"/>
      <c r="J112" s="349"/>
      <c r="K112" s="142" t="s">
        <v>909</v>
      </c>
      <c r="L112" s="192" t="s">
        <v>959</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3">
      <c r="G113" s="145"/>
      <c r="H113" s="395"/>
      <c r="J113" s="349"/>
      <c r="K113" s="203" t="s">
        <v>909</v>
      </c>
      <c r="L113" s="203" t="s">
        <v>960</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5">
      <c r="G114" s="145"/>
      <c r="H114" s="395"/>
      <c r="J114" s="349"/>
      <c r="K114" s="201" t="s">
        <v>913</v>
      </c>
      <c r="L114" s="201" t="s">
        <v>958</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5">
      <c r="G115" s="145"/>
      <c r="H115" s="395"/>
      <c r="J115" s="349"/>
      <c r="K115" s="142" t="s">
        <v>913</v>
      </c>
      <c r="L115" s="192" t="s">
        <v>959</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3">
      <c r="G116" s="145"/>
      <c r="H116" s="395"/>
      <c r="J116" s="349"/>
      <c r="K116" s="203" t="s">
        <v>913</v>
      </c>
      <c r="L116" s="203" t="s">
        <v>960</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5">
      <c r="G117" s="145"/>
      <c r="H117" s="395"/>
      <c r="J117" s="349"/>
      <c r="K117" s="201" t="s">
        <v>916</v>
      </c>
      <c r="L117" s="201" t="s">
        <v>958</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5">
      <c r="G118" s="145"/>
      <c r="H118" s="395"/>
      <c r="J118" s="349"/>
      <c r="K118" s="142" t="s">
        <v>916</v>
      </c>
      <c r="L118" s="192" t="s">
        <v>959</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3">
      <c r="G119" s="145"/>
      <c r="H119" s="395"/>
      <c r="J119" s="349"/>
      <c r="K119" s="203" t="s">
        <v>916</v>
      </c>
      <c r="L119" s="203" t="s">
        <v>960</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5">
      <c r="G120" s="145"/>
      <c r="H120" s="395"/>
      <c r="J120" s="349"/>
      <c r="K120" s="201" t="s">
        <v>919</v>
      </c>
      <c r="L120" s="201" t="s">
        <v>958</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5">
      <c r="G121" s="145"/>
      <c r="H121" s="395"/>
      <c r="J121" s="349"/>
      <c r="K121" s="142" t="s">
        <v>919</v>
      </c>
      <c r="L121" s="192" t="s">
        <v>959</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3">
      <c r="G122" s="145"/>
      <c r="H122" s="395"/>
      <c r="J122" s="349"/>
      <c r="K122" s="203" t="s">
        <v>919</v>
      </c>
      <c r="L122" s="203" t="s">
        <v>960</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5">
      <c r="G123" s="145"/>
      <c r="H123" s="395"/>
      <c r="J123" s="349"/>
      <c r="K123" s="201" t="s">
        <v>922</v>
      </c>
      <c r="L123" s="201" t="s">
        <v>958</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3">
      <c r="A124" s="137"/>
      <c r="B124" s="137"/>
      <c r="C124" s="137"/>
      <c r="D124" s="137"/>
      <c r="E124" s="137"/>
      <c r="F124" s="137"/>
      <c r="G124" s="145"/>
      <c r="H124" s="395"/>
      <c r="I124" s="137"/>
      <c r="J124" s="349"/>
      <c r="K124" s="142" t="s">
        <v>922</v>
      </c>
      <c r="L124" s="192" t="s">
        <v>959</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3">
      <c r="A125" s="137"/>
      <c r="B125" s="137"/>
      <c r="C125" s="137"/>
      <c r="D125" s="137"/>
      <c r="E125" s="137"/>
      <c r="F125" s="137"/>
      <c r="G125" s="145"/>
      <c r="H125" s="395"/>
      <c r="I125" s="137"/>
      <c r="J125" s="349"/>
      <c r="K125" s="203" t="s">
        <v>922</v>
      </c>
      <c r="L125" s="203" t="s">
        <v>960</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5">
      <c r="G126" s="145"/>
      <c r="H126" s="395"/>
      <c r="J126" s="349"/>
      <c r="K126" s="201" t="s">
        <v>925</v>
      </c>
      <c r="L126" s="201" t="s">
        <v>958</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5">
      <c r="G127" s="145"/>
      <c r="H127" s="395"/>
      <c r="J127" s="349"/>
      <c r="K127" s="142" t="s">
        <v>925</v>
      </c>
      <c r="L127" s="192" t="s">
        <v>959</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3">
      <c r="G128" s="145"/>
      <c r="H128" s="395"/>
      <c r="J128" s="349"/>
      <c r="K128" s="203" t="s">
        <v>925</v>
      </c>
      <c r="L128" s="203" t="s">
        <v>960</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5">
      <c r="G129" s="145"/>
      <c r="H129" s="395"/>
      <c r="J129" s="349"/>
      <c r="K129" s="201" t="s">
        <v>928</v>
      </c>
      <c r="L129" s="201" t="s">
        <v>958</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5">
      <c r="G130" s="145"/>
      <c r="H130" s="395"/>
      <c r="J130" s="349"/>
      <c r="K130" s="142" t="s">
        <v>928</v>
      </c>
      <c r="L130" s="192" t="s">
        <v>959</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3">
      <c r="G131" s="145"/>
      <c r="H131" s="395"/>
      <c r="J131" s="349"/>
      <c r="K131" s="203" t="s">
        <v>928</v>
      </c>
      <c r="L131" s="203" t="s">
        <v>960</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5">
      <c r="G132" s="145"/>
      <c r="H132" s="395"/>
      <c r="J132" s="349"/>
      <c r="K132" s="201" t="s">
        <v>932</v>
      </c>
      <c r="L132" s="201" t="s">
        <v>958</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5">
      <c r="G133" s="145"/>
      <c r="H133" s="395"/>
      <c r="J133" s="349"/>
      <c r="K133" s="142" t="s">
        <v>932</v>
      </c>
      <c r="L133" s="192" t="s">
        <v>959</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3">
      <c r="G134" s="145"/>
      <c r="H134" s="395"/>
      <c r="J134" s="349"/>
      <c r="K134" s="203" t="s">
        <v>932</v>
      </c>
      <c r="L134" s="203" t="s">
        <v>960</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5">
      <c r="G135" s="145"/>
      <c r="H135" s="395"/>
      <c r="J135" s="349"/>
      <c r="K135" s="201" t="s">
        <v>936</v>
      </c>
      <c r="L135" s="201" t="s">
        <v>958</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5">
      <c r="G136" s="145"/>
      <c r="H136" s="395"/>
      <c r="J136" s="349"/>
      <c r="K136" s="142" t="s">
        <v>936</v>
      </c>
      <c r="L136" s="192" t="s">
        <v>959</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5">
      <c r="G137" s="145"/>
      <c r="H137" s="395"/>
      <c r="J137" s="396"/>
      <c r="K137" s="203" t="s">
        <v>936</v>
      </c>
      <c r="L137" s="203" t="s">
        <v>960</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5">
      <c r="G138" s="145"/>
      <c r="H138" s="395"/>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5">
      <c r="G139" s="145"/>
      <c r="H139" s="395"/>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5">
      <c r="G140" s="145"/>
      <c r="H140" s="395"/>
      <c r="J140" s="348" t="s">
        <v>976</v>
      </c>
      <c r="K140" s="201" t="s">
        <v>903</v>
      </c>
      <c r="L140" s="201" t="s">
        <v>958</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5">
      <c r="G141" s="145"/>
      <c r="H141" s="395"/>
      <c r="J141" s="349"/>
      <c r="K141" s="142" t="s">
        <v>903</v>
      </c>
      <c r="L141" s="192" t="s">
        <v>959</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3">
      <c r="G142" s="145"/>
      <c r="H142" s="395"/>
      <c r="J142" s="349"/>
      <c r="K142" s="203" t="s">
        <v>903</v>
      </c>
      <c r="L142" s="203" t="s">
        <v>960</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5">
      <c r="G143" s="145"/>
      <c r="H143" s="395"/>
      <c r="J143" s="349"/>
      <c r="K143" s="201" t="s">
        <v>909</v>
      </c>
      <c r="L143" s="201" t="s">
        <v>958</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5">
      <c r="G144" s="145"/>
      <c r="H144" s="395"/>
      <c r="J144" s="349"/>
      <c r="K144" s="142" t="s">
        <v>909</v>
      </c>
      <c r="L144" s="192" t="s">
        <v>959</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3">
      <c r="G145" s="145"/>
      <c r="H145" s="395"/>
      <c r="J145" s="349"/>
      <c r="K145" s="203" t="s">
        <v>909</v>
      </c>
      <c r="L145" s="203" t="s">
        <v>960</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5">
      <c r="G146" s="145"/>
      <c r="H146" s="395"/>
      <c r="J146" s="349"/>
      <c r="K146" s="201" t="s">
        <v>913</v>
      </c>
      <c r="L146" s="201" t="s">
        <v>958</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5">
      <c r="G147" s="145"/>
      <c r="H147" s="395"/>
      <c r="J147" s="349"/>
      <c r="K147" s="142" t="s">
        <v>913</v>
      </c>
      <c r="L147" s="192" t="s">
        <v>959</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3">
      <c r="G148" s="145"/>
      <c r="H148" s="395"/>
      <c r="J148" s="349"/>
      <c r="K148" s="203" t="s">
        <v>913</v>
      </c>
      <c r="L148" s="203" t="s">
        <v>960</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5">
      <c r="G149" s="145"/>
      <c r="H149" s="395"/>
      <c r="J149" s="349"/>
      <c r="K149" s="201" t="s">
        <v>916</v>
      </c>
      <c r="L149" s="201" t="s">
        <v>958</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5">
      <c r="G150" s="145"/>
      <c r="H150" s="395"/>
      <c r="J150" s="349"/>
      <c r="K150" s="142" t="s">
        <v>916</v>
      </c>
      <c r="L150" s="192" t="s">
        <v>959</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3">
      <c r="G151" s="145"/>
      <c r="H151" s="395"/>
      <c r="J151" s="349"/>
      <c r="K151" s="203" t="s">
        <v>916</v>
      </c>
      <c r="L151" s="203" t="s">
        <v>960</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5">
      <c r="G152" s="145"/>
      <c r="H152" s="395"/>
      <c r="J152" s="349"/>
      <c r="K152" s="201" t="s">
        <v>919</v>
      </c>
      <c r="L152" s="201" t="s">
        <v>958</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5">
      <c r="G153" s="145"/>
      <c r="H153" s="395"/>
      <c r="J153" s="349"/>
      <c r="K153" s="142" t="s">
        <v>919</v>
      </c>
      <c r="L153" s="192" t="s">
        <v>959</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3">
      <c r="G154" s="145"/>
      <c r="H154" s="395"/>
      <c r="J154" s="349"/>
      <c r="K154" s="203" t="s">
        <v>919</v>
      </c>
      <c r="L154" s="203" t="s">
        <v>960</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5">
      <c r="G155" s="145"/>
      <c r="H155" s="395"/>
      <c r="J155" s="349"/>
      <c r="K155" s="201" t="s">
        <v>922</v>
      </c>
      <c r="L155" s="201" t="s">
        <v>958</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5">
      <c r="G156" s="145"/>
      <c r="H156" s="395"/>
      <c r="J156" s="349"/>
      <c r="K156" s="142" t="s">
        <v>922</v>
      </c>
      <c r="L156" s="192" t="s">
        <v>959</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3">
      <c r="G157" s="145"/>
      <c r="H157" s="395"/>
      <c r="J157" s="349"/>
      <c r="K157" s="203" t="s">
        <v>922</v>
      </c>
      <c r="L157" s="203" t="s">
        <v>960</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5">
      <c r="G158" s="145"/>
      <c r="H158" s="395"/>
      <c r="J158" s="349"/>
      <c r="K158" s="201" t="s">
        <v>925</v>
      </c>
      <c r="L158" s="201" t="s">
        <v>958</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5">
      <c r="G159" s="145"/>
      <c r="H159" s="395"/>
      <c r="J159" s="349"/>
      <c r="K159" s="142" t="s">
        <v>925</v>
      </c>
      <c r="L159" s="192" t="s">
        <v>959</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3">
      <c r="G160" s="145"/>
      <c r="H160" s="395"/>
      <c r="J160" s="349"/>
      <c r="K160" s="203" t="s">
        <v>925</v>
      </c>
      <c r="L160" s="203" t="s">
        <v>960</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5">
      <c r="G161" s="145"/>
      <c r="H161" s="395"/>
      <c r="J161" s="349"/>
      <c r="K161" s="201" t="s">
        <v>928</v>
      </c>
      <c r="L161" s="201" t="s">
        <v>958</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5">
      <c r="G162" s="145"/>
      <c r="H162" s="395"/>
      <c r="J162" s="349"/>
      <c r="K162" s="142" t="s">
        <v>928</v>
      </c>
      <c r="L162" s="192" t="s">
        <v>959</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3">
      <c r="G163" s="145"/>
      <c r="H163" s="395"/>
      <c r="J163" s="349"/>
      <c r="K163" s="203" t="s">
        <v>928</v>
      </c>
      <c r="L163" s="203" t="s">
        <v>960</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5">
      <c r="G164" s="145"/>
      <c r="H164" s="395"/>
      <c r="J164" s="349"/>
      <c r="K164" s="201" t="s">
        <v>932</v>
      </c>
      <c r="L164" s="201" t="s">
        <v>958</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5">
      <c r="G165" s="145"/>
      <c r="H165" s="395"/>
      <c r="J165" s="349"/>
      <c r="K165" s="142" t="s">
        <v>932</v>
      </c>
      <c r="L165" s="192" t="s">
        <v>959</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3">
      <c r="G166" s="145"/>
      <c r="H166" s="395"/>
      <c r="J166" s="349"/>
      <c r="K166" s="203" t="s">
        <v>932</v>
      </c>
      <c r="L166" s="203" t="s">
        <v>960</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5">
      <c r="G167" s="145"/>
      <c r="H167" s="395"/>
      <c r="J167" s="349"/>
      <c r="K167" s="201" t="s">
        <v>936</v>
      </c>
      <c r="L167" s="201" t="s">
        <v>958</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5">
      <c r="G168" s="145"/>
      <c r="H168" s="395"/>
      <c r="J168" s="349"/>
      <c r="K168" s="142" t="s">
        <v>936</v>
      </c>
      <c r="L168" s="192" t="s">
        <v>959</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5">
      <c r="G169" s="145"/>
      <c r="H169" s="395"/>
      <c r="J169" s="396"/>
      <c r="K169" s="203" t="s">
        <v>936</v>
      </c>
      <c r="L169" s="203" t="s">
        <v>960</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5">
      <c r="G170" s="145"/>
      <c r="H170" s="395"/>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5">
      <c r="G171" s="145"/>
      <c r="H171" s="395"/>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5">
      <c r="G172" s="145"/>
      <c r="H172" s="395"/>
      <c r="J172" s="348" t="s">
        <v>977</v>
      </c>
      <c r="K172" s="201" t="s">
        <v>903</v>
      </c>
      <c r="L172" s="201" t="s">
        <v>958</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5">
      <c r="G173" s="145"/>
      <c r="H173" s="395"/>
      <c r="J173" s="349"/>
      <c r="K173" s="142" t="s">
        <v>903</v>
      </c>
      <c r="L173" s="192" t="s">
        <v>959</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3">
      <c r="G174" s="145"/>
      <c r="H174" s="395"/>
      <c r="J174" s="349"/>
      <c r="K174" s="203" t="s">
        <v>903</v>
      </c>
      <c r="L174" s="203" t="s">
        <v>960</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5">
      <c r="G175" s="145"/>
      <c r="H175" s="395"/>
      <c r="J175" s="349"/>
      <c r="K175" s="201" t="s">
        <v>909</v>
      </c>
      <c r="L175" s="201" t="s">
        <v>958</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5">
      <c r="G176" s="145"/>
      <c r="H176" s="395"/>
      <c r="J176" s="349"/>
      <c r="K176" s="142" t="s">
        <v>909</v>
      </c>
      <c r="L176" s="192" t="s">
        <v>959</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3">
      <c r="G177" s="145"/>
      <c r="H177" s="395"/>
      <c r="J177" s="349"/>
      <c r="K177" s="203" t="s">
        <v>909</v>
      </c>
      <c r="L177" s="203" t="s">
        <v>960</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5">
      <c r="G178" s="145"/>
      <c r="H178" s="395"/>
      <c r="J178" s="349"/>
      <c r="K178" s="201" t="s">
        <v>913</v>
      </c>
      <c r="L178" s="201" t="s">
        <v>958</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5">
      <c r="G179" s="145"/>
      <c r="H179" s="395"/>
      <c r="J179" s="349"/>
      <c r="K179" s="142" t="s">
        <v>913</v>
      </c>
      <c r="L179" s="192" t="s">
        <v>959</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3">
      <c r="G180" s="145"/>
      <c r="H180" s="395"/>
      <c r="J180" s="349"/>
      <c r="K180" s="203" t="s">
        <v>913</v>
      </c>
      <c r="L180" s="203" t="s">
        <v>960</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5">
      <c r="G181" s="145"/>
      <c r="H181" s="395"/>
      <c r="J181" s="349"/>
      <c r="K181" s="201" t="s">
        <v>916</v>
      </c>
      <c r="L181" s="201" t="s">
        <v>958</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5">
      <c r="G182" s="145"/>
      <c r="H182" s="395"/>
      <c r="J182" s="349"/>
      <c r="K182" s="142" t="s">
        <v>916</v>
      </c>
      <c r="L182" s="192" t="s">
        <v>959</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3">
      <c r="G183" s="145"/>
      <c r="H183" s="395"/>
      <c r="J183" s="349"/>
      <c r="K183" s="203" t="s">
        <v>916</v>
      </c>
      <c r="L183" s="203" t="s">
        <v>960</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5">
      <c r="G184" s="145"/>
      <c r="H184" s="395"/>
      <c r="J184" s="349"/>
      <c r="K184" s="201" t="s">
        <v>919</v>
      </c>
      <c r="L184" s="201" t="s">
        <v>958</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5">
      <c r="G185" s="145"/>
      <c r="H185" s="395"/>
      <c r="J185" s="349"/>
      <c r="K185" s="142" t="s">
        <v>919</v>
      </c>
      <c r="L185" s="192" t="s">
        <v>959</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3">
      <c r="G186" s="145"/>
      <c r="H186" s="395"/>
      <c r="J186" s="349"/>
      <c r="K186" s="203" t="s">
        <v>919</v>
      </c>
      <c r="L186" s="203" t="s">
        <v>960</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5">
      <c r="G187" s="145"/>
      <c r="H187" s="395"/>
      <c r="J187" s="349"/>
      <c r="K187" s="201" t="s">
        <v>922</v>
      </c>
      <c r="L187" s="201" t="s">
        <v>958</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5">
      <c r="G188" s="145"/>
      <c r="H188" s="395"/>
      <c r="J188" s="349"/>
      <c r="K188" s="142" t="s">
        <v>922</v>
      </c>
      <c r="L188" s="192" t="s">
        <v>959</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3">
      <c r="G189" s="145"/>
      <c r="H189" s="395"/>
      <c r="J189" s="349"/>
      <c r="K189" s="203" t="s">
        <v>922</v>
      </c>
      <c r="L189" s="203" t="s">
        <v>960</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5">
      <c r="G190" s="145"/>
      <c r="H190" s="395"/>
      <c r="J190" s="349"/>
      <c r="K190" s="201" t="s">
        <v>925</v>
      </c>
      <c r="L190" s="201" t="s">
        <v>958</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5">
      <c r="G191" s="145"/>
      <c r="H191" s="395"/>
      <c r="J191" s="349"/>
      <c r="K191" s="142" t="s">
        <v>925</v>
      </c>
      <c r="L191" s="192" t="s">
        <v>959</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3">
      <c r="G192" s="145"/>
      <c r="H192" s="395"/>
      <c r="J192" s="349"/>
      <c r="K192" s="203" t="s">
        <v>925</v>
      </c>
      <c r="L192" s="203" t="s">
        <v>960</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5">
      <c r="G193" s="145"/>
      <c r="H193" s="395"/>
      <c r="J193" s="349"/>
      <c r="K193" s="201" t="s">
        <v>928</v>
      </c>
      <c r="L193" s="201" t="s">
        <v>958</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5">
      <c r="G194" s="145"/>
      <c r="H194" s="395"/>
      <c r="J194" s="349"/>
      <c r="K194" s="142" t="s">
        <v>928</v>
      </c>
      <c r="L194" s="192" t="s">
        <v>959</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3">
      <c r="G195" s="145"/>
      <c r="H195" s="395"/>
      <c r="J195" s="349"/>
      <c r="K195" s="203" t="s">
        <v>928</v>
      </c>
      <c r="L195" s="203" t="s">
        <v>960</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5">
      <c r="G196" s="145"/>
      <c r="H196" s="395"/>
      <c r="J196" s="349"/>
      <c r="K196" s="201" t="s">
        <v>932</v>
      </c>
      <c r="L196" s="201" t="s">
        <v>958</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5">
      <c r="G197" s="145"/>
      <c r="H197" s="395"/>
      <c r="J197" s="349"/>
      <c r="K197" s="142" t="s">
        <v>932</v>
      </c>
      <c r="L197" s="192" t="s">
        <v>959</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3">
      <c r="G198" s="145"/>
      <c r="H198" s="395"/>
      <c r="J198" s="349"/>
      <c r="K198" s="203" t="s">
        <v>932</v>
      </c>
      <c r="L198" s="203" t="s">
        <v>960</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5">
      <c r="G199" s="145"/>
      <c r="H199" s="395"/>
      <c r="J199" s="349"/>
      <c r="K199" s="201" t="s">
        <v>936</v>
      </c>
      <c r="L199" s="201" t="s">
        <v>958</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5">
      <c r="G200" s="145"/>
      <c r="H200" s="395"/>
      <c r="J200" s="349"/>
      <c r="K200" s="142" t="s">
        <v>936</v>
      </c>
      <c r="L200" s="192" t="s">
        <v>959</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5">
      <c r="G201" s="145"/>
      <c r="H201" s="395"/>
      <c r="J201" s="396"/>
      <c r="K201" s="203" t="s">
        <v>936</v>
      </c>
      <c r="L201" s="203" t="s">
        <v>960</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5">
      <c r="G202" s="145"/>
      <c r="H202" s="395"/>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5">
      <c r="G203" s="145"/>
      <c r="H203" s="395"/>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5">
      <c r="G204" s="145"/>
      <c r="H204" s="395"/>
      <c r="J204" s="348" t="s">
        <v>978</v>
      </c>
      <c r="K204" s="201" t="s">
        <v>903</v>
      </c>
      <c r="L204" s="201" t="s">
        <v>958</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5">
      <c r="G205" s="145"/>
      <c r="H205" s="395"/>
      <c r="J205" s="349"/>
      <c r="K205" s="142" t="s">
        <v>903</v>
      </c>
      <c r="L205" s="192" t="s">
        <v>959</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3">
      <c r="G206" s="145"/>
      <c r="H206" s="395"/>
      <c r="J206" s="349"/>
      <c r="K206" s="203" t="s">
        <v>903</v>
      </c>
      <c r="L206" s="203" t="s">
        <v>960</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5">
      <c r="G207" s="145"/>
      <c r="H207" s="395"/>
      <c r="J207" s="349"/>
      <c r="K207" s="201" t="s">
        <v>909</v>
      </c>
      <c r="L207" s="201" t="s">
        <v>958</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5">
      <c r="G208" s="145"/>
      <c r="H208" s="395"/>
      <c r="J208" s="349"/>
      <c r="K208" s="142" t="s">
        <v>909</v>
      </c>
      <c r="L208" s="192" t="s">
        <v>959</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3">
      <c r="G209" s="145"/>
      <c r="H209" s="395"/>
      <c r="J209" s="349"/>
      <c r="K209" s="203" t="s">
        <v>909</v>
      </c>
      <c r="L209" s="203" t="s">
        <v>960</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5">
      <c r="G210" s="145"/>
      <c r="H210" s="395"/>
      <c r="J210" s="349"/>
      <c r="K210" s="201" t="s">
        <v>913</v>
      </c>
      <c r="L210" s="201" t="s">
        <v>958</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5">
      <c r="G211" s="145"/>
      <c r="H211" s="395"/>
      <c r="J211" s="349"/>
      <c r="K211" s="142" t="s">
        <v>913</v>
      </c>
      <c r="L211" s="192" t="s">
        <v>959</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3">
      <c r="G212" s="145"/>
      <c r="H212" s="395"/>
      <c r="J212" s="349"/>
      <c r="K212" s="203" t="s">
        <v>913</v>
      </c>
      <c r="L212" s="203" t="s">
        <v>960</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5">
      <c r="G213" s="145"/>
      <c r="H213" s="395"/>
      <c r="J213" s="349"/>
      <c r="K213" s="201" t="s">
        <v>916</v>
      </c>
      <c r="L213" s="201" t="s">
        <v>958</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5">
      <c r="G214" s="145"/>
      <c r="H214" s="395"/>
      <c r="J214" s="349"/>
      <c r="K214" s="142" t="s">
        <v>916</v>
      </c>
      <c r="L214" s="192" t="s">
        <v>959</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3">
      <c r="G215" s="145"/>
      <c r="H215" s="395"/>
      <c r="J215" s="349"/>
      <c r="K215" s="203" t="s">
        <v>916</v>
      </c>
      <c r="L215" s="203" t="s">
        <v>960</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5">
      <c r="G216" s="145"/>
      <c r="H216" s="395"/>
      <c r="J216" s="349"/>
      <c r="K216" s="201" t="s">
        <v>919</v>
      </c>
      <c r="L216" s="201" t="s">
        <v>958</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5">
      <c r="G217" s="145"/>
      <c r="H217" s="395"/>
      <c r="J217" s="349"/>
      <c r="K217" s="142" t="s">
        <v>919</v>
      </c>
      <c r="L217" s="192" t="s">
        <v>959</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3">
      <c r="G218" s="145"/>
      <c r="H218" s="395"/>
      <c r="J218" s="349"/>
      <c r="K218" s="203" t="s">
        <v>919</v>
      </c>
      <c r="L218" s="203" t="s">
        <v>960</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5">
      <c r="G219" s="145"/>
      <c r="H219" s="395"/>
      <c r="J219" s="349"/>
      <c r="K219" s="201" t="s">
        <v>922</v>
      </c>
      <c r="L219" s="201" t="s">
        <v>958</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5">
      <c r="G220" s="145"/>
      <c r="H220" s="395"/>
      <c r="J220" s="349"/>
      <c r="K220" s="142" t="s">
        <v>922</v>
      </c>
      <c r="L220" s="192" t="s">
        <v>959</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3">
      <c r="G221" s="145"/>
      <c r="H221" s="395"/>
      <c r="J221" s="349"/>
      <c r="K221" s="203" t="s">
        <v>922</v>
      </c>
      <c r="L221" s="203" t="s">
        <v>960</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5">
      <c r="G222" s="145"/>
      <c r="H222" s="395"/>
      <c r="J222" s="349"/>
      <c r="K222" s="201" t="s">
        <v>925</v>
      </c>
      <c r="L222" s="201" t="s">
        <v>958</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5">
      <c r="G223" s="145"/>
      <c r="H223" s="395"/>
      <c r="J223" s="349"/>
      <c r="K223" s="142" t="s">
        <v>925</v>
      </c>
      <c r="L223" s="192" t="s">
        <v>959</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3">
      <c r="G224" s="145"/>
      <c r="H224" s="395"/>
      <c r="J224" s="349"/>
      <c r="K224" s="203" t="s">
        <v>925</v>
      </c>
      <c r="L224" s="203" t="s">
        <v>960</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5">
      <c r="G225" s="145"/>
      <c r="H225" s="395"/>
      <c r="J225" s="349"/>
      <c r="K225" s="201" t="s">
        <v>928</v>
      </c>
      <c r="L225" s="201" t="s">
        <v>958</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5">
      <c r="G226" s="145"/>
      <c r="H226" s="395"/>
      <c r="J226" s="349"/>
      <c r="K226" s="142" t="s">
        <v>928</v>
      </c>
      <c r="L226" s="192" t="s">
        <v>959</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3">
      <c r="G227" s="145"/>
      <c r="H227" s="395"/>
      <c r="J227" s="349"/>
      <c r="K227" s="203" t="s">
        <v>928</v>
      </c>
      <c r="L227" s="203" t="s">
        <v>960</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5">
      <c r="G228" s="145"/>
      <c r="H228" s="395"/>
      <c r="J228" s="349"/>
      <c r="K228" s="201" t="s">
        <v>932</v>
      </c>
      <c r="L228" s="201" t="s">
        <v>958</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5">
      <c r="G229" s="145"/>
      <c r="H229" s="395"/>
      <c r="J229" s="349"/>
      <c r="K229" s="142" t="s">
        <v>932</v>
      </c>
      <c r="L229" s="192" t="s">
        <v>959</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3">
      <c r="G230" s="145"/>
      <c r="H230" s="395"/>
      <c r="J230" s="349"/>
      <c r="K230" s="203" t="s">
        <v>932</v>
      </c>
      <c r="L230" s="203" t="s">
        <v>960</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5">
      <c r="G231" s="145"/>
      <c r="H231" s="395"/>
      <c r="J231" s="349"/>
      <c r="K231" s="201" t="s">
        <v>936</v>
      </c>
      <c r="L231" s="201" t="s">
        <v>958</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5">
      <c r="G232" s="145"/>
      <c r="H232" s="395"/>
      <c r="J232" s="349"/>
      <c r="K232" s="142" t="s">
        <v>936</v>
      </c>
      <c r="L232" s="192" t="s">
        <v>959</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3">
      <c r="G233" s="145"/>
      <c r="H233" s="395"/>
      <c r="J233" s="396"/>
      <c r="K233" s="203" t="s">
        <v>936</v>
      </c>
      <c r="L233" s="203" t="s">
        <v>960</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5">
      <c r="G234" s="145"/>
      <c r="H234" s="395"/>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5">
      <c r="G235" s="145"/>
      <c r="H235" s="395"/>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5">
      <c r="G236" s="145"/>
      <c r="H236" s="395"/>
      <c r="J236" s="348" t="s">
        <v>979</v>
      </c>
      <c r="K236" s="201" t="s">
        <v>903</v>
      </c>
      <c r="L236" s="201" t="s">
        <v>958</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5">
      <c r="G237" s="145"/>
      <c r="H237" s="395"/>
      <c r="J237" s="349"/>
      <c r="K237" s="142" t="s">
        <v>903</v>
      </c>
      <c r="L237" s="192" t="s">
        <v>959</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3">
      <c r="G238" s="145"/>
      <c r="H238" s="395"/>
      <c r="J238" s="349"/>
      <c r="K238" s="203" t="s">
        <v>903</v>
      </c>
      <c r="L238" s="203" t="s">
        <v>960</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5">
      <c r="G239" s="145"/>
      <c r="H239" s="395"/>
      <c r="J239" s="349"/>
      <c r="K239" s="201" t="s">
        <v>909</v>
      </c>
      <c r="L239" s="201" t="s">
        <v>958</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5">
      <c r="G240" s="145"/>
      <c r="H240" s="395"/>
      <c r="J240" s="349"/>
      <c r="K240" s="142" t="s">
        <v>909</v>
      </c>
      <c r="L240" s="192" t="s">
        <v>959</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3">
      <c r="G241" s="145"/>
      <c r="H241" s="395"/>
      <c r="J241" s="349"/>
      <c r="K241" s="203" t="s">
        <v>909</v>
      </c>
      <c r="L241" s="203" t="s">
        <v>960</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5">
      <c r="G242" s="145"/>
      <c r="H242" s="395"/>
      <c r="J242" s="349"/>
      <c r="K242" s="201" t="s">
        <v>913</v>
      </c>
      <c r="L242" s="201" t="s">
        <v>958</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5">
      <c r="G243" s="145"/>
      <c r="H243" s="395"/>
      <c r="J243" s="349"/>
      <c r="K243" s="142" t="s">
        <v>913</v>
      </c>
      <c r="L243" s="192" t="s">
        <v>959</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3">
      <c r="G244" s="145"/>
      <c r="H244" s="395"/>
      <c r="J244" s="349"/>
      <c r="K244" s="203" t="s">
        <v>913</v>
      </c>
      <c r="L244" s="203" t="s">
        <v>960</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5">
      <c r="G245" s="145"/>
      <c r="H245" s="395"/>
      <c r="J245" s="349"/>
      <c r="K245" s="201" t="s">
        <v>916</v>
      </c>
      <c r="L245" s="201" t="s">
        <v>958</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5">
      <c r="G246" s="145"/>
      <c r="H246" s="395"/>
      <c r="J246" s="349"/>
      <c r="K246" s="142" t="s">
        <v>916</v>
      </c>
      <c r="L246" s="192" t="s">
        <v>959</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3">
      <c r="G247" s="145"/>
      <c r="H247" s="395"/>
      <c r="J247" s="349"/>
      <c r="K247" s="203" t="s">
        <v>916</v>
      </c>
      <c r="L247" s="203" t="s">
        <v>960</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5">
      <c r="G248" s="145"/>
      <c r="H248" s="395"/>
      <c r="J248" s="349"/>
      <c r="K248" s="201" t="s">
        <v>919</v>
      </c>
      <c r="L248" s="201" t="s">
        <v>958</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5">
      <c r="G249" s="145"/>
      <c r="H249" s="395"/>
      <c r="J249" s="349"/>
      <c r="K249" s="142" t="s">
        <v>919</v>
      </c>
      <c r="L249" s="192" t="s">
        <v>959</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3">
      <c r="G250" s="145"/>
      <c r="H250" s="395"/>
      <c r="J250" s="349"/>
      <c r="K250" s="203" t="s">
        <v>919</v>
      </c>
      <c r="L250" s="203" t="s">
        <v>960</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5">
      <c r="G251" s="145"/>
      <c r="H251" s="395"/>
      <c r="J251" s="349"/>
      <c r="K251" s="201" t="s">
        <v>922</v>
      </c>
      <c r="L251" s="201" t="s">
        <v>958</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5">
      <c r="G252" s="145"/>
      <c r="H252" s="395"/>
      <c r="J252" s="349"/>
      <c r="K252" s="142" t="s">
        <v>922</v>
      </c>
      <c r="L252" s="192" t="s">
        <v>959</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3">
      <c r="G253" s="145"/>
      <c r="H253" s="395"/>
      <c r="J253" s="349"/>
      <c r="K253" s="203" t="s">
        <v>922</v>
      </c>
      <c r="L253" s="203" t="s">
        <v>960</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5">
      <c r="G254" s="145"/>
      <c r="H254" s="395"/>
      <c r="J254" s="349"/>
      <c r="K254" s="201" t="s">
        <v>925</v>
      </c>
      <c r="L254" s="201" t="s">
        <v>958</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5">
      <c r="G255" s="145"/>
      <c r="H255" s="395"/>
      <c r="J255" s="349"/>
      <c r="K255" s="142" t="s">
        <v>925</v>
      </c>
      <c r="L255" s="192" t="s">
        <v>959</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3">
      <c r="G256" s="145"/>
      <c r="H256" s="395"/>
      <c r="J256" s="349"/>
      <c r="K256" s="203" t="s">
        <v>925</v>
      </c>
      <c r="L256" s="203" t="s">
        <v>960</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5">
      <c r="G257" s="145"/>
      <c r="H257" s="395"/>
      <c r="J257" s="349"/>
      <c r="K257" s="201" t="s">
        <v>928</v>
      </c>
      <c r="L257" s="201" t="s">
        <v>958</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5">
      <c r="G258" s="145"/>
      <c r="H258" s="395"/>
      <c r="J258" s="349"/>
      <c r="K258" s="142" t="s">
        <v>928</v>
      </c>
      <c r="L258" s="192" t="s">
        <v>959</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3">
      <c r="G259" s="145"/>
      <c r="H259" s="395"/>
      <c r="J259" s="349"/>
      <c r="K259" s="203" t="s">
        <v>928</v>
      </c>
      <c r="L259" s="203" t="s">
        <v>960</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5">
      <c r="G260" s="145"/>
      <c r="H260" s="395"/>
      <c r="J260" s="349"/>
      <c r="K260" s="201" t="s">
        <v>932</v>
      </c>
      <c r="L260" s="201" t="s">
        <v>958</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5">
      <c r="G261" s="145"/>
      <c r="H261" s="395"/>
      <c r="J261" s="349"/>
      <c r="K261" s="142" t="s">
        <v>932</v>
      </c>
      <c r="L261" s="192" t="s">
        <v>959</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3">
      <c r="G262" s="145"/>
      <c r="H262" s="395"/>
      <c r="J262" s="349"/>
      <c r="K262" s="203" t="s">
        <v>932</v>
      </c>
      <c r="L262" s="203" t="s">
        <v>960</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5">
      <c r="G263" s="145"/>
      <c r="H263" s="395"/>
      <c r="J263" s="349"/>
      <c r="K263" s="201" t="s">
        <v>936</v>
      </c>
      <c r="L263" s="201" t="s">
        <v>958</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5">
      <c r="G264" s="145"/>
      <c r="H264" s="395"/>
      <c r="J264" s="349"/>
      <c r="K264" s="142" t="s">
        <v>936</v>
      </c>
      <c r="L264" s="192" t="s">
        <v>959</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3">
      <c r="G265" s="145"/>
      <c r="H265" s="395"/>
      <c r="J265" s="396"/>
      <c r="K265" s="203" t="s">
        <v>936</v>
      </c>
      <c r="L265" s="203" t="s">
        <v>960</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5">
      <c r="G266" s="145"/>
      <c r="H266" s="395"/>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5">
      <c r="G267" s="145"/>
      <c r="H267" s="395"/>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5">
      <c r="G268" s="145"/>
      <c r="H268" s="395"/>
      <c r="J268" s="348" t="s">
        <v>980</v>
      </c>
      <c r="K268" s="201" t="s">
        <v>903</v>
      </c>
      <c r="L268" s="201" t="s">
        <v>958</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5">
      <c r="G269" s="145"/>
      <c r="H269" s="395"/>
      <c r="J269" s="349"/>
      <c r="K269" s="142" t="s">
        <v>903</v>
      </c>
      <c r="L269" s="192" t="s">
        <v>959</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3">
      <c r="G270" s="145"/>
      <c r="H270" s="395"/>
      <c r="J270" s="349"/>
      <c r="K270" s="203" t="s">
        <v>903</v>
      </c>
      <c r="L270" s="203" t="s">
        <v>960</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5">
      <c r="G271" s="145"/>
      <c r="H271" s="395"/>
      <c r="J271" s="349"/>
      <c r="K271" s="201" t="s">
        <v>909</v>
      </c>
      <c r="L271" s="201" t="s">
        <v>958</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5">
      <c r="G272" s="145"/>
      <c r="H272" s="395"/>
      <c r="J272" s="349"/>
      <c r="K272" s="142" t="s">
        <v>909</v>
      </c>
      <c r="L272" s="192" t="s">
        <v>959</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3">
      <c r="G273" s="145"/>
      <c r="H273" s="395"/>
      <c r="J273" s="349"/>
      <c r="K273" s="203" t="s">
        <v>909</v>
      </c>
      <c r="L273" s="203" t="s">
        <v>960</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5">
      <c r="G274" s="145"/>
      <c r="H274" s="395"/>
      <c r="J274" s="349"/>
      <c r="K274" s="201" t="s">
        <v>913</v>
      </c>
      <c r="L274" s="201" t="s">
        <v>958</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5">
      <c r="G275" s="145"/>
      <c r="H275" s="395"/>
      <c r="J275" s="349"/>
      <c r="K275" s="142" t="s">
        <v>913</v>
      </c>
      <c r="L275" s="192" t="s">
        <v>959</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3">
      <c r="G276" s="145"/>
      <c r="H276" s="395"/>
      <c r="J276" s="349"/>
      <c r="K276" s="203" t="s">
        <v>913</v>
      </c>
      <c r="L276" s="203" t="s">
        <v>960</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5">
      <c r="G277" s="145"/>
      <c r="H277" s="395"/>
      <c r="J277" s="349"/>
      <c r="K277" s="201" t="s">
        <v>916</v>
      </c>
      <c r="L277" s="201" t="s">
        <v>958</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5">
      <c r="G278" s="145"/>
      <c r="H278" s="395"/>
      <c r="J278" s="349"/>
      <c r="K278" s="142" t="s">
        <v>916</v>
      </c>
      <c r="L278" s="192" t="s">
        <v>959</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3">
      <c r="G279" s="145"/>
      <c r="H279" s="395"/>
      <c r="J279" s="349"/>
      <c r="K279" s="203" t="s">
        <v>916</v>
      </c>
      <c r="L279" s="203" t="s">
        <v>960</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5">
      <c r="G280" s="145"/>
      <c r="H280" s="395"/>
      <c r="J280" s="349"/>
      <c r="K280" s="201" t="s">
        <v>919</v>
      </c>
      <c r="L280" s="201" t="s">
        <v>958</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5">
      <c r="G281" s="145"/>
      <c r="H281" s="395"/>
      <c r="J281" s="349"/>
      <c r="K281" s="142" t="s">
        <v>919</v>
      </c>
      <c r="L281" s="192" t="s">
        <v>959</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3">
      <c r="G282" s="145"/>
      <c r="H282" s="395"/>
      <c r="J282" s="349"/>
      <c r="K282" s="203" t="s">
        <v>919</v>
      </c>
      <c r="L282" s="203" t="s">
        <v>960</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5">
      <c r="G283" s="145"/>
      <c r="H283" s="395"/>
      <c r="J283" s="349"/>
      <c r="K283" s="201" t="s">
        <v>922</v>
      </c>
      <c r="L283" s="201" t="s">
        <v>958</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5">
      <c r="G284" s="145"/>
      <c r="H284" s="395"/>
      <c r="J284" s="349"/>
      <c r="K284" s="142" t="s">
        <v>922</v>
      </c>
      <c r="L284" s="192" t="s">
        <v>959</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3">
      <c r="G285" s="145"/>
      <c r="H285" s="395"/>
      <c r="J285" s="349"/>
      <c r="K285" s="203" t="s">
        <v>922</v>
      </c>
      <c r="L285" s="203" t="s">
        <v>960</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5">
      <c r="G286" s="145"/>
      <c r="H286" s="395"/>
      <c r="J286" s="349"/>
      <c r="K286" s="201" t="s">
        <v>925</v>
      </c>
      <c r="L286" s="201" t="s">
        <v>958</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5">
      <c r="G287" s="145"/>
      <c r="H287" s="395"/>
      <c r="J287" s="349"/>
      <c r="K287" s="142" t="s">
        <v>925</v>
      </c>
      <c r="L287" s="192" t="s">
        <v>959</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3">
      <c r="G288" s="145"/>
      <c r="H288" s="395"/>
      <c r="J288" s="349"/>
      <c r="K288" s="203" t="s">
        <v>925</v>
      </c>
      <c r="L288" s="203" t="s">
        <v>960</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5">
      <c r="G289" s="145"/>
      <c r="H289" s="395"/>
      <c r="J289" s="349"/>
      <c r="K289" s="201" t="s">
        <v>928</v>
      </c>
      <c r="L289" s="201" t="s">
        <v>958</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5">
      <c r="G290" s="145"/>
      <c r="H290" s="395"/>
      <c r="J290" s="349"/>
      <c r="K290" s="142" t="s">
        <v>928</v>
      </c>
      <c r="L290" s="192" t="s">
        <v>959</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3">
      <c r="G291" s="145"/>
      <c r="H291" s="395"/>
      <c r="J291" s="349"/>
      <c r="K291" s="203" t="s">
        <v>928</v>
      </c>
      <c r="L291" s="203" t="s">
        <v>960</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5">
      <c r="G292" s="145"/>
      <c r="H292" s="395"/>
      <c r="J292" s="349"/>
      <c r="K292" s="201" t="s">
        <v>932</v>
      </c>
      <c r="L292" s="201" t="s">
        <v>958</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5">
      <c r="G293" s="145"/>
      <c r="H293" s="395"/>
      <c r="J293" s="349"/>
      <c r="K293" s="142" t="s">
        <v>932</v>
      </c>
      <c r="L293" s="192" t="s">
        <v>959</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3">
      <c r="G294" s="145"/>
      <c r="H294" s="395"/>
      <c r="J294" s="349"/>
      <c r="K294" s="203" t="s">
        <v>932</v>
      </c>
      <c r="L294" s="203" t="s">
        <v>960</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5">
      <c r="G295" s="145"/>
      <c r="H295" s="395"/>
      <c r="J295" s="349"/>
      <c r="K295" s="201" t="s">
        <v>936</v>
      </c>
      <c r="L295" s="201" t="s">
        <v>958</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5">
      <c r="G296" s="145"/>
      <c r="H296" s="395"/>
      <c r="J296" s="349"/>
      <c r="K296" s="142" t="s">
        <v>936</v>
      </c>
      <c r="L296" s="192" t="s">
        <v>959</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5">
      <c r="G297" s="145"/>
      <c r="H297" s="395"/>
      <c r="J297" s="396"/>
      <c r="K297" s="203" t="s">
        <v>936</v>
      </c>
      <c r="L297" s="203" t="s">
        <v>960</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3">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5">
      <c r="G299" s="145"/>
      <c r="H299" s="238"/>
      <c r="I299" s="238"/>
    </row>
    <row r="300" spans="7:42" ht="14.25" customHeight="1" x14ac:dyDescent="0.25">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5">
      <c r="G301" s="145"/>
      <c r="H301" s="462" t="s">
        <v>981</v>
      </c>
      <c r="J301" s="348" t="s">
        <v>982</v>
      </c>
      <c r="K301" s="201" t="s">
        <v>903</v>
      </c>
      <c r="L301" s="201" t="s">
        <v>958</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5">
      <c r="G302" s="145"/>
      <c r="H302" s="462"/>
      <c r="J302" s="349"/>
      <c r="K302" s="142" t="s">
        <v>903</v>
      </c>
      <c r="L302" s="192" t="s">
        <v>959</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3">
      <c r="G303" s="145"/>
      <c r="H303" s="462"/>
      <c r="J303" s="349"/>
      <c r="K303" s="203" t="s">
        <v>903</v>
      </c>
      <c r="L303" s="203" t="s">
        <v>960</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5">
      <c r="G304" s="145"/>
      <c r="H304" s="462"/>
      <c r="J304" s="349"/>
      <c r="K304" s="201" t="s">
        <v>909</v>
      </c>
      <c r="L304" s="201" t="s">
        <v>958</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5">
      <c r="G305" s="145"/>
      <c r="H305" s="462"/>
      <c r="J305" s="349"/>
      <c r="K305" s="142" t="s">
        <v>909</v>
      </c>
      <c r="L305" s="192" t="s">
        <v>959</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3">
      <c r="G306" s="145"/>
      <c r="H306" s="462"/>
      <c r="J306" s="349"/>
      <c r="K306" s="203" t="s">
        <v>909</v>
      </c>
      <c r="L306" s="203" t="s">
        <v>960</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5">
      <c r="G307" s="145"/>
      <c r="H307" s="462"/>
      <c r="J307" s="349"/>
      <c r="K307" s="201" t="s">
        <v>913</v>
      </c>
      <c r="L307" s="201" t="s">
        <v>958</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5">
      <c r="G308" s="145"/>
      <c r="H308" s="462"/>
      <c r="J308" s="349"/>
      <c r="K308" s="142" t="s">
        <v>913</v>
      </c>
      <c r="L308" s="192" t="s">
        <v>959</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3">
      <c r="G309" s="145"/>
      <c r="H309" s="462"/>
      <c r="J309" s="349"/>
      <c r="K309" s="203" t="s">
        <v>913</v>
      </c>
      <c r="L309" s="203" t="s">
        <v>960</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5">
      <c r="G310" s="145"/>
      <c r="H310" s="462"/>
      <c r="J310" s="349"/>
      <c r="K310" s="201" t="s">
        <v>916</v>
      </c>
      <c r="L310" s="201" t="s">
        <v>958</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5">
      <c r="G311" s="145"/>
      <c r="H311" s="462"/>
      <c r="J311" s="349"/>
      <c r="K311" s="142" t="s">
        <v>916</v>
      </c>
      <c r="L311" s="192" t="s">
        <v>959</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3">
      <c r="G312" s="145"/>
      <c r="H312" s="462"/>
      <c r="J312" s="349"/>
      <c r="K312" s="203" t="s">
        <v>916</v>
      </c>
      <c r="L312" s="203" t="s">
        <v>960</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5">
      <c r="G313" s="145"/>
      <c r="H313" s="462"/>
      <c r="J313" s="349"/>
      <c r="K313" s="201" t="s">
        <v>919</v>
      </c>
      <c r="L313" s="201" t="s">
        <v>958</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5">
      <c r="G314" s="145"/>
      <c r="H314" s="462"/>
      <c r="J314" s="349"/>
      <c r="K314" s="142" t="s">
        <v>919</v>
      </c>
      <c r="L314" s="192" t="s">
        <v>959</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3">
      <c r="G315" s="145"/>
      <c r="H315" s="462"/>
      <c r="J315" s="349"/>
      <c r="K315" s="203" t="s">
        <v>919</v>
      </c>
      <c r="L315" s="203" t="s">
        <v>960</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5">
      <c r="G316" s="145"/>
      <c r="H316" s="462"/>
      <c r="J316" s="349"/>
      <c r="K316" s="201" t="s">
        <v>922</v>
      </c>
      <c r="L316" s="201" t="s">
        <v>958</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5">
      <c r="G317" s="145"/>
      <c r="H317" s="462"/>
      <c r="J317" s="349"/>
      <c r="K317" s="142" t="s">
        <v>922</v>
      </c>
      <c r="L317" s="192" t="s">
        <v>959</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3">
      <c r="G318" s="145"/>
      <c r="H318" s="462"/>
      <c r="J318" s="349"/>
      <c r="K318" s="203" t="s">
        <v>922</v>
      </c>
      <c r="L318" s="203" t="s">
        <v>960</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5">
      <c r="G319" s="145"/>
      <c r="H319" s="462"/>
      <c r="J319" s="349"/>
      <c r="K319" s="201" t="s">
        <v>925</v>
      </c>
      <c r="L319" s="201" t="s">
        <v>958</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5">
      <c r="G320" s="145"/>
      <c r="H320" s="462"/>
      <c r="J320" s="349"/>
      <c r="K320" s="142" t="s">
        <v>925</v>
      </c>
      <c r="L320" s="192" t="s">
        <v>959</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3">
      <c r="G321" s="145"/>
      <c r="H321" s="462"/>
      <c r="J321" s="349"/>
      <c r="K321" s="203" t="s">
        <v>925</v>
      </c>
      <c r="L321" s="203" t="s">
        <v>960</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5">
      <c r="G322" s="145"/>
      <c r="H322" s="462"/>
      <c r="J322" s="349"/>
      <c r="K322" s="201" t="s">
        <v>928</v>
      </c>
      <c r="L322" s="201" t="s">
        <v>958</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5">
      <c r="G323" s="145"/>
      <c r="H323" s="462"/>
      <c r="J323" s="349"/>
      <c r="K323" s="142" t="s">
        <v>928</v>
      </c>
      <c r="L323" s="192" t="s">
        <v>959</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3">
      <c r="G324" s="145"/>
      <c r="H324" s="462"/>
      <c r="J324" s="349"/>
      <c r="K324" s="203" t="s">
        <v>928</v>
      </c>
      <c r="L324" s="203" t="s">
        <v>960</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5">
      <c r="G325" s="145"/>
      <c r="H325" s="462"/>
      <c r="J325" s="349"/>
      <c r="K325" s="201" t="s">
        <v>932</v>
      </c>
      <c r="L325" s="201" t="s">
        <v>958</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5">
      <c r="G326" s="145"/>
      <c r="H326" s="462"/>
      <c r="J326" s="349"/>
      <c r="K326" s="142" t="s">
        <v>932</v>
      </c>
      <c r="L326" s="192" t="s">
        <v>959</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3">
      <c r="G327" s="145"/>
      <c r="H327" s="462"/>
      <c r="J327" s="349"/>
      <c r="K327" s="203" t="s">
        <v>932</v>
      </c>
      <c r="L327" s="203" t="s">
        <v>960</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5">
      <c r="G328" s="145"/>
      <c r="H328" s="462"/>
      <c r="J328" s="349"/>
      <c r="K328" s="201" t="s">
        <v>936</v>
      </c>
      <c r="L328" s="201" t="s">
        <v>958</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5">
      <c r="G329" s="145"/>
      <c r="H329" s="462"/>
      <c r="J329" s="349"/>
      <c r="K329" s="142" t="s">
        <v>936</v>
      </c>
      <c r="L329" s="192" t="s">
        <v>959</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5">
      <c r="G330" s="145"/>
      <c r="H330" s="462"/>
      <c r="J330" s="396"/>
      <c r="K330" s="203" t="s">
        <v>936</v>
      </c>
      <c r="L330" s="203" t="s">
        <v>960</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3">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5">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3">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5">
      <c r="G334" s="145"/>
      <c r="H334" s="411" t="s">
        <v>983</v>
      </c>
      <c r="J334" s="348" t="s">
        <v>984</v>
      </c>
      <c r="K334" s="201" t="s">
        <v>903</v>
      </c>
      <c r="L334" s="201" t="s">
        <v>958</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5">
      <c r="G335" s="145"/>
      <c r="H335" s="411"/>
      <c r="J335" s="349"/>
      <c r="K335" s="142" t="s">
        <v>903</v>
      </c>
      <c r="L335" s="192" t="s">
        <v>959</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3">
      <c r="G336" s="145"/>
      <c r="H336" s="411"/>
      <c r="J336" s="349"/>
      <c r="K336" s="203" t="s">
        <v>903</v>
      </c>
      <c r="L336" s="203" t="s">
        <v>960</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5">
      <c r="G337" s="145"/>
      <c r="H337" s="411"/>
      <c r="J337" s="349"/>
      <c r="K337" s="201" t="s">
        <v>909</v>
      </c>
      <c r="L337" s="201" t="s">
        <v>958</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5">
      <c r="G338" s="145"/>
      <c r="H338" s="411"/>
      <c r="J338" s="349"/>
      <c r="K338" s="142" t="s">
        <v>909</v>
      </c>
      <c r="L338" s="192" t="s">
        <v>959</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3">
      <c r="G339" s="145"/>
      <c r="H339" s="411"/>
      <c r="J339" s="349"/>
      <c r="K339" s="203" t="s">
        <v>909</v>
      </c>
      <c r="L339" s="203" t="s">
        <v>960</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5">
      <c r="G340" s="145"/>
      <c r="H340" s="411"/>
      <c r="J340" s="349"/>
      <c r="K340" s="201" t="s">
        <v>913</v>
      </c>
      <c r="L340" s="201" t="s">
        <v>958</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5">
      <c r="G341" s="145"/>
      <c r="H341" s="411"/>
      <c r="J341" s="349"/>
      <c r="K341" s="142" t="s">
        <v>913</v>
      </c>
      <c r="L341" s="192" t="s">
        <v>959</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3">
      <c r="G342" s="145"/>
      <c r="H342" s="411"/>
      <c r="J342" s="349"/>
      <c r="K342" s="203" t="s">
        <v>913</v>
      </c>
      <c r="L342" s="203" t="s">
        <v>960</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5">
      <c r="G343" s="145"/>
      <c r="H343" s="411"/>
      <c r="J343" s="349"/>
      <c r="K343" s="201" t="s">
        <v>916</v>
      </c>
      <c r="L343" s="201" t="s">
        <v>958</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5">
      <c r="G344" s="145"/>
      <c r="H344" s="411"/>
      <c r="J344" s="349"/>
      <c r="K344" s="142" t="s">
        <v>916</v>
      </c>
      <c r="L344" s="192" t="s">
        <v>959</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3">
      <c r="G345" s="145"/>
      <c r="H345" s="411"/>
      <c r="J345" s="349"/>
      <c r="K345" s="203" t="s">
        <v>916</v>
      </c>
      <c r="L345" s="203" t="s">
        <v>960</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5">
      <c r="G346" s="145"/>
      <c r="H346" s="411"/>
      <c r="J346" s="349"/>
      <c r="K346" s="201" t="s">
        <v>919</v>
      </c>
      <c r="L346" s="201" t="s">
        <v>958</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5">
      <c r="G347" s="145"/>
      <c r="H347" s="411"/>
      <c r="J347" s="349"/>
      <c r="K347" s="142" t="s">
        <v>919</v>
      </c>
      <c r="L347" s="192" t="s">
        <v>959</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3">
      <c r="G348" s="145"/>
      <c r="H348" s="411"/>
      <c r="J348" s="349"/>
      <c r="K348" s="203" t="s">
        <v>919</v>
      </c>
      <c r="L348" s="203" t="s">
        <v>960</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5">
      <c r="G349" s="145"/>
      <c r="H349" s="411"/>
      <c r="J349" s="349"/>
      <c r="K349" s="201" t="s">
        <v>922</v>
      </c>
      <c r="L349" s="201" t="s">
        <v>958</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5">
      <c r="G350" s="145"/>
      <c r="H350" s="411"/>
      <c r="J350" s="349"/>
      <c r="K350" s="142" t="s">
        <v>922</v>
      </c>
      <c r="L350" s="192" t="s">
        <v>959</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3">
      <c r="G351" s="145"/>
      <c r="H351" s="411"/>
      <c r="J351" s="349"/>
      <c r="K351" s="203" t="s">
        <v>922</v>
      </c>
      <c r="L351" s="203" t="s">
        <v>960</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5">
      <c r="G352" s="145"/>
      <c r="H352" s="411"/>
      <c r="J352" s="349"/>
      <c r="K352" s="201" t="s">
        <v>925</v>
      </c>
      <c r="L352" s="201" t="s">
        <v>958</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5">
      <c r="G353" s="145"/>
      <c r="H353" s="411"/>
      <c r="J353" s="349"/>
      <c r="K353" s="142" t="s">
        <v>925</v>
      </c>
      <c r="L353" s="192" t="s">
        <v>959</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3">
      <c r="G354" s="145"/>
      <c r="H354" s="411"/>
      <c r="J354" s="349"/>
      <c r="K354" s="203" t="s">
        <v>925</v>
      </c>
      <c r="L354" s="203" t="s">
        <v>960</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5">
      <c r="G355" s="145"/>
      <c r="H355" s="411"/>
      <c r="J355" s="349"/>
      <c r="K355" s="201" t="s">
        <v>928</v>
      </c>
      <c r="L355" s="201" t="s">
        <v>958</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5">
      <c r="G356" s="145"/>
      <c r="H356" s="411"/>
      <c r="J356" s="349"/>
      <c r="K356" s="142" t="s">
        <v>928</v>
      </c>
      <c r="L356" s="192" t="s">
        <v>959</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3">
      <c r="G357" s="145"/>
      <c r="H357" s="411"/>
      <c r="J357" s="349"/>
      <c r="K357" s="203" t="s">
        <v>928</v>
      </c>
      <c r="L357" s="203" t="s">
        <v>960</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5">
      <c r="G358" s="145"/>
      <c r="H358" s="411"/>
      <c r="J358" s="349"/>
      <c r="K358" s="201" t="s">
        <v>932</v>
      </c>
      <c r="L358" s="201" t="s">
        <v>958</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5">
      <c r="G359" s="145"/>
      <c r="H359" s="411"/>
      <c r="J359" s="349"/>
      <c r="K359" s="142" t="s">
        <v>932</v>
      </c>
      <c r="L359" s="192" t="s">
        <v>959</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3">
      <c r="G360" s="145"/>
      <c r="H360" s="411"/>
      <c r="J360" s="349"/>
      <c r="K360" s="203" t="s">
        <v>932</v>
      </c>
      <c r="L360" s="203" t="s">
        <v>960</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5">
      <c r="G361" s="145"/>
      <c r="H361" s="411"/>
      <c r="J361" s="349"/>
      <c r="K361" s="201" t="s">
        <v>936</v>
      </c>
      <c r="L361" s="201" t="s">
        <v>958</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5">
      <c r="G362" s="145"/>
      <c r="H362" s="411"/>
      <c r="J362" s="349"/>
      <c r="K362" s="142" t="s">
        <v>936</v>
      </c>
      <c r="L362" s="192" t="s">
        <v>959</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5">
      <c r="G363" s="145"/>
      <c r="H363" s="411"/>
      <c r="J363" s="396"/>
      <c r="K363" s="203" t="s">
        <v>936</v>
      </c>
      <c r="L363" s="203" t="s">
        <v>960</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3">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5">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5">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5">
      <c r="G367" s="145"/>
      <c r="H367" s="414" t="s">
        <v>985</v>
      </c>
      <c r="J367" s="348" t="s">
        <v>986</v>
      </c>
      <c r="K367" s="142" t="s">
        <v>987</v>
      </c>
      <c r="L367" s="142" t="s">
        <v>958</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5">
      <c r="G368" s="145"/>
      <c r="H368" s="414"/>
      <c r="J368" s="349"/>
      <c r="K368" s="142" t="s">
        <v>987</v>
      </c>
      <c r="L368" s="142" t="s">
        <v>959</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5">
      <c r="G369" s="145"/>
      <c r="H369" s="414"/>
      <c r="J369" s="349"/>
      <c r="K369" s="142" t="s">
        <v>987</v>
      </c>
      <c r="L369" s="142" t="s">
        <v>960</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5">
      <c r="G370" s="145"/>
      <c r="H370" s="414"/>
      <c r="J370" s="349"/>
      <c r="K370" s="142" t="s">
        <v>988</v>
      </c>
      <c r="L370" s="142" t="s">
        <v>956</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5">
      <c r="G371" s="145"/>
      <c r="H371" s="414"/>
      <c r="J371" s="349"/>
      <c r="K371" s="142" t="s">
        <v>729</v>
      </c>
      <c r="L371" s="142" t="s">
        <v>958</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5">
      <c r="G372" s="145"/>
      <c r="H372" s="414"/>
      <c r="J372" s="349"/>
      <c r="K372" s="142" t="s">
        <v>729</v>
      </c>
      <c r="L372" s="142" t="s">
        <v>959</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5">
      <c r="G373" s="145"/>
      <c r="H373" s="414"/>
      <c r="J373" s="349"/>
      <c r="K373" s="142" t="s">
        <v>729</v>
      </c>
      <c r="L373" s="142" t="s">
        <v>960</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5">
      <c r="G374" s="145"/>
      <c r="H374" s="243"/>
      <c r="J374" s="244"/>
      <c r="K374" s="142" t="s">
        <v>989</v>
      </c>
      <c r="L374" s="142" t="s">
        <v>958</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5">
      <c r="G375" s="145"/>
      <c r="H375" s="243"/>
      <c r="J375" s="244"/>
      <c r="K375" s="142" t="s">
        <v>989</v>
      </c>
      <c r="L375" s="142" t="s">
        <v>959</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5">
      <c r="G376" s="145"/>
      <c r="H376" s="243"/>
      <c r="J376" s="244"/>
      <c r="K376" s="142" t="s">
        <v>989</v>
      </c>
      <c r="L376" s="142" t="s">
        <v>960</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5">
      <c r="G377" s="145"/>
      <c r="H377" s="243"/>
      <c r="J377" s="244"/>
      <c r="K377" s="142" t="s">
        <v>990</v>
      </c>
      <c r="L377" s="142" t="s">
        <v>958</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5">
      <c r="G378" s="145"/>
      <c r="H378" s="243"/>
      <c r="J378" s="244"/>
      <c r="K378" s="142" t="s">
        <v>990</v>
      </c>
      <c r="L378" s="142" t="s">
        <v>959</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5">
      <c r="G379" s="145"/>
      <c r="H379" s="243"/>
      <c r="J379" s="244"/>
      <c r="K379" s="142" t="s">
        <v>990</v>
      </c>
      <c r="L379" s="142" t="s">
        <v>960</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5">
      <c r="G380" s="145"/>
      <c r="H380" s="240"/>
      <c r="I380" s="246" t="s">
        <v>991</v>
      </c>
      <c r="J380" s="463" t="s">
        <v>992</v>
      </c>
      <c r="K380" s="248" t="s">
        <v>993</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5">
      <c r="G381" s="145"/>
      <c r="H381" s="240"/>
      <c r="I381" s="137">
        <v>0.2</v>
      </c>
      <c r="J381" s="463"/>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5">
      <c r="G382" s="145"/>
      <c r="H382" s="240"/>
      <c r="I382" s="137">
        <v>0.32</v>
      </c>
      <c r="J382" s="463"/>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5">
      <c r="G383" s="145"/>
      <c r="H383" s="240"/>
      <c r="I383" s="137">
        <v>0.192</v>
      </c>
      <c r="J383" s="463"/>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5">
      <c r="G384" s="145"/>
      <c r="H384" s="240"/>
      <c r="I384" s="137">
        <v>0.1152</v>
      </c>
      <c r="J384" s="463"/>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5">
      <c r="G385" s="145"/>
      <c r="H385" s="240"/>
      <c r="I385" s="137">
        <v>0.1152</v>
      </c>
      <c r="J385" s="463"/>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5">
      <c r="G386" s="145"/>
      <c r="H386" s="240"/>
      <c r="I386" s="137">
        <v>5.7599999999999998E-2</v>
      </c>
      <c r="J386" s="463"/>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5">
      <c r="G387" s="145"/>
      <c r="H387" s="240"/>
      <c r="J387" s="251"/>
      <c r="K387" s="248" t="s">
        <v>994</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5">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5">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5">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5">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5">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5">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5">
      <c r="G394" s="145"/>
      <c r="H394" s="240"/>
      <c r="J394" s="251"/>
      <c r="K394" s="249" t="s">
        <v>995</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5">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5">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5">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5">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5">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5">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5">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3">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5">
      <c r="G403" s="255"/>
      <c r="H403" s="240"/>
      <c r="J403" s="348" t="s">
        <v>996</v>
      </c>
      <c r="K403" s="142" t="s">
        <v>997</v>
      </c>
      <c r="L403" s="142" t="s">
        <v>958</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5">
      <c r="F404" s="257"/>
      <c r="H404" s="240"/>
      <c r="J404" s="349"/>
      <c r="K404" s="142" t="s">
        <v>997</v>
      </c>
      <c r="L404" s="142" t="s">
        <v>959</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5">
      <c r="F405" s="257"/>
      <c r="H405" s="240"/>
      <c r="J405" s="349"/>
      <c r="K405" s="142" t="s">
        <v>997</v>
      </c>
      <c r="L405" s="142" t="s">
        <v>960</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3">
      <c r="F406" s="257"/>
      <c r="H406" s="240"/>
      <c r="J406" s="132"/>
    </row>
    <row r="407" spans="6:42" ht="14.25" customHeight="1" thickTop="1" thickBot="1" x14ac:dyDescent="0.3">
      <c r="F407" s="257"/>
      <c r="H407" s="240"/>
      <c r="J407" s="251"/>
      <c r="K407" s="142" t="s">
        <v>998</v>
      </c>
      <c r="L407" s="142" t="s">
        <v>956</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3">
      <c r="F408" s="257"/>
      <c r="H408" s="240"/>
      <c r="J408" s="251"/>
      <c r="K408" s="142" t="s">
        <v>999</v>
      </c>
      <c r="L408" s="142" t="s">
        <v>956</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3">
      <c r="F409" s="257"/>
      <c r="H409" s="240"/>
      <c r="J409" s="251"/>
      <c r="K409" s="142" t="s">
        <v>1000</v>
      </c>
      <c r="L409" s="142" t="s">
        <v>956</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3">
      <c r="F410" s="257"/>
      <c r="H410" s="240"/>
      <c r="J410" s="251"/>
      <c r="K410" s="142" t="s">
        <v>1001</v>
      </c>
      <c r="L410" s="142" t="s">
        <v>958</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3">
      <c r="F411" s="257"/>
      <c r="H411" s="240"/>
      <c r="J411" s="251"/>
      <c r="K411" s="142" t="s">
        <v>1002</v>
      </c>
      <c r="L411" s="142" t="s">
        <v>958</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3">
      <c r="F412" s="257"/>
      <c r="H412" s="240"/>
      <c r="J412" s="251"/>
      <c r="K412" s="142" t="s">
        <v>1003</v>
      </c>
      <c r="L412" s="142" t="s">
        <v>958</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3">
      <c r="F413" s="257"/>
      <c r="H413" s="240"/>
      <c r="J413" s="251"/>
      <c r="K413" s="142" t="s">
        <v>1001</v>
      </c>
      <c r="L413" s="142" t="s">
        <v>959</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3">
      <c r="F414" s="257"/>
      <c r="H414" s="240"/>
      <c r="J414" s="251"/>
      <c r="K414" s="142" t="s">
        <v>1002</v>
      </c>
      <c r="L414" s="142" t="s">
        <v>959</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3">
      <c r="F415" s="257"/>
      <c r="H415" s="240"/>
      <c r="J415" s="251"/>
      <c r="K415" s="142" t="s">
        <v>1003</v>
      </c>
      <c r="L415" s="142" t="s">
        <v>959</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3">
      <c r="F416" s="257"/>
      <c r="H416" s="240"/>
      <c r="J416" s="251"/>
      <c r="K416" s="142" t="s">
        <v>1001</v>
      </c>
      <c r="L416" s="142" t="s">
        <v>960</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3">
      <c r="F417" s="257"/>
      <c r="H417" s="240"/>
      <c r="J417" s="251"/>
      <c r="K417" s="142" t="s">
        <v>1002</v>
      </c>
      <c r="L417" s="142" t="s">
        <v>960</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5">
      <c r="F418" s="257"/>
      <c r="H418" s="240"/>
      <c r="J418" s="251"/>
      <c r="K418" s="142" t="s">
        <v>1003</v>
      </c>
      <c r="L418" s="142" t="s">
        <v>960</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5">
      <c r="C420" s="143" t="s">
        <v>888</v>
      </c>
      <c r="G420" s="415" t="s">
        <v>1004</v>
      </c>
      <c r="H420" s="353"/>
      <c r="I420" s="353"/>
      <c r="J420" s="353"/>
      <c r="K420" s="353"/>
      <c r="L420" s="353"/>
      <c r="M420" s="353"/>
      <c r="N420" s="353"/>
      <c r="O420" s="353"/>
      <c r="P420" s="353"/>
      <c r="Q420" s="353"/>
      <c r="R420" s="353"/>
      <c r="S420" s="353"/>
      <c r="T420" s="353"/>
      <c r="U420" s="353"/>
      <c r="V420" s="144"/>
      <c r="W420" s="144"/>
      <c r="X420" s="144"/>
      <c r="Y420" s="144"/>
      <c r="Z420" s="144"/>
      <c r="AA420" s="144"/>
      <c r="AB420" s="144"/>
    </row>
    <row r="422" spans="3:42" ht="14.25" customHeight="1" x14ac:dyDescent="0.25">
      <c r="H422" s="464" t="s">
        <v>1005</v>
      </c>
      <c r="I422" s="465"/>
      <c r="J422" s="465"/>
      <c r="K422" s="465"/>
      <c r="L422" s="465"/>
      <c r="M422" s="465"/>
      <c r="N422" s="466" t="s">
        <v>1006</v>
      </c>
      <c r="O422" s="467"/>
      <c r="P422" s="467"/>
      <c r="Q422" s="467"/>
      <c r="R422" s="468"/>
      <c r="S422" s="260" t="s">
        <v>1007</v>
      </c>
      <c r="T422" s="260" t="s">
        <v>1008</v>
      </c>
      <c r="U422" s="261"/>
      <c r="V422" s="261"/>
      <c r="W422" s="261"/>
      <c r="X422" s="261"/>
      <c r="Y422" s="261"/>
      <c r="Z422" s="261"/>
      <c r="AA422" s="261"/>
      <c r="AB422" s="262"/>
    </row>
    <row r="423" spans="3:42" ht="14.25" customHeight="1" x14ac:dyDescent="0.3">
      <c r="H423" s="460" t="s">
        <v>1009</v>
      </c>
      <c r="I423" s="422"/>
      <c r="J423" s="422"/>
      <c r="K423" s="422"/>
      <c r="L423" s="422"/>
      <c r="M423" s="422"/>
      <c r="N423" s="461" t="s">
        <v>1010</v>
      </c>
      <c r="O423" s="430"/>
      <c r="P423" s="430"/>
      <c r="Q423" s="430"/>
      <c r="R423" s="430"/>
      <c r="S423" s="264"/>
      <c r="T423" s="264"/>
      <c r="U423" s="265"/>
      <c r="V423" s="265"/>
      <c r="W423" s="265"/>
      <c r="X423" s="265"/>
      <c r="Y423" s="265"/>
      <c r="Z423" s="265"/>
      <c r="AA423" s="265"/>
      <c r="AB423" s="266"/>
    </row>
    <row r="424" spans="3:42" ht="14.25" customHeight="1" x14ac:dyDescent="0.3">
      <c r="H424" s="460" t="s">
        <v>974</v>
      </c>
      <c r="I424" s="422"/>
      <c r="J424" s="422"/>
      <c r="K424" s="422"/>
      <c r="L424" s="422"/>
      <c r="M424" s="422"/>
      <c r="N424" s="461" t="s">
        <v>1011</v>
      </c>
      <c r="O424" s="430"/>
      <c r="P424" s="430"/>
      <c r="Q424" s="430"/>
      <c r="R424" s="430"/>
      <c r="S424" s="264"/>
      <c r="T424" s="264"/>
      <c r="U424" s="265"/>
      <c r="V424" s="265"/>
      <c r="W424" s="265"/>
      <c r="X424" s="265"/>
      <c r="Y424" s="265"/>
      <c r="Z424" s="265"/>
      <c r="AA424" s="265"/>
      <c r="AB424" s="266"/>
    </row>
    <row r="425" spans="3:42" ht="14.25" customHeight="1" x14ac:dyDescent="0.3">
      <c r="H425" s="460" t="s">
        <v>978</v>
      </c>
      <c r="I425" s="422"/>
      <c r="J425" s="422"/>
      <c r="K425" s="422"/>
      <c r="L425" s="422"/>
      <c r="M425" s="422"/>
      <c r="N425" s="461" t="s">
        <v>1012</v>
      </c>
      <c r="O425" s="430"/>
      <c r="P425" s="430"/>
      <c r="Q425" s="430"/>
      <c r="R425" s="430"/>
      <c r="S425" s="264"/>
      <c r="T425" s="264"/>
      <c r="U425" s="265"/>
      <c r="V425" s="265"/>
      <c r="W425" s="265"/>
      <c r="X425" s="265"/>
      <c r="Y425" s="265"/>
      <c r="Z425" s="265"/>
      <c r="AA425" s="265"/>
      <c r="AB425" s="266"/>
    </row>
    <row r="426" spans="3:42" ht="14.25" customHeight="1" x14ac:dyDescent="0.3">
      <c r="H426" s="460" t="s">
        <v>1013</v>
      </c>
      <c r="I426" s="422"/>
      <c r="J426" s="422"/>
      <c r="K426" s="422"/>
      <c r="L426" s="422"/>
      <c r="M426" s="422"/>
      <c r="N426" s="461" t="s">
        <v>1012</v>
      </c>
      <c r="O426" s="430"/>
      <c r="P426" s="430"/>
      <c r="Q426" s="430"/>
      <c r="R426" s="430"/>
      <c r="S426" s="267"/>
      <c r="T426" s="267"/>
      <c r="U426"/>
      <c r="V426"/>
      <c r="W426"/>
      <c r="X426"/>
      <c r="Y426"/>
      <c r="Z426"/>
      <c r="AA426"/>
      <c r="AB426"/>
    </row>
    <row r="427" spans="3:42" ht="14.25" customHeight="1" x14ac:dyDescent="0.25">
      <c r="H427" s="460" t="s">
        <v>1014</v>
      </c>
      <c r="I427" s="422"/>
      <c r="J427" s="422"/>
      <c r="K427" s="422"/>
      <c r="L427" s="422"/>
      <c r="M427" s="422"/>
      <c r="N427" s="469" t="s">
        <v>1015</v>
      </c>
      <c r="O427" s="470"/>
      <c r="P427" s="470"/>
      <c r="Q427" s="470"/>
      <c r="R427" s="470"/>
      <c r="S427" s="268"/>
      <c r="T427" s="268"/>
      <c r="U427" s="261"/>
      <c r="V427" s="261"/>
      <c r="W427" s="261"/>
      <c r="X427" s="261"/>
      <c r="Y427" s="261"/>
      <c r="Z427" s="261"/>
      <c r="AA427" s="261"/>
      <c r="AB427" s="262"/>
    </row>
    <row r="428" spans="3:42" ht="14.25" customHeight="1" x14ac:dyDescent="0.25">
      <c r="H428" s="460" t="s">
        <v>1016</v>
      </c>
      <c r="I428" s="422"/>
      <c r="J428" s="422"/>
      <c r="K428" s="422"/>
      <c r="L428" s="422"/>
      <c r="M428" s="422"/>
      <c r="N428" s="469" t="s">
        <v>1015</v>
      </c>
      <c r="O428" s="470"/>
      <c r="P428" s="470"/>
      <c r="Q428" s="470"/>
      <c r="R428" s="470"/>
      <c r="S428" s="268"/>
      <c r="T428" s="268"/>
      <c r="U428" s="261"/>
      <c r="V428" s="261"/>
      <c r="W428" s="261"/>
      <c r="X428" s="261"/>
      <c r="Y428" s="261"/>
      <c r="Z428" s="261"/>
      <c r="AA428" s="261"/>
      <c r="AB428" s="262"/>
    </row>
    <row r="429" spans="3:42" ht="14.25" customHeight="1" x14ac:dyDescent="0.25">
      <c r="H429" s="471"/>
      <c r="I429" s="471"/>
      <c r="J429" s="471"/>
      <c r="K429" s="471"/>
      <c r="L429" s="471"/>
      <c r="M429" s="471"/>
      <c r="O429" s="261"/>
      <c r="P429" s="261"/>
      <c r="Q429" s="261"/>
      <c r="R429" s="261"/>
      <c r="S429" s="261"/>
      <c r="T429" s="261"/>
      <c r="U429" s="261"/>
      <c r="V429" s="261"/>
      <c r="W429" s="261"/>
      <c r="X429" s="261"/>
      <c r="Y429" s="261"/>
      <c r="Z429" s="261"/>
      <c r="AA429" s="261"/>
      <c r="AB429" s="262"/>
    </row>
    <row r="430" spans="3:42" ht="14.25" customHeight="1" x14ac:dyDescent="0.25">
      <c r="H430" s="464" t="s">
        <v>1017</v>
      </c>
      <c r="I430" s="465"/>
      <c r="J430" s="465"/>
      <c r="K430" s="465"/>
      <c r="L430" s="465"/>
      <c r="M430" s="465"/>
      <c r="N430" s="466" t="s">
        <v>1006</v>
      </c>
      <c r="O430" s="467"/>
      <c r="P430" s="467"/>
      <c r="Q430" s="467"/>
      <c r="R430" s="468"/>
      <c r="S430" s="260" t="s">
        <v>1007</v>
      </c>
      <c r="T430" s="260" t="s">
        <v>1008</v>
      </c>
      <c r="U430" s="261"/>
      <c r="V430" s="261"/>
      <c r="W430" s="261"/>
      <c r="X430" s="261"/>
      <c r="Y430" s="261"/>
      <c r="Z430" s="261"/>
      <c r="AA430" s="261"/>
      <c r="AB430" s="262"/>
    </row>
    <row r="431" spans="3:42" ht="14.25" customHeight="1" x14ac:dyDescent="0.3">
      <c r="H431" s="460" t="s">
        <v>974</v>
      </c>
      <c r="I431" s="422"/>
      <c r="J431" s="422"/>
      <c r="K431" s="422"/>
      <c r="L431" s="422"/>
      <c r="M431" s="423"/>
      <c r="N431" s="461" t="s">
        <v>1011</v>
      </c>
      <c r="O431" s="430"/>
      <c r="P431" s="430"/>
      <c r="Q431" s="430"/>
      <c r="R431" s="430"/>
      <c r="S431" s="264"/>
      <c r="T431" s="264"/>
      <c r="U431" s="265"/>
      <c r="V431" s="265"/>
      <c r="W431" s="265"/>
      <c r="X431" s="265"/>
      <c r="Y431" s="265"/>
      <c r="Z431" s="265"/>
      <c r="AA431" s="265"/>
      <c r="AB431" s="266"/>
    </row>
    <row r="432" spans="3:42" ht="14.25" customHeight="1" x14ac:dyDescent="0.3">
      <c r="H432" s="460" t="s">
        <v>978</v>
      </c>
      <c r="I432" s="422"/>
      <c r="J432" s="422"/>
      <c r="K432" s="422"/>
      <c r="L432" s="422"/>
      <c r="M432" s="423"/>
      <c r="N432" s="263" t="s">
        <v>1018</v>
      </c>
      <c r="Q432" s="269" t="s">
        <v>1019</v>
      </c>
      <c r="R432" s="261"/>
      <c r="S432" s="268"/>
      <c r="T432" s="268"/>
      <c r="U432" s="261"/>
      <c r="V432" s="261"/>
      <c r="W432" s="261"/>
      <c r="X432" s="261"/>
      <c r="Y432" s="261"/>
      <c r="Z432" s="261"/>
      <c r="AA432" s="261"/>
      <c r="AB432" s="262"/>
    </row>
    <row r="433" spans="8:28" ht="14.25" customHeight="1" x14ac:dyDescent="0.3">
      <c r="H433" s="442" t="s">
        <v>1020</v>
      </c>
      <c r="I433" s="443"/>
      <c r="J433" s="443"/>
      <c r="K433" s="443"/>
      <c r="L433" s="443"/>
      <c r="M433" s="444"/>
      <c r="N433" s="270"/>
      <c r="O433" s="271"/>
      <c r="P433" s="271"/>
      <c r="Q433" s="261"/>
      <c r="R433" s="262"/>
      <c r="S433" s="261"/>
      <c r="T433" s="268"/>
      <c r="U433" s="261"/>
      <c r="V433" s="261"/>
      <c r="W433" s="261"/>
      <c r="X433" s="261"/>
      <c r="Y433" s="261"/>
      <c r="Z433" s="261"/>
      <c r="AA433" s="261"/>
      <c r="AB433" s="262"/>
    </row>
    <row r="434" spans="8:28" ht="14.25" customHeight="1" x14ac:dyDescent="0.3">
      <c r="H434" s="460" t="s">
        <v>1013</v>
      </c>
      <c r="I434" s="422"/>
      <c r="J434" s="422"/>
      <c r="K434" s="422"/>
      <c r="L434" s="422"/>
      <c r="M434" s="423"/>
      <c r="N434" s="461" t="s">
        <v>1021</v>
      </c>
      <c r="O434" s="430"/>
      <c r="P434" s="430"/>
      <c r="Q434" s="430"/>
      <c r="R434" s="430"/>
      <c r="S434" s="264"/>
      <c r="T434" s="264"/>
      <c r="U434" s="265"/>
      <c r="V434" s="265"/>
      <c r="W434" s="265"/>
      <c r="X434" s="265"/>
      <c r="Y434" s="265"/>
      <c r="Z434" s="265"/>
      <c r="AA434" s="265"/>
      <c r="AB434" s="266"/>
    </row>
    <row r="435" spans="8:28" ht="14.25" customHeight="1" x14ac:dyDescent="0.25">
      <c r="H435" s="460" t="s">
        <v>1014</v>
      </c>
      <c r="I435" s="422"/>
      <c r="J435" s="422"/>
      <c r="K435" s="422"/>
      <c r="L435" s="422"/>
      <c r="M435" s="423"/>
      <c r="N435" s="469" t="s">
        <v>1015</v>
      </c>
      <c r="O435" s="470"/>
      <c r="P435" s="470"/>
      <c r="Q435" s="470"/>
      <c r="R435" s="470"/>
      <c r="S435" s="268"/>
      <c r="T435" s="268"/>
      <c r="U435" s="261"/>
      <c r="V435" s="261"/>
      <c r="W435" s="261"/>
      <c r="X435" s="261"/>
      <c r="Y435" s="261"/>
      <c r="Z435" s="261"/>
      <c r="AA435" s="261"/>
      <c r="AB435" s="262"/>
    </row>
    <row r="436" spans="8:28" ht="14.25" customHeight="1" x14ac:dyDescent="0.25">
      <c r="H436" s="460" t="s">
        <v>1022</v>
      </c>
      <c r="I436" s="422"/>
      <c r="J436" s="422"/>
      <c r="K436" s="422"/>
      <c r="L436" s="422"/>
      <c r="M436" s="423"/>
      <c r="N436" s="469" t="s">
        <v>1015</v>
      </c>
      <c r="O436" s="470"/>
      <c r="P436" s="470"/>
      <c r="Q436" s="470"/>
      <c r="R436" s="470"/>
      <c r="S436" s="268"/>
      <c r="T436" s="268"/>
      <c r="U436" s="261"/>
      <c r="V436" s="261"/>
      <c r="W436" s="261"/>
      <c r="X436" s="261"/>
      <c r="Y436" s="261"/>
      <c r="Z436" s="261"/>
      <c r="AA436" s="261"/>
      <c r="AB436" s="262"/>
    </row>
    <row r="437" spans="8:28" ht="14.25" customHeight="1" x14ac:dyDescent="0.25">
      <c r="H437" s="460" t="s">
        <v>1016</v>
      </c>
      <c r="I437" s="422"/>
      <c r="J437" s="422"/>
      <c r="K437" s="422"/>
      <c r="L437" s="422"/>
      <c r="M437" s="423"/>
      <c r="N437" s="469" t="s">
        <v>1015</v>
      </c>
      <c r="O437" s="470"/>
      <c r="P437" s="470"/>
      <c r="Q437" s="470"/>
      <c r="R437" s="470"/>
      <c r="S437" s="268"/>
      <c r="T437" s="268"/>
      <c r="U437" s="261"/>
      <c r="V437" s="261"/>
      <c r="W437" s="261"/>
      <c r="X437" s="261"/>
      <c r="Y437" s="261"/>
      <c r="Z437" s="261"/>
      <c r="AA437" s="261"/>
      <c r="AB437" s="262"/>
    </row>
    <row r="438" spans="8:28" ht="14.25" customHeight="1" x14ac:dyDescent="0.25">
      <c r="H438" s="137" t="s">
        <v>1023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1875" defaultRowHeight="14.4" x14ac:dyDescent="0.3"/>
  <cols>
    <col min="1" max="1" width="54" bestFit="1" customWidth="1"/>
    <col min="2" max="2" width="45.77734375" customWidth="1"/>
    <col min="3" max="3" width="89.21875" customWidth="1"/>
    <col min="4" max="4" width="17.44140625" customWidth="1"/>
    <col min="5" max="5" width="21.5546875" bestFit="1" customWidth="1"/>
    <col min="7" max="7" width="10.21875" bestFit="1" customWidth="1"/>
    <col min="8" max="9" width="10" bestFit="1" customWidth="1"/>
    <col min="10" max="10" width="10.21875" bestFit="1" customWidth="1"/>
    <col min="11" max="11" width="10" bestFit="1" customWidth="1"/>
    <col min="15" max="15" width="11" bestFit="1" customWidth="1"/>
  </cols>
  <sheetData>
    <row r="1" spans="1:24" s="1" customFormat="1" x14ac:dyDescent="0.3">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3">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7734375" defaultRowHeight="12" x14ac:dyDescent="0.25"/>
  <cols>
    <col min="1" max="1" width="21.21875" style="37" bestFit="1" customWidth="1"/>
    <col min="2" max="2" width="46.77734375" style="37" customWidth="1"/>
    <col min="3" max="16384" width="8.77734375" style="37"/>
  </cols>
  <sheetData>
    <row r="1" spans="1:33" ht="15" customHeight="1" thickBot="1" x14ac:dyDescent="0.3">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5"/>
    <row r="3" spans="1:33" ht="15" customHeight="1" x14ac:dyDescent="0.25">
      <c r="C3" s="55" t="s">
        <v>494</v>
      </c>
      <c r="D3" s="55" t="s">
        <v>621</v>
      </c>
      <c r="E3" s="55"/>
      <c r="F3" s="55"/>
      <c r="G3" s="55"/>
    </row>
    <row r="4" spans="1:33" ht="15" customHeight="1" x14ac:dyDescent="0.25">
      <c r="C4" s="55" t="s">
        <v>495</v>
      </c>
      <c r="D4" s="55" t="s">
        <v>620</v>
      </c>
      <c r="E4" s="55"/>
      <c r="F4" s="55"/>
      <c r="G4" s="55" t="s">
        <v>619</v>
      </c>
    </row>
    <row r="5" spans="1:33" ht="15" customHeight="1" x14ac:dyDescent="0.25">
      <c r="C5" s="55" t="s">
        <v>496</v>
      </c>
      <c r="D5" s="55" t="s">
        <v>618</v>
      </c>
      <c r="E5" s="55"/>
      <c r="F5" s="55"/>
      <c r="G5" s="55"/>
    </row>
    <row r="6" spans="1:33" ht="15" customHeight="1" x14ac:dyDescent="0.25">
      <c r="C6" s="55" t="s">
        <v>497</v>
      </c>
      <c r="D6" s="55"/>
      <c r="E6" s="55" t="s">
        <v>617</v>
      </c>
      <c r="F6" s="55"/>
      <c r="G6" s="55"/>
    </row>
    <row r="10" spans="1:33" ht="15" customHeight="1" x14ac:dyDescent="0.3">
      <c r="A10" s="43" t="s">
        <v>318</v>
      </c>
      <c r="B10" s="54" t="s">
        <v>43</v>
      </c>
      <c r="AG10" s="51" t="s">
        <v>616</v>
      </c>
    </row>
    <row r="11" spans="1:33" ht="15" customHeight="1" x14ac:dyDescent="0.25">
      <c r="B11" s="53" t="s">
        <v>44</v>
      </c>
      <c r="AG11" s="51" t="s">
        <v>615</v>
      </c>
    </row>
    <row r="12" spans="1:33" ht="15" customHeight="1" x14ac:dyDescent="0.2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5"/>
    <row r="15" spans="1:33" ht="15" customHeight="1" x14ac:dyDescent="0.3">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4" x14ac:dyDescent="0.3">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4" x14ac:dyDescent="0.3">
      <c r="B33"/>
      <c r="C33"/>
      <c r="D33"/>
      <c r="E33"/>
      <c r="F33"/>
      <c r="G33"/>
      <c r="H33"/>
      <c r="I33"/>
      <c r="J33"/>
      <c r="K33"/>
      <c r="L33"/>
      <c r="M33"/>
      <c r="N33"/>
      <c r="O33"/>
      <c r="P33"/>
      <c r="Q33"/>
      <c r="R33"/>
      <c r="S33"/>
      <c r="T33"/>
      <c r="U33"/>
      <c r="V33"/>
      <c r="W33"/>
      <c r="X33"/>
      <c r="Y33"/>
      <c r="Z33"/>
      <c r="AA33"/>
      <c r="AB33"/>
      <c r="AC33"/>
      <c r="AD33"/>
      <c r="AE33"/>
      <c r="AF33"/>
      <c r="AG33"/>
    </row>
    <row r="34" spans="1:33" ht="14.4" x14ac:dyDescent="0.3">
      <c r="B34" s="46" t="s">
        <v>59</v>
      </c>
      <c r="C34"/>
      <c r="D34"/>
      <c r="E34"/>
      <c r="F34"/>
      <c r="G34"/>
      <c r="H34"/>
      <c r="I34"/>
      <c r="J34"/>
      <c r="K34"/>
      <c r="L34"/>
      <c r="M34"/>
      <c r="N34"/>
      <c r="O34"/>
      <c r="P34"/>
      <c r="Q34"/>
      <c r="R34"/>
      <c r="S34"/>
      <c r="T34"/>
      <c r="U34"/>
      <c r="V34"/>
      <c r="W34"/>
      <c r="X34"/>
      <c r="Y34"/>
      <c r="Z34"/>
      <c r="AA34"/>
      <c r="AB34"/>
      <c r="AC34"/>
      <c r="AD34"/>
      <c r="AE34"/>
      <c r="AF34"/>
      <c r="AG34"/>
    </row>
    <row r="35" spans="1:33" ht="14.4" x14ac:dyDescent="0.3">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4" x14ac:dyDescent="0.3">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4" x14ac:dyDescent="0.3">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4" x14ac:dyDescent="0.3">
      <c r="B39"/>
      <c r="C39"/>
      <c r="D39"/>
      <c r="E39"/>
      <c r="F39"/>
      <c r="G39"/>
      <c r="H39"/>
      <c r="I39"/>
      <c r="J39"/>
      <c r="K39"/>
      <c r="L39"/>
      <c r="M39"/>
      <c r="N39"/>
      <c r="O39"/>
      <c r="P39"/>
      <c r="Q39"/>
      <c r="R39"/>
      <c r="S39"/>
      <c r="T39"/>
      <c r="U39"/>
      <c r="V39"/>
      <c r="W39"/>
      <c r="X39"/>
      <c r="Y39"/>
      <c r="Z39"/>
      <c r="AA39"/>
      <c r="AB39"/>
      <c r="AC39"/>
      <c r="AD39"/>
      <c r="AE39"/>
      <c r="AF39"/>
      <c r="AG39"/>
    </row>
    <row r="40" spans="1:33" x14ac:dyDescent="0.2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4.4" x14ac:dyDescent="0.3">
      <c r="B41"/>
      <c r="C41"/>
      <c r="D41"/>
      <c r="E41"/>
      <c r="F41"/>
      <c r="G41"/>
      <c r="H41"/>
      <c r="I41"/>
      <c r="J41"/>
      <c r="K41"/>
      <c r="L41"/>
      <c r="M41"/>
      <c r="N41"/>
      <c r="O41"/>
      <c r="P41"/>
      <c r="Q41"/>
      <c r="R41"/>
      <c r="S41"/>
      <c r="T41"/>
      <c r="U41"/>
      <c r="V41"/>
      <c r="W41"/>
      <c r="X41"/>
      <c r="Y41"/>
      <c r="Z41"/>
      <c r="AA41"/>
      <c r="AB41"/>
      <c r="AC41"/>
      <c r="AD41"/>
      <c r="AE41"/>
      <c r="AF41"/>
      <c r="AG41"/>
    </row>
    <row r="42" spans="1:33" ht="14.4" x14ac:dyDescent="0.3">
      <c r="B42" s="46" t="s">
        <v>61</v>
      </c>
      <c r="C42"/>
      <c r="D42"/>
      <c r="E42"/>
      <c r="F42"/>
      <c r="G42"/>
      <c r="H42"/>
      <c r="I42"/>
      <c r="J42"/>
      <c r="K42"/>
      <c r="L42"/>
      <c r="M42"/>
      <c r="N42"/>
      <c r="O42"/>
      <c r="P42"/>
      <c r="Q42"/>
      <c r="R42"/>
      <c r="S42"/>
      <c r="T42"/>
      <c r="U42"/>
      <c r="V42"/>
      <c r="W42"/>
      <c r="X42"/>
      <c r="Y42"/>
      <c r="Z42"/>
      <c r="AA42"/>
      <c r="AB42"/>
      <c r="AC42"/>
      <c r="AD42"/>
      <c r="AE42"/>
      <c r="AF42"/>
      <c r="AG42"/>
    </row>
    <row r="43" spans="1:33" ht="14.4" x14ac:dyDescent="0.3">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4" x14ac:dyDescent="0.3">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4" x14ac:dyDescent="0.3">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4" x14ac:dyDescent="0.3">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4" x14ac:dyDescent="0.3">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4" x14ac:dyDescent="0.3">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4" x14ac:dyDescent="0.3">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4" x14ac:dyDescent="0.3">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
    <row r="72" spans="1:33" ht="15" customHeight="1" x14ac:dyDescent="0.25">
      <c r="B72" s="39" t="s">
        <v>555</v>
      </c>
    </row>
    <row r="73" spans="1:33" x14ac:dyDescent="0.25">
      <c r="B73" s="38" t="s">
        <v>537</v>
      </c>
    </row>
    <row r="74" spans="1:33" ht="15" customHeight="1" x14ac:dyDescent="0.25">
      <c r="B74" s="38" t="s">
        <v>68</v>
      </c>
    </row>
    <row r="75" spans="1:33" ht="15" customHeight="1" x14ac:dyDescent="0.25">
      <c r="B75" s="38" t="s">
        <v>609</v>
      </c>
    </row>
    <row r="76" spans="1:33" ht="15" customHeight="1" x14ac:dyDescent="0.25">
      <c r="B76" s="38" t="s">
        <v>69</v>
      </c>
    </row>
    <row r="77" spans="1:33" ht="15" customHeight="1" x14ac:dyDescent="0.25">
      <c r="B77" s="38" t="s">
        <v>539</v>
      </c>
    </row>
    <row r="78" spans="1:33" ht="15" customHeight="1" x14ac:dyDescent="0.25">
      <c r="B78" s="38" t="s">
        <v>608</v>
      </c>
    </row>
    <row r="79" spans="1:33" x14ac:dyDescent="0.25">
      <c r="B79" s="38" t="s">
        <v>71</v>
      </c>
    </row>
    <row r="80" spans="1:33" ht="15" customHeight="1" x14ac:dyDescent="0.25">
      <c r="B80" s="38" t="s">
        <v>540</v>
      </c>
    </row>
    <row r="81" spans="2:2" x14ac:dyDescent="0.25">
      <c r="B81" s="38" t="s">
        <v>541</v>
      </c>
    </row>
    <row r="82" spans="2:2" ht="15" customHeight="1" x14ac:dyDescent="0.25">
      <c r="B82" s="38" t="s">
        <v>542</v>
      </c>
    </row>
    <row r="83" spans="2:2" ht="15" customHeight="1" x14ac:dyDescent="0.25">
      <c r="B83" s="38" t="s">
        <v>543</v>
      </c>
    </row>
    <row r="84" spans="2:2" ht="15" customHeight="1" x14ac:dyDescent="0.25">
      <c r="B84" s="38" t="s">
        <v>544</v>
      </c>
    </row>
    <row r="85" spans="2:2" ht="15" customHeight="1" x14ac:dyDescent="0.25">
      <c r="B85" s="38" t="s">
        <v>545</v>
      </c>
    </row>
    <row r="86" spans="2:2" ht="15" customHeight="1" x14ac:dyDescent="0.25">
      <c r="B86" s="38" t="s">
        <v>192</v>
      </c>
    </row>
    <row r="87" spans="2:2" ht="15" customHeight="1" x14ac:dyDescent="0.25">
      <c r="B87" s="38" t="s">
        <v>72</v>
      </c>
    </row>
    <row r="88" spans="2:2" ht="15" customHeight="1" x14ac:dyDescent="0.25">
      <c r="B88" s="38" t="s">
        <v>546</v>
      </c>
    </row>
    <row r="89" spans="2:2" ht="15" customHeight="1" x14ac:dyDescent="0.25">
      <c r="B89" s="38" t="s">
        <v>607</v>
      </c>
    </row>
    <row r="90" spans="2:2" ht="15" customHeight="1" x14ac:dyDescent="0.25">
      <c r="B90" s="38" t="s">
        <v>73</v>
      </c>
    </row>
    <row r="91" spans="2:2" ht="15" customHeight="1" x14ac:dyDescent="0.25">
      <c r="B91" s="38" t="s">
        <v>548</v>
      </c>
    </row>
    <row r="92" spans="2:2" x14ac:dyDescent="0.25">
      <c r="B92" s="38" t="s">
        <v>549</v>
      </c>
    </row>
    <row r="93" spans="2:2" ht="15" customHeight="1" x14ac:dyDescent="0.25">
      <c r="B93" s="38" t="s">
        <v>74</v>
      </c>
    </row>
    <row r="94" spans="2:2" ht="15" customHeight="1" x14ac:dyDescent="0.25">
      <c r="B94" s="38" t="s">
        <v>550</v>
      </c>
    </row>
    <row r="95" spans="2:2" ht="15" customHeight="1" x14ac:dyDescent="0.25">
      <c r="B95" s="38" t="s">
        <v>551</v>
      </c>
    </row>
    <row r="96" spans="2:2" ht="15" customHeight="1" x14ac:dyDescent="0.25">
      <c r="B96" s="38" t="s">
        <v>552</v>
      </c>
    </row>
    <row r="97" spans="2:33" ht="15" customHeight="1" x14ac:dyDescent="0.25">
      <c r="B97" s="38" t="s">
        <v>553</v>
      </c>
    </row>
    <row r="98" spans="2:33" ht="15" customHeight="1" x14ac:dyDescent="0.25">
      <c r="B98" s="38" t="s">
        <v>554</v>
      </c>
    </row>
    <row r="99" spans="2:33" ht="15" customHeight="1" x14ac:dyDescent="0.25">
      <c r="B99" s="38" t="s">
        <v>606</v>
      </c>
    </row>
    <row r="100" spans="2:33" ht="15" customHeight="1" x14ac:dyDescent="0.25">
      <c r="B100" s="38" t="s">
        <v>605</v>
      </c>
    </row>
    <row r="103" spans="2:33" ht="15" customHeight="1" x14ac:dyDescent="0.25"/>
    <row r="104" spans="2:33" ht="15" customHeight="1" x14ac:dyDescent="0.25"/>
    <row r="105" spans="2:33" ht="15" customHeight="1" x14ac:dyDescent="0.25"/>
    <row r="106" spans="2:33" ht="15" customHeight="1" x14ac:dyDescent="0.25"/>
    <row r="107" spans="2:33" ht="15" customHeight="1" x14ac:dyDescent="0.25"/>
    <row r="108" spans="2:33" ht="15" customHeight="1" x14ac:dyDescent="0.25"/>
    <row r="109" spans="2:33" ht="15" customHeight="1" x14ac:dyDescent="0.25"/>
    <row r="110" spans="2:33" ht="15" customHeight="1" x14ac:dyDescent="0.25"/>
    <row r="111" spans="2:33" ht="15" customHeight="1" x14ac:dyDescent="0.25"/>
    <row r="112" spans="2:33" ht="15" customHeight="1" x14ac:dyDescent="0.25">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11"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row r="2838" spans="2:33" ht="15" customHeight="1" x14ac:dyDescent="0.25"/>
    <row r="2839" spans="2:33" ht="15" customHeight="1" x14ac:dyDescent="0.25"/>
    <row r="2840" spans="2:33" ht="15" customHeight="1" x14ac:dyDescent="0.25"/>
    <row r="2841" spans="2:33" ht="15" customHeight="1" x14ac:dyDescent="0.2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7734375" defaultRowHeight="15" customHeight="1" x14ac:dyDescent="0.25"/>
  <cols>
    <col min="1" max="1" width="21.21875" style="37" bestFit="1" customWidth="1"/>
    <col min="2" max="2" width="46.77734375" style="37" customWidth="1"/>
    <col min="3" max="16384" width="8.77734375" style="37"/>
  </cols>
  <sheetData>
    <row r="1" spans="1:33" ht="15" customHeight="1" thickBot="1" x14ac:dyDescent="0.3">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5"/>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25"/>
    <row r="8" spans="1:33" ht="12" x14ac:dyDescent="0.25"/>
    <row r="9" spans="1:33" ht="12" x14ac:dyDescent="0.2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5">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5">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5">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5">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5">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5">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5">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5">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5">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5">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5">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5">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5">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5">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5">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5">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5">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5">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5">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5">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5">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5">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5">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7734375" defaultRowHeight="12" x14ac:dyDescent="0.25"/>
  <cols>
    <col min="1" max="1" width="19.77734375" style="37" bestFit="1" customWidth="1"/>
    <col min="2" max="2" width="46.77734375" style="37" customWidth="1"/>
    <col min="3" max="16384" width="8.77734375" style="37"/>
  </cols>
  <sheetData>
    <row r="1" spans="1:33" ht="15" customHeight="1" thickBot="1" x14ac:dyDescent="0.3">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5"/>
    <row r="3" spans="1:33" ht="15" customHeight="1" x14ac:dyDescent="0.25">
      <c r="C3" s="55" t="s">
        <v>494</v>
      </c>
      <c r="D3" s="55" t="s">
        <v>621</v>
      </c>
      <c r="E3" s="55"/>
      <c r="F3" s="55"/>
      <c r="G3" s="55"/>
    </row>
    <row r="4" spans="1:33" ht="15" customHeight="1" x14ac:dyDescent="0.25">
      <c r="C4" s="55" t="s">
        <v>495</v>
      </c>
      <c r="D4" s="55" t="s">
        <v>620</v>
      </c>
      <c r="E4" s="55"/>
      <c r="F4" s="55"/>
      <c r="G4" s="55" t="s">
        <v>619</v>
      </c>
    </row>
    <row r="5" spans="1:33" ht="15" customHeight="1" x14ac:dyDescent="0.25">
      <c r="C5" s="55" t="s">
        <v>496</v>
      </c>
      <c r="D5" s="55" t="s">
        <v>618</v>
      </c>
      <c r="E5" s="55"/>
      <c r="F5" s="55"/>
      <c r="G5" s="55"/>
    </row>
    <row r="6" spans="1:33" ht="15" customHeight="1" x14ac:dyDescent="0.25">
      <c r="C6" s="55" t="s">
        <v>497</v>
      </c>
      <c r="D6" s="55"/>
      <c r="E6" s="55" t="s">
        <v>617</v>
      </c>
      <c r="F6" s="55"/>
      <c r="G6" s="55"/>
    </row>
    <row r="10" spans="1:33" ht="15" customHeight="1" x14ac:dyDescent="0.3">
      <c r="A10" s="43" t="s">
        <v>373</v>
      </c>
      <c r="B10" s="54" t="s">
        <v>117</v>
      </c>
      <c r="AG10" s="51" t="s">
        <v>616</v>
      </c>
    </row>
    <row r="11" spans="1:33" ht="15" customHeight="1" x14ac:dyDescent="0.25">
      <c r="B11" s="53" t="s">
        <v>118</v>
      </c>
      <c r="AG11" s="51" t="s">
        <v>615</v>
      </c>
    </row>
    <row r="12" spans="1:33" ht="15" customHeight="1" x14ac:dyDescent="0.2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5"/>
    <row r="15" spans="1:33" ht="15" customHeight="1" x14ac:dyDescent="0.25">
      <c r="B15" s="46" t="s">
        <v>120</v>
      </c>
    </row>
    <row r="16" spans="1:33" ht="15" customHeight="1" x14ac:dyDescent="0.25"/>
    <row r="17" spans="1:33" ht="15" customHeight="1" x14ac:dyDescent="0.3">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3">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4" x14ac:dyDescent="0.3">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4" x14ac:dyDescent="0.3">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4" x14ac:dyDescent="0.3">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4" x14ac:dyDescent="0.3">
      <c r="B36"/>
      <c r="C36"/>
      <c r="D36"/>
      <c r="E36"/>
      <c r="F36"/>
      <c r="G36"/>
      <c r="H36"/>
      <c r="I36"/>
      <c r="J36"/>
      <c r="K36"/>
      <c r="L36"/>
      <c r="M36"/>
      <c r="N36"/>
      <c r="O36"/>
      <c r="P36"/>
      <c r="Q36"/>
      <c r="R36"/>
      <c r="S36"/>
      <c r="T36"/>
      <c r="U36"/>
      <c r="V36"/>
      <c r="W36"/>
      <c r="X36"/>
      <c r="Y36"/>
      <c r="Z36"/>
      <c r="AA36"/>
      <c r="AB36"/>
      <c r="AC36"/>
      <c r="AD36"/>
      <c r="AE36"/>
      <c r="AF36"/>
      <c r="AG36"/>
    </row>
    <row r="37" spans="1:33" x14ac:dyDescent="0.2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4" x14ac:dyDescent="0.3">
      <c r="B38"/>
      <c r="C38"/>
      <c r="D38"/>
      <c r="E38"/>
      <c r="F38"/>
      <c r="G38"/>
      <c r="H38"/>
      <c r="I38"/>
      <c r="J38"/>
      <c r="K38"/>
      <c r="L38"/>
      <c r="M38"/>
      <c r="N38"/>
      <c r="O38"/>
      <c r="P38"/>
      <c r="Q38"/>
      <c r="R38"/>
      <c r="S38"/>
      <c r="T38"/>
      <c r="U38"/>
      <c r="V38"/>
      <c r="W38"/>
      <c r="X38"/>
      <c r="Y38"/>
      <c r="Z38"/>
      <c r="AA38"/>
      <c r="AB38"/>
      <c r="AC38"/>
      <c r="AD38"/>
      <c r="AE38"/>
      <c r="AF38"/>
      <c r="AG38"/>
    </row>
    <row r="39" spans="1:33" ht="14.4" x14ac:dyDescent="0.3">
      <c r="B39" s="46" t="s">
        <v>135</v>
      </c>
      <c r="C39"/>
      <c r="D39"/>
      <c r="E39"/>
      <c r="F39"/>
      <c r="G39"/>
      <c r="H39"/>
      <c r="I39"/>
      <c r="J39"/>
      <c r="K39"/>
      <c r="L39"/>
      <c r="M39"/>
      <c r="N39"/>
      <c r="O39"/>
      <c r="P39"/>
      <c r="Q39"/>
      <c r="R39"/>
      <c r="S39"/>
      <c r="T39"/>
      <c r="U39"/>
      <c r="V39"/>
      <c r="W39"/>
      <c r="X39"/>
      <c r="Y39"/>
      <c r="Z39"/>
      <c r="AA39"/>
      <c r="AB39"/>
      <c r="AC39"/>
      <c r="AD39"/>
      <c r="AE39"/>
      <c r="AF39"/>
      <c r="AG39"/>
    </row>
    <row r="40" spans="1:33" ht="14.4" x14ac:dyDescent="0.3">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4" x14ac:dyDescent="0.3">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4" x14ac:dyDescent="0.3">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4" x14ac:dyDescent="0.3">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4" x14ac:dyDescent="0.3">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4" x14ac:dyDescent="0.3">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4" x14ac:dyDescent="0.3">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4" x14ac:dyDescent="0.3">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4" x14ac:dyDescent="0.3">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
      <c r="B72" s="46" t="s">
        <v>625</v>
      </c>
      <c r="C72"/>
      <c r="D72"/>
      <c r="E72"/>
      <c r="F72"/>
      <c r="G72"/>
      <c r="H72"/>
      <c r="I72"/>
      <c r="J72"/>
      <c r="K72"/>
      <c r="L72"/>
      <c r="M72"/>
      <c r="N72"/>
      <c r="O72"/>
      <c r="P72"/>
      <c r="Q72"/>
      <c r="R72"/>
      <c r="S72"/>
      <c r="T72"/>
      <c r="U72"/>
      <c r="V72"/>
      <c r="W72"/>
      <c r="X72"/>
      <c r="Y72"/>
      <c r="Z72"/>
      <c r="AA72"/>
      <c r="AB72"/>
      <c r="AC72"/>
      <c r="AD72"/>
      <c r="AE72"/>
      <c r="AF72"/>
      <c r="AG72"/>
    </row>
    <row r="73" spans="1:33" ht="14.4" x14ac:dyDescent="0.3">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
      <c r="B78" s="46" t="s">
        <v>155</v>
      </c>
      <c r="C78"/>
      <c r="D78"/>
      <c r="E78"/>
      <c r="F78"/>
      <c r="G78"/>
      <c r="H78"/>
      <c r="I78"/>
      <c r="J78"/>
      <c r="K78"/>
      <c r="L78"/>
      <c r="M78"/>
      <c r="N78"/>
      <c r="O78"/>
      <c r="P78"/>
      <c r="Q78"/>
      <c r="R78"/>
      <c r="S78"/>
      <c r="T78"/>
      <c r="U78"/>
      <c r="V78"/>
      <c r="W78"/>
      <c r="X78"/>
      <c r="Y78"/>
      <c r="Z78"/>
      <c r="AA78"/>
      <c r="AB78"/>
      <c r="AC78"/>
      <c r="AD78"/>
      <c r="AE78"/>
      <c r="AF78"/>
      <c r="AG78"/>
    </row>
    <row r="79" spans="1:33" ht="14.4" x14ac:dyDescent="0.3">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4" x14ac:dyDescent="0.3">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4" x14ac:dyDescent="0.3">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
    <row r="100" spans="1:33" ht="15" customHeight="1" x14ac:dyDescent="0.25">
      <c r="B100" s="39" t="s">
        <v>567</v>
      </c>
    </row>
    <row r="101" spans="1:33" x14ac:dyDescent="0.25">
      <c r="B101" s="38" t="s">
        <v>556</v>
      </c>
    </row>
    <row r="102" spans="1:33" x14ac:dyDescent="0.25">
      <c r="B102" s="38" t="s">
        <v>557</v>
      </c>
    </row>
    <row r="103" spans="1:33" ht="15" customHeight="1" x14ac:dyDescent="0.25">
      <c r="B103" s="38" t="s">
        <v>558</v>
      </c>
    </row>
    <row r="104" spans="1:33" ht="15" customHeight="1" x14ac:dyDescent="0.25">
      <c r="B104" s="38" t="s">
        <v>559</v>
      </c>
    </row>
    <row r="105" spans="1:33" ht="15" customHeight="1" x14ac:dyDescent="0.25">
      <c r="B105" s="38" t="s">
        <v>560</v>
      </c>
    </row>
    <row r="106" spans="1:33" ht="15" customHeight="1" x14ac:dyDescent="0.25">
      <c r="B106" s="38" t="s">
        <v>561</v>
      </c>
    </row>
    <row r="107" spans="1:33" ht="15" customHeight="1" x14ac:dyDescent="0.25">
      <c r="B107" s="38" t="s">
        <v>164</v>
      </c>
    </row>
    <row r="108" spans="1:33" ht="15" customHeight="1" x14ac:dyDescent="0.25">
      <c r="B108" s="38" t="s">
        <v>562</v>
      </c>
    </row>
    <row r="109" spans="1:33" ht="15" customHeight="1" x14ac:dyDescent="0.25">
      <c r="B109" s="38" t="s">
        <v>76</v>
      </c>
    </row>
    <row r="110" spans="1:33" ht="15" customHeight="1" x14ac:dyDescent="0.25">
      <c r="B110" s="38" t="s">
        <v>77</v>
      </c>
    </row>
    <row r="111" spans="1:33" ht="15" customHeight="1" x14ac:dyDescent="0.25">
      <c r="B111" s="38" t="s">
        <v>563</v>
      </c>
    </row>
    <row r="112" spans="1:33" ht="15" customHeight="1" x14ac:dyDescent="0.25">
      <c r="B112" s="473"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spans="2:2" ht="15" customHeight="1" x14ac:dyDescent="0.25">
      <c r="B113" s="38" t="s">
        <v>564</v>
      </c>
    </row>
    <row r="114" spans="2:2" ht="15" customHeight="1" x14ac:dyDescent="0.25">
      <c r="B114" s="38" t="s">
        <v>565</v>
      </c>
    </row>
    <row r="115" spans="2:2" ht="15" customHeight="1" x14ac:dyDescent="0.25">
      <c r="B115" s="38" t="s">
        <v>566</v>
      </c>
    </row>
    <row r="116" spans="2:2" ht="15" customHeight="1" x14ac:dyDescent="0.25">
      <c r="B116" s="38" t="s">
        <v>165</v>
      </c>
    </row>
    <row r="117" spans="2:2" ht="15" customHeight="1" x14ac:dyDescent="0.25">
      <c r="B117" s="38" t="s">
        <v>553</v>
      </c>
    </row>
    <row r="118" spans="2:2" ht="15" customHeight="1" x14ac:dyDescent="0.25">
      <c r="B118" s="38" t="s">
        <v>554</v>
      </c>
    </row>
    <row r="119" spans="2:2" ht="15" customHeight="1" x14ac:dyDescent="0.25">
      <c r="B119" s="38" t="s">
        <v>624</v>
      </c>
    </row>
    <row r="120" spans="2:2" ht="15" customHeight="1" x14ac:dyDescent="0.25">
      <c r="B120" s="38" t="s">
        <v>623</v>
      </c>
    </row>
    <row r="121" spans="2:2" ht="15" customHeight="1" x14ac:dyDescent="0.25"/>
    <row r="122" spans="2:2" ht="15" customHeight="1" x14ac:dyDescent="0.25"/>
    <row r="123" spans="2:2" ht="15" customHeight="1" x14ac:dyDescent="0.25"/>
    <row r="124" spans="2:2" ht="15" customHeight="1" x14ac:dyDescent="0.25"/>
    <row r="125" spans="2:2" ht="15" customHeight="1" x14ac:dyDescent="0.25"/>
    <row r="126" spans="2:2" ht="15" customHeight="1" x14ac:dyDescent="0.25"/>
    <row r="127" spans="2:2" ht="15" customHeight="1" x14ac:dyDescent="0.25"/>
    <row r="128" spans="2:2"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499"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09" spans="2:33" ht="15" customHeight="1" x14ac:dyDescent="0.25"/>
    <row r="510" spans="2:33" ht="15" customHeight="1" x14ac:dyDescent="0.25"/>
    <row r="511" spans="2:33" ht="15" customHeight="1" x14ac:dyDescent="0.25">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5"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4"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3" ht="15" customHeight="1" x14ac:dyDescent="0.25"/>
    <row r="1490"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499" spans="2:33" ht="15" customHeight="1" x14ac:dyDescent="0.25"/>
    <row r="1500" spans="2:33" ht="15" customHeight="1" x14ac:dyDescent="0.25"/>
    <row r="1501" spans="2:33" ht="15" customHeight="1" x14ac:dyDescent="0.25"/>
    <row r="1502" spans="2:33" ht="15" customHeight="1" x14ac:dyDescent="0.25">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11" spans="2:33" ht="15" customHeight="1" x14ac:dyDescent="0.25"/>
    <row r="1612" spans="2:33" ht="15" customHeight="1" x14ac:dyDescent="0.25"/>
    <row r="1613" spans="2:33" ht="15" customHeight="1" x14ac:dyDescent="0.25"/>
    <row r="1614" spans="2:33" ht="15" customHeight="1" x14ac:dyDescent="0.25"/>
    <row r="1615" spans="2:33" ht="15" customHeight="1" x14ac:dyDescent="0.25"/>
    <row r="1616" spans="2:33"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3" ht="15" customHeight="1" x14ac:dyDescent="0.25"/>
    <row r="1698" spans="2:33" ht="15" customHeight="1" x14ac:dyDescent="0.25">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1"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7" spans="2:33" ht="15" customHeight="1" x14ac:dyDescent="0.25"/>
    <row r="2148" spans="2:33" ht="15" customHeight="1" x14ac:dyDescent="0.25"/>
    <row r="2149" spans="2:33" ht="15" customHeight="1" x14ac:dyDescent="0.25"/>
    <row r="2150" spans="2:33" ht="15" customHeight="1" x14ac:dyDescent="0.25"/>
    <row r="2151" spans="2:33" ht="15" customHeight="1" x14ac:dyDescent="0.25"/>
    <row r="2152" spans="2:33" ht="15" customHeight="1" x14ac:dyDescent="0.25"/>
    <row r="2153" spans="2:33" ht="15" customHeight="1" x14ac:dyDescent="0.25">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3"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3"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4"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3" ht="15" customHeight="1" x14ac:dyDescent="0.25"/>
    <row r="2706" spans="2:33"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Robert Orvis</cp:lastModifiedBy>
  <dcterms:created xsi:type="dcterms:W3CDTF">2014-08-21T02:04:37Z</dcterms:created>
  <dcterms:modified xsi:type="dcterms:W3CDTF">2024-05-02T17:59:12Z</dcterms:modified>
</cp:coreProperties>
</file>