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95BB5258-CC7F-41A7-8BF9-8F4BC542483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" i="7" l="1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B104" i="7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J31" i="3"/>
  <c r="K31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K24" i="3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C136" i="7" s="1"/>
  <c r="AB133" i="7"/>
  <c r="AB136" i="7" s="1"/>
  <c r="AA133" i="7"/>
  <c r="Z133" i="7"/>
  <c r="Y133" i="7"/>
  <c r="X133" i="7"/>
  <c r="W133" i="7"/>
  <c r="V133" i="7"/>
  <c r="U133" i="7"/>
  <c r="U136" i="7" s="1"/>
  <c r="T133" i="7"/>
  <c r="T136" i="7" s="1"/>
  <c r="S133" i="7"/>
  <c r="R133" i="7"/>
  <c r="Q133" i="7"/>
  <c r="P133" i="7"/>
  <c r="O133" i="7"/>
  <c r="N133" i="7"/>
  <c r="M133" i="7"/>
  <c r="M136" i="7" s="1"/>
  <c r="L133" i="7"/>
  <c r="L136" i="7" s="1"/>
  <c r="K133" i="7"/>
  <c r="J133" i="7"/>
  <c r="I133" i="7"/>
  <c r="H133" i="7"/>
  <c r="G133" i="7"/>
  <c r="F133" i="7"/>
  <c r="E133" i="7"/>
  <c r="D133" i="7"/>
  <c r="D136" i="7" s="1"/>
  <c r="C133" i="7"/>
  <c r="B133" i="7"/>
  <c r="C117" i="7"/>
  <c r="D117" i="7"/>
  <c r="E117" i="7"/>
  <c r="F117" i="7"/>
  <c r="G117" i="7"/>
  <c r="H117" i="7"/>
  <c r="I117" i="7"/>
  <c r="J117" i="7"/>
  <c r="J120" i="7" s="1"/>
  <c r="K117" i="7"/>
  <c r="L117" i="7"/>
  <c r="M117" i="7"/>
  <c r="N117" i="7"/>
  <c r="O117" i="7"/>
  <c r="P117" i="7"/>
  <c r="Q117" i="7"/>
  <c r="R117" i="7"/>
  <c r="R120" i="7" s="1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C118" i="7"/>
  <c r="D118" i="7"/>
  <c r="E118" i="7"/>
  <c r="E120" i="7" s="1"/>
  <c r="F118" i="7"/>
  <c r="G118" i="7"/>
  <c r="H118" i="7"/>
  <c r="I118" i="7"/>
  <c r="J118" i="7"/>
  <c r="K118" i="7"/>
  <c r="L118" i="7"/>
  <c r="M118" i="7"/>
  <c r="M120" i="7" s="1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C119" i="7"/>
  <c r="D119" i="7"/>
  <c r="E119" i="7"/>
  <c r="F119" i="7"/>
  <c r="G119" i="7"/>
  <c r="H119" i="7"/>
  <c r="H120" i="7" s="1"/>
  <c r="I119" i="7"/>
  <c r="J119" i="7"/>
  <c r="K119" i="7"/>
  <c r="L119" i="7"/>
  <c r="M119" i="7"/>
  <c r="N119" i="7"/>
  <c r="O119" i="7"/>
  <c r="P119" i="7"/>
  <c r="P120" i="7" s="1"/>
  <c r="Q119" i="7"/>
  <c r="R119" i="7"/>
  <c r="S119" i="7"/>
  <c r="T119" i="7"/>
  <c r="U119" i="7"/>
  <c r="V119" i="7"/>
  <c r="W119" i="7"/>
  <c r="X119" i="7"/>
  <c r="X120" i="7" s="1"/>
  <c r="Y119" i="7"/>
  <c r="Z119" i="7"/>
  <c r="AA119" i="7"/>
  <c r="AB119" i="7"/>
  <c r="AC119" i="7"/>
  <c r="AD119" i="7"/>
  <c r="AE119" i="7"/>
  <c r="C120" i="7"/>
  <c r="D120" i="7"/>
  <c r="F120" i="7"/>
  <c r="G120" i="7"/>
  <c r="I120" i="7"/>
  <c r="K120" i="7"/>
  <c r="L120" i="7"/>
  <c r="N120" i="7"/>
  <c r="O120" i="7"/>
  <c r="Q120" i="7"/>
  <c r="S120" i="7"/>
  <c r="T120" i="7"/>
  <c r="U120" i="7"/>
  <c r="V120" i="7"/>
  <c r="W120" i="7"/>
  <c r="Y120" i="7"/>
  <c r="Z120" i="7"/>
  <c r="AA120" i="7"/>
  <c r="AB120" i="7"/>
  <c r="AC120" i="7"/>
  <c r="AD120" i="7"/>
  <c r="AE120" i="7"/>
  <c r="B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B103" i="7"/>
  <c r="B102" i="7"/>
  <c r="V136" i="7" l="1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10" i="3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7" i="3" l="1"/>
  <c r="F36" i="3"/>
  <c r="E30" i="3"/>
  <c r="E37" i="3"/>
  <c r="E36" i="3"/>
  <c r="E86" i="3"/>
  <c r="E85" i="3"/>
  <c r="E84" i="3"/>
  <c r="E83" i="3"/>
  <c r="E81" i="3"/>
  <c r="F29" i="3" l="1"/>
  <c r="G29" i="3" s="1"/>
  <c r="F30" i="3"/>
  <c r="G30" i="3" s="1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G32" i="3"/>
  <c r="G81" i="3"/>
  <c r="G24" i="3"/>
  <c r="G33" i="3"/>
  <c r="G83" i="3"/>
  <c r="G80" i="3"/>
  <c r="G35" i="3"/>
  <c r="G84" i="3"/>
  <c r="J2" i="9" l="1"/>
  <c r="D2" i="10"/>
  <c r="F2" i="10"/>
  <c r="H2" i="10"/>
  <c r="I2" i="10"/>
  <c r="J2" i="10"/>
  <c r="R14" i="3"/>
  <c r="I2" i="9"/>
  <c r="C2" i="9"/>
  <c r="K2" i="9"/>
  <c r="D2" i="9"/>
  <c r="E2" i="9"/>
  <c r="G2" i="9"/>
  <c r="E2" i="10"/>
  <c r="K80" i="3"/>
  <c r="D2" i="17" s="1"/>
  <c r="L80" i="3"/>
  <c r="E2" i="17" s="1"/>
  <c r="R80" i="3"/>
  <c r="K2" i="17" s="1"/>
  <c r="M80" i="3"/>
  <c r="F2" i="17" s="1"/>
  <c r="P80" i="3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C2" i="10"/>
  <c r="G2" i="10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F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I2" i="17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Q10" i="3" l="1"/>
  <c r="P10" i="3"/>
  <c r="I2" i="2" s="1"/>
  <c r="L10" i="3"/>
  <c r="N10" i="3"/>
  <c r="O10" i="3"/>
  <c r="K10" i="3"/>
  <c r="D2" i="2" s="1"/>
  <c r="M10" i="3"/>
  <c r="F2" i="2" s="1"/>
  <c r="E2" i="2"/>
  <c r="J2" i="2"/>
  <c r="K2" i="2"/>
  <c r="S80" i="3"/>
  <c r="L2" i="10"/>
  <c r="S14" i="3"/>
  <c r="L6" i="2" s="1"/>
  <c r="L2" i="9"/>
  <c r="Q17" i="3"/>
  <c r="J2" i="8" s="1"/>
  <c r="R17" i="3"/>
  <c r="K2" i="8" s="1"/>
  <c r="K17" i="3"/>
  <c r="D2" i="8" s="1"/>
  <c r="S17" i="3"/>
  <c r="L2" i="8" s="1"/>
  <c r="P17" i="3"/>
  <c r="I2" i="8" s="1"/>
  <c r="L17" i="3"/>
  <c r="J17" i="3"/>
  <c r="M17" i="3"/>
  <c r="F2" i="8" s="1"/>
  <c r="N17" i="3"/>
  <c r="G2" i="8" s="1"/>
  <c r="O17" i="3"/>
  <c r="H2" i="8" s="1"/>
  <c r="L2" i="2"/>
  <c r="C2" i="2"/>
  <c r="G2" i="2"/>
  <c r="H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L2" i="17"/>
  <c r="S33" i="3"/>
  <c r="L4" i="10" s="1"/>
  <c r="E2" i="8"/>
  <c r="C2" i="8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M2" i="2" l="1"/>
  <c r="M2" i="9"/>
  <c r="T17" i="3"/>
  <c r="M2" i="8" s="1"/>
  <c r="T13" i="3"/>
  <c r="M5" i="2" s="1"/>
  <c r="M2" i="10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U17" i="3" s="1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80" i="3" l="1"/>
  <c r="N2" i="2"/>
  <c r="N2" i="9"/>
  <c r="N2" i="10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N2" i="17"/>
  <c r="N2" i="8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P2" i="2" l="1"/>
  <c r="W17" i="3"/>
  <c r="P2" i="9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P2" i="8"/>
  <c r="W28" i="3"/>
  <c r="P6" i="9" s="1"/>
  <c r="W21" i="3"/>
  <c r="P6" i="8" s="1"/>
  <c r="P2" i="10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7" i="3" l="1"/>
  <c r="Q2" i="2"/>
  <c r="Q2" i="9"/>
  <c r="Q2" i="10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Q2" i="8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Y17" i="3" s="1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R2" i="2" l="1"/>
  <c r="R2" i="10"/>
  <c r="Y14" i="3"/>
  <c r="R6" i="2" s="1"/>
  <c r="R2" i="9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R2" i="8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80" i="3" l="1"/>
  <c r="S2" i="2"/>
  <c r="S2" i="10"/>
  <c r="Z14" i="3"/>
  <c r="S6" i="2" s="1"/>
  <c r="Z17" i="3"/>
  <c r="S2" i="8" s="1"/>
  <c r="S2" i="9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S2" i="17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T2" i="9"/>
  <c r="AA80" i="3"/>
  <c r="T2" i="17" s="1"/>
  <c r="T2" i="2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U2" i="9"/>
  <c r="U2" i="2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V2" i="9"/>
  <c r="V2" i="2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W2" i="2"/>
  <c r="W2" i="9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X2" i="2"/>
  <c r="AE80" i="3"/>
  <c r="X2" i="17" s="1"/>
  <c r="X2" i="9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Y6" i="2" s="1"/>
  <c r="AF80" i="3"/>
  <c r="Y2" i="17" s="1"/>
  <c r="Y2" i="9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80" i="3"/>
  <c r="Z2" i="17" s="1"/>
  <c r="Z2" i="2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4" i="3" l="1"/>
  <c r="AA6" i="2" s="1"/>
  <c r="AA2" i="9"/>
  <c r="AH80" i="3"/>
  <c r="AA2" i="17" s="1"/>
  <c r="AA2" i="2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B2" i="10" l="1"/>
  <c r="AI14" i="3"/>
  <c r="AB6" i="2" s="1"/>
  <c r="AB2" i="9"/>
  <c r="AI80" i="3"/>
  <c r="AI17" i="3"/>
  <c r="AB2" i="8" s="1"/>
  <c r="AB2" i="2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B2" i="17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C2" i="10" l="1"/>
  <c r="AJ14" i="3"/>
  <c r="AC6" i="2" s="1"/>
  <c r="AC2" i="9"/>
  <c r="AJ17" i="3"/>
  <c r="AC2" i="8" s="1"/>
  <c r="AJ80" i="3"/>
  <c r="AC2" i="17" s="1"/>
  <c r="AC2" i="2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D2" i="10" l="1"/>
  <c r="AK14" i="3"/>
  <c r="AD6" i="2" s="1"/>
  <c r="AK80" i="3"/>
  <c r="AD2" i="17" s="1"/>
  <c r="AD2" i="9"/>
  <c r="AK17" i="3"/>
  <c r="AD2" i="8" s="1"/>
  <c r="AD2" i="2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14" i="3" l="1"/>
  <c r="AE6" i="2" s="1"/>
  <c r="AL80" i="3"/>
  <c r="AE2" i="17" s="1"/>
  <c r="AE2" i="9"/>
  <c r="AE2" i="2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  <c r="AF2" i="2" l="1"/>
  <c r="AF7" i="10"/>
  <c r="AF8" i="10"/>
  <c r="AF7" i="13"/>
  <c r="AF8" i="11"/>
  <c r="AF7" i="12"/>
  <c r="AF8" i="13"/>
  <c r="AF7" i="11"/>
  <c r="AF8" i="12"/>
  <c r="AF7" i="14"/>
  <c r="AF8" i="14"/>
  <c r="AF7" i="15"/>
  <c r="AF8" i="16"/>
  <c r="AF8" i="15"/>
  <c r="AF7" i="16"/>
  <c r="AF7" i="17"/>
  <c r="AF7" i="9"/>
  <c r="AF7" i="8"/>
  <c r="AF8" i="9"/>
  <c r="AF8" i="17"/>
  <c r="AF7" i="2"/>
  <c r="AF3" i="8"/>
  <c r="AF8" i="2"/>
  <c r="AF8" i="8"/>
  <c r="AF6" i="11"/>
  <c r="AF3" i="13"/>
  <c r="AF2" i="13"/>
  <c r="AF4" i="16"/>
  <c r="AF6" i="15"/>
  <c r="AF5" i="16"/>
  <c r="AF2" i="15"/>
  <c r="AF5" i="11"/>
  <c r="AF5" i="14"/>
  <c r="AF3" i="12"/>
  <c r="AF4" i="17"/>
  <c r="AF6" i="13"/>
  <c r="AF3" i="15"/>
  <c r="AF3" i="14"/>
  <c r="AF3" i="11"/>
  <c r="AF6" i="16"/>
  <c r="AF4" i="15"/>
  <c r="AF5" i="10"/>
  <c r="AF6" i="12"/>
  <c r="AF3" i="16"/>
  <c r="AF5" i="13"/>
  <c r="AF5" i="12"/>
  <c r="AF6" i="14"/>
  <c r="AF4" i="14"/>
  <c r="AF4" i="12"/>
  <c r="AF4" i="11"/>
  <c r="AF5" i="15"/>
  <c r="AF2" i="16"/>
  <c r="AF2" i="14"/>
  <c r="AF2" i="11"/>
  <c r="AF2" i="12"/>
  <c r="AF5" i="9"/>
  <c r="AF4" i="8"/>
  <c r="AF4" i="13"/>
  <c r="AF5" i="8"/>
  <c r="AF3" i="17"/>
  <c r="AF4" i="10"/>
  <c r="AF6" i="17"/>
  <c r="AF4" i="9"/>
  <c r="AF5" i="17"/>
  <c r="AF6" i="10"/>
  <c r="AF2" i="9"/>
  <c r="AF3" i="10"/>
  <c r="AF2" i="17"/>
  <c r="AF3" i="9"/>
  <c r="AF6" i="9"/>
  <c r="AF2" i="10"/>
  <c r="AF6" i="8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F4" i="2"/>
  <c r="AF5" i="2"/>
  <c r="AF6" i="2"/>
  <c r="AF3" i="2"/>
</calcChain>
</file>

<file path=xl/sharedStrings.xml><?xml version="1.0" encoding="utf-8"?>
<sst xmlns="http://schemas.openxmlformats.org/spreadsheetml/2006/main" count="1826" uniqueCount="1000">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</sst>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4.3503547443254548E-2</c:v>
                </c:pt>
                <c:pt idx="1">
                  <c:v>6.7504069685841245E-2</c:v>
                </c:pt>
                <c:pt idx="2">
                  <c:v>0.13906798627225211</c:v>
                </c:pt>
                <c:pt idx="3">
                  <c:v>0.20891514021264002</c:v>
                </c:pt>
                <c:pt idx="4">
                  <c:v>0.31558860355651586</c:v>
                </c:pt>
                <c:pt idx="5">
                  <c:v>0.41074301477003383</c:v>
                </c:pt>
                <c:pt idx="6">
                  <c:v>0.47302268976554251</c:v>
                </c:pt>
                <c:pt idx="7">
                  <c:v>0.50789982155432922</c:v>
                </c:pt>
                <c:pt idx="8">
                  <c:v>0.54122554496754505</c:v>
                </c:pt>
                <c:pt idx="9">
                  <c:v>0.57338829601571317</c:v>
                </c:pt>
                <c:pt idx="10">
                  <c:v>0.5965691285737944</c:v>
                </c:pt>
                <c:pt idx="11">
                  <c:v>0.61350222773488305</c:v>
                </c:pt>
                <c:pt idx="12">
                  <c:v>0.61730601954822106</c:v>
                </c:pt>
                <c:pt idx="13">
                  <c:v>0.63435408178091057</c:v>
                </c:pt>
                <c:pt idx="14">
                  <c:v>0.65125632092396124</c:v>
                </c:pt>
                <c:pt idx="15">
                  <c:v>0.65212257178641431</c:v>
                </c:pt>
                <c:pt idx="16">
                  <c:v>0.6529386362642009</c:v>
                </c:pt>
                <c:pt idx="17">
                  <c:v>0.65371071564551675</c:v>
                </c:pt>
                <c:pt idx="18">
                  <c:v>0.65451177236934255</c:v>
                </c:pt>
                <c:pt idx="19">
                  <c:v>0.6552247932574754</c:v>
                </c:pt>
                <c:pt idx="20">
                  <c:v>0.65593489777016167</c:v>
                </c:pt>
                <c:pt idx="21">
                  <c:v>0.6566536906950472</c:v>
                </c:pt>
                <c:pt idx="22">
                  <c:v>0.65732905787400153</c:v>
                </c:pt>
                <c:pt idx="23">
                  <c:v>0.65798997784064006</c:v>
                </c:pt>
                <c:pt idx="24">
                  <c:v>0.65859017076218251</c:v>
                </c:pt>
                <c:pt idx="25">
                  <c:v>0.65937920551459517</c:v>
                </c:pt>
                <c:pt idx="26">
                  <c:v>0.65996836578968399</c:v>
                </c:pt>
                <c:pt idx="27">
                  <c:v>0.66062884249086995</c:v>
                </c:pt>
                <c:pt idx="28">
                  <c:v>0.66134641657448889</c:v>
                </c:pt>
                <c:pt idx="29">
                  <c:v>0.66200374777246207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1.5260456337111402E-2</c:v>
                </c:pt>
                <c:pt idx="1">
                  <c:v>3.887156038032568E-2</c:v>
                </c:pt>
                <c:pt idx="2">
                  <c:v>0.12671535286088628</c:v>
                </c:pt>
                <c:pt idx="3">
                  <c:v>0.20891511729695972</c:v>
                </c:pt>
                <c:pt idx="4">
                  <c:v>0.31558845419994608</c:v>
                </c:pt>
                <c:pt idx="5">
                  <c:v>0.41074304259620986</c:v>
                </c:pt>
                <c:pt idx="6">
                  <c:v>0.47302261786440264</c:v>
                </c:pt>
                <c:pt idx="7">
                  <c:v>0.50714780085637323</c:v>
                </c:pt>
                <c:pt idx="8">
                  <c:v>0.52359065569529517</c:v>
                </c:pt>
                <c:pt idx="9">
                  <c:v>0.53483525345796623</c:v>
                </c:pt>
                <c:pt idx="10">
                  <c:v>0.53746413811875382</c:v>
                </c:pt>
                <c:pt idx="11">
                  <c:v>0.53882243184448297</c:v>
                </c:pt>
                <c:pt idx="12">
                  <c:v>0.52230312711649307</c:v>
                </c:pt>
                <c:pt idx="13">
                  <c:v>0.52381859338531389</c:v>
                </c:pt>
                <c:pt idx="14">
                  <c:v>0.52513843825141582</c:v>
                </c:pt>
                <c:pt idx="15">
                  <c:v>0.5263252246653255</c:v>
                </c:pt>
                <c:pt idx="16">
                  <c:v>0.52744001306651023</c:v>
                </c:pt>
                <c:pt idx="17">
                  <c:v>0.52849953431814956</c:v>
                </c:pt>
                <c:pt idx="18">
                  <c:v>0.5295946034365957</c:v>
                </c:pt>
                <c:pt idx="19">
                  <c:v>0.5305705559183661</c:v>
                </c:pt>
                <c:pt idx="20">
                  <c:v>0.53154242772839588</c:v>
                </c:pt>
                <c:pt idx="21">
                  <c:v>0.53252491746351027</c:v>
                </c:pt>
                <c:pt idx="22">
                  <c:v>0.53344657553637587</c:v>
                </c:pt>
                <c:pt idx="23">
                  <c:v>0.53434768983224523</c:v>
                </c:pt>
                <c:pt idx="24">
                  <c:v>0.53516716344638571</c:v>
                </c:pt>
                <c:pt idx="25">
                  <c:v>0.53624468479770826</c:v>
                </c:pt>
                <c:pt idx="26">
                  <c:v>0.53704884307489398</c:v>
                </c:pt>
                <c:pt idx="27">
                  <c:v>0.53794719572425487</c:v>
                </c:pt>
                <c:pt idx="28">
                  <c:v>0.53892481465056397</c:v>
                </c:pt>
                <c:pt idx="29">
                  <c:v>0.53982153533080401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Data!$I$9:$AL$9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1.35E-2</c:v>
                </c:pt>
                <c:pt idx="1">
                  <c:v>3.7999999999999999E-2</c:v>
                </c:pt>
                <c:pt idx="2" formatCode="General">
                  <c:v>0.12972618523294333</c:v>
                </c:pt>
                <c:pt idx="3" formatCode="General">
                  <c:v>0.23604729767251131</c:v>
                </c:pt>
                <c:pt idx="4" formatCode="General">
                  <c:v>0.41256505694084844</c:v>
                </c:pt>
                <c:pt idx="5" formatCode="General">
                  <c:v>0.62543494305915159</c:v>
                </c:pt>
                <c:pt idx="6" formatCode="General">
                  <c:v>0.80195270232748872</c:v>
                </c:pt>
                <c:pt idx="7" formatCode="General">
                  <c:v>0.90827381476705671</c:v>
                </c:pt>
                <c:pt idx="8" formatCode="General">
                  <c:v>0.96047019037115278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Data!$I$24:$AL$24</c:f>
              <c:numCache>
                <c:formatCode>0.0000</c:formatCode>
                <c:ptCount val="30"/>
                <c:pt idx="0">
                  <c:v>0.15</c:v>
                </c:pt>
                <c:pt idx="1">
                  <c:v>0.2</c:v>
                </c:pt>
                <c:pt idx="2" formatCode="General">
                  <c:v>0.23351488053870972</c:v>
                </c:pt>
                <c:pt idx="3" formatCode="General">
                  <c:v>0.23893931272062097</c:v>
                </c:pt>
                <c:pt idx="4" formatCode="General">
                  <c:v>0.24771697883230115</c:v>
                </c:pt>
                <c:pt idx="5" formatCode="General">
                  <c:v>0.26175505171261426</c:v>
                </c:pt>
                <c:pt idx="6" formatCode="General">
                  <c:v>0.28379008951646378</c:v>
                </c:pt>
                <c:pt idx="7" formatCode="General">
                  <c:v>0.31738226456714114</c:v>
                </c:pt>
                <c:pt idx="8" formatCode="General">
                  <c:v>0.36637978094992618</c:v>
                </c:pt>
                <c:pt idx="9" formatCode="General">
                  <c:v>0.43342960156174626</c:v>
                </c:pt>
                <c:pt idx="10" formatCode="General">
                  <c:v>0.51759401831856278</c:v>
                </c:pt>
                <c:pt idx="11" formatCode="General">
                  <c:v>0.61250000000000004</c:v>
                </c:pt>
                <c:pt idx="12" formatCode="General">
                  <c:v>0.70740598168143731</c:v>
                </c:pt>
                <c:pt idx="13" formatCode="General">
                  <c:v>0.79157039843825372</c:v>
                </c:pt>
                <c:pt idx="14" formatCode="General">
                  <c:v>0.8586202190500738</c:v>
                </c:pt>
                <c:pt idx="15" formatCode="General">
                  <c:v>0.90761773543285884</c:v>
                </c:pt>
                <c:pt idx="16" formatCode="General">
                  <c:v>0.94120991048353631</c:v>
                </c:pt>
                <c:pt idx="17" formatCode="General">
                  <c:v>0.96324494828738583</c:v>
                </c:pt>
                <c:pt idx="18" formatCode="General">
                  <c:v>0.97728302116769883</c:v>
                </c:pt>
                <c:pt idx="19" formatCode="General">
                  <c:v>0.98606068727937901</c:v>
                </c:pt>
                <c:pt idx="20" formatCode="General">
                  <c:v>0.99148511946129037</c:v>
                </c:pt>
                <c:pt idx="21" formatCode="General">
                  <c:v>0.99481304053367936</c:v>
                </c:pt>
                <c:pt idx="22" formatCode="General">
                  <c:v>0.99684564327018055</c:v>
                </c:pt>
                <c:pt idx="23" formatCode="General">
                  <c:v>0.9980837170536081</c:v>
                </c:pt>
                <c:pt idx="24" formatCode="General">
                  <c:v>0.99883658375102879</c:v>
                </c:pt>
                <c:pt idx="25" formatCode="General">
                  <c:v>0.99929393532433952</c:v>
                </c:pt>
                <c:pt idx="26" formatCode="General">
                  <c:v>0.99957159655638428</c:v>
                </c:pt>
                <c:pt idx="27" formatCode="General">
                  <c:v>0.99974010364888855</c:v>
                </c:pt>
                <c:pt idx="28" formatCode="General">
                  <c:v>0.99984234409200723</c:v>
                </c:pt>
                <c:pt idx="29" formatCode="General">
                  <c:v>0.99990436920361059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D-4027-A3F0-5080D315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3776"/>
        <c:axId val="30167216"/>
      </c:lineChart>
      <c:catAx>
        <c:axId val="20360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216"/>
        <c:crosses val="autoZero"/>
        <c:auto val="1"/>
        <c:lblAlgn val="ctr"/>
        <c:lblOffset val="100"/>
        <c:noMultiLvlLbl val="0"/>
      </c:catAx>
      <c:valAx>
        <c:axId val="301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Data!$I$31:$AL$31</c:f>
              <c:numCache>
                <c:formatCode>General</c:formatCode>
                <c:ptCount val="30"/>
                <c:pt idx="0" formatCode="0.0000">
                  <c:v>0.02</c:v>
                </c:pt>
                <c:pt idx="1">
                  <c:v>3.7626485762849729E-2</c:v>
                </c:pt>
                <c:pt idx="2">
                  <c:v>3.0767203777981318E-2</c:v>
                </c:pt>
                <c:pt idx="3">
                  <c:v>3.7626485762849729E-2</c:v>
                </c:pt>
                <c:pt idx="4">
                  <c:v>4.8725986136329197E-2</c:v>
                </c:pt>
                <c:pt idx="5">
                  <c:v>6.6477355714015446E-2</c:v>
                </c:pt>
                <c:pt idx="6">
                  <c:v>9.4341016420818685E-2</c:v>
                </c:pt>
                <c:pt idx="7">
                  <c:v>0.13681886358167519</c:v>
                </c:pt>
                <c:pt idx="8">
                  <c:v>0.19877701333022921</c:v>
                </c:pt>
                <c:pt idx="9">
                  <c:v>0.28356259294259523</c:v>
                </c:pt>
                <c:pt idx="10">
                  <c:v>0.38998985542218251</c:v>
                </c:pt>
                <c:pt idx="11">
                  <c:v>0.51</c:v>
                </c:pt>
                <c:pt idx="12">
                  <c:v>0.63001014457781745</c:v>
                </c:pt>
                <c:pt idx="13">
                  <c:v>0.73643740705740479</c:v>
                </c:pt>
                <c:pt idx="14">
                  <c:v>0.82122298666977078</c:v>
                </c:pt>
                <c:pt idx="15">
                  <c:v>0.88318113641832474</c:v>
                </c:pt>
                <c:pt idx="16">
                  <c:v>0.92565898357918142</c:v>
                </c:pt>
                <c:pt idx="17">
                  <c:v>0.95352264428598466</c:v>
                </c:pt>
                <c:pt idx="18">
                  <c:v>0.97127401386367074</c:v>
                </c:pt>
                <c:pt idx="19">
                  <c:v>0.98237351423715025</c:v>
                </c:pt>
                <c:pt idx="20">
                  <c:v>0.98923279622201876</c:v>
                </c:pt>
                <c:pt idx="21">
                  <c:v>0.99344100609420094</c:v>
                </c:pt>
                <c:pt idx="22">
                  <c:v>0.99601126503842186</c:v>
                </c:pt>
                <c:pt idx="23">
                  <c:v>0.99757682930649805</c:v>
                </c:pt>
                <c:pt idx="24">
                  <c:v>0.9985288413883977</c:v>
                </c:pt>
                <c:pt idx="25">
                  <c:v>0.99910716982948744</c:v>
                </c:pt>
                <c:pt idx="26">
                  <c:v>0.9994582769358149</c:v>
                </c:pt>
                <c:pt idx="27">
                  <c:v>0.99967135687214292</c:v>
                </c:pt>
                <c:pt idx="28">
                  <c:v>0.99980064156150594</c:v>
                </c:pt>
                <c:pt idx="29">
                  <c:v>0.99987907331553338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6-4BAA-9216-588C301C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094816"/>
        <c:axId val="1971818704"/>
      </c:lineChart>
      <c:catAx>
        <c:axId val="137009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18704"/>
        <c:crosses val="autoZero"/>
        <c:auto val="1"/>
        <c:lblAlgn val="ctr"/>
        <c:lblOffset val="100"/>
        <c:noMultiLvlLbl val="0"/>
      </c:catAx>
      <c:valAx>
        <c:axId val="19718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190499</xdr:colOff>
      <xdr:row>49</xdr:row>
      <xdr:rowOff>4762</xdr:rowOff>
    </xdr:from>
    <xdr:to>
      <xdr:col>28</xdr:col>
      <xdr:colOff>257174</xdr:colOff>
      <xdr:row>72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37</xdr:row>
      <xdr:rowOff>169068</xdr:rowOff>
    </xdr:from>
    <xdr:to>
      <xdr:col>18</xdr:col>
      <xdr:colOff>57945</xdr:colOff>
      <xdr:row>56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7</xdr:row>
      <xdr:rowOff>1176337</xdr:rowOff>
    </xdr:from>
    <xdr:to>
      <xdr:col>23</xdr:col>
      <xdr:colOff>571500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2A375-735B-EC2D-60F4-63D3B784E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23</xdr:row>
      <xdr:rowOff>147637</xdr:rowOff>
    </xdr:from>
    <xdr:to>
      <xdr:col>19</xdr:col>
      <xdr:colOff>352425</xdr:colOff>
      <xdr:row>38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08270-FE3E-7882-B9FC-431933EF3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tabSelected="1"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I21" sqref="I21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2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Data!I10</f>
        <v>1.35E-2</v>
      </c>
      <c r="C2">
        <f>Data!J10</f>
        <v>3.7999999999999999E-2</v>
      </c>
      <c r="D2">
        <f>Data!K10</f>
        <v>0.12972618523294333</v>
      </c>
      <c r="E2">
        <f>Data!L10</f>
        <v>0.23604729767251131</v>
      </c>
      <c r="F2">
        <f>Data!M10</f>
        <v>0.41256505694084844</v>
      </c>
      <c r="G2">
        <f>Data!N10</f>
        <v>0.62543494305915159</v>
      </c>
      <c r="H2">
        <f>Data!O10</f>
        <v>0.80195270232748872</v>
      </c>
      <c r="I2">
        <f>Data!P10</f>
        <v>0.90827381476705671</v>
      </c>
      <c r="J2">
        <f>Data!Q10</f>
        <v>0.96047019037115278</v>
      </c>
      <c r="K2">
        <f>Data!R10</f>
        <v>1</v>
      </c>
      <c r="L2">
        <f>Data!S10</f>
        <v>1</v>
      </c>
      <c r="M2">
        <f>Data!T10</f>
        <v>1</v>
      </c>
      <c r="N2">
        <f>Data!U10</f>
        <v>1</v>
      </c>
      <c r="O2">
        <f>Data!V10</f>
        <v>1</v>
      </c>
      <c r="P2">
        <f>Data!W10</f>
        <v>1</v>
      </c>
      <c r="Q2">
        <f>Data!X10</f>
        <v>1</v>
      </c>
      <c r="R2">
        <f>Data!Y10</f>
        <v>1</v>
      </c>
      <c r="S2">
        <f>Data!Z10</f>
        <v>1</v>
      </c>
      <c r="T2">
        <f>Data!AA10</f>
        <v>1</v>
      </c>
      <c r="U2">
        <f>Data!AB10</f>
        <v>1</v>
      </c>
      <c r="V2">
        <f>Data!AC10</f>
        <v>1</v>
      </c>
      <c r="W2">
        <f>Data!AD10</f>
        <v>1</v>
      </c>
      <c r="X2">
        <f>Data!AE10</f>
        <v>1</v>
      </c>
      <c r="Y2">
        <f>Data!AF10</f>
        <v>1</v>
      </c>
      <c r="Z2">
        <f>Data!AG10</f>
        <v>1</v>
      </c>
      <c r="AA2">
        <f>Data!AH10</f>
        <v>1</v>
      </c>
      <c r="AB2">
        <f>Data!AI10</f>
        <v>1</v>
      </c>
      <c r="AC2">
        <f>Data!AJ10</f>
        <v>1</v>
      </c>
      <c r="AD2">
        <f>Data!AK10</f>
        <v>1</v>
      </c>
      <c r="AE2">
        <f>Data!AL10</f>
        <v>1</v>
      </c>
      <c r="AF2" t="e">
        <f>Data!#REF!</f>
        <v>#REF!</v>
      </c>
    </row>
    <row r="3" spans="1:32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  <c r="AF3" t="e">
        <f>Data!#REF!</f>
        <v>#REF!</v>
      </c>
    </row>
    <row r="4" spans="1:32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  <c r="AF4" t="e">
        <f>Data!#REF!</f>
        <v>#REF!</v>
      </c>
    </row>
    <row r="5" spans="1:32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  <c r="AF5" t="e">
        <f>Data!#REF!</f>
        <v>#REF!</v>
      </c>
    </row>
    <row r="6" spans="1:32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2.435315217413268E-2</v>
      </c>
      <c r="E6">
        <f>Data!L14</f>
        <v>3.3646847825867326E-2</v>
      </c>
      <c r="F6">
        <f>Data!M14</f>
        <v>4.1353444384360213E-2</v>
      </c>
      <c r="G6">
        <f>Data!N14</f>
        <v>4.5995322474237404E-2</v>
      </c>
      <c r="H6">
        <f>Data!O14</f>
        <v>4.8274166315580479E-2</v>
      </c>
      <c r="I6">
        <f>Data!P14</f>
        <v>4.9280790600739442E-2</v>
      </c>
      <c r="J6">
        <f>Data!Q14</f>
        <v>4.9704589339490207E-2</v>
      </c>
      <c r="K6">
        <f>Data!R14</f>
        <v>4.9879391575460584E-2</v>
      </c>
      <c r="L6">
        <f>Data!S14</f>
        <v>4.9950880568867671E-2</v>
      </c>
      <c r="M6">
        <f>Data!T14</f>
        <v>4.9980015660008786E-2</v>
      </c>
      <c r="N6">
        <f>Data!U14</f>
        <v>4.9991872678821749E-2</v>
      </c>
      <c r="O6">
        <f>Data!V14</f>
        <v>4.9996695298304125E-2</v>
      </c>
      <c r="P6">
        <f>Data!W14</f>
        <v>4.9998656345816586E-2</v>
      </c>
      <c r="Q6">
        <f>Data!X14</f>
        <v>4.9999453700604407E-2</v>
      </c>
      <c r="R6">
        <f>Data!Y14</f>
        <v>4.9999777889526184E-2</v>
      </c>
      <c r="S6">
        <f>Data!Z14</f>
        <v>4.9999909696336844E-2</v>
      </c>
      <c r="T6">
        <f>Data!AA14</f>
        <v>4.9999963285223548E-2</v>
      </c>
      <c r="U6">
        <f>Data!AB14</f>
        <v>4.9999985072878089E-2</v>
      </c>
      <c r="V6">
        <f>Data!AC14</f>
        <v>4.9999993931083841E-2</v>
      </c>
      <c r="W6">
        <f>Data!AD14</f>
        <v>4.9999997532562616E-2</v>
      </c>
      <c r="X6">
        <f>Data!AE14</f>
        <v>4.9999998996814787E-2</v>
      </c>
      <c r="Y6">
        <f>Data!AF14</f>
        <v>4.999999959213533E-2</v>
      </c>
      <c r="Z6">
        <f>Data!AG14</f>
        <v>4.9999999834174594E-2</v>
      </c>
      <c r="AA6">
        <f>Data!AH14</f>
        <v>4.9999999932580426E-2</v>
      </c>
      <c r="AB6">
        <f>Data!AI14</f>
        <v>4.9999999972589249E-2</v>
      </c>
      <c r="AC6">
        <f>Data!AJ14</f>
        <v>4.9999999988855619E-2</v>
      </c>
      <c r="AD6">
        <f>Data!AK14</f>
        <v>4.9999999995469037E-2</v>
      </c>
      <c r="AE6">
        <f>Data!AL14</f>
        <v>4.9999999998157844E-2</v>
      </c>
      <c r="AF6" t="e">
        <f>Data!#REF!</f>
        <v>#REF!</v>
      </c>
    </row>
    <row r="7" spans="1:32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  <c r="AF7" t="e">
        <f>Data!#REF!</f>
        <v>#REF!</v>
      </c>
    </row>
    <row r="8" spans="1:32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  <c r="AF8" t="e">
        <f>Data!#REF!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Data!I17</f>
        <v>0.05</v>
      </c>
      <c r="C2">
        <f>Data!J17</f>
        <v>0.24557685321089995</v>
      </c>
      <c r="D2">
        <f>Data!K17</f>
        <v>0.4198927277482391</v>
      </c>
      <c r="E2">
        <f>Data!L17</f>
        <v>0.63010727225176089</v>
      </c>
      <c r="F2">
        <f>Data!M17</f>
        <v>0.8044231467891001</v>
      </c>
      <c r="G2">
        <f>Data!N17</f>
        <v>0.90941800834584607</v>
      </c>
      <c r="H2">
        <f>Data!O17</f>
        <v>0.96096328570955836</v>
      </c>
      <c r="I2">
        <f>Data!P17</f>
        <v>0.98373216835005872</v>
      </c>
      <c r="J2">
        <f>Data!Q17</f>
        <v>0.99331809220275458</v>
      </c>
      <c r="K2">
        <f>Data!R17</f>
        <v>0.99727195230208454</v>
      </c>
      <c r="L2">
        <f>Data!S17</f>
        <v>0.99888896524819726</v>
      </c>
      <c r="M2">
        <f>Data!T17</f>
        <v>0.99954797326210354</v>
      </c>
      <c r="N2">
        <f>Data!U17</f>
        <v>0.99981616773525384</v>
      </c>
      <c r="O2">
        <f>Data!V17</f>
        <v>0.9999252507949743</v>
      </c>
      <c r="P2">
        <f>Data!W17</f>
        <v>0.99996960782204181</v>
      </c>
      <c r="Q2">
        <f>Data!X17</f>
        <v>0.99998764322795686</v>
      </c>
      <c r="R2">
        <f>Data!Y17</f>
        <v>0.99999497607261612</v>
      </c>
      <c r="S2">
        <f>Data!Z17</f>
        <v>0.99999795741714281</v>
      </c>
      <c r="T2">
        <f>Data!AA17</f>
        <v>0.99999916954672308</v>
      </c>
      <c r="U2">
        <f>Data!AB17</f>
        <v>0.99999966236271853</v>
      </c>
      <c r="V2">
        <f>Data!AC17</f>
        <v>0.99999986272689645</v>
      </c>
      <c r="W2">
        <f>Data!AD17</f>
        <v>0.99999994418891625</v>
      </c>
      <c r="X2">
        <f>Data!AE17</f>
        <v>0.99999997730890589</v>
      </c>
      <c r="Y2">
        <f>Data!AF17</f>
        <v>0.99999999077448953</v>
      </c>
      <c r="Z2">
        <f>Data!AG17</f>
        <v>0.99999999624918723</v>
      </c>
      <c r="AA2">
        <f>Data!AH17</f>
        <v>0.9999999984750334</v>
      </c>
      <c r="AB2">
        <f>Data!AI17</f>
        <v>0.99999999937999484</v>
      </c>
      <c r="AC2">
        <f>Data!AJ17</f>
        <v>0.99999999974792475</v>
      </c>
      <c r="AD2">
        <f>Data!AK17</f>
        <v>0.99999999989751387</v>
      </c>
      <c r="AE2">
        <f>Data!AL17</f>
        <v>0.99999999995833211</v>
      </c>
      <c r="AF2" t="e">
        <f>Data!#REF!</f>
        <v>#REF!</v>
      </c>
    </row>
    <row r="3" spans="1:32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  <c r="AF3" t="e">
        <f>Data!#REF!</f>
        <v>#REF!</v>
      </c>
    </row>
    <row r="4" spans="1:32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  <c r="AF4" t="e">
        <f>Data!#REF!</f>
        <v>#REF!</v>
      </c>
    </row>
    <row r="5" spans="1:32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  <c r="AF5" t="e">
        <f>Data!#REF!</f>
        <v>#REF!</v>
      </c>
    </row>
    <row r="6" spans="1:32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  <c r="AF6" t="e">
        <f>Data!#REF!</f>
        <v>#REF!</v>
      </c>
    </row>
    <row r="7" spans="1:32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  <c r="AF7" t="e">
        <f>Data!#REF!</f>
        <v>#REF!</v>
      </c>
    </row>
    <row r="8" spans="1:32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  <c r="AF8" t="e">
        <f>Data!#REF!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Data!I24</f>
        <v>0.15</v>
      </c>
      <c r="C2">
        <f>Data!J24</f>
        <v>0.2</v>
      </c>
      <c r="D2">
        <f>Data!K24</f>
        <v>0.23351488053870972</v>
      </c>
      <c r="E2">
        <f>Data!L24</f>
        <v>0.23893931272062097</v>
      </c>
      <c r="F2">
        <f>Data!M24</f>
        <v>0.24771697883230115</v>
      </c>
      <c r="G2">
        <f>Data!N24</f>
        <v>0.26175505171261426</v>
      </c>
      <c r="H2">
        <f>Data!O24</f>
        <v>0.28379008951646378</v>
      </c>
      <c r="I2">
        <f>Data!P24</f>
        <v>0.31738226456714114</v>
      </c>
      <c r="J2">
        <f>Data!Q24</f>
        <v>0.36637978094992618</v>
      </c>
      <c r="K2">
        <f>Data!R24</f>
        <v>0.43342960156174626</v>
      </c>
      <c r="L2">
        <f>Data!S24</f>
        <v>0.51759401831856278</v>
      </c>
      <c r="M2">
        <f>Data!T24</f>
        <v>0.61250000000000004</v>
      </c>
      <c r="N2">
        <f>Data!U24</f>
        <v>0.70740598168143731</v>
      </c>
      <c r="O2">
        <f>Data!V24</f>
        <v>0.79157039843825372</v>
      </c>
      <c r="P2">
        <f>Data!W24</f>
        <v>0.8586202190500738</v>
      </c>
      <c r="Q2">
        <f>Data!X24</f>
        <v>0.90761773543285884</v>
      </c>
      <c r="R2">
        <f>Data!Y24</f>
        <v>0.94120991048353631</v>
      </c>
      <c r="S2">
        <f>Data!Z24</f>
        <v>0.96324494828738583</v>
      </c>
      <c r="T2">
        <f>Data!AA24</f>
        <v>0.97728302116769883</v>
      </c>
      <c r="U2">
        <f>Data!AB24</f>
        <v>0.98606068727937901</v>
      </c>
      <c r="V2">
        <f>Data!AC24</f>
        <v>0.99148511946129037</v>
      </c>
      <c r="W2">
        <f>Data!AD24</f>
        <v>0.99481304053367936</v>
      </c>
      <c r="X2">
        <f>Data!AE24</f>
        <v>0.99684564327018055</v>
      </c>
      <c r="Y2">
        <f>Data!AF24</f>
        <v>0.9980837170536081</v>
      </c>
      <c r="Z2">
        <f>Data!AG24</f>
        <v>0.99883658375102879</v>
      </c>
      <c r="AA2">
        <f>Data!AH24</f>
        <v>0.99929393532433952</v>
      </c>
      <c r="AB2">
        <f>Data!AI24</f>
        <v>0.99957159655638428</v>
      </c>
      <c r="AC2">
        <f>Data!AJ24</f>
        <v>0.99974010364888855</v>
      </c>
      <c r="AD2">
        <f>Data!AK24</f>
        <v>0.99984234409200723</v>
      </c>
      <c r="AE2">
        <f>Data!AL24</f>
        <v>0.99990436920361059</v>
      </c>
      <c r="AF2" t="e">
        <f>Data!#REF!</f>
        <v>#REF!</v>
      </c>
    </row>
    <row r="3" spans="1:32" x14ac:dyDescent="0.25">
      <c r="A3" t="s">
        <v>2</v>
      </c>
      <c r="B3">
        <f>Data!I25</f>
        <v>0.30255990331064825</v>
      </c>
      <c r="C3">
        <f>Data!J25</f>
        <v>0.30043157833481504</v>
      </c>
      <c r="D3">
        <f>Data!K25</f>
        <v>0.2997017384509349</v>
      </c>
      <c r="E3">
        <f>Data!L25</f>
        <v>0.29872838007535607</v>
      </c>
      <c r="F3">
        <f>Data!M25</f>
        <v>0.29743557082505373</v>
      </c>
      <c r="G3">
        <f>Data!N25</f>
        <v>0.29572780273850224</v>
      </c>
      <c r="H3">
        <f>Data!O25</f>
        <v>0.29348805553810225</v>
      </c>
      <c r="I3">
        <f>Data!P25</f>
        <v>0.29057816867446151</v>
      </c>
      <c r="J3">
        <f>Data!Q25</f>
        <v>0.28684357792599674</v>
      </c>
      <c r="K3">
        <f>Data!R25</f>
        <v>0.28212505041848135</v>
      </c>
      <c r="L3">
        <f>Data!S25</f>
        <v>0.27627995437001424</v>
      </c>
      <c r="M3">
        <f>Data!T25</f>
        <v>0.26921392877955547</v>
      </c>
      <c r="N3">
        <f>Data!U25</f>
        <v>0.26091971966867544</v>
      </c>
      <c r="O3">
        <f>Data!V25</f>
        <v>0.25151367915559786</v>
      </c>
      <c r="P3">
        <f>Data!W25</f>
        <v>0.24125472684112267</v>
      </c>
      <c r="Q3">
        <f>Data!X25</f>
        <v>0.23053064887219032</v>
      </c>
      <c r="R3">
        <f>Data!Y25</f>
        <v>0.219806570903258</v>
      </c>
      <c r="S3">
        <f>Data!Z25</f>
        <v>0.20954761858878282</v>
      </c>
      <c r="T3">
        <f>Data!AA25</f>
        <v>0.20014157807570523</v>
      </c>
      <c r="U3">
        <f>Data!AB25</f>
        <v>0.19184736896482521</v>
      </c>
      <c r="V3">
        <f>Data!AC25</f>
        <v>0.18478134337436644</v>
      </c>
      <c r="W3">
        <f>Data!AD25</f>
        <v>0.1789362473258993</v>
      </c>
      <c r="X3">
        <f>Data!AE25</f>
        <v>0.17421771981838394</v>
      </c>
      <c r="Y3">
        <f>Data!AF25</f>
        <v>0.17048312906991916</v>
      </c>
      <c r="Z3">
        <f>Data!AG25</f>
        <v>0.16757324220627842</v>
      </c>
      <c r="AA3">
        <f>Data!AH25</f>
        <v>0.16533349500587841</v>
      </c>
      <c r="AB3">
        <f>Data!AI25</f>
        <v>0.16362572691932695</v>
      </c>
      <c r="AC3">
        <f>Data!AJ25</f>
        <v>0.16233291766902463</v>
      </c>
      <c r="AD3">
        <f>Data!AK25</f>
        <v>0.16135955929344575</v>
      </c>
      <c r="AE3">
        <f>Data!AL25</f>
        <v>0.16062971940956564</v>
      </c>
      <c r="AF3" t="e">
        <f>Data!#REF!</f>
        <v>#REF!</v>
      </c>
    </row>
    <row r="4" spans="1:32" x14ac:dyDescent="0.25">
      <c r="A4" t="s">
        <v>3</v>
      </c>
      <c r="B4">
        <f>Data!I26</f>
        <v>0.30255990331064825</v>
      </c>
      <c r="C4">
        <f>Data!J26</f>
        <v>0.30255990331064825</v>
      </c>
      <c r="D4">
        <f>Data!K26</f>
        <v>0.30255990331064825</v>
      </c>
      <c r="E4">
        <f>Data!L26</f>
        <v>0.30255990331064825</v>
      </c>
      <c r="F4">
        <f>Data!M26</f>
        <v>0.30255990331064825</v>
      </c>
      <c r="G4">
        <f>Data!N26</f>
        <v>0.30255990331064825</v>
      </c>
      <c r="H4">
        <f>Data!O26</f>
        <v>0.30255990331064825</v>
      </c>
      <c r="I4">
        <f>Data!P26</f>
        <v>0.30255990331064825</v>
      </c>
      <c r="J4">
        <f>Data!Q26</f>
        <v>0.30255990331064825</v>
      </c>
      <c r="K4">
        <f>Data!R26</f>
        <v>0.30255990331064825</v>
      </c>
      <c r="L4">
        <f>Data!S26</f>
        <v>0.30255990331064825</v>
      </c>
      <c r="M4">
        <f>Data!T26</f>
        <v>0.30255990331064825</v>
      </c>
      <c r="N4">
        <f>Data!U26</f>
        <v>0.30255990331064825</v>
      </c>
      <c r="O4">
        <f>Data!V26</f>
        <v>0.30255990331064825</v>
      </c>
      <c r="P4">
        <f>Data!W26</f>
        <v>0.30255990331064825</v>
      </c>
      <c r="Q4">
        <f>Data!X26</f>
        <v>0.30255990331064825</v>
      </c>
      <c r="R4">
        <f>Data!Y26</f>
        <v>0.30255990331064825</v>
      </c>
      <c r="S4">
        <f>Data!Z26</f>
        <v>0.30255990331064825</v>
      </c>
      <c r="T4">
        <f>Data!AA26</f>
        <v>0.30255990331064825</v>
      </c>
      <c r="U4">
        <f>Data!AB26</f>
        <v>0.30255990331064825</v>
      </c>
      <c r="V4">
        <f>Data!AC26</f>
        <v>0.30255990331064825</v>
      </c>
      <c r="W4">
        <f>Data!AD26</f>
        <v>0.30255990331064825</v>
      </c>
      <c r="X4">
        <f>Data!AE26</f>
        <v>0.30255990331064825</v>
      </c>
      <c r="Y4">
        <f>Data!AF26</f>
        <v>0.30255990331064825</v>
      </c>
      <c r="Z4">
        <f>Data!AG26</f>
        <v>0.30255990331064825</v>
      </c>
      <c r="AA4">
        <f>Data!AH26</f>
        <v>0.30255990331064825</v>
      </c>
      <c r="AB4">
        <f>Data!AI26</f>
        <v>0.30255990331064825</v>
      </c>
      <c r="AC4">
        <f>Data!AJ26</f>
        <v>0.30255990331064825</v>
      </c>
      <c r="AD4">
        <f>Data!AK26</f>
        <v>0.30255990331064825</v>
      </c>
      <c r="AE4">
        <f>Data!AL26</f>
        <v>0.30255990331064825</v>
      </c>
      <c r="AF4" t="e">
        <f>Data!#REF!</f>
        <v>#REF!</v>
      </c>
    </row>
    <row r="5" spans="1:32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  <c r="AF5" t="e">
        <f>Data!#REF!</f>
        <v>#REF!</v>
      </c>
    </row>
    <row r="6" spans="1:32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  <c r="AF6" t="e">
        <f>Data!#REF!</f>
        <v>#REF!</v>
      </c>
    </row>
    <row r="7" spans="1:32" x14ac:dyDescent="0.25">
      <c r="A7" t="s">
        <v>124</v>
      </c>
      <c r="B7">
        <f>Data!I29</f>
        <v>2.1823637453696615E-2</v>
      </c>
      <c r="C7">
        <f>Data!J29</f>
        <v>2.1823637453692868E-2</v>
      </c>
      <c r="D7">
        <f>Data!K29</f>
        <v>4.0415167611165259E-2</v>
      </c>
      <c r="E7">
        <f>Data!L29</f>
        <v>5.900669776863765E-2</v>
      </c>
      <c r="F7">
        <f>Data!M29</f>
        <v>7.7598227926110042E-2</v>
      </c>
      <c r="G7">
        <f>Data!N29</f>
        <v>9.6189758083582433E-2</v>
      </c>
      <c r="H7">
        <f>Data!O29</f>
        <v>0.11478128824105482</v>
      </c>
      <c r="I7">
        <f>Data!P29</f>
        <v>0.13337281839852722</v>
      </c>
      <c r="J7">
        <f>Data!Q29</f>
        <v>0.15196434855599961</v>
      </c>
      <c r="K7">
        <f>Data!R29</f>
        <v>0.170555878713472</v>
      </c>
      <c r="L7">
        <f>Data!S29</f>
        <v>0.18914740887094439</v>
      </c>
      <c r="M7">
        <f>Data!T29</f>
        <v>0.20773893902841678</v>
      </c>
      <c r="N7">
        <f>Data!U29</f>
        <v>0.22633046918588917</v>
      </c>
      <c r="O7">
        <f>Data!V29</f>
        <v>0.24492199934336156</v>
      </c>
      <c r="P7">
        <f>Data!W29</f>
        <v>0.26351352950083395</v>
      </c>
      <c r="Q7">
        <f>Data!X29</f>
        <v>0.28210505965830635</v>
      </c>
      <c r="R7">
        <f>Data!Y29</f>
        <v>0.30069658981577874</v>
      </c>
      <c r="S7">
        <f>Data!Z29</f>
        <v>0.31928811997325113</v>
      </c>
      <c r="T7">
        <f>Data!AA29</f>
        <v>0.33787965013072352</v>
      </c>
      <c r="U7">
        <f>Data!AB29</f>
        <v>0.35647118028819591</v>
      </c>
      <c r="V7">
        <f>Data!AC29</f>
        <v>0.3750627104456683</v>
      </c>
      <c r="W7">
        <f>Data!AD29</f>
        <v>0.39365424060314069</v>
      </c>
      <c r="X7">
        <f>Data!AE29</f>
        <v>0.41224577076061308</v>
      </c>
      <c r="Y7">
        <f>Data!AF29</f>
        <v>0.43083730091808548</v>
      </c>
      <c r="Z7">
        <f>Data!AG29</f>
        <v>0.44942883107555787</v>
      </c>
      <c r="AA7">
        <f>Data!AH29</f>
        <v>0.46802036123303026</v>
      </c>
      <c r="AB7">
        <f>Data!AI29</f>
        <v>0.48661189139050265</v>
      </c>
      <c r="AC7">
        <f>Data!AJ29</f>
        <v>0.50520342154797504</v>
      </c>
      <c r="AD7">
        <f>Data!AK29</f>
        <v>0.52379495170544743</v>
      </c>
      <c r="AE7">
        <f>Data!AL29</f>
        <v>0.54238648186291982</v>
      </c>
      <c r="AF7" t="e">
        <f>Data!#REF!</f>
        <v>#REF!</v>
      </c>
    </row>
    <row r="8" spans="1:32" x14ac:dyDescent="0.25">
      <c r="A8" t="s">
        <v>125</v>
      </c>
      <c r="B8">
        <f>Data!I30</f>
        <v>8.5993749223261043E-5</v>
      </c>
      <c r="C8">
        <f>Data!J30</f>
        <v>2.7507988696029353E-3</v>
      </c>
      <c r="D8">
        <f>Data!K30</f>
        <v>3.6646071844537468E-3</v>
      </c>
      <c r="E8">
        <f>Data!L30</f>
        <v>4.8833169269316716E-3</v>
      </c>
      <c r="F8">
        <f>Data!M30</f>
        <v>6.5020005156684385E-3</v>
      </c>
      <c r="G8">
        <f>Data!N30</f>
        <v>8.6402403019500262E-3</v>
      </c>
      <c r="H8">
        <f>Data!O30</f>
        <v>1.144455349460306E-2</v>
      </c>
      <c r="I8">
        <f>Data!P30</f>
        <v>1.5087926335688883E-2</v>
      </c>
      <c r="J8">
        <f>Data!Q30</f>
        <v>1.9763883561222724E-2</v>
      </c>
      <c r="K8">
        <f>Data!R30</f>
        <v>2.5671795372367447E-2</v>
      </c>
      <c r="L8">
        <f>Data!S30</f>
        <v>3.2990246293128904E-2</v>
      </c>
      <c r="M8">
        <f>Data!T30</f>
        <v>4.1837382603605554E-2</v>
      </c>
      <c r="N8">
        <f>Data!U30</f>
        <v>5.2222286769624655E-2</v>
      </c>
      <c r="O8">
        <f>Data!V30</f>
        <v>6.3999278162555642E-2</v>
      </c>
      <c r="P8">
        <f>Data!W30</f>
        <v>7.6844172136814382E-2</v>
      </c>
      <c r="Q8">
        <f>Data!X30</f>
        <v>9.0271434518008772E-2</v>
      </c>
      <c r="R8">
        <f>Data!Y30</f>
        <v>0.10369869689920316</v>
      </c>
      <c r="S8">
        <f>Data!Z30</f>
        <v>0.11654359087346189</v>
      </c>
      <c r="T8">
        <f>Data!AA30</f>
        <v>0.1283205822663929</v>
      </c>
      <c r="U8">
        <f>Data!AB30</f>
        <v>0.13870548643241198</v>
      </c>
      <c r="V8">
        <f>Data!AC30</f>
        <v>0.14755262274288866</v>
      </c>
      <c r="W8">
        <f>Data!AD30</f>
        <v>0.15487107366365013</v>
      </c>
      <c r="X8">
        <f>Data!AE30</f>
        <v>0.16077898547479483</v>
      </c>
      <c r="Y8">
        <f>Data!AF30</f>
        <v>0.16545494270032868</v>
      </c>
      <c r="Z8">
        <f>Data!AG30</f>
        <v>0.16909831554141452</v>
      </c>
      <c r="AA8">
        <f>Data!AH30</f>
        <v>0.17190262873406756</v>
      </c>
      <c r="AB8">
        <f>Data!AI30</f>
        <v>0.17404086852034914</v>
      </c>
      <c r="AC8">
        <f>Data!AJ30</f>
        <v>0.17565955210908588</v>
      </c>
      <c r="AD8">
        <f>Data!AK30</f>
        <v>0.17687826185156383</v>
      </c>
      <c r="AE8">
        <f>Data!AL30</f>
        <v>0.17779207016641463</v>
      </c>
      <c r="AF8" t="e">
        <f>Data!#REF!</f>
        <v>#REF!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Data!I31</f>
        <v>0.02</v>
      </c>
      <c r="C2">
        <f>Data!J31</f>
        <v>3.7626485762849729E-2</v>
      </c>
      <c r="D2">
        <f>Data!K31</f>
        <v>3.0767203777981318E-2</v>
      </c>
      <c r="E2">
        <f>Data!L31</f>
        <v>3.7626485762849729E-2</v>
      </c>
      <c r="F2">
        <f>Data!M31</f>
        <v>4.8725986136329197E-2</v>
      </c>
      <c r="G2">
        <f>Data!N31</f>
        <v>6.6477355714015446E-2</v>
      </c>
      <c r="H2">
        <f>Data!O31</f>
        <v>9.4341016420818685E-2</v>
      </c>
      <c r="I2">
        <f>Data!P31</f>
        <v>0.13681886358167519</v>
      </c>
      <c r="J2">
        <f>Data!Q31</f>
        <v>0.19877701333022921</v>
      </c>
      <c r="K2">
        <f>Data!R31</f>
        <v>0.28356259294259523</v>
      </c>
      <c r="L2">
        <f>Data!S31</f>
        <v>0.38998985542218251</v>
      </c>
      <c r="M2">
        <f>Data!T31</f>
        <v>0.51</v>
      </c>
      <c r="N2">
        <f>Data!U31</f>
        <v>0.63001014457781745</v>
      </c>
      <c r="O2">
        <f>Data!V31</f>
        <v>0.73643740705740479</v>
      </c>
      <c r="P2">
        <f>Data!W31</f>
        <v>0.82122298666977078</v>
      </c>
      <c r="Q2">
        <f>Data!X31</f>
        <v>0.88318113641832474</v>
      </c>
      <c r="R2">
        <f>Data!Y31</f>
        <v>0.92565898357918142</v>
      </c>
      <c r="S2">
        <f>Data!Z31</f>
        <v>0.95352264428598466</v>
      </c>
      <c r="T2">
        <f>Data!AA31</f>
        <v>0.97127401386367074</v>
      </c>
      <c r="U2">
        <f>Data!AB31</f>
        <v>0.98237351423715025</v>
      </c>
      <c r="V2">
        <f>Data!AC31</f>
        <v>0.98923279622201876</v>
      </c>
      <c r="W2">
        <f>Data!AD31</f>
        <v>0.99344100609420094</v>
      </c>
      <c r="X2">
        <f>Data!AE31</f>
        <v>0.99601126503842186</v>
      </c>
      <c r="Y2">
        <f>Data!AF31</f>
        <v>0.99757682930649805</v>
      </c>
      <c r="Z2">
        <f>Data!AG31</f>
        <v>0.9985288413883977</v>
      </c>
      <c r="AA2">
        <f>Data!AH31</f>
        <v>0.99910716982948744</v>
      </c>
      <c r="AB2">
        <f>Data!AI31</f>
        <v>0.9994582769358149</v>
      </c>
      <c r="AC2">
        <f>Data!AJ31</f>
        <v>0.99967135687214292</v>
      </c>
      <c r="AD2">
        <f>Data!AK31</f>
        <v>0.99980064156150594</v>
      </c>
      <c r="AE2">
        <f>Data!AL31</f>
        <v>0.99987907331553338</v>
      </c>
      <c r="AF2" t="e">
        <f>Data!#REF!</f>
        <v>#REF!</v>
      </c>
    </row>
    <row r="3" spans="1:32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  <c r="AF3" t="e">
        <f>Data!#REF!</f>
        <v>#REF!</v>
      </c>
    </row>
    <row r="4" spans="1:32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  <c r="AF4" t="e">
        <f>Data!#REF!</f>
        <v>#REF!</v>
      </c>
    </row>
    <row r="5" spans="1:32" x14ac:dyDescent="0.25">
      <c r="A5" t="s">
        <v>4</v>
      </c>
      <c r="B5">
        <f>Data!I34</f>
        <v>1</v>
      </c>
      <c r="C5">
        <f>Data!J34</f>
        <v>1</v>
      </c>
      <c r="D5">
        <f>Data!K34</f>
        <v>1</v>
      </c>
      <c r="E5">
        <f>Data!L34</f>
        <v>1</v>
      </c>
      <c r="F5">
        <f>Data!M34</f>
        <v>1</v>
      </c>
      <c r="G5">
        <f>Data!N34</f>
        <v>1</v>
      </c>
      <c r="H5">
        <f>Data!O34</f>
        <v>1</v>
      </c>
      <c r="I5">
        <f>Data!P34</f>
        <v>1</v>
      </c>
      <c r="J5">
        <f>Data!Q34</f>
        <v>1</v>
      </c>
      <c r="K5">
        <f>Data!R34</f>
        <v>1</v>
      </c>
      <c r="L5">
        <f>Data!S34</f>
        <v>1</v>
      </c>
      <c r="M5">
        <f>Data!T34</f>
        <v>1</v>
      </c>
      <c r="N5">
        <f>Data!U34</f>
        <v>1</v>
      </c>
      <c r="O5">
        <f>Data!V34</f>
        <v>1</v>
      </c>
      <c r="P5">
        <f>Data!W34</f>
        <v>1</v>
      </c>
      <c r="Q5">
        <f>Data!X34</f>
        <v>1</v>
      </c>
      <c r="R5">
        <f>Data!Y34</f>
        <v>1</v>
      </c>
      <c r="S5">
        <f>Data!Z34</f>
        <v>1</v>
      </c>
      <c r="T5">
        <f>Data!AA34</f>
        <v>1</v>
      </c>
      <c r="U5">
        <f>Data!AB34</f>
        <v>1</v>
      </c>
      <c r="V5">
        <f>Data!AC34</f>
        <v>1</v>
      </c>
      <c r="W5">
        <f>Data!AD34</f>
        <v>1</v>
      </c>
      <c r="X5">
        <f>Data!AE34</f>
        <v>1</v>
      </c>
      <c r="Y5">
        <f>Data!AF34</f>
        <v>1</v>
      </c>
      <c r="Z5">
        <f>Data!AG34</f>
        <v>1</v>
      </c>
      <c r="AA5">
        <f>Data!AH34</f>
        <v>1</v>
      </c>
      <c r="AB5">
        <f>Data!AI34</f>
        <v>1</v>
      </c>
      <c r="AC5">
        <f>Data!AJ34</f>
        <v>1</v>
      </c>
      <c r="AD5">
        <f>Data!AK34</f>
        <v>1</v>
      </c>
      <c r="AE5">
        <f>Data!AL34</f>
        <v>1</v>
      </c>
      <c r="AF5" t="e">
        <f>Data!#REF!</f>
        <v>#REF!</v>
      </c>
    </row>
    <row r="6" spans="1:32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  <c r="AF6" t="e">
        <f>Data!#REF!</f>
        <v>#REF!</v>
      </c>
    </row>
    <row r="7" spans="1:32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  <c r="AF7" t="e">
        <f>Data!#REF!</f>
        <v>#REF!</v>
      </c>
    </row>
    <row r="8" spans="1:32" x14ac:dyDescent="0.25">
      <c r="A8" t="s">
        <v>125</v>
      </c>
      <c r="B8">
        <f>Data!I37</f>
        <v>5.9115618406095638E-5</v>
      </c>
      <c r="C8">
        <f>Data!J37</f>
        <v>1.4935407916627746E-4</v>
      </c>
      <c r="D8">
        <f>Data!K37</f>
        <v>1.8029842670274726E-4</v>
      </c>
      <c r="E8">
        <f>Data!L37</f>
        <v>2.2156767015833498E-4</v>
      </c>
      <c r="F8">
        <f>Data!M37</f>
        <v>2.7638125273076781E-4</v>
      </c>
      <c r="G8">
        <f>Data!N37</f>
        <v>3.4878859898456794E-4</v>
      </c>
      <c r="H8">
        <f>Data!O37</f>
        <v>4.4375123023259936E-4</v>
      </c>
      <c r="I8">
        <f>Data!P37</f>
        <v>5.6712699029875862E-4</v>
      </c>
      <c r="J8">
        <f>Data!Q37</f>
        <v>7.2546921929916906E-4</v>
      </c>
      <c r="K8">
        <f>Data!R37</f>
        <v>9.2552920269812025E-4</v>
      </c>
      <c r="L8">
        <f>Data!S37</f>
        <v>1.173354359287566E-3</v>
      </c>
      <c r="M8">
        <f>Data!T37</f>
        <v>1.4729454838645032E-3</v>
      </c>
      <c r="N8">
        <f>Data!U37</f>
        <v>1.8246101365315041E-3</v>
      </c>
      <c r="O8">
        <f>Data!V37</f>
        <v>2.2234151251426739E-3</v>
      </c>
      <c r="P8">
        <f>Data!W37</f>
        <v>2.6583825649754587E-3</v>
      </c>
      <c r="Q8">
        <f>Data!X37</f>
        <v>3.1130707822246968E-3</v>
      </c>
      <c r="R8">
        <f>Data!Y37</f>
        <v>3.5677589994739349E-3</v>
      </c>
      <c r="S8">
        <f>Data!Z37</f>
        <v>4.0027264393067193E-3</v>
      </c>
      <c r="T8">
        <f>Data!AA37</f>
        <v>4.4015314279178897E-3</v>
      </c>
      <c r="U8">
        <f>Data!AB37</f>
        <v>4.7531960805848898E-3</v>
      </c>
      <c r="V8">
        <f>Data!AC37</f>
        <v>5.0527872051618272E-3</v>
      </c>
      <c r="W8">
        <f>Data!AD37</f>
        <v>5.3006123617512736E-3</v>
      </c>
      <c r="X8">
        <f>Data!AE37</f>
        <v>5.5006723451502251E-3</v>
      </c>
      <c r="Y8">
        <f>Data!AF37</f>
        <v>5.6590145741506354E-3</v>
      </c>
      <c r="Z8">
        <f>Data!AG37</f>
        <v>5.782390334216795E-3</v>
      </c>
      <c r="AA8">
        <f>Data!AH37</f>
        <v>5.8773529654648259E-3</v>
      </c>
      <c r="AB8">
        <f>Data!AI37</f>
        <v>5.9497603117186259E-3</v>
      </c>
      <c r="AC8">
        <f>Data!AJ37</f>
        <v>6.0045738942910579E-3</v>
      </c>
      <c r="AD8">
        <f>Data!AK37</f>
        <v>6.045843137746647E-3</v>
      </c>
      <c r="AE8">
        <f>Data!AL37</f>
        <v>6.0767874852831159E-3</v>
      </c>
      <c r="AF8" t="e">
        <f>Data!#REF!</f>
        <v>#REF!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  <c r="AF2" t="e">
        <f>Data!#REF!</f>
        <v>#REF!</v>
      </c>
    </row>
    <row r="3" spans="1:32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  <c r="AF3" t="e">
        <f>Data!#REF!</f>
        <v>#REF!</v>
      </c>
    </row>
    <row r="4" spans="1:32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  <c r="AF4" t="e">
        <f>Data!#REF!</f>
        <v>#REF!</v>
      </c>
    </row>
    <row r="5" spans="1:32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  <c r="AF5" t="e">
        <f>Data!#REF!</f>
        <v>#REF!</v>
      </c>
    </row>
    <row r="6" spans="1:32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  <c r="AF6" t="e">
        <f>Data!#REF!</f>
        <v>#REF!</v>
      </c>
    </row>
    <row r="7" spans="1:32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  <c r="AF7" t="e">
        <f>Data!#REF!</f>
        <v>#REF!</v>
      </c>
    </row>
    <row r="8" spans="1:32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  <c r="AF2" t="e">
        <f>Data!#REF!</f>
        <v>#REF!</v>
      </c>
    </row>
    <row r="3" spans="1:32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  <c r="AF3" t="e">
        <f>Data!#REF!</f>
        <v>#REF!</v>
      </c>
    </row>
    <row r="4" spans="1:32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  <c r="AF4" t="e">
        <f>Data!#REF!</f>
        <v>#REF!</v>
      </c>
    </row>
    <row r="5" spans="1:32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  <c r="AF5" t="e">
        <f>Data!#REF!</f>
        <v>#REF!</v>
      </c>
    </row>
    <row r="6" spans="1:32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  <c r="AF6" t="e">
        <f>Data!#REF!</f>
        <v>#REF!</v>
      </c>
    </row>
    <row r="7" spans="1:32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  <c r="AF7" t="e">
        <f>Data!#REF!</f>
        <v>#REF!</v>
      </c>
    </row>
    <row r="8" spans="1:32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Data!I52</f>
        <v>0.75216927859794647</v>
      </c>
      <c r="C2">
        <f>Data!J52</f>
        <v>0.75583073753050711</v>
      </c>
      <c r="D2">
        <f>Data!K52</f>
        <v>0.75708631588086017</v>
      </c>
      <c r="E2">
        <f>Data!L52</f>
        <v>0.75876083070322697</v>
      </c>
      <c r="F2">
        <f>Data!M52</f>
        <v>0.76098491209651287</v>
      </c>
      <c r="G2">
        <f>Data!N52</f>
        <v>0.76392286696066514</v>
      </c>
      <c r="H2">
        <f>Data!O52</f>
        <v>0.76777601085866032</v>
      </c>
      <c r="I2">
        <f>Data!P52</f>
        <v>0.77278202797098927</v>
      </c>
      <c r="J2">
        <f>Data!Q52</f>
        <v>0.77920682249752604</v>
      </c>
      <c r="K2">
        <f>Data!R52</f>
        <v>0.78732433034388383</v>
      </c>
      <c r="L2">
        <f>Data!S52</f>
        <v>0.79737992776502331</v>
      </c>
      <c r="M2">
        <f>Data!T52</f>
        <v>0.80953594849008148</v>
      </c>
      <c r="N2">
        <f>Data!U52</f>
        <v>0.82380487188401408</v>
      </c>
      <c r="O2">
        <f>Data!V52</f>
        <v>0.83998653185027594</v>
      </c>
      <c r="P2">
        <f>Data!W52</f>
        <v>0.8576354966545553</v>
      </c>
      <c r="Q2">
        <f>Data!X52</f>
        <v>0.87608463929897318</v>
      </c>
      <c r="R2">
        <f>Data!Y52</f>
        <v>0.89453378194339117</v>
      </c>
      <c r="S2">
        <f>Data!Z52</f>
        <v>0.91218274674767053</v>
      </c>
      <c r="T2">
        <f>Data!AA52</f>
        <v>0.92836440671393228</v>
      </c>
      <c r="U2">
        <f>Data!AB52</f>
        <v>0.94263333010786499</v>
      </c>
      <c r="V2">
        <f>Data!AC52</f>
        <v>0.95478935083292327</v>
      </c>
      <c r="W2">
        <f>Data!AD52</f>
        <v>0.96484494825406264</v>
      </c>
      <c r="X2">
        <f>Data!AE52</f>
        <v>0.97296245610042043</v>
      </c>
      <c r="Y2">
        <f>Data!AF52</f>
        <v>0.9793872506269572</v>
      </c>
      <c r="Z2">
        <f>Data!AG52</f>
        <v>0.98439326773928615</v>
      </c>
      <c r="AA2">
        <f>Data!AH52</f>
        <v>0.98824641163728133</v>
      </c>
      <c r="AB2">
        <f>Data!AI52</f>
        <v>0.9911843665014336</v>
      </c>
      <c r="AC2">
        <f>Data!AJ52</f>
        <v>0.99340844789471949</v>
      </c>
      <c r="AD2">
        <f>Data!AK52</f>
        <v>0.99508296271708629</v>
      </c>
      <c r="AE2">
        <f>Data!AL52</f>
        <v>0.99633854106743935</v>
      </c>
      <c r="AF2" t="e">
        <f>Data!#REF!</f>
        <v>#REF!</v>
      </c>
    </row>
    <row r="3" spans="1:32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  <c r="AF3" t="e">
        <f>Data!#REF!</f>
        <v>#REF!</v>
      </c>
    </row>
    <row r="4" spans="1:32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  <c r="AF4" t="e">
        <f>Data!#REF!</f>
        <v>#REF!</v>
      </c>
    </row>
    <row r="5" spans="1:32" x14ac:dyDescent="0.25">
      <c r="A5" t="s">
        <v>4</v>
      </c>
      <c r="B5">
        <f>Data!I55</f>
        <v>0.24783072140205353</v>
      </c>
      <c r="C5">
        <f>Data!J55</f>
        <v>0.2478307214020532</v>
      </c>
      <c r="D5">
        <f>Data!K55</f>
        <v>0.27469390992341403</v>
      </c>
      <c r="E5">
        <f>Data!L55</f>
        <v>0.30155709844476775</v>
      </c>
      <c r="F5">
        <f>Data!M55</f>
        <v>0.32842028696612147</v>
      </c>
      <c r="G5">
        <f>Data!N55</f>
        <v>0.35528347548747519</v>
      </c>
      <c r="H5">
        <f>Data!O55</f>
        <v>0.38214666400883601</v>
      </c>
      <c r="I5">
        <f>Data!P55</f>
        <v>0.40900985253018973</v>
      </c>
      <c r="J5">
        <f>Data!Q55</f>
        <v>0.43587304105154345</v>
      </c>
      <c r="K5">
        <f>Data!R55</f>
        <v>0.46273622957289717</v>
      </c>
      <c r="L5">
        <f>Data!S55</f>
        <v>0.48959941809425089</v>
      </c>
      <c r="M5">
        <f>Data!T55</f>
        <v>0.51646260661561172</v>
      </c>
      <c r="N5">
        <f>Data!U55</f>
        <v>0.54332579513696544</v>
      </c>
      <c r="O5">
        <f>Data!V55</f>
        <v>0.57018898365831916</v>
      </c>
      <c r="P5">
        <f>Data!W55</f>
        <v>0.59705217217967288</v>
      </c>
      <c r="Q5">
        <f>Data!X55</f>
        <v>0.6239153607010266</v>
      </c>
      <c r="R5">
        <f>Data!Y55</f>
        <v>0.65077854922238743</v>
      </c>
      <c r="S5">
        <f>Data!Z55</f>
        <v>0.67764173774374115</v>
      </c>
      <c r="T5">
        <f>Data!AA55</f>
        <v>0.70450492626509487</v>
      </c>
      <c r="U5">
        <f>Data!AB55</f>
        <v>0.73136811478644859</v>
      </c>
      <c r="V5">
        <f>Data!AC55</f>
        <v>0.75823130330780941</v>
      </c>
      <c r="W5">
        <f>Data!AD55</f>
        <v>0.78509449182916313</v>
      </c>
      <c r="X5">
        <f>Data!AE55</f>
        <v>0.81195768035051685</v>
      </c>
      <c r="Y5">
        <f>Data!AF55</f>
        <v>0.83882086887187057</v>
      </c>
      <c r="Z5">
        <f>Data!AG55</f>
        <v>0.86568405739322429</v>
      </c>
      <c r="AA5">
        <f>Data!AH55</f>
        <v>0.89254724591458512</v>
      </c>
      <c r="AB5">
        <f>Data!AI55</f>
        <v>0.91941043443593884</v>
      </c>
      <c r="AC5">
        <f>Data!AJ55</f>
        <v>0.94627362295729256</v>
      </c>
      <c r="AD5">
        <f>Data!AK55</f>
        <v>0.97313681147864628</v>
      </c>
      <c r="AE5">
        <f>Data!AL55</f>
        <v>1</v>
      </c>
      <c r="AF5" t="e">
        <f>Data!#REF!</f>
        <v>#REF!</v>
      </c>
    </row>
    <row r="6" spans="1:32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  <c r="AF6" t="e">
        <f>Data!#REF!</f>
        <v>#REF!</v>
      </c>
    </row>
    <row r="7" spans="1:32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  <c r="AF7" t="e">
        <f>Data!#REF!</f>
        <v>#REF!</v>
      </c>
    </row>
    <row r="8" spans="1:32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  <c r="AF2" t="e">
        <f>Data!#REF!</f>
        <v>#REF!</v>
      </c>
    </row>
    <row r="3" spans="1:32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  <c r="AF3" t="e">
        <f>Data!#REF!</f>
        <v>#REF!</v>
      </c>
    </row>
    <row r="4" spans="1:32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  <c r="AF4" t="e">
        <f>Data!#REF!</f>
        <v>#REF!</v>
      </c>
    </row>
    <row r="5" spans="1:32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  <c r="AF5" t="e">
        <f>Data!#REF!</f>
        <v>#REF!</v>
      </c>
    </row>
    <row r="6" spans="1:32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  <c r="AF6" t="e">
        <f>Data!#REF!</f>
        <v>#REF!</v>
      </c>
    </row>
    <row r="7" spans="1:32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  <c r="AF7" t="e">
        <f>Data!#REF!</f>
        <v>#REF!</v>
      </c>
    </row>
    <row r="8" spans="1:32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  <c r="AF2" t="e">
        <f>Data!#REF!</f>
        <v>#REF!</v>
      </c>
    </row>
    <row r="3" spans="1:32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  <c r="AF3" t="e">
        <f>Data!#REF!</f>
        <v>#REF!</v>
      </c>
    </row>
    <row r="4" spans="1:32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  <c r="AF4" t="e">
        <f>Data!#REF!</f>
        <v>#REF!</v>
      </c>
    </row>
    <row r="5" spans="1:32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  <c r="AF5" t="e">
        <f>Data!#REF!</f>
        <v>#REF!</v>
      </c>
    </row>
    <row r="6" spans="1:32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  <c r="AF6" t="e">
        <f>Data!#REF!</f>
        <v>#REF!</v>
      </c>
    </row>
    <row r="7" spans="1:32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  <c r="AF7" t="e">
        <f>Data!#REF!</f>
        <v>#REF!</v>
      </c>
    </row>
    <row r="8" spans="1:32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  <c r="AF2" t="e">
        <f>Data!#REF!</f>
        <v>#REF!</v>
      </c>
    </row>
    <row r="3" spans="1:32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  <c r="AF3" t="e">
        <f>Data!#REF!</f>
        <v>#REF!</v>
      </c>
    </row>
    <row r="4" spans="1:32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  <c r="AF4" t="e">
        <f>Data!#REF!</f>
        <v>#REF!</v>
      </c>
    </row>
    <row r="5" spans="1:32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  <c r="AF5" t="e">
        <f>Data!#REF!</f>
        <v>#REF!</v>
      </c>
    </row>
    <row r="6" spans="1:32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  <c r="AF6" t="e">
        <f>Data!#REF!</f>
        <v>#REF!</v>
      </c>
    </row>
    <row r="7" spans="1:32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  <c r="AF7" t="e">
        <f>Data!#REF!</f>
        <v>#REF!</v>
      </c>
    </row>
    <row r="8" spans="1:32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f>Data!I80</f>
        <v>0</v>
      </c>
      <c r="C2">
        <f>Data!J80</f>
        <v>0.20587037180094733</v>
      </c>
      <c r="D2">
        <f>Data!K80</f>
        <v>0.38936076605077802</v>
      </c>
      <c r="E2">
        <f>Data!L80</f>
        <v>0.61063923394922204</v>
      </c>
      <c r="F2">
        <f>Data!M80</f>
        <v>0.79412962819905275</v>
      </c>
      <c r="G2">
        <f>Data!N80</f>
        <v>0.90465053510089055</v>
      </c>
      <c r="H2">
        <f>Data!O80</f>
        <v>0.95890872179953501</v>
      </c>
      <c r="I2">
        <f>Data!P80</f>
        <v>0.98287596668427235</v>
      </c>
      <c r="J2">
        <f>Data!Q80</f>
        <v>0.99296641284500486</v>
      </c>
      <c r="K2">
        <f>Data!R80</f>
        <v>0.99712837084429951</v>
      </c>
      <c r="L2">
        <f>Data!S80</f>
        <v>0.99883048973494448</v>
      </c>
      <c r="M2">
        <f>Data!T80</f>
        <v>0.99952418238116159</v>
      </c>
      <c r="N2">
        <f>Data!U80</f>
        <v>0.99980649235289876</v>
      </c>
      <c r="O2">
        <f>Data!V80</f>
        <v>0.99992131662628869</v>
      </c>
      <c r="P2">
        <f>Data!W80</f>
        <v>0.99996800823372822</v>
      </c>
      <c r="Q2">
        <f>Data!X80</f>
        <v>0.99998699287153348</v>
      </c>
      <c r="R2">
        <f>Data!Y80</f>
        <v>0.99999471165538534</v>
      </c>
      <c r="S2">
        <f>Data!Z80</f>
        <v>0.99999784991278184</v>
      </c>
      <c r="T2">
        <f>Data!AA80</f>
        <v>0.99999912583865591</v>
      </c>
      <c r="U2">
        <f>Data!AB80</f>
        <v>0.99999964459233537</v>
      </c>
      <c r="V2">
        <f>Data!AC80</f>
        <v>0.99999985550199622</v>
      </c>
      <c r="W2">
        <f>Data!AD80</f>
        <v>0.99999994125149072</v>
      </c>
      <c r="X2">
        <f>Data!AE80</f>
        <v>0.99999997611463776</v>
      </c>
      <c r="Y2">
        <f>Data!AF80</f>
        <v>0.99999999028893638</v>
      </c>
      <c r="Z2">
        <f>Data!AG80</f>
        <v>0.99999999605177603</v>
      </c>
      <c r="AA2">
        <f>Data!AH80</f>
        <v>0.99999999839477205</v>
      </c>
      <c r="AB2">
        <f>Data!AI80</f>
        <v>0.99999999934736294</v>
      </c>
      <c r="AC2">
        <f>Data!AJ80</f>
        <v>0.99999999973465759</v>
      </c>
      <c r="AD2">
        <f>Data!AK80</f>
        <v>0.99999999989211985</v>
      </c>
      <c r="AE2">
        <f>Data!AL80</f>
        <v>0.99999999995613909</v>
      </c>
      <c r="AF2" t="e">
        <f>Data!#REF!</f>
        <v>#REF!</v>
      </c>
    </row>
    <row r="3" spans="1:32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  <c r="AF3" t="e">
        <f>Data!#REF!</f>
        <v>#REF!</v>
      </c>
    </row>
    <row r="4" spans="1:32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  <c r="AF4" t="e">
        <f>Data!#REF!</f>
        <v>#REF!</v>
      </c>
    </row>
    <row r="5" spans="1:32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  <c r="AF5" t="e">
        <f>Data!#REF!</f>
        <v>#REF!</v>
      </c>
    </row>
    <row r="6" spans="1:32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  <c r="AF6" t="e">
        <f>Data!#REF!</f>
        <v>#REF!</v>
      </c>
    </row>
    <row r="7" spans="1:32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  <c r="AF7" t="e">
        <f>Data!#REF!</f>
        <v>#REF!</v>
      </c>
    </row>
    <row r="8" spans="1:32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  <c r="AF8" t="e">
        <f>Data!#REF!</f>
        <v>#REF!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  <c r="AF1" t="e">
        <f>Data!#REF!</f>
        <v>#REF!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127466.0117345309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2120.6909179999998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1897.4974391190394</v>
      </c>
      <c r="C5" s="5">
        <v>0</v>
      </c>
      <c r="D5" s="5">
        <v>0</v>
      </c>
      <c r="E5" s="5">
        <v>625.20256088096039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10518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49" workbookViewId="0">
      <selection activeCell="A70" sqref="A70:AE77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550515</v>
      </c>
      <c r="C62" s="39">
        <v>981180</v>
      </c>
      <c r="D62" s="39">
        <v>2134210</v>
      </c>
      <c r="E62" s="39">
        <v>3383300</v>
      </c>
      <c r="F62" s="39">
        <v>5346390</v>
      </c>
      <c r="G62" s="39">
        <v>7195450</v>
      </c>
      <c r="H62" s="39">
        <v>8477080</v>
      </c>
      <c r="I62" s="39">
        <v>9237380</v>
      </c>
      <c r="J62" s="39">
        <v>9937520</v>
      </c>
      <c r="K62" s="39">
        <v>10601700</v>
      </c>
      <c r="L62" s="39">
        <v>11080300</v>
      </c>
      <c r="M62" s="39">
        <v>11438000</v>
      </c>
      <c r="N62" s="39">
        <v>11570000</v>
      </c>
      <c r="O62" s="39">
        <v>11970800</v>
      </c>
      <c r="P62" s="39">
        <v>12365900</v>
      </c>
      <c r="Q62" s="39">
        <v>12444200</v>
      </c>
      <c r="R62" s="39">
        <v>12531200</v>
      </c>
      <c r="S62" s="39">
        <v>12626300</v>
      </c>
      <c r="T62" s="39">
        <v>12722700</v>
      </c>
      <c r="U62" s="39">
        <v>12828700</v>
      </c>
      <c r="V62" s="39">
        <v>12937100</v>
      </c>
      <c r="W62" s="39">
        <v>13049800</v>
      </c>
      <c r="X62" s="39">
        <v>13159100</v>
      </c>
      <c r="Y62" s="39">
        <v>13271700</v>
      </c>
      <c r="Z62" s="39">
        <v>13389100</v>
      </c>
      <c r="AA62" s="39">
        <v>13527800</v>
      </c>
      <c r="AB62" s="39">
        <v>13671000</v>
      </c>
      <c r="AC62" s="39">
        <v>13820300</v>
      </c>
      <c r="AD62" s="39">
        <v>13972700</v>
      </c>
      <c r="AE62" s="39">
        <v>14136600</v>
      </c>
    </row>
    <row r="63" spans="1:31" x14ac:dyDescent="0.25">
      <c r="A63" t="s">
        <v>954</v>
      </c>
      <c r="B63">
        <v>5691</v>
      </c>
      <c r="C63">
        <v>6120</v>
      </c>
      <c r="D63">
        <v>5886</v>
      </c>
      <c r="E63">
        <v>5469</v>
      </c>
      <c r="F63">
        <v>4800</v>
      </c>
      <c r="G63">
        <v>4248</v>
      </c>
      <c r="H63">
        <v>3945</v>
      </c>
      <c r="I63">
        <v>3849</v>
      </c>
      <c r="J63">
        <v>3786</v>
      </c>
      <c r="K63">
        <v>3744</v>
      </c>
      <c r="L63">
        <v>3792</v>
      </c>
      <c r="M63">
        <v>3924</v>
      </c>
      <c r="N63">
        <v>4227</v>
      </c>
      <c r="O63">
        <v>4419</v>
      </c>
      <c r="P63">
        <v>4611</v>
      </c>
      <c r="Q63">
        <v>5007</v>
      </c>
      <c r="R63">
        <v>5409</v>
      </c>
      <c r="S63">
        <v>5799</v>
      </c>
      <c r="T63">
        <v>6162</v>
      </c>
      <c r="U63">
        <v>6489</v>
      </c>
      <c r="V63">
        <v>6774</v>
      </c>
      <c r="W63">
        <v>7017</v>
      </c>
      <c r="X63">
        <v>7218</v>
      </c>
      <c r="Y63">
        <v>7389</v>
      </c>
      <c r="Z63">
        <v>7530</v>
      </c>
      <c r="AA63">
        <v>7647</v>
      </c>
      <c r="AB63">
        <v>7761</v>
      </c>
      <c r="AC63">
        <v>7860</v>
      </c>
      <c r="AD63">
        <v>7944</v>
      </c>
      <c r="AE63">
        <v>8031</v>
      </c>
    </row>
    <row r="64" spans="1:31" x14ac:dyDescent="0.25">
      <c r="A64" t="s">
        <v>955</v>
      </c>
      <c r="B64" s="39">
        <v>16642700</v>
      </c>
      <c r="C64" s="39">
        <v>16790000</v>
      </c>
      <c r="D64" s="39">
        <v>15803400</v>
      </c>
      <c r="E64" s="39">
        <v>14613800</v>
      </c>
      <c r="F64" s="39">
        <v>12678400</v>
      </c>
      <c r="G64" s="39">
        <v>10983200</v>
      </c>
      <c r="H64" s="39">
        <v>9905290</v>
      </c>
      <c r="I64" s="39">
        <v>9320480</v>
      </c>
      <c r="J64" s="39">
        <v>8738890</v>
      </c>
      <c r="K64" s="39">
        <v>8159440</v>
      </c>
      <c r="L64" s="39">
        <v>7741480</v>
      </c>
      <c r="M64" s="39">
        <v>7435720</v>
      </c>
      <c r="N64" s="39">
        <v>7393000</v>
      </c>
      <c r="O64" s="39">
        <v>7102540</v>
      </c>
      <c r="P64" s="39">
        <v>6807350</v>
      </c>
      <c r="Q64" s="39">
        <v>6815910</v>
      </c>
      <c r="R64" s="39">
        <v>6830590</v>
      </c>
      <c r="S64" s="39">
        <v>6850700</v>
      </c>
      <c r="T64" s="39">
        <v>6870350</v>
      </c>
      <c r="U64" s="39">
        <v>6897590</v>
      </c>
      <c r="V64" s="39">
        <v>6925950</v>
      </c>
      <c r="W64" s="39">
        <v>6955990</v>
      </c>
      <c r="X64" s="39">
        <v>6985320</v>
      </c>
      <c r="Y64" s="39">
        <v>7016390</v>
      </c>
      <c r="Z64" s="39">
        <v>7051750</v>
      </c>
      <c r="AA64" s="39">
        <v>7091680</v>
      </c>
      <c r="AB64" s="39">
        <v>7140140</v>
      </c>
      <c r="AC64" s="39">
        <v>7188840</v>
      </c>
      <c r="AD64" s="39">
        <v>7236880</v>
      </c>
      <c r="AE64" s="39">
        <v>7292160</v>
      </c>
    </row>
    <row r="65" spans="1:31" x14ac:dyDescent="0.25">
      <c r="A65" t="s">
        <v>956</v>
      </c>
      <c r="B65">
        <v>73620</v>
      </c>
      <c r="C65">
        <v>73860</v>
      </c>
      <c r="D65">
        <v>84006</v>
      </c>
      <c r="E65">
        <v>90720</v>
      </c>
      <c r="F65">
        <v>90099</v>
      </c>
      <c r="G65">
        <v>87912</v>
      </c>
      <c r="H65">
        <v>88155</v>
      </c>
      <c r="I65">
        <v>91404</v>
      </c>
      <c r="J65">
        <v>93561</v>
      </c>
      <c r="K65">
        <v>94728</v>
      </c>
      <c r="L65">
        <v>96843</v>
      </c>
      <c r="M65">
        <v>99741</v>
      </c>
      <c r="N65">
        <v>105876</v>
      </c>
      <c r="O65">
        <v>108183</v>
      </c>
      <c r="P65">
        <v>109869</v>
      </c>
      <c r="Q65">
        <v>116277</v>
      </c>
      <c r="R65">
        <v>122769</v>
      </c>
      <c r="S65">
        <v>129399</v>
      </c>
      <c r="T65">
        <v>136098</v>
      </c>
      <c r="U65">
        <v>142968</v>
      </c>
      <c r="V65">
        <v>149868</v>
      </c>
      <c r="W65">
        <v>156921</v>
      </c>
      <c r="X65">
        <v>163947</v>
      </c>
      <c r="Y65">
        <v>171171</v>
      </c>
      <c r="Z65">
        <v>178521</v>
      </c>
      <c r="AA65">
        <v>186102</v>
      </c>
      <c r="AB65">
        <v>193941</v>
      </c>
      <c r="AC65">
        <v>201963</v>
      </c>
      <c r="AD65">
        <v>210069</v>
      </c>
      <c r="AE65">
        <v>218508</v>
      </c>
    </row>
    <row r="66" spans="1:31" x14ac:dyDescent="0.25">
      <c r="A66" t="s">
        <v>957</v>
      </c>
      <c r="B66" s="39">
        <v>210285</v>
      </c>
      <c r="C66" s="39">
        <v>240456</v>
      </c>
      <c r="D66" s="39">
        <v>433935</v>
      </c>
      <c r="E66" s="39">
        <v>502812</v>
      </c>
      <c r="F66" s="39">
        <v>545760</v>
      </c>
      <c r="G66" s="39">
        <v>527808</v>
      </c>
      <c r="H66" s="39">
        <v>500604</v>
      </c>
      <c r="I66" s="39">
        <v>485103</v>
      </c>
      <c r="J66" s="39">
        <v>491847</v>
      </c>
      <c r="K66" s="39">
        <v>503157</v>
      </c>
      <c r="L66" s="39">
        <v>522648</v>
      </c>
      <c r="M66" s="39">
        <v>536769</v>
      </c>
      <c r="N66" s="39">
        <v>540720</v>
      </c>
      <c r="O66" s="39">
        <v>555405</v>
      </c>
      <c r="P66" s="39">
        <v>570003</v>
      </c>
      <c r="Q66" s="39">
        <v>570651</v>
      </c>
      <c r="R66" s="39">
        <v>571872</v>
      </c>
      <c r="S66" s="39">
        <v>573432</v>
      </c>
      <c r="T66" s="39">
        <v>575142</v>
      </c>
      <c r="U66" s="39">
        <v>577272</v>
      </c>
      <c r="V66" s="39">
        <v>579492</v>
      </c>
      <c r="W66" s="39">
        <v>581934</v>
      </c>
      <c r="X66" s="39">
        <v>584238</v>
      </c>
      <c r="Y66" s="39">
        <v>586575</v>
      </c>
      <c r="Z66" s="39">
        <v>589371</v>
      </c>
      <c r="AA66" s="39">
        <v>592536</v>
      </c>
      <c r="AB66" s="39">
        <v>596439</v>
      </c>
      <c r="AC66" s="39">
        <v>600312</v>
      </c>
      <c r="AD66" s="39">
        <v>604455</v>
      </c>
      <c r="AE66" s="39">
        <v>608892</v>
      </c>
    </row>
    <row r="67" spans="1:31" x14ac:dyDescent="0.25">
      <c r="A67" t="s">
        <v>958</v>
      </c>
      <c r="B67">
        <v>4587</v>
      </c>
      <c r="C67">
        <v>4950</v>
      </c>
      <c r="D67">
        <v>4959</v>
      </c>
      <c r="E67">
        <v>4896</v>
      </c>
      <c r="F67">
        <v>4524</v>
      </c>
      <c r="G67">
        <v>4155</v>
      </c>
      <c r="H67">
        <v>3948</v>
      </c>
      <c r="I67">
        <v>3900</v>
      </c>
      <c r="J67">
        <v>3831</v>
      </c>
      <c r="K67">
        <v>3741</v>
      </c>
      <c r="L67">
        <v>3702</v>
      </c>
      <c r="M67">
        <v>3705</v>
      </c>
      <c r="N67">
        <v>3831</v>
      </c>
      <c r="O67">
        <v>3822</v>
      </c>
      <c r="P67">
        <v>3798</v>
      </c>
      <c r="Q67">
        <v>3939</v>
      </c>
      <c r="R67">
        <v>4083</v>
      </c>
      <c r="S67">
        <v>4227</v>
      </c>
      <c r="T67">
        <v>4377</v>
      </c>
      <c r="U67">
        <v>4530</v>
      </c>
      <c r="V67">
        <v>4683</v>
      </c>
      <c r="W67">
        <v>4839</v>
      </c>
      <c r="X67">
        <v>4998</v>
      </c>
      <c r="Y67">
        <v>5160</v>
      </c>
      <c r="Z67">
        <v>5325</v>
      </c>
      <c r="AA67">
        <v>5493</v>
      </c>
      <c r="AB67">
        <v>5673</v>
      </c>
      <c r="AC67">
        <v>5853</v>
      </c>
      <c r="AD67">
        <v>6030</v>
      </c>
      <c r="AE67">
        <v>6222</v>
      </c>
    </row>
    <row r="68" spans="1:31" x14ac:dyDescent="0.25">
      <c r="A68" t="s">
        <v>959</v>
      </c>
      <c r="B68">
        <v>831</v>
      </c>
      <c r="C68">
        <v>654</v>
      </c>
      <c r="D68">
        <v>435</v>
      </c>
      <c r="E68">
        <v>393</v>
      </c>
      <c r="F68">
        <v>378</v>
      </c>
      <c r="G68">
        <v>366</v>
      </c>
      <c r="H68">
        <v>372</v>
      </c>
      <c r="I68">
        <v>405</v>
      </c>
      <c r="J68">
        <v>474</v>
      </c>
      <c r="K68">
        <v>570</v>
      </c>
      <c r="L68">
        <v>696</v>
      </c>
      <c r="M68">
        <v>846</v>
      </c>
      <c r="N68">
        <v>1011</v>
      </c>
      <c r="O68">
        <v>1224</v>
      </c>
      <c r="P68">
        <v>1467</v>
      </c>
      <c r="Q68">
        <v>1692</v>
      </c>
      <c r="R68">
        <v>1923</v>
      </c>
      <c r="S68">
        <v>2151</v>
      </c>
      <c r="T68">
        <v>2364</v>
      </c>
      <c r="U68">
        <v>2562</v>
      </c>
      <c r="V68">
        <v>2739</v>
      </c>
      <c r="W68">
        <v>2895</v>
      </c>
      <c r="X68">
        <v>3030</v>
      </c>
      <c r="Y68">
        <v>3144</v>
      </c>
      <c r="Z68">
        <v>3243</v>
      </c>
      <c r="AA68">
        <v>3333</v>
      </c>
      <c r="AB68">
        <v>3414</v>
      </c>
      <c r="AC68">
        <v>3486</v>
      </c>
      <c r="AD68">
        <v>3555</v>
      </c>
      <c r="AE68">
        <v>3618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193113</v>
      </c>
      <c r="C71" s="39">
        <v>565004</v>
      </c>
      <c r="D71" s="39">
        <v>1944640</v>
      </c>
      <c r="E71" s="39">
        <v>3383300</v>
      </c>
      <c r="F71" s="39">
        <v>5346390</v>
      </c>
      <c r="G71" s="39">
        <v>7195450</v>
      </c>
      <c r="H71" s="39">
        <v>8477080</v>
      </c>
      <c r="I71" s="39">
        <v>9223710</v>
      </c>
      <c r="J71" s="39">
        <v>9613730</v>
      </c>
      <c r="K71" s="39">
        <v>9888900</v>
      </c>
      <c r="L71" s="39">
        <v>9982530</v>
      </c>
      <c r="M71" s="39">
        <v>10045700</v>
      </c>
      <c r="N71" s="39">
        <v>9789410</v>
      </c>
      <c r="O71" s="39">
        <v>9884900</v>
      </c>
      <c r="P71" s="39">
        <v>9971200</v>
      </c>
      <c r="Q71" s="39">
        <v>10043700</v>
      </c>
      <c r="R71" s="39">
        <v>10122600</v>
      </c>
      <c r="S71" s="39">
        <v>10207900</v>
      </c>
      <c r="T71" s="39">
        <v>10294500</v>
      </c>
      <c r="U71" s="39">
        <v>10388100</v>
      </c>
      <c r="V71" s="39">
        <v>10483700</v>
      </c>
      <c r="W71" s="39">
        <v>10583000</v>
      </c>
      <c r="X71" s="39">
        <v>10679100</v>
      </c>
      <c r="Y71" s="39">
        <v>10777800</v>
      </c>
      <c r="Z71" s="39">
        <v>10879900</v>
      </c>
      <c r="AA71" s="39">
        <v>11001600</v>
      </c>
      <c r="AB71" s="39">
        <v>11124800</v>
      </c>
      <c r="AC71" s="39">
        <v>11253800</v>
      </c>
      <c r="AD71" s="39">
        <v>11386200</v>
      </c>
      <c r="AE71" s="39">
        <v>11527500</v>
      </c>
    </row>
    <row r="72" spans="1:31" x14ac:dyDescent="0.25">
      <c r="A72" t="s">
        <v>961</v>
      </c>
      <c r="B72">
        <v>5860.18</v>
      </c>
      <c r="C72">
        <v>6310.03</v>
      </c>
      <c r="D72">
        <v>5970.68</v>
      </c>
      <c r="E72">
        <v>5470.6</v>
      </c>
      <c r="F72">
        <v>4802.6899999999996</v>
      </c>
      <c r="G72">
        <v>4248.8999999999996</v>
      </c>
      <c r="H72">
        <v>3945.12</v>
      </c>
      <c r="I72">
        <v>3857.88</v>
      </c>
      <c r="J72">
        <v>3932.42</v>
      </c>
      <c r="K72">
        <v>4082.56</v>
      </c>
      <c r="L72">
        <v>4349.43</v>
      </c>
      <c r="M72">
        <v>4683.51</v>
      </c>
      <c r="N72">
        <v>5280.23</v>
      </c>
      <c r="O72">
        <v>5758.36</v>
      </c>
      <c r="P72">
        <v>6279.63</v>
      </c>
      <c r="Q72">
        <v>6821.53</v>
      </c>
      <c r="R72">
        <v>7369.48</v>
      </c>
      <c r="S72">
        <v>7900.8</v>
      </c>
      <c r="T72">
        <v>8393.26</v>
      </c>
      <c r="U72">
        <v>8838.26</v>
      </c>
      <c r="V72">
        <v>9225.56</v>
      </c>
      <c r="W72">
        <v>9557.86</v>
      </c>
      <c r="X72">
        <v>9831.9500000000007</v>
      </c>
      <c r="Y72">
        <v>10062.9</v>
      </c>
      <c r="Z72">
        <v>10256.5</v>
      </c>
      <c r="AA72">
        <v>10416.9</v>
      </c>
      <c r="AB72">
        <v>10570.1</v>
      </c>
      <c r="AC72">
        <v>10706.1</v>
      </c>
      <c r="AD72">
        <v>10820.3</v>
      </c>
      <c r="AE72">
        <v>10937.5</v>
      </c>
    </row>
    <row r="73" spans="1:31" x14ac:dyDescent="0.25">
      <c r="A73" t="s">
        <v>962</v>
      </c>
      <c r="B73" s="39">
        <v>17134700</v>
      </c>
      <c r="C73" s="39">
        <v>17305900</v>
      </c>
      <c r="D73" s="39">
        <v>16030200</v>
      </c>
      <c r="E73" s="39">
        <v>14613800</v>
      </c>
      <c r="F73" s="39">
        <v>12678400</v>
      </c>
      <c r="G73" s="39">
        <v>10983200</v>
      </c>
      <c r="H73" s="39">
        <v>9905290</v>
      </c>
      <c r="I73" s="39">
        <v>9334730</v>
      </c>
      <c r="J73" s="39">
        <v>9074840</v>
      </c>
      <c r="K73" s="39">
        <v>8896920</v>
      </c>
      <c r="L73" s="39">
        <v>8875820</v>
      </c>
      <c r="M73" s="39">
        <v>8872730</v>
      </c>
      <c r="N73" s="39">
        <v>9228710</v>
      </c>
      <c r="O73" s="39">
        <v>9250220</v>
      </c>
      <c r="P73" s="39">
        <v>9269920</v>
      </c>
      <c r="Q73" s="39">
        <v>9281590</v>
      </c>
      <c r="R73" s="39">
        <v>9301570</v>
      </c>
      <c r="S73" s="39">
        <v>9328960</v>
      </c>
      <c r="T73" s="39">
        <v>9355710</v>
      </c>
      <c r="U73" s="39">
        <v>9392820</v>
      </c>
      <c r="V73" s="39">
        <v>9431420</v>
      </c>
      <c r="W73" s="39">
        <v>9472340</v>
      </c>
      <c r="X73" s="39">
        <v>9512280</v>
      </c>
      <c r="Y73" s="39">
        <v>9554590</v>
      </c>
      <c r="Z73" s="39">
        <v>9602740</v>
      </c>
      <c r="AA73" s="39">
        <v>9657110</v>
      </c>
      <c r="AB73" s="39">
        <v>9723100</v>
      </c>
      <c r="AC73" s="39">
        <v>9789420</v>
      </c>
      <c r="AD73" s="39">
        <v>9854840</v>
      </c>
      <c r="AE73" s="39">
        <v>9930120</v>
      </c>
    </row>
    <row r="74" spans="1:31" x14ac:dyDescent="0.25">
      <c r="A74" t="s">
        <v>963</v>
      </c>
      <c r="B74">
        <v>75797.7</v>
      </c>
      <c r="C74">
        <v>76131</v>
      </c>
      <c r="D74">
        <v>85212.7</v>
      </c>
      <c r="E74">
        <v>90722</v>
      </c>
      <c r="F74">
        <v>90099.6</v>
      </c>
      <c r="G74">
        <v>87913.600000000006</v>
      </c>
      <c r="H74">
        <v>88157.4</v>
      </c>
      <c r="I74">
        <v>91544.4</v>
      </c>
      <c r="J74">
        <v>97160.4</v>
      </c>
      <c r="K74">
        <v>103293</v>
      </c>
      <c r="L74">
        <v>111035</v>
      </c>
      <c r="M74">
        <v>119020</v>
      </c>
      <c r="N74">
        <v>132167</v>
      </c>
      <c r="O74">
        <v>140898</v>
      </c>
      <c r="P74">
        <v>149616</v>
      </c>
      <c r="Q74">
        <v>158343</v>
      </c>
      <c r="R74">
        <v>167181</v>
      </c>
      <c r="S74">
        <v>176210</v>
      </c>
      <c r="T74">
        <v>185335</v>
      </c>
      <c r="U74">
        <v>194689</v>
      </c>
      <c r="V74">
        <v>204085</v>
      </c>
      <c r="W74">
        <v>213690</v>
      </c>
      <c r="X74">
        <v>223259</v>
      </c>
      <c r="Y74">
        <v>233093</v>
      </c>
      <c r="Z74">
        <v>243104</v>
      </c>
      <c r="AA74">
        <v>253429</v>
      </c>
      <c r="AB74">
        <v>264100</v>
      </c>
      <c r="AC74">
        <v>275027</v>
      </c>
      <c r="AD74">
        <v>286065</v>
      </c>
      <c r="AE74">
        <v>297556</v>
      </c>
    </row>
    <row r="75" spans="1:31" x14ac:dyDescent="0.25">
      <c r="A75" t="s">
        <v>964</v>
      </c>
      <c r="B75">
        <v>73765.7</v>
      </c>
      <c r="C75" s="39">
        <v>138466</v>
      </c>
      <c r="D75" s="39">
        <v>395393</v>
      </c>
      <c r="E75" s="39">
        <v>502813</v>
      </c>
      <c r="F75" s="39">
        <v>545760</v>
      </c>
      <c r="G75" s="39">
        <v>527811</v>
      </c>
      <c r="H75" s="39">
        <v>500605</v>
      </c>
      <c r="I75" s="39">
        <v>484388</v>
      </c>
      <c r="J75" s="39">
        <v>475823</v>
      </c>
      <c r="K75" s="39">
        <v>469328</v>
      </c>
      <c r="L75" s="39">
        <v>470867</v>
      </c>
      <c r="M75" s="39">
        <v>471431</v>
      </c>
      <c r="N75" s="39">
        <v>457505</v>
      </c>
      <c r="O75" s="39">
        <v>458629</v>
      </c>
      <c r="P75" s="39">
        <v>459622</v>
      </c>
      <c r="Q75" s="39">
        <v>460571</v>
      </c>
      <c r="R75" s="39">
        <v>461956</v>
      </c>
      <c r="S75" s="39">
        <v>463599</v>
      </c>
      <c r="T75" s="39">
        <v>465373</v>
      </c>
      <c r="U75" s="39">
        <v>467449</v>
      </c>
      <c r="V75" s="39">
        <v>469597</v>
      </c>
      <c r="W75" s="39">
        <v>471930</v>
      </c>
      <c r="X75" s="39">
        <v>474132</v>
      </c>
      <c r="Y75" s="39">
        <v>476354</v>
      </c>
      <c r="Z75" s="39">
        <v>478923</v>
      </c>
      <c r="AA75" s="39">
        <v>481885</v>
      </c>
      <c r="AB75" s="39">
        <v>485351</v>
      </c>
      <c r="AC75" s="39">
        <v>488833</v>
      </c>
      <c r="AD75" s="39">
        <v>492567</v>
      </c>
      <c r="AE75" s="39">
        <v>496515</v>
      </c>
    </row>
    <row r="76" spans="1:31" x14ac:dyDescent="0.25">
      <c r="A76" t="s">
        <v>965</v>
      </c>
      <c r="B76">
        <v>4722.76</v>
      </c>
      <c r="C76">
        <v>5103.62</v>
      </c>
      <c r="D76">
        <v>5031.4799999999996</v>
      </c>
      <c r="E76">
        <v>4897.12</v>
      </c>
      <c r="F76">
        <v>4526.8999999999996</v>
      </c>
      <c r="G76">
        <v>4155.04</v>
      </c>
      <c r="H76">
        <v>3948.49</v>
      </c>
      <c r="I76">
        <v>3906.2</v>
      </c>
      <c r="J76">
        <v>3980.47</v>
      </c>
      <c r="K76">
        <v>4080.76</v>
      </c>
      <c r="L76">
        <v>4247.62</v>
      </c>
      <c r="M76">
        <v>4423</v>
      </c>
      <c r="N76">
        <v>4783.87</v>
      </c>
      <c r="O76">
        <v>4977.83</v>
      </c>
      <c r="P76">
        <v>5172.6000000000004</v>
      </c>
      <c r="Q76">
        <v>5364.51</v>
      </c>
      <c r="R76">
        <v>5560.16</v>
      </c>
      <c r="S76">
        <v>5759.53</v>
      </c>
      <c r="T76">
        <v>5961.65</v>
      </c>
      <c r="U76">
        <v>6168.94</v>
      </c>
      <c r="V76">
        <v>6378.33</v>
      </c>
      <c r="W76">
        <v>6592.88</v>
      </c>
      <c r="X76">
        <v>6808.21</v>
      </c>
      <c r="Y76">
        <v>7027.5</v>
      </c>
      <c r="Z76">
        <v>7252.36</v>
      </c>
      <c r="AA76">
        <v>7483.53</v>
      </c>
      <c r="AB76">
        <v>7725.72</v>
      </c>
      <c r="AC76">
        <v>7970.76</v>
      </c>
      <c r="AD76">
        <v>8213.8799999999992</v>
      </c>
      <c r="AE76">
        <v>8476.07</v>
      </c>
    </row>
    <row r="77" spans="1:31" x14ac:dyDescent="0.25">
      <c r="A77" t="s">
        <v>966</v>
      </c>
      <c r="B77">
        <v>292.26299999999998</v>
      </c>
      <c r="C77">
        <v>377.89800000000002</v>
      </c>
      <c r="D77">
        <v>398.87299999999999</v>
      </c>
      <c r="E77">
        <v>394.10700000000003</v>
      </c>
      <c r="F77">
        <v>380.64600000000002</v>
      </c>
      <c r="G77">
        <v>366.49</v>
      </c>
      <c r="H77">
        <v>372.98899999999998</v>
      </c>
      <c r="I77">
        <v>405.36599999999999</v>
      </c>
      <c r="J77">
        <v>459.34800000000001</v>
      </c>
      <c r="K77">
        <v>533.37900000000002</v>
      </c>
      <c r="L77">
        <v>629.08000000000004</v>
      </c>
      <c r="M77">
        <v>745.15300000000002</v>
      </c>
      <c r="N77">
        <v>856.61300000000006</v>
      </c>
      <c r="O77">
        <v>1012.09</v>
      </c>
      <c r="P77">
        <v>1184.44</v>
      </c>
      <c r="Q77">
        <v>1367.08</v>
      </c>
      <c r="R77">
        <v>1554.46</v>
      </c>
      <c r="S77">
        <v>1739.55</v>
      </c>
      <c r="T77">
        <v>1914.86</v>
      </c>
      <c r="U77">
        <v>2076.96</v>
      </c>
      <c r="V77">
        <v>2221.9699999999998</v>
      </c>
      <c r="W77">
        <v>2349.7800000000002</v>
      </c>
      <c r="X77">
        <v>2459.4899999999998</v>
      </c>
      <c r="Y77">
        <v>2554.13</v>
      </c>
      <c r="Z77">
        <v>2637.2</v>
      </c>
      <c r="AA77">
        <v>2712.07</v>
      </c>
      <c r="AB77">
        <v>2779.79</v>
      </c>
      <c r="AC77">
        <v>2840.99</v>
      </c>
      <c r="AD77">
        <v>2897.17</v>
      </c>
      <c r="AE77">
        <v>2951.23</v>
      </c>
    </row>
    <row r="79" spans="1:31" x14ac:dyDescent="0.25">
      <c r="A79" t="s">
        <v>932</v>
      </c>
      <c r="B79" s="46">
        <f>B62/SUM(B$62:B$68)</f>
        <v>3.1479173791697262E-2</v>
      </c>
      <c r="C79" s="46">
        <f t="shared" ref="C79:AE79" si="0">C62/SUM(C$62:C$68)</f>
        <v>5.421716705659764E-2</v>
      </c>
      <c r="D79" s="32">
        <f>D62/SUM(D$62:D$68)</f>
        <v>0.1155699101811242</v>
      </c>
      <c r="E79" s="32">
        <f t="shared" si="0"/>
        <v>0.18188425703670533</v>
      </c>
      <c r="F79" s="32">
        <f t="shared" si="0"/>
        <v>0.28635723024168103</v>
      </c>
      <c r="G79" s="32">
        <f t="shared" si="0"/>
        <v>0.38267280798168857</v>
      </c>
      <c r="H79" s="32">
        <f t="shared" si="0"/>
        <v>0.44664650515185045</v>
      </c>
      <c r="I79" s="32">
        <f t="shared" si="0"/>
        <v>0.48255817507004434</v>
      </c>
      <c r="J79" s="32">
        <f t="shared" si="0"/>
        <v>0.51570144934259943</v>
      </c>
      <c r="K79" s="32">
        <f t="shared" si="0"/>
        <v>0.54740828250825624</v>
      </c>
      <c r="L79" s="32">
        <f t="shared" si="0"/>
        <v>0.56969702142388423</v>
      </c>
      <c r="M79" s="32">
        <f t="shared" si="0"/>
        <v>0.58600199142309906</v>
      </c>
      <c r="N79" s="32">
        <f t="shared" si="0"/>
        <v>0.58974451115812421</v>
      </c>
      <c r="O79" s="32">
        <f t="shared" si="0"/>
        <v>0.60622717272972337</v>
      </c>
      <c r="P79" s="32">
        <f t="shared" si="0"/>
        <v>0.62255959548503204</v>
      </c>
      <c r="Q79" s="32">
        <f t="shared" si="0"/>
        <v>0.62352951315574012</v>
      </c>
      <c r="R79" s="32">
        <f t="shared" si="0"/>
        <v>0.62444170639938135</v>
      </c>
      <c r="S79" s="32">
        <f t="shared" si="0"/>
        <v>0.62531175700802022</v>
      </c>
      <c r="T79" s="32">
        <f t="shared" si="0"/>
        <v>0.62620362960572362</v>
      </c>
      <c r="U79" s="32">
        <f t="shared" si="0"/>
        <v>0.6270102835707978</v>
      </c>
      <c r="V79" s="32">
        <f t="shared" si="0"/>
        <v>0.62781323620202178</v>
      </c>
      <c r="W79" s="32">
        <f t="shared" si="0"/>
        <v>0.62862137222104153</v>
      </c>
      <c r="X79" s="32">
        <f t="shared" si="0"/>
        <v>0.62938558343466289</v>
      </c>
      <c r="Y79" s="32">
        <f t="shared" si="0"/>
        <v>0.63013943574561937</v>
      </c>
      <c r="Z79" s="32">
        <f t="shared" si="0"/>
        <v>0.63082218758775099</v>
      </c>
      <c r="AA79" s="32">
        <f t="shared" si="0"/>
        <v>0.63170947322785664</v>
      </c>
      <c r="AB79" s="32">
        <f t="shared" si="0"/>
        <v>0.63237891037843375</v>
      </c>
      <c r="AC79" s="32">
        <f t="shared" si="0"/>
        <v>0.63312769193683116</v>
      </c>
      <c r="AD79" s="32">
        <f t="shared" si="0"/>
        <v>0.63392308546286025</v>
      </c>
      <c r="AE79" s="32">
        <f t="shared" si="0"/>
        <v>0.6346673397374728</v>
      </c>
    </row>
    <row r="80" spans="1:31" x14ac:dyDescent="0.25">
      <c r="A80" t="s">
        <v>933</v>
      </c>
      <c r="B80" s="46">
        <f>B66/SUM(B$62:B$68)</f>
        <v>1.2024373651557285E-2</v>
      </c>
      <c r="C80" s="46">
        <f t="shared" ref="C80:AE80" si="1">C66/SUM(C$62:C$68)</f>
        <v>1.3286902629243608E-2</v>
      </c>
      <c r="D80" s="32">
        <f t="shared" si="1"/>
        <v>2.3498076091127924E-2</v>
      </c>
      <c r="E80" s="32">
        <f t="shared" si="1"/>
        <v>2.7030883175934703E-2</v>
      </c>
      <c r="F80" s="32">
        <f t="shared" si="1"/>
        <v>2.923137331483484E-2</v>
      </c>
      <c r="G80" s="32">
        <f t="shared" si="1"/>
        <v>2.8070206788345285E-2</v>
      </c>
      <c r="H80" s="32">
        <f t="shared" si="1"/>
        <v>2.6376184613692091E-2</v>
      </c>
      <c r="I80" s="32">
        <f t="shared" si="1"/>
        <v>2.5341646484284906E-2</v>
      </c>
      <c r="J80" s="32">
        <f t="shared" si="1"/>
        <v>2.5524095624945609E-2</v>
      </c>
      <c r="K80" s="32">
        <f t="shared" si="1"/>
        <v>2.5980013507456982E-2</v>
      </c>
      <c r="L80" s="32">
        <f t="shared" si="1"/>
        <v>2.6872107149910222E-2</v>
      </c>
      <c r="M80" s="32">
        <f t="shared" si="1"/>
        <v>2.7500236311784006E-2</v>
      </c>
      <c r="N80" s="32">
        <f t="shared" si="1"/>
        <v>2.756150839009688E-2</v>
      </c>
      <c r="O80" s="32">
        <f t="shared" si="1"/>
        <v>2.8126909051187223E-2</v>
      </c>
      <c r="P80" s="32">
        <f t="shared" si="1"/>
        <v>2.8696725438929208E-2</v>
      </c>
      <c r="Q80" s="32">
        <f t="shared" si="1"/>
        <v>2.8593058630674233E-2</v>
      </c>
      <c r="R80" s="32">
        <f t="shared" si="1"/>
        <v>2.8496929864819574E-2</v>
      </c>
      <c r="S80" s="32">
        <f t="shared" si="1"/>
        <v>2.8398958637496578E-2</v>
      </c>
      <c r="T80" s="32">
        <f t="shared" si="1"/>
        <v>2.8308142763618972E-2</v>
      </c>
      <c r="U80" s="32">
        <f t="shared" si="1"/>
        <v>2.8214509686677654E-2</v>
      </c>
      <c r="V80" s="32">
        <f t="shared" si="1"/>
        <v>2.8121661568139847E-2</v>
      </c>
      <c r="W80" s="32">
        <f t="shared" si="1"/>
        <v>2.80323184740057E-2</v>
      </c>
      <c r="X80" s="32">
        <f t="shared" si="1"/>
        <v>2.79434744393386E-2</v>
      </c>
      <c r="Y80" s="32">
        <f t="shared" si="1"/>
        <v>2.7850542095020737E-2</v>
      </c>
      <c r="Z80" s="32">
        <f t="shared" si="1"/>
        <v>2.7767983174431469E-2</v>
      </c>
      <c r="AA80" s="32">
        <f t="shared" si="1"/>
        <v>2.7669732286738514E-2</v>
      </c>
      <c r="AB80" s="32">
        <f t="shared" si="1"/>
        <v>2.7589455411250286E-2</v>
      </c>
      <c r="AC80" s="32">
        <f t="shared" si="1"/>
        <v>2.7501150554038841E-2</v>
      </c>
      <c r="AD80" s="32">
        <f t="shared" si="1"/>
        <v>2.7423331111628618E-2</v>
      </c>
      <c r="AE80" s="32">
        <f t="shared" si="1"/>
        <v>2.7336408034989264E-2</v>
      </c>
    </row>
    <row r="81" spans="1:31" x14ac:dyDescent="0.25">
      <c r="A81" t="s">
        <v>934</v>
      </c>
      <c r="B81" s="40">
        <f t="shared" ref="B81:AE81" si="2">SUM(B79:B80)</f>
        <v>4.3503547443254548E-2</v>
      </c>
      <c r="C81" s="40">
        <f t="shared" si="2"/>
        <v>6.7504069685841245E-2</v>
      </c>
      <c r="D81" s="40">
        <f t="shared" si="2"/>
        <v>0.13906798627225211</v>
      </c>
      <c r="E81" s="40">
        <f t="shared" si="2"/>
        <v>0.20891514021264002</v>
      </c>
      <c r="F81" s="40">
        <f t="shared" si="2"/>
        <v>0.31558860355651586</v>
      </c>
      <c r="G81" s="40">
        <f t="shared" si="2"/>
        <v>0.41074301477003383</v>
      </c>
      <c r="H81" s="40">
        <f t="shared" si="2"/>
        <v>0.47302268976554251</v>
      </c>
      <c r="I81" s="40">
        <f t="shared" si="2"/>
        <v>0.50789982155432922</v>
      </c>
      <c r="J81" s="40">
        <f t="shared" si="2"/>
        <v>0.54122554496754505</v>
      </c>
      <c r="K81" s="40">
        <f t="shared" si="2"/>
        <v>0.57338829601571317</v>
      </c>
      <c r="L81" s="40">
        <f t="shared" si="2"/>
        <v>0.5965691285737944</v>
      </c>
      <c r="M81" s="40">
        <f t="shared" si="2"/>
        <v>0.61350222773488305</v>
      </c>
      <c r="N81" s="40">
        <f t="shared" si="2"/>
        <v>0.61730601954822106</v>
      </c>
      <c r="O81" s="40">
        <f t="shared" si="2"/>
        <v>0.63435408178091057</v>
      </c>
      <c r="P81" s="40">
        <f t="shared" si="2"/>
        <v>0.65125632092396124</v>
      </c>
      <c r="Q81" s="40">
        <f t="shared" si="2"/>
        <v>0.65212257178641431</v>
      </c>
      <c r="R81" s="40">
        <f t="shared" si="2"/>
        <v>0.6529386362642009</v>
      </c>
      <c r="S81" s="40">
        <f t="shared" si="2"/>
        <v>0.65371071564551675</v>
      </c>
      <c r="T81" s="40">
        <f t="shared" si="2"/>
        <v>0.65451177236934255</v>
      </c>
      <c r="U81" s="40">
        <f t="shared" si="2"/>
        <v>0.6552247932574754</v>
      </c>
      <c r="V81" s="40">
        <f t="shared" si="2"/>
        <v>0.65593489777016167</v>
      </c>
      <c r="W81" s="40">
        <f t="shared" si="2"/>
        <v>0.6566536906950472</v>
      </c>
      <c r="X81" s="40">
        <f t="shared" si="2"/>
        <v>0.65732905787400153</v>
      </c>
      <c r="Y81" s="40">
        <f t="shared" si="2"/>
        <v>0.65798997784064006</v>
      </c>
      <c r="Z81" s="40">
        <f t="shared" si="2"/>
        <v>0.65859017076218251</v>
      </c>
      <c r="AA81" s="40">
        <f t="shared" si="2"/>
        <v>0.65937920551459517</v>
      </c>
      <c r="AB81" s="40">
        <f t="shared" si="2"/>
        <v>0.65996836578968399</v>
      </c>
      <c r="AC81" s="40">
        <f t="shared" si="2"/>
        <v>0.66062884249086995</v>
      </c>
      <c r="AD81" s="40">
        <f t="shared" si="2"/>
        <v>0.66134641657448889</v>
      </c>
      <c r="AE81" s="40">
        <f t="shared" si="2"/>
        <v>0.66200374777246207</v>
      </c>
    </row>
    <row r="83" spans="1:31" x14ac:dyDescent="0.25">
      <c r="A83" t="s">
        <v>932</v>
      </c>
      <c r="B83" s="32">
        <f>B71/SUM(B71:B77)</f>
        <v>1.1042441770844185E-2</v>
      </c>
      <c r="C83" s="32">
        <f t="shared" ref="C83:AE83" si="3">C71/SUM(C71:C77)</f>
        <v>3.1220360642423318E-2</v>
      </c>
      <c r="D83" s="32">
        <f t="shared" si="3"/>
        <v>0.10530438835152919</v>
      </c>
      <c r="E83" s="32">
        <f t="shared" si="3"/>
        <v>0.1818841902823731</v>
      </c>
      <c r="F83" s="32">
        <f t="shared" si="3"/>
        <v>0.28635709471925352</v>
      </c>
      <c r="G83" s="32">
        <f t="shared" si="3"/>
        <v>0.38267268526195064</v>
      </c>
      <c r="H83" s="32">
        <f t="shared" si="3"/>
        <v>0.44664638750924879</v>
      </c>
      <c r="I83" s="32">
        <f t="shared" si="3"/>
        <v>0.48184353333031232</v>
      </c>
      <c r="J83" s="32">
        <f t="shared" si="3"/>
        <v>0.4988981369519076</v>
      </c>
      <c r="K83" s="32">
        <f t="shared" si="3"/>
        <v>0.51060203906696033</v>
      </c>
      <c r="L83" s="32">
        <f t="shared" si="3"/>
        <v>0.51325438828111125</v>
      </c>
      <c r="M83" s="32">
        <f t="shared" si="3"/>
        <v>0.51466968544749725</v>
      </c>
      <c r="N83" s="32">
        <f t="shared" si="3"/>
        <v>0.49898329942479946</v>
      </c>
      <c r="O83" s="32">
        <f t="shared" si="3"/>
        <v>0.50059263272278631</v>
      </c>
      <c r="P83" s="32">
        <f t="shared" si="3"/>
        <v>0.50199882573899901</v>
      </c>
      <c r="Q83" s="32">
        <f t="shared" si="3"/>
        <v>0.50324793210029806</v>
      </c>
      <c r="R83" s="32">
        <f t="shared" si="3"/>
        <v>0.50442023985390194</v>
      </c>
      <c r="S83" s="32">
        <f t="shared" si="3"/>
        <v>0.50554007420759151</v>
      </c>
      <c r="T83" s="32">
        <f t="shared" si="3"/>
        <v>0.50668921882981655</v>
      </c>
      <c r="U83" s="32">
        <f t="shared" si="3"/>
        <v>0.50772374496541617</v>
      </c>
      <c r="V83" s="32">
        <f t="shared" si="3"/>
        <v>0.5087537888889696</v>
      </c>
      <c r="W83" s="32">
        <f t="shared" si="3"/>
        <v>0.50979166774609419</v>
      </c>
      <c r="X83" s="32">
        <f t="shared" si="3"/>
        <v>0.51076937382908483</v>
      </c>
      <c r="Y83" s="32">
        <f t="shared" si="3"/>
        <v>0.51173038253021708</v>
      </c>
      <c r="Z83" s="32">
        <f t="shared" si="3"/>
        <v>0.51260286577054082</v>
      </c>
      <c r="AA83" s="32">
        <f t="shared" si="3"/>
        <v>0.51374208476524919</v>
      </c>
      <c r="AB83" s="32">
        <f t="shared" si="3"/>
        <v>0.51459804178598367</v>
      </c>
      <c r="AC83" s="32">
        <f t="shared" si="3"/>
        <v>0.51555304089309606</v>
      </c>
      <c r="AD83" s="32">
        <f t="shared" si="3"/>
        <v>0.51657766539020855</v>
      </c>
      <c r="AE83" s="32">
        <f t="shared" si="3"/>
        <v>0.51753035475470077</v>
      </c>
    </row>
    <row r="84" spans="1:31" x14ac:dyDescent="0.25">
      <c r="A84" t="s">
        <v>933</v>
      </c>
      <c r="B84" s="32">
        <f>B75/SUM(B71:B77)</f>
        <v>4.2180145662672162E-3</v>
      </c>
      <c r="C84" s="32">
        <f t="shared" ref="C84:AE84" si="4">C75/SUM(C71:C77)</f>
        <v>7.6511997379023634E-3</v>
      </c>
      <c r="D84" s="32">
        <f t="shared" si="4"/>
        <v>2.1410964509357096E-2</v>
      </c>
      <c r="E84" s="32">
        <f t="shared" si="4"/>
        <v>2.7030927014586609E-2</v>
      </c>
      <c r="F84" s="32">
        <f t="shared" si="4"/>
        <v>2.9231359480692547E-2</v>
      </c>
      <c r="G84" s="32">
        <f t="shared" si="4"/>
        <v>2.8070357334259208E-2</v>
      </c>
      <c r="H84" s="32">
        <f t="shared" si="4"/>
        <v>2.6376230355153837E-2</v>
      </c>
      <c r="I84" s="32">
        <f t="shared" si="4"/>
        <v>2.5304267526060915E-2</v>
      </c>
      <c r="J84" s="32">
        <f t="shared" si="4"/>
        <v>2.4692518743387588E-2</v>
      </c>
      <c r="K84" s="32">
        <f t="shared" si="4"/>
        <v>2.4233214391005911E-2</v>
      </c>
      <c r="L84" s="32">
        <f t="shared" si="4"/>
        <v>2.4209749837642559E-2</v>
      </c>
      <c r="M84" s="32">
        <f t="shared" si="4"/>
        <v>2.4152746396985683E-2</v>
      </c>
      <c r="N84" s="32">
        <f t="shared" si="4"/>
        <v>2.3319827691693662E-2</v>
      </c>
      <c r="O84" s="32">
        <f t="shared" si="4"/>
        <v>2.3225960662527568E-2</v>
      </c>
      <c r="P84" s="32">
        <f t="shared" si="4"/>
        <v>2.3139612512416783E-2</v>
      </c>
      <c r="Q84" s="32">
        <f t="shared" si="4"/>
        <v>2.3077292565027465E-2</v>
      </c>
      <c r="R84" s="32">
        <f t="shared" si="4"/>
        <v>2.3019773212608334E-2</v>
      </c>
      <c r="S84" s="32">
        <f t="shared" si="4"/>
        <v>2.2959460110558019E-2</v>
      </c>
      <c r="T84" s="32">
        <f t="shared" si="4"/>
        <v>2.2905384606779173E-2</v>
      </c>
      <c r="U84" s="32">
        <f t="shared" si="4"/>
        <v>2.2846810952949898E-2</v>
      </c>
      <c r="V84" s="32">
        <f t="shared" si="4"/>
        <v>2.2788638839426299E-2</v>
      </c>
      <c r="W84" s="32">
        <f t="shared" si="4"/>
        <v>2.2733249717416068E-2</v>
      </c>
      <c r="X84" s="32">
        <f t="shared" si="4"/>
        <v>2.2677201707291032E-2</v>
      </c>
      <c r="Y84" s="32">
        <f t="shared" si="4"/>
        <v>2.2617307302028152E-2</v>
      </c>
      <c r="Z84" s="32">
        <f t="shared" si="4"/>
        <v>2.2564297675844877E-2</v>
      </c>
      <c r="AA84" s="32">
        <f t="shared" si="4"/>
        <v>2.2502600032459109E-2</v>
      </c>
      <c r="AB84" s="32">
        <f t="shared" si="4"/>
        <v>2.2450801288910267E-2</v>
      </c>
      <c r="AC84" s="32">
        <f t="shared" si="4"/>
        <v>2.2394154831158794E-2</v>
      </c>
      <c r="AD84" s="32">
        <f t="shared" si="4"/>
        <v>2.2347149260355418E-2</v>
      </c>
      <c r="AE84" s="32">
        <f t="shared" si="4"/>
        <v>2.2291180576103253E-2</v>
      </c>
    </row>
    <row r="85" spans="1:31" x14ac:dyDescent="0.25">
      <c r="A85" t="s">
        <v>934</v>
      </c>
      <c r="B85" s="40">
        <f>SUM(B83:B84)</f>
        <v>1.5260456337111402E-2</v>
      </c>
      <c r="C85" s="40">
        <f t="shared" ref="C85:AE85" si="5">SUM(C83:C84)</f>
        <v>3.887156038032568E-2</v>
      </c>
      <c r="D85" s="40">
        <f t="shared" si="5"/>
        <v>0.12671535286088628</v>
      </c>
      <c r="E85" s="40">
        <f t="shared" si="5"/>
        <v>0.20891511729695972</v>
      </c>
      <c r="F85" s="40">
        <f t="shared" si="5"/>
        <v>0.31558845419994608</v>
      </c>
      <c r="G85" s="40">
        <f t="shared" si="5"/>
        <v>0.41074304259620986</v>
      </c>
      <c r="H85" s="40">
        <f t="shared" si="5"/>
        <v>0.47302261786440264</v>
      </c>
      <c r="I85" s="40">
        <f t="shared" si="5"/>
        <v>0.50714780085637323</v>
      </c>
      <c r="J85" s="40">
        <f t="shared" si="5"/>
        <v>0.52359065569529517</v>
      </c>
      <c r="K85" s="40">
        <f t="shared" si="5"/>
        <v>0.53483525345796623</v>
      </c>
      <c r="L85" s="40">
        <f t="shared" si="5"/>
        <v>0.53746413811875382</v>
      </c>
      <c r="M85" s="40">
        <f t="shared" si="5"/>
        <v>0.53882243184448297</v>
      </c>
      <c r="N85" s="40">
        <f t="shared" si="5"/>
        <v>0.52230312711649307</v>
      </c>
      <c r="O85" s="40">
        <f t="shared" si="5"/>
        <v>0.52381859338531389</v>
      </c>
      <c r="P85" s="40">
        <f t="shared" si="5"/>
        <v>0.52513843825141582</v>
      </c>
      <c r="Q85" s="40">
        <f t="shared" si="5"/>
        <v>0.5263252246653255</v>
      </c>
      <c r="R85" s="40">
        <f t="shared" si="5"/>
        <v>0.52744001306651023</v>
      </c>
      <c r="S85" s="40">
        <f t="shared" si="5"/>
        <v>0.52849953431814956</v>
      </c>
      <c r="T85" s="40">
        <f t="shared" si="5"/>
        <v>0.5295946034365957</v>
      </c>
      <c r="U85" s="40">
        <f t="shared" si="5"/>
        <v>0.5305705559183661</v>
      </c>
      <c r="V85" s="40">
        <f t="shared" si="5"/>
        <v>0.53154242772839588</v>
      </c>
      <c r="W85" s="40">
        <f t="shared" si="5"/>
        <v>0.53252491746351027</v>
      </c>
      <c r="X85" s="40">
        <f t="shared" si="5"/>
        <v>0.53344657553637587</v>
      </c>
      <c r="Y85" s="40">
        <f t="shared" si="5"/>
        <v>0.53434768983224523</v>
      </c>
      <c r="Z85" s="40">
        <f t="shared" si="5"/>
        <v>0.53516716344638571</v>
      </c>
      <c r="AA85" s="40">
        <f t="shared" si="5"/>
        <v>0.53624468479770826</v>
      </c>
      <c r="AB85" s="40">
        <f t="shared" si="5"/>
        <v>0.53704884307489398</v>
      </c>
      <c r="AC85" s="40">
        <f t="shared" si="5"/>
        <v>0.53794719572425487</v>
      </c>
      <c r="AD85" s="40">
        <f t="shared" si="5"/>
        <v>0.53892481465056397</v>
      </c>
      <c r="AE85" s="40">
        <f t="shared" si="5"/>
        <v>0.53982153533080401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9.8883955358214336E-3</v>
      </c>
    </row>
    <row r="91" spans="1:31" x14ac:dyDescent="0.25">
      <c r="A91">
        <v>2022</v>
      </c>
      <c r="B91" s="47">
        <v>0.02</v>
      </c>
      <c r="C91" s="44">
        <f>C94/SUM(C94:C100)</f>
        <v>1.7404605399148374E-2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1236</v>
      </c>
      <c r="C94">
        <v>2526</v>
      </c>
      <c r="D94">
        <v>6969</v>
      </c>
      <c r="E94">
        <v>11241</v>
      </c>
      <c r="F94">
        <v>15927</v>
      </c>
      <c r="G94">
        <v>22338</v>
      </c>
      <c r="H94">
        <v>31821</v>
      </c>
      <c r="I94">
        <v>42909</v>
      </c>
      <c r="J94">
        <v>56868</v>
      </c>
      <c r="K94">
        <v>71589</v>
      </c>
      <c r="L94">
        <v>78534</v>
      </c>
      <c r="M94">
        <v>85590</v>
      </c>
      <c r="N94">
        <v>69240</v>
      </c>
      <c r="O94">
        <v>75120</v>
      </c>
      <c r="P94">
        <v>79716</v>
      </c>
      <c r="Q94">
        <v>82257</v>
      </c>
      <c r="R94">
        <v>83826</v>
      </c>
      <c r="S94">
        <v>84633</v>
      </c>
      <c r="T94">
        <v>84939</v>
      </c>
      <c r="U94">
        <v>84912</v>
      </c>
      <c r="V94">
        <v>84693</v>
      </c>
      <c r="W94">
        <v>84363</v>
      </c>
      <c r="X94">
        <v>83943</v>
      </c>
      <c r="Y94">
        <v>83448</v>
      </c>
      <c r="Z94">
        <v>82947</v>
      </c>
      <c r="AA94">
        <v>82683</v>
      </c>
      <c r="AB94">
        <v>82164</v>
      </c>
      <c r="AC94">
        <v>81669</v>
      </c>
      <c r="AD94">
        <v>81180</v>
      </c>
      <c r="AE94">
        <v>80685</v>
      </c>
    </row>
    <row r="95" spans="1:31" x14ac:dyDescent="0.25">
      <c r="A95" t="s">
        <v>970</v>
      </c>
      <c r="B95">
        <v>603</v>
      </c>
      <c r="C95">
        <v>963</v>
      </c>
      <c r="D95">
        <v>948</v>
      </c>
      <c r="E95">
        <v>891</v>
      </c>
      <c r="F95">
        <v>753</v>
      </c>
      <c r="G95">
        <v>681</v>
      </c>
      <c r="H95">
        <v>630</v>
      </c>
      <c r="I95">
        <v>510</v>
      </c>
      <c r="J95">
        <v>426</v>
      </c>
      <c r="K95">
        <v>345</v>
      </c>
      <c r="L95">
        <v>291</v>
      </c>
      <c r="M95">
        <v>246</v>
      </c>
      <c r="N95">
        <v>270</v>
      </c>
      <c r="O95">
        <v>231</v>
      </c>
      <c r="P95">
        <v>198</v>
      </c>
      <c r="Q95">
        <v>174</v>
      </c>
      <c r="R95">
        <v>153</v>
      </c>
      <c r="S95">
        <v>138</v>
      </c>
      <c r="T95">
        <v>123</v>
      </c>
      <c r="U95">
        <v>111</v>
      </c>
      <c r="V95">
        <v>102</v>
      </c>
      <c r="W95">
        <v>96</v>
      </c>
      <c r="X95">
        <v>90</v>
      </c>
      <c r="Y95">
        <v>84</v>
      </c>
      <c r="Z95">
        <v>81</v>
      </c>
      <c r="AA95">
        <v>75</v>
      </c>
      <c r="AB95">
        <v>72</v>
      </c>
      <c r="AC95">
        <v>69</v>
      </c>
      <c r="AD95">
        <v>66</v>
      </c>
      <c r="AE95">
        <v>66</v>
      </c>
    </row>
    <row r="96" spans="1:31" x14ac:dyDescent="0.25">
      <c r="A96" t="s">
        <v>971</v>
      </c>
      <c r="B96">
        <v>27708</v>
      </c>
      <c r="C96">
        <v>33168</v>
      </c>
      <c r="D96">
        <v>33408</v>
      </c>
      <c r="E96">
        <v>33771</v>
      </c>
      <c r="F96">
        <v>33588</v>
      </c>
      <c r="G96">
        <v>32751</v>
      </c>
      <c r="H96">
        <v>31023</v>
      </c>
      <c r="I96">
        <v>28806</v>
      </c>
      <c r="J96">
        <v>25785</v>
      </c>
      <c r="K96">
        <v>22419</v>
      </c>
      <c r="L96">
        <v>20727</v>
      </c>
      <c r="M96">
        <v>19062</v>
      </c>
      <c r="N96">
        <v>22965</v>
      </c>
      <c r="O96">
        <v>21543</v>
      </c>
      <c r="P96">
        <v>20415</v>
      </c>
      <c r="Q96">
        <v>19593</v>
      </c>
      <c r="R96">
        <v>19014</v>
      </c>
      <c r="S96">
        <v>18546</v>
      </c>
      <c r="T96">
        <v>18141</v>
      </c>
      <c r="U96">
        <v>17808</v>
      </c>
      <c r="V96">
        <v>17529</v>
      </c>
      <c r="W96">
        <v>17241</v>
      </c>
      <c r="X96">
        <v>17010</v>
      </c>
      <c r="Y96">
        <v>16740</v>
      </c>
      <c r="Z96">
        <v>16515</v>
      </c>
      <c r="AA96">
        <v>16218</v>
      </c>
      <c r="AB96">
        <v>16011</v>
      </c>
      <c r="AC96">
        <v>15786</v>
      </c>
      <c r="AD96">
        <v>15588</v>
      </c>
      <c r="AE96">
        <v>15357</v>
      </c>
    </row>
    <row r="97" spans="1:31" x14ac:dyDescent="0.25">
      <c r="A97" t="s">
        <v>972</v>
      </c>
      <c r="B97">
        <v>95427</v>
      </c>
      <c r="C97">
        <v>108393</v>
      </c>
      <c r="D97">
        <v>113106</v>
      </c>
      <c r="E97">
        <v>113808</v>
      </c>
      <c r="F97">
        <v>112692</v>
      </c>
      <c r="G97">
        <v>109506</v>
      </c>
      <c r="H97">
        <v>103449</v>
      </c>
      <c r="I97">
        <v>95895</v>
      </c>
      <c r="J97">
        <v>85704</v>
      </c>
      <c r="K97">
        <v>74589</v>
      </c>
      <c r="L97">
        <v>68823</v>
      </c>
      <c r="M97">
        <v>63321</v>
      </c>
      <c r="N97">
        <v>76236</v>
      </c>
      <c r="O97">
        <v>71580</v>
      </c>
      <c r="P97">
        <v>67740</v>
      </c>
      <c r="Q97">
        <v>65202</v>
      </c>
      <c r="R97">
        <v>63204</v>
      </c>
      <c r="S97">
        <v>61614</v>
      </c>
      <c r="T97">
        <v>60324</v>
      </c>
      <c r="U97">
        <v>59202</v>
      </c>
      <c r="V97">
        <v>58161</v>
      </c>
      <c r="W97">
        <v>57243</v>
      </c>
      <c r="X97">
        <v>56334</v>
      </c>
      <c r="Y97">
        <v>55590</v>
      </c>
      <c r="Z97">
        <v>54819</v>
      </c>
      <c r="AA97">
        <v>53931</v>
      </c>
      <c r="AB97">
        <v>53241</v>
      </c>
      <c r="AC97">
        <v>52581</v>
      </c>
      <c r="AD97">
        <v>51921</v>
      </c>
      <c r="AE97">
        <v>51303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</row>
    <row r="99" spans="1:31" x14ac:dyDescent="0.25">
      <c r="A99" t="s">
        <v>974</v>
      </c>
      <c r="B99">
        <v>21</v>
      </c>
      <c r="C99">
        <v>81</v>
      </c>
      <c r="D99">
        <v>132</v>
      </c>
      <c r="E99">
        <v>201</v>
      </c>
      <c r="F99">
        <v>252</v>
      </c>
      <c r="G99">
        <v>306</v>
      </c>
      <c r="H99">
        <v>357</v>
      </c>
      <c r="I99">
        <v>345</v>
      </c>
      <c r="J99">
        <v>345</v>
      </c>
      <c r="K99">
        <v>333</v>
      </c>
      <c r="L99">
        <v>330</v>
      </c>
      <c r="M99">
        <v>330</v>
      </c>
      <c r="N99">
        <v>423</v>
      </c>
      <c r="O99">
        <v>423</v>
      </c>
      <c r="P99">
        <v>423</v>
      </c>
      <c r="Q99">
        <v>429</v>
      </c>
      <c r="R99">
        <v>432</v>
      </c>
      <c r="S99">
        <v>438</v>
      </c>
      <c r="T99">
        <v>441</v>
      </c>
      <c r="U99">
        <v>447</v>
      </c>
      <c r="V99">
        <v>453</v>
      </c>
      <c r="W99">
        <v>459</v>
      </c>
      <c r="X99">
        <v>465</v>
      </c>
      <c r="Y99">
        <v>474</v>
      </c>
      <c r="Z99">
        <v>483</v>
      </c>
      <c r="AA99">
        <v>489</v>
      </c>
      <c r="AB99">
        <v>498</v>
      </c>
      <c r="AC99">
        <v>504</v>
      </c>
      <c r="AD99">
        <v>498</v>
      </c>
      <c r="AE99">
        <v>507</v>
      </c>
    </row>
    <row r="100" spans="1:31" x14ac:dyDescent="0.25">
      <c r="A100" t="s">
        <v>975</v>
      </c>
      <c r="B100">
        <v>0</v>
      </c>
      <c r="C100">
        <v>3</v>
      </c>
      <c r="D100">
        <v>9</v>
      </c>
      <c r="E100">
        <v>21</v>
      </c>
      <c r="F100">
        <v>48</v>
      </c>
      <c r="G100">
        <v>105</v>
      </c>
      <c r="H100">
        <v>225</v>
      </c>
      <c r="I100">
        <v>435</v>
      </c>
      <c r="J100">
        <v>813</v>
      </c>
      <c r="K100">
        <v>1431</v>
      </c>
      <c r="L100">
        <v>2526</v>
      </c>
      <c r="M100">
        <v>3108</v>
      </c>
      <c r="N100">
        <v>2898</v>
      </c>
      <c r="O100">
        <v>3501</v>
      </c>
      <c r="P100">
        <v>4200</v>
      </c>
      <c r="Q100">
        <v>5292</v>
      </c>
      <c r="R100">
        <v>6537</v>
      </c>
      <c r="S100">
        <v>7899</v>
      </c>
      <c r="T100">
        <v>9342</v>
      </c>
      <c r="U100">
        <v>10827</v>
      </c>
      <c r="V100">
        <v>12327</v>
      </c>
      <c r="W100">
        <v>13800</v>
      </c>
      <c r="X100">
        <v>15234</v>
      </c>
      <c r="Y100">
        <v>16614</v>
      </c>
      <c r="Z100">
        <v>17958</v>
      </c>
      <c r="AA100">
        <v>19305</v>
      </c>
      <c r="AB100">
        <v>20550</v>
      </c>
      <c r="AC100">
        <v>21768</v>
      </c>
      <c r="AD100">
        <v>22938</v>
      </c>
      <c r="AE100">
        <v>24111</v>
      </c>
    </row>
    <row r="102" spans="1:31" x14ac:dyDescent="0.25">
      <c r="A102" t="s">
        <v>978</v>
      </c>
      <c r="B102" s="47">
        <f>B94/SUM(B94:B100)</f>
        <v>9.8883955358214336E-3</v>
      </c>
      <c r="C102" s="47">
        <f t="shared" ref="C102:AE102" si="6">C94/SUM(C94:C100)</f>
        <v>1.7404605399148374E-2</v>
      </c>
      <c r="D102" s="47">
        <f t="shared" si="6"/>
        <v>4.5085785265119166E-2</v>
      </c>
      <c r="E102" s="47">
        <f t="shared" si="6"/>
        <v>7.028568212939168E-2</v>
      </c>
      <c r="F102" s="47">
        <f t="shared" si="6"/>
        <v>9.7556045571481079E-2</v>
      </c>
      <c r="G102" s="47">
        <f t="shared" si="6"/>
        <v>0.13482047475058392</v>
      </c>
      <c r="H102" s="47">
        <f t="shared" si="6"/>
        <v>0.18997044864332407</v>
      </c>
      <c r="I102" s="47">
        <f t="shared" si="6"/>
        <v>0.25404973357015986</v>
      </c>
      <c r="J102" s="47">
        <f t="shared" si="6"/>
        <v>0.33463378466644306</v>
      </c>
      <c r="K102" s="47">
        <f t="shared" si="6"/>
        <v>0.41937014516185722</v>
      </c>
      <c r="L102" s="47">
        <f t="shared" si="6"/>
        <v>0.45864358673371058</v>
      </c>
      <c r="M102" s="47">
        <f t="shared" si="6"/>
        <v>0.49861060137366958</v>
      </c>
      <c r="N102" s="47">
        <f t="shared" si="6"/>
        <v>0.40248325892857145</v>
      </c>
      <c r="O102" s="47">
        <f t="shared" si="6"/>
        <v>0.43573591340966833</v>
      </c>
      <c r="P102" s="47">
        <f t="shared" si="6"/>
        <v>0.46160794941282746</v>
      </c>
      <c r="Q102" s="47">
        <f t="shared" si="6"/>
        <v>0.47561969852035596</v>
      </c>
      <c r="R102" s="47">
        <f t="shared" si="6"/>
        <v>0.48407886074633588</v>
      </c>
      <c r="S102" s="47">
        <f t="shared" si="6"/>
        <v>0.4884514163030681</v>
      </c>
      <c r="T102" s="47">
        <f t="shared" si="6"/>
        <v>0.49009866712826727</v>
      </c>
      <c r="U102" s="47">
        <f t="shared" si="6"/>
        <v>0.48994287692574001</v>
      </c>
      <c r="V102" s="47">
        <f t="shared" si="6"/>
        <v>0.48879770067179168</v>
      </c>
      <c r="W102" s="47">
        <f t="shared" si="6"/>
        <v>0.48707023469299388</v>
      </c>
      <c r="X102" s="47">
        <f t="shared" si="6"/>
        <v>0.48499818002183975</v>
      </c>
      <c r="Y102" s="47">
        <f t="shared" si="6"/>
        <v>0.48248946245511787</v>
      </c>
      <c r="Z102" s="47">
        <f t="shared" si="6"/>
        <v>0.48000069442033261</v>
      </c>
      <c r="AA102" s="47">
        <f t="shared" si="6"/>
        <v>0.47875555864369096</v>
      </c>
      <c r="AB102" s="47">
        <f t="shared" si="6"/>
        <v>0.47620537965329579</v>
      </c>
      <c r="AC102" s="47">
        <f t="shared" si="6"/>
        <v>0.47377305951966586</v>
      </c>
      <c r="AD102" s="47">
        <f t="shared" si="6"/>
        <v>0.47144499808355694</v>
      </c>
      <c r="AE102" s="47">
        <f t="shared" si="6"/>
        <v>0.46901157924107145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2.0670552730580015E-5</v>
      </c>
      <c r="D103" s="47">
        <f t="shared" si="7"/>
        <v>5.8225293067308437E-5</v>
      </c>
      <c r="E103" s="47">
        <f t="shared" si="7"/>
        <v>1.3130498396203411E-4</v>
      </c>
      <c r="F103" s="47">
        <f t="shared" si="7"/>
        <v>2.9400955531054757E-4</v>
      </c>
      <c r="G103" s="47">
        <f t="shared" si="7"/>
        <v>6.3372503576019843E-4</v>
      </c>
      <c r="H103" s="47">
        <f t="shared" si="7"/>
        <v>1.3432434852690964E-3</v>
      </c>
      <c r="I103" s="47">
        <f t="shared" si="7"/>
        <v>2.575488454706927E-3</v>
      </c>
      <c r="J103" s="47">
        <f t="shared" si="7"/>
        <v>4.7840132751955089E-3</v>
      </c>
      <c r="K103" s="47">
        <f t="shared" si="7"/>
        <v>8.3828336438086532E-3</v>
      </c>
      <c r="L103" s="47">
        <f t="shared" si="7"/>
        <v>1.4752001681938434E-2</v>
      </c>
      <c r="M103" s="47">
        <f t="shared" si="7"/>
        <v>1.8105873922997607E-2</v>
      </c>
      <c r="N103" s="47">
        <f t="shared" si="7"/>
        <v>1.6845703125E-2</v>
      </c>
      <c r="O103" s="47">
        <f t="shared" si="7"/>
        <v>2.030766018167264E-2</v>
      </c>
      <c r="P103" s="47">
        <f t="shared" si="7"/>
        <v>2.4320756028073102E-2</v>
      </c>
      <c r="Q103" s="47">
        <f t="shared" si="7"/>
        <v>3.0598969626532985E-2</v>
      </c>
      <c r="R103" s="47">
        <f t="shared" si="7"/>
        <v>3.7749904715706314E-2</v>
      </c>
      <c r="S103" s="47">
        <f t="shared" si="7"/>
        <v>4.558833714246139E-2</v>
      </c>
      <c r="T103" s="47">
        <f t="shared" si="7"/>
        <v>5.3903410074433097E-2</v>
      </c>
      <c r="U103" s="47">
        <f t="shared" si="7"/>
        <v>6.2471871213432575E-2</v>
      </c>
      <c r="V103" s="47">
        <f t="shared" si="7"/>
        <v>7.1144123554262764E-2</v>
      </c>
      <c r="W103" s="47">
        <f t="shared" si="7"/>
        <v>7.9674374296354031E-2</v>
      </c>
      <c r="X103" s="47">
        <f t="shared" si="7"/>
        <v>8.8017610455341205E-2</v>
      </c>
      <c r="Y103" s="47">
        <f t="shared" si="7"/>
        <v>9.6060779518134978E-2</v>
      </c>
      <c r="Z103" s="47">
        <f t="shared" si="7"/>
        <v>0.10392000277768133</v>
      </c>
      <c r="AA103" s="47">
        <f t="shared" si="7"/>
        <v>0.11178085047248472</v>
      </c>
      <c r="AB103" s="47">
        <f t="shared" si="7"/>
        <v>0.1191035070331925</v>
      </c>
      <c r="AC103" s="47">
        <f t="shared" si="7"/>
        <v>0.12627915071353984</v>
      </c>
      <c r="AD103" s="47">
        <f t="shared" si="7"/>
        <v>0.13321021638384611</v>
      </c>
      <c r="AE103" s="47">
        <f t="shared" si="7"/>
        <v>0.14015415736607142</v>
      </c>
    </row>
    <row r="104" spans="1:31" x14ac:dyDescent="0.25">
      <c r="A104" t="s">
        <v>999</v>
      </c>
      <c r="B104" s="48">
        <f>SUM(B102:B103)</f>
        <v>9.8883955358214336E-3</v>
      </c>
      <c r="C104" s="48">
        <f t="shared" ref="C104:AE104" si="8">SUM(C102:C103)</f>
        <v>1.7425275951878955E-2</v>
      </c>
      <c r="D104" s="48">
        <f t="shared" si="8"/>
        <v>4.5144010558186475E-2</v>
      </c>
      <c r="E104" s="48">
        <f t="shared" si="8"/>
        <v>7.0416987113353716E-2</v>
      </c>
      <c r="F104" s="48">
        <f t="shared" si="8"/>
        <v>9.7850055126791624E-2</v>
      </c>
      <c r="G104" s="48">
        <f t="shared" si="8"/>
        <v>0.13545419978634413</v>
      </c>
      <c r="H104" s="48">
        <f t="shared" si="8"/>
        <v>0.19131369212859317</v>
      </c>
      <c r="I104" s="48">
        <f t="shared" si="8"/>
        <v>0.25662522202486682</v>
      </c>
      <c r="J104" s="48">
        <f t="shared" si="8"/>
        <v>0.33941779794163857</v>
      </c>
      <c r="K104" s="48">
        <f t="shared" si="8"/>
        <v>0.42775297880566587</v>
      </c>
      <c r="L104" s="48">
        <f t="shared" si="8"/>
        <v>0.47339558841564899</v>
      </c>
      <c r="M104" s="48">
        <f t="shared" si="8"/>
        <v>0.5167164752966672</v>
      </c>
      <c r="N104" s="48">
        <f t="shared" si="8"/>
        <v>0.41932896205357145</v>
      </c>
      <c r="O104" s="48">
        <f t="shared" si="8"/>
        <v>0.45604357359134096</v>
      </c>
      <c r="P104" s="48">
        <f t="shared" si="8"/>
        <v>0.48592870544090055</v>
      </c>
      <c r="Q104" s="48">
        <f t="shared" si="8"/>
        <v>0.50621866814688898</v>
      </c>
      <c r="R104" s="48">
        <f t="shared" si="8"/>
        <v>0.52182876546204215</v>
      </c>
      <c r="S104" s="48">
        <f t="shared" si="8"/>
        <v>0.53403975344552945</v>
      </c>
      <c r="T104" s="48">
        <f t="shared" si="8"/>
        <v>0.54400207720270033</v>
      </c>
      <c r="U104" s="48">
        <f t="shared" si="8"/>
        <v>0.55241474813917257</v>
      </c>
      <c r="V104" s="48">
        <f t="shared" si="8"/>
        <v>0.55994182422605443</v>
      </c>
      <c r="W104" s="48">
        <f t="shared" si="8"/>
        <v>0.56674460898934786</v>
      </c>
      <c r="X104" s="48">
        <f t="shared" si="8"/>
        <v>0.57301579047718099</v>
      </c>
      <c r="Y104" s="48">
        <f t="shared" si="8"/>
        <v>0.57855024197325289</v>
      </c>
      <c r="Z104" s="48">
        <f t="shared" si="8"/>
        <v>0.58392069719801398</v>
      </c>
      <c r="AA104" s="48">
        <f t="shared" si="8"/>
        <v>0.59053640911617566</v>
      </c>
      <c r="AB104" s="48">
        <f t="shared" si="8"/>
        <v>0.59530888668648829</v>
      </c>
      <c r="AC104" s="48">
        <f t="shared" si="8"/>
        <v>0.60005221023320576</v>
      </c>
      <c r="AD104" s="48">
        <f t="shared" si="8"/>
        <v>0.60465521446740311</v>
      </c>
      <c r="AE104" s="48">
        <f t="shared" si="8"/>
        <v>0.6091657366071429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23619</v>
      </c>
      <c r="C109">
        <v>129741</v>
      </c>
      <c r="D109">
        <v>275328</v>
      </c>
      <c r="E109">
        <v>427830</v>
      </c>
      <c r="F109">
        <v>556365</v>
      </c>
      <c r="G109">
        <v>654186</v>
      </c>
      <c r="H109">
        <v>724191</v>
      </c>
      <c r="I109">
        <v>779235</v>
      </c>
      <c r="J109">
        <v>826290</v>
      </c>
      <c r="K109">
        <v>861915</v>
      </c>
      <c r="L109">
        <v>873060</v>
      </c>
      <c r="M109">
        <v>902070</v>
      </c>
      <c r="N109">
        <v>858324</v>
      </c>
      <c r="O109">
        <v>898575</v>
      </c>
      <c r="P109">
        <v>940968</v>
      </c>
      <c r="Q109">
        <v>952176</v>
      </c>
      <c r="R109">
        <v>965595</v>
      </c>
      <c r="S109">
        <v>977916</v>
      </c>
      <c r="T109">
        <v>990534</v>
      </c>
      <c r="U109" s="39">
        <v>1003620</v>
      </c>
      <c r="V109" s="39">
        <v>1017610</v>
      </c>
      <c r="W109" s="39">
        <v>1032670</v>
      </c>
      <c r="X109" s="39">
        <v>1046830</v>
      </c>
      <c r="Y109" s="39">
        <v>1060560</v>
      </c>
      <c r="Z109" s="39">
        <v>1074780</v>
      </c>
      <c r="AA109" s="39">
        <v>1091930</v>
      </c>
      <c r="AB109" s="39">
        <v>1108050</v>
      </c>
      <c r="AC109" s="39">
        <v>1124080</v>
      </c>
      <c r="AD109" s="39">
        <v>1140260</v>
      </c>
      <c r="AE109" s="39">
        <v>1159880</v>
      </c>
    </row>
    <row r="110" spans="1:31" x14ac:dyDescent="0.25">
      <c r="A110" t="s">
        <v>982</v>
      </c>
      <c r="B110">
        <v>1392</v>
      </c>
      <c r="C110">
        <v>1461</v>
      </c>
      <c r="D110">
        <v>1392</v>
      </c>
      <c r="E110">
        <v>1218</v>
      </c>
      <c r="F110">
        <v>1083</v>
      </c>
      <c r="G110">
        <v>1008</v>
      </c>
      <c r="H110">
        <v>960</v>
      </c>
      <c r="I110">
        <v>915</v>
      </c>
      <c r="J110">
        <v>885</v>
      </c>
      <c r="K110">
        <v>864</v>
      </c>
      <c r="L110">
        <v>858</v>
      </c>
      <c r="M110">
        <v>846</v>
      </c>
      <c r="N110">
        <v>879</v>
      </c>
      <c r="O110">
        <v>858</v>
      </c>
      <c r="P110">
        <v>837</v>
      </c>
      <c r="Q110">
        <v>834</v>
      </c>
      <c r="R110">
        <v>831</v>
      </c>
      <c r="S110">
        <v>831</v>
      </c>
      <c r="T110">
        <v>831</v>
      </c>
      <c r="U110">
        <v>831</v>
      </c>
      <c r="V110">
        <v>831</v>
      </c>
      <c r="W110">
        <v>831</v>
      </c>
      <c r="X110">
        <v>834</v>
      </c>
      <c r="Y110">
        <v>837</v>
      </c>
      <c r="Z110">
        <v>837</v>
      </c>
      <c r="AA110">
        <v>834</v>
      </c>
      <c r="AB110">
        <v>837</v>
      </c>
      <c r="AC110">
        <v>840</v>
      </c>
      <c r="AD110">
        <v>843</v>
      </c>
      <c r="AE110">
        <v>846</v>
      </c>
    </row>
    <row r="111" spans="1:31" x14ac:dyDescent="0.25">
      <c r="A111" t="s">
        <v>983</v>
      </c>
      <c r="B111" s="39">
        <v>1098320</v>
      </c>
      <c r="C111" s="39">
        <v>1136360</v>
      </c>
      <c r="D111" s="39">
        <v>1034210</v>
      </c>
      <c r="E111">
        <v>945393</v>
      </c>
      <c r="F111">
        <v>878670</v>
      </c>
      <c r="G111">
        <v>836754</v>
      </c>
      <c r="H111">
        <v>806805</v>
      </c>
      <c r="I111">
        <v>784269</v>
      </c>
      <c r="J111">
        <v>766557</v>
      </c>
      <c r="K111">
        <v>754482</v>
      </c>
      <c r="L111">
        <v>759516</v>
      </c>
      <c r="M111">
        <v>757008</v>
      </c>
      <c r="N111">
        <v>798390</v>
      </c>
      <c r="O111">
        <v>787053</v>
      </c>
      <c r="P111">
        <v>776934</v>
      </c>
      <c r="Q111">
        <v>781761</v>
      </c>
      <c r="R111">
        <v>788877</v>
      </c>
      <c r="S111">
        <v>796542</v>
      </c>
      <c r="T111">
        <v>802854</v>
      </c>
      <c r="U111">
        <v>811236</v>
      </c>
      <c r="V111">
        <v>820356</v>
      </c>
      <c r="W111">
        <v>828699</v>
      </c>
      <c r="X111">
        <v>838212</v>
      </c>
      <c r="Y111">
        <v>845961</v>
      </c>
      <c r="Z111">
        <v>854151</v>
      </c>
      <c r="AA111">
        <v>862209</v>
      </c>
      <c r="AB111">
        <v>871926</v>
      </c>
      <c r="AC111">
        <v>880377</v>
      </c>
      <c r="AD111">
        <v>890211</v>
      </c>
      <c r="AE111">
        <v>900714</v>
      </c>
    </row>
    <row r="112" spans="1:31" x14ac:dyDescent="0.25">
      <c r="A112" t="s">
        <v>984</v>
      </c>
      <c r="B112">
        <v>815415</v>
      </c>
      <c r="C112">
        <v>806325</v>
      </c>
      <c r="D112">
        <v>758331</v>
      </c>
      <c r="E112">
        <v>691179</v>
      </c>
      <c r="F112">
        <v>642024</v>
      </c>
      <c r="G112">
        <v>607326</v>
      </c>
      <c r="H112">
        <v>584904</v>
      </c>
      <c r="I112">
        <v>567801</v>
      </c>
      <c r="J112">
        <v>552366</v>
      </c>
      <c r="K112">
        <v>543372</v>
      </c>
      <c r="L112">
        <v>544359</v>
      </c>
      <c r="M112">
        <v>542178</v>
      </c>
      <c r="N112">
        <v>567936</v>
      </c>
      <c r="O112">
        <v>559623</v>
      </c>
      <c r="P112">
        <v>549660</v>
      </c>
      <c r="Q112">
        <v>553827</v>
      </c>
      <c r="R112">
        <v>558000</v>
      </c>
      <c r="S112">
        <v>562836</v>
      </c>
      <c r="T112">
        <v>567279</v>
      </c>
      <c r="U112">
        <v>572754</v>
      </c>
      <c r="V112">
        <v>578106</v>
      </c>
      <c r="W112">
        <v>584148</v>
      </c>
      <c r="X112">
        <v>589416</v>
      </c>
      <c r="Y112">
        <v>595749</v>
      </c>
      <c r="Z112">
        <v>600996</v>
      </c>
      <c r="AA112">
        <v>606549</v>
      </c>
      <c r="AB112">
        <v>612765</v>
      </c>
      <c r="AC112">
        <v>619155</v>
      </c>
      <c r="AD112">
        <v>626157</v>
      </c>
      <c r="AE112">
        <v>634311</v>
      </c>
    </row>
    <row r="113" spans="1:31" x14ac:dyDescent="0.25">
      <c r="A113" t="s">
        <v>985</v>
      </c>
      <c r="B113">
        <v>0</v>
      </c>
      <c r="C113">
        <v>429</v>
      </c>
      <c r="D113">
        <v>660</v>
      </c>
      <c r="E113">
        <v>846</v>
      </c>
      <c r="F113">
        <v>1104</v>
      </c>
      <c r="G113">
        <v>1485</v>
      </c>
      <c r="H113">
        <v>2022</v>
      </c>
      <c r="I113">
        <v>2772</v>
      </c>
      <c r="J113">
        <v>3801</v>
      </c>
      <c r="K113">
        <v>5208</v>
      </c>
      <c r="L113">
        <v>6702</v>
      </c>
      <c r="M113">
        <v>8730</v>
      </c>
      <c r="N113">
        <v>10356</v>
      </c>
      <c r="O113">
        <v>13173</v>
      </c>
      <c r="P113">
        <v>16455</v>
      </c>
      <c r="Q113">
        <v>19464</v>
      </c>
      <c r="R113">
        <v>22554</v>
      </c>
      <c r="S113">
        <v>25590</v>
      </c>
      <c r="T113">
        <v>28401</v>
      </c>
      <c r="U113">
        <v>31017</v>
      </c>
      <c r="V113">
        <v>33369</v>
      </c>
      <c r="W113">
        <v>35394</v>
      </c>
      <c r="X113">
        <v>37170</v>
      </c>
      <c r="Y113">
        <v>38652</v>
      </c>
      <c r="Z113">
        <v>39897</v>
      </c>
      <c r="AA113">
        <v>41058</v>
      </c>
      <c r="AB113">
        <v>42096</v>
      </c>
      <c r="AC113">
        <v>42948</v>
      </c>
      <c r="AD113">
        <v>43788</v>
      </c>
      <c r="AE113">
        <v>44622</v>
      </c>
    </row>
    <row r="114" spans="1:31" x14ac:dyDescent="0.25">
      <c r="A114" t="s">
        <v>986</v>
      </c>
      <c r="B114">
        <v>465</v>
      </c>
      <c r="C114">
        <v>516</v>
      </c>
      <c r="D114">
        <v>474</v>
      </c>
      <c r="E114">
        <v>450</v>
      </c>
      <c r="F114">
        <v>429</v>
      </c>
      <c r="G114">
        <v>420</v>
      </c>
      <c r="H114">
        <v>411</v>
      </c>
      <c r="I114">
        <v>402</v>
      </c>
      <c r="J114">
        <v>399</v>
      </c>
      <c r="K114">
        <v>396</v>
      </c>
      <c r="L114">
        <v>402</v>
      </c>
      <c r="M114">
        <v>405</v>
      </c>
      <c r="N114">
        <v>429</v>
      </c>
      <c r="O114">
        <v>429</v>
      </c>
      <c r="P114">
        <v>426</v>
      </c>
      <c r="Q114">
        <v>435</v>
      </c>
      <c r="R114">
        <v>444</v>
      </c>
      <c r="S114">
        <v>453</v>
      </c>
      <c r="T114">
        <v>462</v>
      </c>
      <c r="U114">
        <v>471</v>
      </c>
      <c r="V114">
        <v>480</v>
      </c>
      <c r="W114">
        <v>489</v>
      </c>
      <c r="X114">
        <v>501</v>
      </c>
      <c r="Y114">
        <v>513</v>
      </c>
      <c r="Z114">
        <v>525</v>
      </c>
      <c r="AA114">
        <v>537</v>
      </c>
      <c r="AB114">
        <v>549</v>
      </c>
      <c r="AC114">
        <v>561</v>
      </c>
      <c r="AD114">
        <v>573</v>
      </c>
      <c r="AE114">
        <v>588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</v>
      </c>
      <c r="L115">
        <v>6</v>
      </c>
      <c r="M115">
        <v>9</v>
      </c>
      <c r="N115">
        <v>12</v>
      </c>
      <c r="O115">
        <v>15</v>
      </c>
      <c r="P115">
        <v>21</v>
      </c>
      <c r="Q115">
        <v>27</v>
      </c>
      <c r="R115">
        <v>33</v>
      </c>
      <c r="S115">
        <v>39</v>
      </c>
      <c r="T115">
        <v>45</v>
      </c>
      <c r="U115">
        <v>51</v>
      </c>
      <c r="V115">
        <v>57</v>
      </c>
      <c r="W115">
        <v>63</v>
      </c>
      <c r="X115">
        <v>66</v>
      </c>
      <c r="Y115">
        <v>72</v>
      </c>
      <c r="Z115">
        <v>75</v>
      </c>
      <c r="AA115">
        <v>81</v>
      </c>
      <c r="AB115">
        <v>84</v>
      </c>
      <c r="AC115">
        <v>87</v>
      </c>
      <c r="AD115">
        <v>90</v>
      </c>
      <c r="AE115">
        <v>96</v>
      </c>
    </row>
    <row r="117" spans="1:31" x14ac:dyDescent="0.25">
      <c r="A117" t="s">
        <v>978</v>
      </c>
      <c r="B117" s="47">
        <f>B109/SUM(B109:B115)</f>
        <v>1.2179695762864382E-2</v>
      </c>
      <c r="C117" s="47">
        <f t="shared" ref="C117:AE117" si="9">C109/SUM(C109:C115)</f>
        <v>6.2530845870894608E-2</v>
      </c>
      <c r="D117" s="47">
        <f t="shared" si="9"/>
        <v>0.13298331960809412</v>
      </c>
      <c r="E117" s="47">
        <f t="shared" si="9"/>
        <v>0.20698954384213</v>
      </c>
      <c r="F117" s="47">
        <f t="shared" si="9"/>
        <v>0.2675249738540878</v>
      </c>
      <c r="G117" s="47">
        <f t="shared" si="9"/>
        <v>0.31134234636839603</v>
      </c>
      <c r="H117" s="47">
        <f t="shared" si="9"/>
        <v>0.34171348652593103</v>
      </c>
      <c r="I117" s="47">
        <f t="shared" si="9"/>
        <v>0.36491392220826696</v>
      </c>
      <c r="J117" s="47">
        <f t="shared" si="9"/>
        <v>0.38426766894635067</v>
      </c>
      <c r="K117" s="47">
        <f t="shared" si="9"/>
        <v>0.39788527586970973</v>
      </c>
      <c r="L117" s="47">
        <f t="shared" si="9"/>
        <v>0.39958753317653001</v>
      </c>
      <c r="M117" s="47">
        <f t="shared" si="9"/>
        <v>0.40794646999926737</v>
      </c>
      <c r="N117" s="47">
        <f t="shared" si="9"/>
        <v>0.38380987387348714</v>
      </c>
      <c r="O117" s="47">
        <f t="shared" si="9"/>
        <v>0.3976477679152251</v>
      </c>
      <c r="P117" s="47">
        <f t="shared" si="9"/>
        <v>0.41174794917606039</v>
      </c>
      <c r="Q117" s="47">
        <f t="shared" si="9"/>
        <v>0.41246094907395375</v>
      </c>
      <c r="R117" s="47">
        <f t="shared" si="9"/>
        <v>0.41329493128978989</v>
      </c>
      <c r="S117" s="47">
        <f t="shared" si="9"/>
        <v>0.41363383155535871</v>
      </c>
      <c r="T117" s="47">
        <f t="shared" si="9"/>
        <v>0.41437897997243983</v>
      </c>
      <c r="U117" s="47">
        <f t="shared" si="9"/>
        <v>0.41472243572260925</v>
      </c>
      <c r="V117" s="47">
        <f t="shared" si="9"/>
        <v>0.41521391507865363</v>
      </c>
      <c r="W117" s="47">
        <f t="shared" si="9"/>
        <v>0.41601438024665893</v>
      </c>
      <c r="X117" s="47">
        <f t="shared" si="9"/>
        <v>0.41656105042958119</v>
      </c>
      <c r="Y117" s="47">
        <f t="shared" si="9"/>
        <v>0.41715833891873011</v>
      </c>
      <c r="Z117" s="47">
        <f t="shared" si="9"/>
        <v>0.4179972394867732</v>
      </c>
      <c r="AA117" s="47">
        <f t="shared" si="9"/>
        <v>0.41945714463517564</v>
      </c>
      <c r="AB117" s="47">
        <f t="shared" si="9"/>
        <v>0.42030385687251143</v>
      </c>
      <c r="AC117" s="47">
        <f t="shared" si="9"/>
        <v>0.42131176050805685</v>
      </c>
      <c r="AD117" s="47">
        <f t="shared" si="9"/>
        <v>0.42201810414956464</v>
      </c>
      <c r="AE117" s="47">
        <f t="shared" si="9"/>
        <v>0.42315063130755765</v>
      </c>
    </row>
    <row r="118" spans="1:31" x14ac:dyDescent="0.25">
      <c r="A118" t="s">
        <v>988</v>
      </c>
      <c r="B118" s="47">
        <f>B113/SUM(B109:B115)</f>
        <v>0</v>
      </c>
      <c r="C118" s="47">
        <f t="shared" ref="C118:AE118" si="10">C113/SUM(C109:C115)</f>
        <v>2.0676372834041502E-4</v>
      </c>
      <c r="D118" s="47">
        <f t="shared" si="10"/>
        <v>3.1877974975789644E-4</v>
      </c>
      <c r="E118" s="47">
        <f t="shared" si="10"/>
        <v>4.0930545798668162E-4</v>
      </c>
      <c r="F118" s="47">
        <f t="shared" si="10"/>
        <v>5.3085217642179672E-4</v>
      </c>
      <c r="G118" s="47">
        <f t="shared" si="10"/>
        <v>7.0674606970657901E-4</v>
      </c>
      <c r="H118" s="47">
        <f t="shared" si="10"/>
        <v>9.5409176550859175E-4</v>
      </c>
      <c r="I118" s="47">
        <f t="shared" si="10"/>
        <v>1.2981210961536841E-3</v>
      </c>
      <c r="J118" s="47">
        <f t="shared" si="10"/>
        <v>1.767661970573381E-3</v>
      </c>
      <c r="K118" s="47">
        <f t="shared" si="10"/>
        <v>2.4041657434079326E-3</v>
      </c>
      <c r="L118" s="47">
        <f t="shared" si="10"/>
        <v>3.0674130613578725E-3</v>
      </c>
      <c r="M118" s="47">
        <f t="shared" si="10"/>
        <v>3.9480003581691047E-3</v>
      </c>
      <c r="N118" s="47">
        <f t="shared" si="10"/>
        <v>4.6308096404549248E-3</v>
      </c>
      <c r="O118" s="47">
        <f t="shared" si="10"/>
        <v>5.8294678204348672E-3</v>
      </c>
      <c r="P118" s="47">
        <f t="shared" si="10"/>
        <v>7.2003644158909483E-3</v>
      </c>
      <c r="Q118" s="47">
        <f t="shared" si="10"/>
        <v>8.4313613373740107E-3</v>
      </c>
      <c r="R118" s="47">
        <f t="shared" si="10"/>
        <v>9.6535854890610669E-3</v>
      </c>
      <c r="S118" s="47">
        <f t="shared" si="10"/>
        <v>1.0823925316184244E-2</v>
      </c>
      <c r="T118" s="47">
        <f t="shared" si="10"/>
        <v>1.18812452779988E-2</v>
      </c>
      <c r="U118" s="47">
        <f t="shared" si="10"/>
        <v>1.2817048074777477E-2</v>
      </c>
      <c r="V118" s="47">
        <f t="shared" si="10"/>
        <v>1.3615504104971053E-2</v>
      </c>
      <c r="W118" s="47">
        <f t="shared" si="10"/>
        <v>1.4258585002421147E-2</v>
      </c>
      <c r="X118" s="47">
        <f t="shared" si="10"/>
        <v>1.4790915663925885E-2</v>
      </c>
      <c r="Y118" s="47">
        <f t="shared" si="10"/>
        <v>1.5203292709405179E-2</v>
      </c>
      <c r="Z118" s="47">
        <f t="shared" si="10"/>
        <v>1.5516511159310548E-2</v>
      </c>
      <c r="AA118" s="47">
        <f t="shared" si="10"/>
        <v>1.5772138730899454E-2</v>
      </c>
      <c r="AB118" s="47">
        <f t="shared" si="10"/>
        <v>1.5967791308068444E-2</v>
      </c>
      <c r="AC118" s="47">
        <f t="shared" si="10"/>
        <v>1.6097161670254809E-2</v>
      </c>
      <c r="AD118" s="47">
        <f t="shared" si="10"/>
        <v>1.6206241334871991E-2</v>
      </c>
      <c r="AE118" s="47">
        <f t="shared" si="10"/>
        <v>1.6279121521369313E-2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1.3848881010414358E-6</v>
      </c>
      <c r="L119" s="47">
        <f t="shared" si="11"/>
        <v>2.7461173333553023E-6</v>
      </c>
      <c r="M119" s="47">
        <f t="shared" si="11"/>
        <v>4.0701034620300047E-6</v>
      </c>
      <c r="N119" s="47">
        <f t="shared" si="11"/>
        <v>5.3659439634471894E-6</v>
      </c>
      <c r="O119" s="47">
        <f t="shared" si="11"/>
        <v>6.6379729223808553E-6</v>
      </c>
      <c r="P119" s="47">
        <f t="shared" si="11"/>
        <v>9.1891615152664794E-6</v>
      </c>
      <c r="Q119" s="47">
        <f t="shared" si="11"/>
        <v>1.1695784839143972E-5</v>
      </c>
      <c r="R119" s="47">
        <f t="shared" si="11"/>
        <v>1.4124692787931862E-5</v>
      </c>
      <c r="S119" s="47">
        <f t="shared" si="11"/>
        <v>1.6496017480702832E-5</v>
      </c>
      <c r="T119" s="47">
        <f t="shared" si="11"/>
        <v>1.882525395267582E-5</v>
      </c>
      <c r="U119" s="47">
        <f t="shared" si="11"/>
        <v>2.1074554335159794E-5</v>
      </c>
      <c r="V119" s="47">
        <f t="shared" si="11"/>
        <v>2.3257626359296052E-5</v>
      </c>
      <c r="W119" s="47">
        <f t="shared" si="11"/>
        <v>2.5379749538128845E-5</v>
      </c>
      <c r="X119" s="47">
        <f t="shared" si="11"/>
        <v>2.6263127086874047E-5</v>
      </c>
      <c r="Y119" s="47">
        <f t="shared" si="11"/>
        <v>2.8320321718854726E-5</v>
      </c>
      <c r="Z119" s="47">
        <f t="shared" si="11"/>
        <v>2.9168567484981105E-5</v>
      </c>
      <c r="AA119" s="47">
        <f t="shared" si="11"/>
        <v>3.1115573997828824E-5</v>
      </c>
      <c r="AB119" s="47">
        <f t="shared" si="11"/>
        <v>3.1862753465358926E-5</v>
      </c>
      <c r="AC119" s="47">
        <f t="shared" si="11"/>
        <v>3.260810899953824E-5</v>
      </c>
      <c r="AD119" s="47">
        <f t="shared" si="11"/>
        <v>3.3309621817358159E-5</v>
      </c>
      <c r="AE119" s="47">
        <f t="shared" si="11"/>
        <v>3.5022985658452194E-5</v>
      </c>
    </row>
    <row r="120" spans="1:31" x14ac:dyDescent="0.25">
      <c r="A120" t="s">
        <v>989</v>
      </c>
      <c r="B120" s="48">
        <f>SUM(B117:B119)</f>
        <v>1.2179695762864382E-2</v>
      </c>
      <c r="C120" s="48">
        <f t="shared" ref="C120:AE120" si="12">SUM(C117:C119)</f>
        <v>6.2737609599235022E-2</v>
      </c>
      <c r="D120" s="48">
        <f t="shared" si="12"/>
        <v>0.13330209935785201</v>
      </c>
      <c r="E120" s="48">
        <f t="shared" si="12"/>
        <v>0.20739884930011668</v>
      </c>
      <c r="F120" s="48">
        <f t="shared" si="12"/>
        <v>0.26805582603050959</v>
      </c>
      <c r="G120" s="48">
        <f t="shared" si="12"/>
        <v>0.31204909243810258</v>
      </c>
      <c r="H120" s="48">
        <f t="shared" si="12"/>
        <v>0.34266757829143962</v>
      </c>
      <c r="I120" s="48">
        <f t="shared" si="12"/>
        <v>0.36621204330442064</v>
      </c>
      <c r="J120" s="48">
        <f t="shared" si="12"/>
        <v>0.38603533091692405</v>
      </c>
      <c r="K120" s="48">
        <f t="shared" si="12"/>
        <v>0.40029082650121872</v>
      </c>
      <c r="L120" s="48">
        <f t="shared" si="12"/>
        <v>0.40265769235522125</v>
      </c>
      <c r="M120" s="48">
        <f t="shared" si="12"/>
        <v>0.41189854046089852</v>
      </c>
      <c r="N120" s="48">
        <f t="shared" si="12"/>
        <v>0.38844604945790551</v>
      </c>
      <c r="O120" s="48">
        <f t="shared" si="12"/>
        <v>0.40348387370858235</v>
      </c>
      <c r="P120" s="48">
        <f t="shared" si="12"/>
        <v>0.4189575027534666</v>
      </c>
      <c r="Q120" s="48">
        <f t="shared" si="12"/>
        <v>0.42090400619616686</v>
      </c>
      <c r="R120" s="48">
        <f t="shared" si="12"/>
        <v>0.42296264147163892</v>
      </c>
      <c r="S120" s="48">
        <f t="shared" si="12"/>
        <v>0.42447425288902368</v>
      </c>
      <c r="T120" s="48">
        <f t="shared" si="12"/>
        <v>0.4262790505043913</v>
      </c>
      <c r="U120" s="48">
        <f t="shared" si="12"/>
        <v>0.42756055835172185</v>
      </c>
      <c r="V120" s="48">
        <f t="shared" si="12"/>
        <v>0.42885267680998396</v>
      </c>
      <c r="W120" s="48">
        <f t="shared" si="12"/>
        <v>0.43029834499861824</v>
      </c>
      <c r="X120" s="48">
        <f t="shared" si="12"/>
        <v>0.43137822922059393</v>
      </c>
      <c r="Y120" s="48">
        <f t="shared" si="12"/>
        <v>0.43238995194985413</v>
      </c>
      <c r="Z120" s="48">
        <f t="shared" si="12"/>
        <v>0.43354291921356874</v>
      </c>
      <c r="AA120" s="48">
        <f t="shared" si="12"/>
        <v>0.4352603989400729</v>
      </c>
      <c r="AB120" s="48">
        <f t="shared" si="12"/>
        <v>0.43630351093404524</v>
      </c>
      <c r="AC120" s="48">
        <f t="shared" si="12"/>
        <v>0.4374415302873112</v>
      </c>
      <c r="AD120" s="48">
        <f t="shared" si="12"/>
        <v>0.43825765510625397</v>
      </c>
      <c r="AE120" s="48">
        <f t="shared" si="12"/>
        <v>0.43946477581458537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21</v>
      </c>
      <c r="C125">
        <v>108</v>
      </c>
      <c r="D125">
        <v>234</v>
      </c>
      <c r="E125">
        <v>2847</v>
      </c>
      <c r="F125">
        <v>7116</v>
      </c>
      <c r="G125">
        <v>10179</v>
      </c>
      <c r="H125">
        <v>18249</v>
      </c>
      <c r="I125">
        <v>29736</v>
      </c>
      <c r="J125">
        <v>46770</v>
      </c>
      <c r="K125">
        <v>70050</v>
      </c>
      <c r="L125">
        <v>87618</v>
      </c>
      <c r="M125">
        <v>106101</v>
      </c>
      <c r="N125">
        <v>91119</v>
      </c>
      <c r="O125">
        <v>102903</v>
      </c>
      <c r="P125">
        <v>113586</v>
      </c>
      <c r="Q125">
        <v>117363</v>
      </c>
      <c r="R125">
        <v>120360</v>
      </c>
      <c r="S125">
        <v>122274</v>
      </c>
      <c r="T125">
        <v>123435</v>
      </c>
      <c r="U125" s="39">
        <v>124323</v>
      </c>
      <c r="V125" s="39">
        <v>125160</v>
      </c>
      <c r="W125" s="39">
        <v>125784</v>
      </c>
      <c r="X125" s="39">
        <v>126414</v>
      </c>
      <c r="Y125" s="39">
        <v>126432</v>
      </c>
      <c r="Z125" s="39">
        <v>126603</v>
      </c>
      <c r="AA125" s="39">
        <v>128070</v>
      </c>
      <c r="AB125" s="39">
        <v>128271</v>
      </c>
      <c r="AC125" s="39">
        <v>128277</v>
      </c>
      <c r="AD125" s="39">
        <v>128778</v>
      </c>
      <c r="AE125" s="39">
        <v>129480</v>
      </c>
    </row>
    <row r="126" spans="1:31" x14ac:dyDescent="0.25">
      <c r="A126" t="s">
        <v>992</v>
      </c>
      <c r="B126">
        <v>723</v>
      </c>
      <c r="C126">
        <v>984</v>
      </c>
      <c r="D126">
        <v>1461</v>
      </c>
      <c r="E126">
        <v>1158</v>
      </c>
      <c r="F126">
        <v>975</v>
      </c>
      <c r="G126">
        <v>975</v>
      </c>
      <c r="H126">
        <v>1020</v>
      </c>
      <c r="I126">
        <v>1059</v>
      </c>
      <c r="J126">
        <v>1140</v>
      </c>
      <c r="K126">
        <v>1200</v>
      </c>
      <c r="L126">
        <v>1260</v>
      </c>
      <c r="M126">
        <v>1332</v>
      </c>
      <c r="N126">
        <v>1623</v>
      </c>
      <c r="O126">
        <v>1761</v>
      </c>
      <c r="P126">
        <v>1893</v>
      </c>
      <c r="Q126">
        <v>2064</v>
      </c>
      <c r="R126">
        <v>2250</v>
      </c>
      <c r="S126">
        <v>2418</v>
      </c>
      <c r="T126">
        <v>2583</v>
      </c>
      <c r="U126">
        <v>2715</v>
      </c>
      <c r="V126">
        <v>2829</v>
      </c>
      <c r="W126">
        <v>2931</v>
      </c>
      <c r="X126">
        <v>3024</v>
      </c>
      <c r="Y126">
        <v>3084</v>
      </c>
      <c r="Z126">
        <v>3120</v>
      </c>
      <c r="AA126">
        <v>3072</v>
      </c>
      <c r="AB126">
        <v>3093</v>
      </c>
      <c r="AC126">
        <v>3105</v>
      </c>
      <c r="AD126">
        <v>3102</v>
      </c>
      <c r="AE126">
        <v>3102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310638</v>
      </c>
      <c r="C128">
        <v>329838</v>
      </c>
      <c r="D128">
        <v>324156</v>
      </c>
      <c r="E128">
        <v>317550</v>
      </c>
      <c r="F128">
        <v>313041</v>
      </c>
      <c r="G128">
        <v>311991</v>
      </c>
      <c r="H128">
        <v>305262</v>
      </c>
      <c r="I128">
        <v>294729</v>
      </c>
      <c r="J128">
        <v>277710</v>
      </c>
      <c r="K128">
        <v>254250</v>
      </c>
      <c r="L128">
        <v>236631</v>
      </c>
      <c r="M128">
        <v>218697</v>
      </c>
      <c r="N128">
        <v>233346</v>
      </c>
      <c r="O128">
        <v>220407</v>
      </c>
      <c r="P128">
        <v>208704</v>
      </c>
      <c r="Q128">
        <v>203271</v>
      </c>
      <c r="R128">
        <v>199620</v>
      </c>
      <c r="S128">
        <v>197289</v>
      </c>
      <c r="T128">
        <v>195354</v>
      </c>
      <c r="U128">
        <v>194064</v>
      </c>
      <c r="V128">
        <v>192615</v>
      </c>
      <c r="W128">
        <v>191613</v>
      </c>
      <c r="X128">
        <v>190428</v>
      </c>
      <c r="Y128">
        <v>189699</v>
      </c>
      <c r="Z128">
        <v>188613</v>
      </c>
      <c r="AA128">
        <v>186270</v>
      </c>
      <c r="AB128">
        <v>184971</v>
      </c>
      <c r="AC128">
        <v>183762</v>
      </c>
      <c r="AD128">
        <v>182685</v>
      </c>
      <c r="AE128">
        <v>181794</v>
      </c>
    </row>
    <row r="129" spans="1:31" x14ac:dyDescent="0.25">
      <c r="A129" t="s">
        <v>995</v>
      </c>
      <c r="B129">
        <v>12</v>
      </c>
      <c r="C129">
        <v>21</v>
      </c>
      <c r="D129">
        <v>33</v>
      </c>
      <c r="E129">
        <v>180</v>
      </c>
      <c r="F129">
        <v>210</v>
      </c>
      <c r="G129">
        <v>138</v>
      </c>
      <c r="H129">
        <v>111</v>
      </c>
      <c r="I129">
        <v>81</v>
      </c>
      <c r="J129">
        <v>57</v>
      </c>
      <c r="K129">
        <v>45</v>
      </c>
      <c r="L129">
        <v>39</v>
      </c>
      <c r="M129">
        <v>33</v>
      </c>
      <c r="N129">
        <v>21</v>
      </c>
      <c r="O129">
        <v>21</v>
      </c>
      <c r="P129">
        <v>18</v>
      </c>
      <c r="Q129">
        <v>18</v>
      </c>
      <c r="R129">
        <v>15</v>
      </c>
      <c r="S129">
        <v>15</v>
      </c>
      <c r="T129">
        <v>15</v>
      </c>
      <c r="U129">
        <v>15</v>
      </c>
      <c r="V129">
        <v>15</v>
      </c>
      <c r="W129">
        <v>15</v>
      </c>
      <c r="X129">
        <v>15</v>
      </c>
      <c r="Y129">
        <v>15</v>
      </c>
      <c r="Z129">
        <v>15</v>
      </c>
      <c r="AA129">
        <v>15</v>
      </c>
      <c r="AB129">
        <v>15</v>
      </c>
      <c r="AC129">
        <v>15</v>
      </c>
      <c r="AD129">
        <v>15</v>
      </c>
      <c r="AE129">
        <v>15</v>
      </c>
    </row>
    <row r="130" spans="1:31" x14ac:dyDescent="0.25">
      <c r="A130" t="s">
        <v>996</v>
      </c>
      <c r="B130">
        <v>246</v>
      </c>
      <c r="C130">
        <v>603</v>
      </c>
      <c r="D130">
        <v>483</v>
      </c>
      <c r="E130">
        <v>552</v>
      </c>
      <c r="F130">
        <v>603</v>
      </c>
      <c r="G130">
        <v>666</v>
      </c>
      <c r="H130">
        <v>705</v>
      </c>
      <c r="I130">
        <v>720</v>
      </c>
      <c r="J130">
        <v>744</v>
      </c>
      <c r="K130">
        <v>735</v>
      </c>
      <c r="L130">
        <v>732</v>
      </c>
      <c r="M130">
        <v>729</v>
      </c>
      <c r="N130">
        <v>837</v>
      </c>
      <c r="O130">
        <v>849</v>
      </c>
      <c r="P130">
        <v>858</v>
      </c>
      <c r="Q130">
        <v>879</v>
      </c>
      <c r="R130">
        <v>906</v>
      </c>
      <c r="S130">
        <v>936</v>
      </c>
      <c r="T130">
        <v>966</v>
      </c>
      <c r="U130">
        <v>999</v>
      </c>
      <c r="V130">
        <v>1035</v>
      </c>
      <c r="W130">
        <v>1071</v>
      </c>
      <c r="X130">
        <v>1107</v>
      </c>
      <c r="Y130">
        <v>1140</v>
      </c>
      <c r="Z130">
        <v>1173</v>
      </c>
      <c r="AA130">
        <v>1221</v>
      </c>
      <c r="AB130">
        <v>1254</v>
      </c>
      <c r="AC130">
        <v>1281</v>
      </c>
      <c r="AD130">
        <v>1305</v>
      </c>
      <c r="AE130">
        <v>1338</v>
      </c>
    </row>
    <row r="131" spans="1:31" x14ac:dyDescent="0.25">
      <c r="A131" t="s">
        <v>997</v>
      </c>
      <c r="B131">
        <v>0</v>
      </c>
      <c r="C131">
        <v>0</v>
      </c>
      <c r="D131">
        <v>0</v>
      </c>
      <c r="E131">
        <v>6</v>
      </c>
      <c r="F131">
        <v>21</v>
      </c>
      <c r="G131">
        <v>33</v>
      </c>
      <c r="H131">
        <v>72</v>
      </c>
      <c r="I131">
        <v>135</v>
      </c>
      <c r="J131">
        <v>246</v>
      </c>
      <c r="K131">
        <v>462</v>
      </c>
      <c r="L131">
        <v>549</v>
      </c>
      <c r="M131">
        <v>672</v>
      </c>
      <c r="N131">
        <v>615</v>
      </c>
      <c r="O131">
        <v>732</v>
      </c>
      <c r="P131">
        <v>867</v>
      </c>
      <c r="Q131">
        <v>1026</v>
      </c>
      <c r="R131">
        <v>1212</v>
      </c>
      <c r="S131">
        <v>1410</v>
      </c>
      <c r="T131">
        <v>1611</v>
      </c>
      <c r="U131">
        <v>1815</v>
      </c>
      <c r="V131">
        <v>2013</v>
      </c>
      <c r="W131">
        <v>2199</v>
      </c>
      <c r="X131">
        <v>2373</v>
      </c>
      <c r="Y131">
        <v>2526</v>
      </c>
      <c r="Z131">
        <v>2673</v>
      </c>
      <c r="AA131">
        <v>2832</v>
      </c>
      <c r="AB131">
        <v>2949</v>
      </c>
      <c r="AC131">
        <v>3060</v>
      </c>
      <c r="AD131">
        <v>3168</v>
      </c>
      <c r="AE131">
        <v>3270</v>
      </c>
    </row>
    <row r="133" spans="1:31" x14ac:dyDescent="0.25">
      <c r="A133" t="s">
        <v>978</v>
      </c>
      <c r="B133" s="47">
        <f>B125/SUM(B125:B131)</f>
        <v>6.7385444743935316E-5</v>
      </c>
      <c r="C133" s="47">
        <f t="shared" ref="C133:AE133" si="13">C125/SUM(C125:C131)</f>
        <v>3.2573879368066742E-4</v>
      </c>
      <c r="D133" s="47">
        <f t="shared" si="13"/>
        <v>7.1698425392273119E-4</v>
      </c>
      <c r="E133" s="47">
        <f t="shared" si="13"/>
        <v>8.833576900522196E-3</v>
      </c>
      <c r="F133" s="47">
        <f t="shared" si="13"/>
        <v>2.2101712603194126E-2</v>
      </c>
      <c r="G133" s="47">
        <f t="shared" si="13"/>
        <v>3.1418412134007444E-2</v>
      </c>
      <c r="H133" s="47">
        <f t="shared" si="13"/>
        <v>5.6078471140283755E-2</v>
      </c>
      <c r="I133" s="47">
        <f t="shared" si="13"/>
        <v>9.1086197390185628E-2</v>
      </c>
      <c r="J133" s="47">
        <f t="shared" si="13"/>
        <v>0.14317332329252724</v>
      </c>
      <c r="K133" s="47">
        <f t="shared" si="13"/>
        <v>0.21438933470444571</v>
      </c>
      <c r="L133" s="47">
        <f t="shared" si="13"/>
        <v>0.26808514544302986</v>
      </c>
      <c r="M133" s="47">
        <f t="shared" si="13"/>
        <v>0.32390922079349377</v>
      </c>
      <c r="N133" s="47">
        <f t="shared" si="13"/>
        <v>0.27817414161026494</v>
      </c>
      <c r="O133" s="47">
        <f t="shared" si="13"/>
        <v>0.31500307647096637</v>
      </c>
      <c r="P133" s="47">
        <f t="shared" si="13"/>
        <v>0.34850242079490434</v>
      </c>
      <c r="Q133" s="47">
        <f t="shared" si="13"/>
        <v>0.3615385326272792</v>
      </c>
      <c r="R133" s="47">
        <f t="shared" si="13"/>
        <v>0.37106575040926371</v>
      </c>
      <c r="S133" s="47">
        <f t="shared" si="13"/>
        <v>0.37699095399300736</v>
      </c>
      <c r="T133" s="47">
        <f t="shared" si="13"/>
        <v>0.38101455717301924</v>
      </c>
      <c r="U133" s="47">
        <f t="shared" si="13"/>
        <v>0.38379469701880958</v>
      </c>
      <c r="V133" s="47">
        <f t="shared" si="13"/>
        <v>0.38669373152035891</v>
      </c>
      <c r="W133" s="47">
        <f t="shared" si="13"/>
        <v>0.38868648663681621</v>
      </c>
      <c r="X133" s="47">
        <f t="shared" si="13"/>
        <v>0.39093768265189682</v>
      </c>
      <c r="Y133" s="47">
        <f t="shared" si="13"/>
        <v>0.39155641444923445</v>
      </c>
      <c r="Z133" s="47">
        <f t="shared" si="13"/>
        <v>0.39293661952159703</v>
      </c>
      <c r="AA133" s="47">
        <f t="shared" si="13"/>
        <v>0.39837625979843228</v>
      </c>
      <c r="AB133" s="47">
        <f t="shared" si="13"/>
        <v>0.40015535652450607</v>
      </c>
      <c r="AC133" s="47">
        <f t="shared" si="13"/>
        <v>0.40149295774647886</v>
      </c>
      <c r="AD133" s="47">
        <f t="shared" si="13"/>
        <v>0.40362572989440626</v>
      </c>
      <c r="AE133" s="47">
        <f t="shared" si="13"/>
        <v>0.40589468932504491</v>
      </c>
    </row>
    <row r="134" spans="1:31" x14ac:dyDescent="0.25">
      <c r="A134" t="s">
        <v>988</v>
      </c>
      <c r="B134" s="47">
        <f>B129/SUM(B125:B131)</f>
        <v>3.8505968425105893E-5</v>
      </c>
      <c r="C134" s="47">
        <f t="shared" ref="C134:AE134" si="14">C129/SUM(C125:C131)</f>
        <v>6.3338098771240883E-5</v>
      </c>
      <c r="D134" s="47">
        <f t="shared" si="14"/>
        <v>1.0111316401474413E-4</v>
      </c>
      <c r="E134" s="47">
        <f t="shared" si="14"/>
        <v>5.5849801267790489E-4</v>
      </c>
      <c r="F134" s="47">
        <f t="shared" si="14"/>
        <v>6.5224278339948941E-4</v>
      </c>
      <c r="G134" s="47">
        <f t="shared" si="14"/>
        <v>4.259495897920255E-4</v>
      </c>
      <c r="H134" s="47">
        <f t="shared" si="14"/>
        <v>3.4109870659058012E-4</v>
      </c>
      <c r="I134" s="47">
        <f t="shared" si="14"/>
        <v>2.4811615511854436E-4</v>
      </c>
      <c r="J134" s="47">
        <f t="shared" si="14"/>
        <v>1.7448961786773688E-4</v>
      </c>
      <c r="K134" s="47">
        <f t="shared" si="14"/>
        <v>1.3772334135189233E-4</v>
      </c>
      <c r="L134" s="47">
        <f t="shared" si="14"/>
        <v>1.1932845616515058E-4</v>
      </c>
      <c r="M134" s="47">
        <f t="shared" si="14"/>
        <v>1.0074367146572884E-4</v>
      </c>
      <c r="N134" s="47">
        <f t="shared" si="14"/>
        <v>6.4110196268786577E-5</v>
      </c>
      <c r="O134" s="47">
        <f t="shared" si="14"/>
        <v>6.4284467954192726E-5</v>
      </c>
      <c r="P134" s="47">
        <f t="shared" si="14"/>
        <v>5.5227260175622689E-5</v>
      </c>
      <c r="Q134" s="47">
        <f t="shared" si="14"/>
        <v>5.5449277773157005E-5</v>
      </c>
      <c r="R134" s="47">
        <f t="shared" si="14"/>
        <v>4.6244485345122592E-5</v>
      </c>
      <c r="S134" s="47">
        <f t="shared" si="14"/>
        <v>4.6247479512366574E-5</v>
      </c>
      <c r="T134" s="47">
        <f t="shared" si="14"/>
        <v>4.6301440900840837E-5</v>
      </c>
      <c r="U134" s="47">
        <f t="shared" si="14"/>
        <v>4.6306157792863296E-5</v>
      </c>
      <c r="V134" s="47">
        <f t="shared" si="14"/>
        <v>4.6343927555172447E-5</v>
      </c>
      <c r="W134" s="47">
        <f t="shared" si="14"/>
        <v>4.6351660780005749E-5</v>
      </c>
      <c r="X134" s="47">
        <f t="shared" si="14"/>
        <v>4.6387783313386588E-5</v>
      </c>
      <c r="Y134" s="47">
        <f t="shared" si="14"/>
        <v>4.6454585996729595E-5</v>
      </c>
      <c r="Z134" s="47">
        <f t="shared" si="14"/>
        <v>4.655536829951862E-5</v>
      </c>
      <c r="AA134" s="47">
        <f t="shared" si="14"/>
        <v>4.6659201194475551E-5</v>
      </c>
      <c r="AB134" s="47">
        <f t="shared" si="14"/>
        <v>4.6794133887375876E-5</v>
      </c>
      <c r="AC134" s="47">
        <f t="shared" si="14"/>
        <v>4.6948356807511737E-5</v>
      </c>
      <c r="AD134" s="47">
        <f t="shared" si="14"/>
        <v>4.701413244821393E-5</v>
      </c>
      <c r="AE134" s="47">
        <f t="shared" si="14"/>
        <v>4.7022090978341625E-5</v>
      </c>
    </row>
    <row r="135" spans="1:31" x14ac:dyDescent="0.25">
      <c r="A135" t="s">
        <v>979</v>
      </c>
      <c r="B135" s="47">
        <f>B131/SUM(B125:B131)</f>
        <v>0</v>
      </c>
      <c r="C135" s="47">
        <f t="shared" ref="C135:AE135" si="15">C131/SUM(C125:C131)</f>
        <v>0</v>
      </c>
      <c r="D135" s="47">
        <f t="shared" si="15"/>
        <v>0</v>
      </c>
      <c r="E135" s="47">
        <f t="shared" si="15"/>
        <v>1.861660042259683E-5</v>
      </c>
      <c r="F135" s="47">
        <f t="shared" si="15"/>
        <v>6.5224278339948933E-5</v>
      </c>
      <c r="G135" s="47">
        <f t="shared" si="15"/>
        <v>1.0185751060244087E-4</v>
      </c>
      <c r="H135" s="47">
        <f t="shared" si="15"/>
        <v>2.2125321508578171E-4</v>
      </c>
      <c r="I135" s="47">
        <f t="shared" si="15"/>
        <v>4.1352692519757399E-4</v>
      </c>
      <c r="J135" s="47">
        <f t="shared" si="15"/>
        <v>7.5306045606075909E-4</v>
      </c>
      <c r="K135" s="47">
        <f t="shared" si="15"/>
        <v>1.4139596378794279E-3</v>
      </c>
      <c r="L135" s="47">
        <f t="shared" si="15"/>
        <v>1.6797774983248121E-3</v>
      </c>
      <c r="M135" s="47">
        <f t="shared" si="15"/>
        <v>2.0515074916657508E-3</v>
      </c>
      <c r="N135" s="47">
        <f t="shared" si="15"/>
        <v>1.8775128907287497E-3</v>
      </c>
      <c r="O135" s="47">
        <f t="shared" si="15"/>
        <v>2.2407728829747179E-3</v>
      </c>
      <c r="P135" s="47">
        <f t="shared" si="15"/>
        <v>2.6601130317924927E-3</v>
      </c>
      <c r="Q135" s="47">
        <f t="shared" si="15"/>
        <v>3.1606088330699495E-3</v>
      </c>
      <c r="R135" s="47">
        <f t="shared" si="15"/>
        <v>3.7365544158859056E-3</v>
      </c>
      <c r="S135" s="47">
        <f t="shared" si="15"/>
        <v>4.3472630741624579E-3</v>
      </c>
      <c r="T135" s="47">
        <f t="shared" si="15"/>
        <v>4.9727747527503058E-3</v>
      </c>
      <c r="U135" s="47">
        <f t="shared" si="15"/>
        <v>5.6030450929364589E-3</v>
      </c>
      <c r="V135" s="47">
        <f t="shared" si="15"/>
        <v>6.2193550779041425E-3</v>
      </c>
      <c r="W135" s="47">
        <f t="shared" si="15"/>
        <v>6.7951534703488423E-3</v>
      </c>
      <c r="X135" s="47">
        <f t="shared" si="15"/>
        <v>7.3385473201777584E-3</v>
      </c>
      <c r="Y135" s="47">
        <f t="shared" si="15"/>
        <v>7.8229522818492638E-3</v>
      </c>
      <c r="Z135" s="47">
        <f t="shared" si="15"/>
        <v>8.296166630974218E-3</v>
      </c>
      <c r="AA135" s="47">
        <f t="shared" si="15"/>
        <v>8.8092571855169846E-3</v>
      </c>
      <c r="AB135" s="47">
        <f t="shared" si="15"/>
        <v>9.1997267222580972E-3</v>
      </c>
      <c r="AC135" s="47">
        <f t="shared" si="15"/>
        <v>9.5774647887323944E-3</v>
      </c>
      <c r="AD135" s="47">
        <f t="shared" si="15"/>
        <v>9.9293847730627834E-3</v>
      </c>
      <c r="AE135" s="47">
        <f t="shared" si="15"/>
        <v>1.0250815833278474E-2</v>
      </c>
    </row>
    <row r="136" spans="1:31" x14ac:dyDescent="0.25">
      <c r="A136" t="s">
        <v>989</v>
      </c>
      <c r="B136" s="48">
        <f>SUM(B133:B135)</f>
        <v>1.0589141316904121E-4</v>
      </c>
      <c r="C136" s="48">
        <f t="shared" ref="C136" si="16">SUM(C133:C135)</f>
        <v>3.890768924519083E-4</v>
      </c>
      <c r="D136" s="48">
        <f t="shared" ref="D136" si="17">SUM(D133:D135)</f>
        <v>8.1809741793747537E-4</v>
      </c>
      <c r="E136" s="48">
        <f t="shared" ref="E136" si="18">SUM(E133:E135)</f>
        <v>9.410691513622697E-3</v>
      </c>
      <c r="F136" s="48">
        <f t="shared" ref="F136" si="19">SUM(F133:F135)</f>
        <v>2.2819179664933562E-2</v>
      </c>
      <c r="G136" s="48">
        <f t="shared" ref="G136" si="20">SUM(G133:G135)</f>
        <v>3.1946219234401906E-2</v>
      </c>
      <c r="H136" s="48">
        <f t="shared" ref="H136" si="21">SUM(H133:H135)</f>
        <v>5.6640823061960117E-2</v>
      </c>
      <c r="I136" s="48">
        <f t="shared" ref="I136" si="22">SUM(I133:I135)</f>
        <v>9.1747840470501746E-2</v>
      </c>
      <c r="J136" s="48">
        <f t="shared" ref="J136" si="23">SUM(J133:J135)</f>
        <v>0.14410087336645575</v>
      </c>
      <c r="K136" s="48">
        <f t="shared" ref="K136" si="24">SUM(K133:K135)</f>
        <v>0.21594101768367704</v>
      </c>
      <c r="L136" s="48">
        <f t="shared" ref="L136" si="25">SUM(L133:L135)</f>
        <v>0.26988425139751981</v>
      </c>
      <c r="M136" s="48">
        <f t="shared" ref="M136" si="26">SUM(M133:M135)</f>
        <v>0.32606147195662527</v>
      </c>
      <c r="N136" s="48">
        <f t="shared" ref="N136" si="27">SUM(N133:N135)</f>
        <v>0.28011576469726246</v>
      </c>
      <c r="O136" s="48">
        <f t="shared" ref="O136" si="28">SUM(O133:O135)</f>
        <v>0.31730813382189527</v>
      </c>
      <c r="P136" s="48">
        <f t="shared" ref="P136" si="29">SUM(P133:P135)</f>
        <v>0.35121776108687247</v>
      </c>
      <c r="Q136" s="48">
        <f t="shared" ref="Q136" si="30">SUM(Q133:Q135)</f>
        <v>0.36475459073812233</v>
      </c>
      <c r="R136" s="48">
        <f t="shared" ref="R136" si="31">SUM(R133:R135)</f>
        <v>0.37484854931049472</v>
      </c>
      <c r="S136" s="48">
        <f t="shared" ref="S136" si="32">SUM(S133:S135)</f>
        <v>0.38138446454668218</v>
      </c>
      <c r="T136" s="48">
        <f t="shared" ref="T136" si="33">SUM(T133:T135)</f>
        <v>0.3860336333666704</v>
      </c>
      <c r="U136" s="48">
        <f t="shared" ref="U136" si="34">SUM(U133:U135)</f>
        <v>0.38944404826953893</v>
      </c>
      <c r="V136" s="48">
        <f t="shared" ref="V136" si="35">SUM(V133:V135)</f>
        <v>0.39295943052581822</v>
      </c>
      <c r="W136" s="48">
        <f t="shared" ref="W136" si="36">SUM(W133:W135)</f>
        <v>0.39552799176794506</v>
      </c>
      <c r="X136" s="48">
        <f t="shared" ref="X136" si="37">SUM(X133:X135)</f>
        <v>0.39832261775538796</v>
      </c>
      <c r="Y136" s="48">
        <f t="shared" ref="Y136" si="38">SUM(Y133:Y135)</f>
        <v>0.39942582131708043</v>
      </c>
      <c r="Z136" s="48">
        <f t="shared" ref="Z136" si="39">SUM(Z133:Z135)</f>
        <v>0.40127934152087075</v>
      </c>
      <c r="AA136" s="48">
        <f t="shared" ref="AA136" si="40">SUM(AA133:AA135)</f>
        <v>0.40723217618514373</v>
      </c>
      <c r="AB136" s="48">
        <f t="shared" ref="AB136" si="41">SUM(AB133:AB135)</f>
        <v>0.40940187738065154</v>
      </c>
      <c r="AC136" s="48">
        <f t="shared" ref="AC136" si="42">SUM(AC133:AC135)</f>
        <v>0.41111737089201877</v>
      </c>
      <c r="AD136" s="48">
        <f t="shared" ref="AD136" si="43">SUM(AD133:AD135)</f>
        <v>0.41360212879991726</v>
      </c>
      <c r="AE136" s="48">
        <f t="shared" ref="AE136" si="44">SUM(AE133:AE135)</f>
        <v>0.41619252724930172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8" workbookViewId="0">
      <selection activeCell="AL31" sqref="I31:AL31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-0.9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-3.5</v>
      </c>
      <c r="Q4" s="10" t="s">
        <v>100</v>
      </c>
      <c r="R4" s="20">
        <v>-10</v>
      </c>
    </row>
    <row r="5" spans="1:38" x14ac:dyDescent="0.25">
      <c r="A5" t="s">
        <v>106</v>
      </c>
    </row>
    <row r="6" spans="1:38" ht="45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105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1.35E-2</v>
      </c>
      <c r="E10" s="22">
        <v>3.7999999999999999E-2</v>
      </c>
      <c r="F10" s="13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1.35E-2</v>
      </c>
      <c r="J10" s="22">
        <f>E10</f>
        <v>3.7999999999999999E-2</v>
      </c>
      <c r="K10">
        <f>IF($G10="s-curve",$E10+($F10-$E10)*$O$2/(1+EXP($O$3*(COUNT($K$9:K$9)+$O$4))),TREND($E10:$F10,$E$9:$F$9,K$9))</f>
        <v>0.12972618523294333</v>
      </c>
      <c r="L10">
        <f>IF($G10="s-curve",$E10+($F10-$E10)*$O$2/(1+EXP($O$3*(COUNT($K$9:L$9)+$O$4))),TREND($E10:$F10,$E$9:$F$9,L$9))</f>
        <v>0.23604729767251131</v>
      </c>
      <c r="M10">
        <f>IF($G10="s-curve",$E10+($F10-$E10)*$O$2/(1+EXP($O$3*(COUNT($K$9:M$9)+$O$4))),TREND($E10:$F10,$E$9:$F$9,M$9))</f>
        <v>0.41256505694084844</v>
      </c>
      <c r="N10">
        <f>IF($G10="s-curve",$E10+($F10-$E10)*$O$2/(1+EXP($O$3*(COUNT($K$9:N$9)+$O$4))),TREND($E10:$F10,$E$9:$F$9,N$9))</f>
        <v>0.62543494305915159</v>
      </c>
      <c r="O10">
        <f>IF($G10="s-curve",$E10+($F10-$E10)*$O$2/(1+EXP($O$3*(COUNT($K$9:O$9)+$O$4))),TREND($E10:$F10,$E$9:$F$9,O$9))</f>
        <v>0.80195270232748872</v>
      </c>
      <c r="P10">
        <f>IF($G10="s-curve",$E10+($F10-$E10)*$O$2/(1+EXP($O$3*(COUNT($K$9:P$9)+$O$4))),TREND($E10:$F10,$E$9:$F$9,P$9))</f>
        <v>0.90827381476705671</v>
      </c>
      <c r="Q10">
        <f>IF($G10="s-curve",$E10+($F10-$E10)*$O$2/(1+EXP($O$3*(COUNT($K$9:Q$9)+$O$4))),TREND($E10:$F10,$E$9:$F$9,Q$9))</f>
        <v>0.96047019037115278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2.435315217413268E-2</v>
      </c>
      <c r="L14">
        <f>IF($G14="s-curve",$E14+($F14-$E14)*$O$2/(1+EXP($O$3*(COUNT($I$9:L$9)+$O$4))),TREND($E14:$F14,$E$9:$F$9,L$9))</f>
        <v>3.3646847825867326E-2</v>
      </c>
      <c r="M14">
        <f>IF($G14="s-curve",$E14+($F14-$E14)*$O$2/(1+EXP($O$3*(COUNT($I$9:M$9)+$O$4))),TREND($E14:$F14,$E$9:$F$9,M$9))</f>
        <v>4.1353444384360213E-2</v>
      </c>
      <c r="N14">
        <f>IF($G14="s-curve",$E14+($F14-$E14)*$O$2/(1+EXP($O$3*(COUNT($I$9:N$9)+$O$4))),TREND($E14:$F14,$E$9:$F$9,N$9))</f>
        <v>4.5995322474237404E-2</v>
      </c>
      <c r="O14">
        <f>IF($G14="s-curve",$E14+($F14-$E14)*$O$2/(1+EXP($O$3*(COUNT($I$9:O$9)+$O$4))),TREND($E14:$F14,$E$9:$F$9,O$9))</f>
        <v>4.8274166315580479E-2</v>
      </c>
      <c r="P14">
        <f>IF($G14="s-curve",$E14+($F14-$E14)*$O$2/(1+EXP($O$3*(COUNT($I$9:P$9)+$O$4))),TREND($E14:$F14,$E$9:$F$9,P$9))</f>
        <v>4.9280790600739442E-2</v>
      </c>
      <c r="Q14">
        <f>IF($G14="s-curve",$E14+($F14-$E14)*$O$2/(1+EXP($O$3*(COUNT($I$9:Q$9)+$O$4))),TREND($E14:$F14,$E$9:$F$9,Q$9))</f>
        <v>4.9704589339490207E-2</v>
      </c>
      <c r="R14">
        <f>IF($G14="s-curve",$E14+($F14-$E14)*$O$2/(1+EXP($O$3*(COUNT($I$9:R$9)+$O$4))),TREND($E14:$F14,$E$9:$F$9,R$9))</f>
        <v>4.9879391575460584E-2</v>
      </c>
      <c r="S14">
        <f>IF($G14="s-curve",$E14+($F14-$E14)*$O$2/(1+EXP($O$3*(COUNT($I$9:S$9)+$O$4))),TREND($E14:$F14,$E$9:$F$9,S$9))</f>
        <v>4.9950880568867671E-2</v>
      </c>
      <c r="T14">
        <f>IF($G14="s-curve",$E14+($F14-$E14)*$O$2/(1+EXP($O$3*(COUNT($I$9:T$9)+$O$4))),TREND($E14:$F14,$E$9:$F$9,T$9))</f>
        <v>4.9980015660008786E-2</v>
      </c>
      <c r="U14">
        <f>IF($G14="s-curve",$E14+($F14-$E14)*$O$2/(1+EXP($O$3*(COUNT($I$9:U$9)+$O$4))),TREND($E14:$F14,$E$9:$F$9,U$9))</f>
        <v>4.9991872678821749E-2</v>
      </c>
      <c r="V14">
        <f>IF($G14="s-curve",$E14+($F14-$E14)*$O$2/(1+EXP($O$3*(COUNT($I$9:V$9)+$O$4))),TREND($E14:$F14,$E$9:$F$9,V$9))</f>
        <v>4.9996695298304125E-2</v>
      </c>
      <c r="W14">
        <f>IF($G14="s-curve",$E14+($F14-$E14)*$O$2/(1+EXP($O$3*(COUNT($I$9:W$9)+$O$4))),TREND($E14:$F14,$E$9:$F$9,W$9))</f>
        <v>4.9998656345816586E-2</v>
      </c>
      <c r="X14">
        <f>IF($G14="s-curve",$E14+($F14-$E14)*$O$2/(1+EXP($O$3*(COUNT($I$9:X$9)+$O$4))),TREND($E14:$F14,$E$9:$F$9,X$9))</f>
        <v>4.9999453700604407E-2</v>
      </c>
      <c r="Y14">
        <f>IF($G14="s-curve",$E14+($F14-$E14)*$O$2/(1+EXP($O$3*(COUNT($I$9:Y$9)+$O$4))),TREND($E14:$F14,$E$9:$F$9,Y$9))</f>
        <v>4.9999777889526184E-2</v>
      </c>
      <c r="Z14">
        <f>IF($G14="s-curve",$E14+($F14-$E14)*$O$2/(1+EXP($O$3*(COUNT($I$9:Z$9)+$O$4))),TREND($E14:$F14,$E$9:$F$9,Z$9))</f>
        <v>4.9999909696336844E-2</v>
      </c>
      <c r="AA14">
        <f>IF($G14="s-curve",$E14+($F14-$E14)*$O$2/(1+EXP($O$3*(COUNT($I$9:AA$9)+$O$4))),TREND($E14:$F14,$E$9:$F$9,AA$9))</f>
        <v>4.9999963285223548E-2</v>
      </c>
      <c r="AB14">
        <f>IF($G14="s-curve",$E14+($F14-$E14)*$O$2/(1+EXP($O$3*(COUNT($I$9:AB$9)+$O$4))),TREND($E14:$F14,$E$9:$F$9,AB$9))</f>
        <v>4.9999985072878089E-2</v>
      </c>
      <c r="AC14">
        <f>IF($G14="s-curve",$E14+($F14-$E14)*$O$2/(1+EXP($O$3*(COUNT($I$9:AC$9)+$O$4))),TREND($E14:$F14,$E$9:$F$9,AC$9))</f>
        <v>4.9999993931083841E-2</v>
      </c>
      <c r="AD14">
        <f>IF($G14="s-curve",$E14+($F14-$E14)*$O$2/(1+EXP($O$3*(COUNT($I$9:AD$9)+$O$4))),TREND($E14:$F14,$E$9:$F$9,AD$9))</f>
        <v>4.9999997532562616E-2</v>
      </c>
      <c r="AE14">
        <f>IF($G14="s-curve",$E14+($F14-$E14)*$O$2/(1+EXP($O$3*(COUNT($I$9:AE$9)+$O$4))),TREND($E14:$F14,$E$9:$F$9,AE$9))</f>
        <v>4.9999998996814787E-2</v>
      </c>
      <c r="AF14">
        <f>IF($G14="s-curve",$E14+($F14-$E14)*$O$2/(1+EXP($O$3*(COUNT($I$9:AF$9)+$O$4))),TREND($E14:$F14,$E$9:$F$9,AF$9))</f>
        <v>4.999999959213533E-2</v>
      </c>
      <c r="AG14">
        <f>IF($G14="s-curve",$E14+($F14-$E14)*$O$2/(1+EXP($O$3*(COUNT($I$9:AG$9)+$O$4))),TREND($E14:$F14,$E$9:$F$9,AG$9))</f>
        <v>4.9999999834174594E-2</v>
      </c>
      <c r="AH14">
        <f>IF($G14="s-curve",$E14+($F14-$E14)*$O$2/(1+EXP($O$3*(COUNT($I$9:AH$9)+$O$4))),TREND($E14:$F14,$E$9:$F$9,AH$9))</f>
        <v>4.9999999932580426E-2</v>
      </c>
      <c r="AI14">
        <f>IF($G14="s-curve",$E14+($F14-$E14)*$O$2/(1+EXP($O$3*(COUNT($I$9:AI$9)+$O$4))),TREND($E14:$F14,$E$9:$F$9,AI$9))</f>
        <v>4.9999999972589249E-2</v>
      </c>
      <c r="AJ14">
        <f>IF($G14="s-curve",$E14+($F14-$E14)*$O$2/(1+EXP($O$3*(COUNT($I$9:AJ$9)+$O$4))),TREND($E14:$F14,$E$9:$F$9,AJ$9))</f>
        <v>4.9999999988855619E-2</v>
      </c>
      <c r="AK14">
        <f>IF($G14="s-curve",$E14+($F14-$E14)*$O$2/(1+EXP($O$3*(COUNT($I$9:AK$9)+$O$4))),TREND($E14:$F14,$E$9:$F$9,AK$9))</f>
        <v>4.9999999995469037E-2</v>
      </c>
      <c r="AL14">
        <f>IF($G14="s-curve",$E14+($F14-$E14)*$O$2/(1+EXP($O$3*(COUNT($I$9:AL$9)+$O$4))),TREND($E14:$F14,$E$9:$F$9,AL$9))</f>
        <v>4.9999999998157844E-2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0.05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0.05</v>
      </c>
      <c r="J17">
        <f>IF($G17="s-curve",$E17+($F17-$E17)*$O$2/(1+EXP($O$3*(COUNT($I$9:J$9)+$O$4))),TREND($E17:$F17,$E$9:$F$9,J$9))</f>
        <v>0.24557685321089995</v>
      </c>
      <c r="K17">
        <f>IF($G17="s-curve",$E17+($F17-$E17)*$O$2/(1+EXP($O$3*(COUNT($I$9:K$9)+$O$4))),TREND($E17:$F17,$E$9:$F$9,K$9))</f>
        <v>0.4198927277482391</v>
      </c>
      <c r="L17">
        <f>IF($G17="s-curve",$E17+($F17-$E17)*$O$2/(1+EXP($O$3*(COUNT($I$9:L$9)+$O$4))),TREND($E17:$F17,$E$9:$F$9,L$9))</f>
        <v>0.63010727225176089</v>
      </c>
      <c r="M17">
        <f>IF($G17="s-curve",$E17+($F17-$E17)*$O$2/(1+EXP($O$3*(COUNT($I$9:M$9)+$O$4))),TREND($E17:$F17,$E$9:$F$9,M$9))</f>
        <v>0.8044231467891001</v>
      </c>
      <c r="N17">
        <f>IF($G17="s-curve",$E17+($F17-$E17)*$O$2/(1+EXP($O$3*(COUNT($I$9:N$9)+$O$4))),TREND($E17:$F17,$E$9:$F$9,N$9))</f>
        <v>0.90941800834584607</v>
      </c>
      <c r="O17">
        <f>IF($G17="s-curve",$E17+($F17-$E17)*$O$2/(1+EXP($O$3*(COUNT($I$9:O$9)+$O$4))),TREND($E17:$F17,$E$9:$F$9,O$9))</f>
        <v>0.96096328570955836</v>
      </c>
      <c r="P17">
        <f>IF($G17="s-curve",$E17+($F17-$E17)*$O$2/(1+EXP($O$3*(COUNT($I$9:P$9)+$O$4))),TREND($E17:$F17,$E$9:$F$9,P$9))</f>
        <v>0.98373216835005872</v>
      </c>
      <c r="Q17">
        <f>IF($G17="s-curve",$E17+($F17-$E17)*$O$2/(1+EXP($O$3*(COUNT($I$9:Q$9)+$O$4))),TREND($E17:$F17,$E$9:$F$9,Q$9))</f>
        <v>0.99331809220275458</v>
      </c>
      <c r="R17">
        <f>IF($G17="s-curve",$E17+($F17-$E17)*$O$2/(1+EXP($O$3*(COUNT($I$9:R$9)+$O$4))),TREND($E17:$F17,$E$9:$F$9,R$9))</f>
        <v>0.99727195230208454</v>
      </c>
      <c r="S17">
        <f>IF($G17="s-curve",$E17+($F17-$E17)*$O$2/(1+EXP($O$3*(COUNT($I$9:S$9)+$O$4))),TREND($E17:$F17,$E$9:$F$9,S$9))</f>
        <v>0.99888896524819726</v>
      </c>
      <c r="T17">
        <f>IF($G17="s-curve",$E17+($F17-$E17)*$O$2/(1+EXP($O$3*(COUNT($I$9:T$9)+$O$4))),TREND($E17:$F17,$E$9:$F$9,T$9))</f>
        <v>0.99954797326210354</v>
      </c>
      <c r="U17">
        <f>IF($G17="s-curve",$E17+($F17-$E17)*$O$2/(1+EXP($O$3*(COUNT($I$9:U$9)+$O$4))),TREND($E17:$F17,$E$9:$F$9,U$9))</f>
        <v>0.99981616773525384</v>
      </c>
      <c r="V17">
        <f>IF($G17="s-curve",$E17+($F17-$E17)*$O$2/(1+EXP($O$3*(COUNT($I$9:V$9)+$O$4))),TREND($E17:$F17,$E$9:$F$9,V$9))</f>
        <v>0.9999252507949743</v>
      </c>
      <c r="W17">
        <f>IF($G17="s-curve",$E17+($F17-$E17)*$O$2/(1+EXP($O$3*(COUNT($I$9:W$9)+$O$4))),TREND($E17:$F17,$E$9:$F$9,W$9))</f>
        <v>0.99996960782204181</v>
      </c>
      <c r="X17">
        <f>IF($G17="s-curve",$E17+($F17-$E17)*$O$2/(1+EXP($O$3*(COUNT($I$9:X$9)+$O$4))),TREND($E17:$F17,$E$9:$F$9,X$9))</f>
        <v>0.99998764322795686</v>
      </c>
      <c r="Y17">
        <f>IF($G17="s-curve",$E17+($F17-$E17)*$O$2/(1+EXP($O$3*(COUNT($I$9:Y$9)+$O$4))),TREND($E17:$F17,$E$9:$F$9,Y$9))</f>
        <v>0.99999497607261612</v>
      </c>
      <c r="Z17">
        <f>IF($G17="s-curve",$E17+($F17-$E17)*$O$2/(1+EXP($O$3*(COUNT($I$9:Z$9)+$O$4))),TREND($E17:$F17,$E$9:$F$9,Z$9))</f>
        <v>0.99999795741714281</v>
      </c>
      <c r="AA17">
        <f>IF($G17="s-curve",$E17+($F17-$E17)*$O$2/(1+EXP($O$3*(COUNT($I$9:AA$9)+$O$4))),TREND($E17:$F17,$E$9:$F$9,AA$9))</f>
        <v>0.99999916954672308</v>
      </c>
      <c r="AB17">
        <f>IF($G17="s-curve",$E17+($F17-$E17)*$O$2/(1+EXP($O$3*(COUNT($I$9:AB$9)+$O$4))),TREND($E17:$F17,$E$9:$F$9,AB$9))</f>
        <v>0.99999966236271853</v>
      </c>
      <c r="AC17">
        <f>IF($G17="s-curve",$E17+($F17-$E17)*$O$2/(1+EXP($O$3*(COUNT($I$9:AC$9)+$O$4))),TREND($E17:$F17,$E$9:$F$9,AC$9))</f>
        <v>0.99999986272689645</v>
      </c>
      <c r="AD17">
        <f>IF($G17="s-curve",$E17+($F17-$E17)*$O$2/(1+EXP($O$3*(COUNT($I$9:AD$9)+$O$4))),TREND($E17:$F17,$E$9:$F$9,AD$9))</f>
        <v>0.99999994418891625</v>
      </c>
      <c r="AE17">
        <f>IF($G17="s-curve",$E17+($F17-$E17)*$O$2/(1+EXP($O$3*(COUNT($I$9:AE$9)+$O$4))),TREND($E17:$F17,$E$9:$F$9,AE$9))</f>
        <v>0.99999997730890589</v>
      </c>
      <c r="AF17">
        <f>IF($G17="s-curve",$E17+($F17-$E17)*$O$2/(1+EXP($O$3*(COUNT($I$9:AF$9)+$O$4))),TREND($E17:$F17,$E$9:$F$9,AF$9))</f>
        <v>0.99999999077448953</v>
      </c>
      <c r="AG17">
        <f>IF($G17="s-curve",$E17+($F17-$E17)*$O$2/(1+EXP($O$3*(COUNT($I$9:AG$9)+$O$4))),TREND($E17:$F17,$E$9:$F$9,AG$9))</f>
        <v>0.99999999624918723</v>
      </c>
      <c r="AH17">
        <f>IF($G17="s-curve",$E17+($F17-$E17)*$O$2/(1+EXP($O$3*(COUNT($I$9:AH$9)+$O$4))),TREND($E17:$F17,$E$9:$F$9,AH$9))</f>
        <v>0.9999999984750334</v>
      </c>
      <c r="AI17">
        <f>IF($G17="s-curve",$E17+($F17-$E17)*$O$2/(1+EXP($O$3*(COUNT($I$9:AI$9)+$O$4))),TREND($E17:$F17,$E$9:$F$9,AI$9))</f>
        <v>0.99999999937999484</v>
      </c>
      <c r="AJ17">
        <f>IF($G17="s-curve",$E17+($F17-$E17)*$O$2/(1+EXP($O$3*(COUNT($I$9:AJ$9)+$O$4))),TREND($E17:$F17,$E$9:$F$9,AJ$9))</f>
        <v>0.99999999974792475</v>
      </c>
      <c r="AK17">
        <f>IF($G17="s-curve",$E17+($F17-$E17)*$O$2/(1+EXP($O$3*(COUNT($I$9:AK$9)+$O$4))),TREND($E17:$F17,$E$9:$F$9,AK$9))</f>
        <v>0.99999999989751387</v>
      </c>
      <c r="AL17">
        <f>IF($G17="s-curve",$E17+($F17-$E17)*$O$2/(1+EXP($O$3*(COUNT($I$9:AL$9)+$O$4))),TREND($E17:$F17,$E$9:$F$9,AL$9))</f>
        <v>0.99999999995833211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0.15</v>
      </c>
      <c r="E24" s="22">
        <v>0.22500000000000001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0.15</v>
      </c>
      <c r="J24" s="22">
        <v>0.2</v>
      </c>
      <c r="K24">
        <f>IF($G24="s-curve",$E24+($F24-$E24)*$R$2/(1+EXP($R$3*(COUNT($K$9:K$9)+$R$4))),TREND($E24:$F24,$E$9:$F$9,K$9))</f>
        <v>0.23351488053870972</v>
      </c>
      <c r="L24">
        <f>IF($G24="s-curve",$E24+($F24-$E24)*$R$2/(1+EXP($R$3*(COUNT($K$9:L$9)+$R$4))),TREND($E24:$F24,$E$9:$F$9,L$9))</f>
        <v>0.23893931272062097</v>
      </c>
      <c r="M24">
        <f>IF($G24="s-curve",$E24+($F24-$E24)*$R$2/(1+EXP($R$3*(COUNT($K$9:M$9)+$R$4))),TREND($E24:$F24,$E$9:$F$9,M$9))</f>
        <v>0.24771697883230115</v>
      </c>
      <c r="N24">
        <f>IF($G24="s-curve",$E24+($F24-$E24)*$R$2/(1+EXP($R$3*(COUNT($K$9:N$9)+$R$4))),TREND($E24:$F24,$E$9:$F$9,N$9))</f>
        <v>0.26175505171261426</v>
      </c>
      <c r="O24">
        <f>IF($G24="s-curve",$E24+($F24-$E24)*$R$2/(1+EXP($R$3*(COUNT($K$9:O$9)+$R$4))),TREND($E24:$F24,$E$9:$F$9,O$9))</f>
        <v>0.28379008951646378</v>
      </c>
      <c r="P24">
        <f>IF($G24="s-curve",$E24+($F24-$E24)*$R$2/(1+EXP($R$3*(COUNT($K$9:P$9)+$R$4))),TREND($E24:$F24,$E$9:$F$9,P$9))</f>
        <v>0.31738226456714114</v>
      </c>
      <c r="Q24">
        <f>IF($G24="s-curve",$E24+($F24-$E24)*$R$2/(1+EXP($R$3*(COUNT($K$9:Q$9)+$R$4))),TREND($E24:$F24,$E$9:$F$9,Q$9))</f>
        <v>0.36637978094992618</v>
      </c>
      <c r="R24">
        <f>IF($G24="s-curve",$E24+($F24-$E24)*$R$2/(1+EXP($R$3*(COUNT($K$9:R$9)+$R$4))),TREND($E24:$F24,$E$9:$F$9,R$9))</f>
        <v>0.43342960156174626</v>
      </c>
      <c r="S24">
        <f>IF($G24="s-curve",$E24+($F24-$E24)*$R$2/(1+EXP($R$3*(COUNT($K$9:S$9)+$R$4))),TREND($E24:$F24,$E$9:$F$9,S$9))</f>
        <v>0.51759401831856278</v>
      </c>
      <c r="T24">
        <f>IF($G24="s-curve",$E24+($F24-$E24)*$R$2/(1+EXP($R$3*(COUNT($K$9:T$9)+$R$4))),TREND($E24:$F24,$E$9:$F$9,T$9))</f>
        <v>0.61250000000000004</v>
      </c>
      <c r="U24">
        <f>IF($G24="s-curve",$E24+($F24-$E24)*$R$2/(1+EXP($R$3*(COUNT($K$9:U$9)+$R$4))),TREND($E24:$F24,$E$9:$F$9,U$9))</f>
        <v>0.70740598168143731</v>
      </c>
      <c r="V24">
        <f>IF($G24="s-curve",$E24+($F24-$E24)*$R$2/(1+EXP($R$3*(COUNT($K$9:V$9)+$R$4))),TREND($E24:$F24,$E$9:$F$9,V$9))</f>
        <v>0.79157039843825372</v>
      </c>
      <c r="W24">
        <f>IF($G24="s-curve",$E24+($F24-$E24)*$R$2/(1+EXP($R$3*(COUNT($K$9:W$9)+$R$4))),TREND($E24:$F24,$E$9:$F$9,W$9))</f>
        <v>0.8586202190500738</v>
      </c>
      <c r="X24">
        <f>IF($G24="s-curve",$E24+($F24-$E24)*$R$2/(1+EXP($R$3*(COUNT($K$9:X$9)+$R$4))),TREND($E24:$F24,$E$9:$F$9,X$9))</f>
        <v>0.90761773543285884</v>
      </c>
      <c r="Y24">
        <f>IF($G24="s-curve",$E24+($F24-$E24)*$R$2/(1+EXP($R$3*(COUNT($K$9:Y$9)+$R$4))),TREND($E24:$F24,$E$9:$F$9,Y$9))</f>
        <v>0.94120991048353631</v>
      </c>
      <c r="Z24">
        <f>IF($G24="s-curve",$E24+($F24-$E24)*$R$2/(1+EXP($R$3*(COUNT($K$9:Z$9)+$R$4))),TREND($E24:$F24,$E$9:$F$9,Z$9))</f>
        <v>0.96324494828738583</v>
      </c>
      <c r="AA24">
        <f>IF($G24="s-curve",$E24+($F24-$E24)*$R$2/(1+EXP($R$3*(COUNT($K$9:AA$9)+$R$4))),TREND($E24:$F24,$E$9:$F$9,AA$9))</f>
        <v>0.97728302116769883</v>
      </c>
      <c r="AB24">
        <f>IF($G24="s-curve",$E24+($F24-$E24)*$R$2/(1+EXP($R$3*(COUNT($K$9:AB$9)+$R$4))),TREND($E24:$F24,$E$9:$F$9,AB$9))</f>
        <v>0.98606068727937901</v>
      </c>
      <c r="AC24">
        <f>IF($G24="s-curve",$E24+($F24-$E24)*$R$2/(1+EXP($R$3*(COUNT($K$9:AC$9)+$R$4))),TREND($E24:$F24,$E$9:$F$9,AC$9))</f>
        <v>0.99148511946129037</v>
      </c>
      <c r="AD24">
        <f>IF($G24="s-curve",$E24+($F24-$E24)*$R$2/(1+EXP($R$3*(COUNT($K$9:AD$9)+$R$4))),TREND($E24:$F24,$E$9:$F$9,AD$9))</f>
        <v>0.99481304053367936</v>
      </c>
      <c r="AE24">
        <f>IF($G24="s-curve",$E24+($F24-$E24)*$R$2/(1+EXP($R$3*(COUNT($K$9:AE$9)+$R$4))),TREND($E24:$F24,$E$9:$F$9,AE$9))</f>
        <v>0.99684564327018055</v>
      </c>
      <c r="AF24">
        <f>IF($G24="s-curve",$E24+($F24-$E24)*$R$2/(1+EXP($R$3*(COUNT($K$9:AF$9)+$R$4))),TREND($E24:$F24,$E$9:$F$9,AF$9))</f>
        <v>0.9980837170536081</v>
      </c>
      <c r="AG24">
        <f>IF($G24="s-curve",$E24+($F24-$E24)*$R$2/(1+EXP($R$3*(COUNT($K$9:AG$9)+$R$4))),TREND($E24:$F24,$E$9:$F$9,AG$9))</f>
        <v>0.99883658375102879</v>
      </c>
      <c r="AH24">
        <f>IF($G24="s-curve",$E24+($F24-$E24)*$R$2/(1+EXP($R$3*(COUNT($K$9:AH$9)+$R$4))),TREND($E24:$F24,$E$9:$F$9,AH$9))</f>
        <v>0.99929393532433952</v>
      </c>
      <c r="AI24">
        <f>IF($G24="s-curve",$E24+($F24-$E24)*$R$2/(1+EXP($R$3*(COUNT($K$9:AI$9)+$R$4))),TREND($E24:$F24,$E$9:$F$9,AI$9))</f>
        <v>0.99957159655638428</v>
      </c>
      <c r="AJ24">
        <f>IF($G24="s-curve",$E24+($F24-$E24)*$R$2/(1+EXP($R$3*(COUNT($K$9:AJ$9)+$R$4))),TREND($E24:$F24,$E$9:$F$9,AJ$9))</f>
        <v>0.99974010364888855</v>
      </c>
      <c r="AK24">
        <f>IF($G24="s-curve",$E24+($F24-$E24)*$R$2/(1+EXP($R$3*(COUNT($K$9:AK$9)+$R$4))),TREND($E24:$F24,$E$9:$F$9,AK$9))</f>
        <v>0.99984234409200723</v>
      </c>
      <c r="AL24">
        <f>IF($G24="s-curve",$E24+($F24-$E24)*$R$2/(1+EXP($R$3*(COUNT($K$9:AL$9)+$R$4))),TREND($E24:$F24,$E$9:$F$9,AL$9))</f>
        <v>0.99990436920361059</v>
      </c>
    </row>
    <row r="25" spans="1:38" x14ac:dyDescent="0.25">
      <c r="C25" t="s">
        <v>2</v>
      </c>
      <c r="E25" s="22">
        <f>'SYVbT-passenger'!D3/SUM('SYVbT-passenger'!3:3)*3</f>
        <v>0.30255990331064825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0.30255990331064825</v>
      </c>
      <c r="J25">
        <f>IF($G25="s-curve",$E25+($F25-$E25)*$I$2/(1+EXP($I$3*(COUNT($I$9:J$9)+$I$4))),TREND($E25:$F25,$E$9:$F$9,J$9))</f>
        <v>0.30043157833481504</v>
      </c>
      <c r="K25">
        <f>IF($G25="s-curve",$E25+($F25-$E25)*$I$2/(1+EXP($I$3*(COUNT($I$9:K$9)+$I$4))),TREND($E25:$F25,$E$9:$F$9,K$9))</f>
        <v>0.2997017384509349</v>
      </c>
      <c r="L25">
        <f>IF($G25="s-curve",$E25+($F25-$E25)*$I$2/(1+EXP($I$3*(COUNT($I$9:L$9)+$I$4))),TREND($E25:$F25,$E$9:$F$9,L$9))</f>
        <v>0.29872838007535607</v>
      </c>
      <c r="M25">
        <f>IF($G25="s-curve",$E25+($F25-$E25)*$I$2/(1+EXP($I$3*(COUNT($I$9:M$9)+$I$4))),TREND($E25:$F25,$E$9:$F$9,M$9))</f>
        <v>0.29743557082505373</v>
      </c>
      <c r="N25">
        <f>IF($G25="s-curve",$E25+($F25-$E25)*$I$2/(1+EXP($I$3*(COUNT($I$9:N$9)+$I$4))),TREND($E25:$F25,$E$9:$F$9,N$9))</f>
        <v>0.29572780273850224</v>
      </c>
      <c r="O25">
        <f>IF($G25="s-curve",$E25+($F25-$E25)*$I$2/(1+EXP($I$3*(COUNT($I$9:O$9)+$I$4))),TREND($E25:$F25,$E$9:$F$9,O$9))</f>
        <v>0.29348805553810225</v>
      </c>
      <c r="P25">
        <f>IF($G25="s-curve",$E25+($F25-$E25)*$I$2/(1+EXP($I$3*(COUNT($I$9:P$9)+$I$4))),TREND($E25:$F25,$E$9:$F$9,P$9))</f>
        <v>0.29057816867446151</v>
      </c>
      <c r="Q25">
        <f>IF($G25="s-curve",$E25+($F25-$E25)*$I$2/(1+EXP($I$3*(COUNT($I$9:Q$9)+$I$4))),TREND($E25:$F25,$E$9:$F$9,Q$9))</f>
        <v>0.28684357792599674</v>
      </c>
      <c r="R25">
        <f>IF($G25="s-curve",$E25+($F25-$E25)*$I$2/(1+EXP($I$3*(COUNT($I$9:R$9)+$I$4))),TREND($E25:$F25,$E$9:$F$9,R$9))</f>
        <v>0.28212505041848135</v>
      </c>
      <c r="S25">
        <f>IF($G25="s-curve",$E25+($F25-$E25)*$I$2/(1+EXP($I$3*(COUNT($I$9:S$9)+$I$4))),TREND($E25:$F25,$E$9:$F$9,S$9))</f>
        <v>0.27627995437001424</v>
      </c>
      <c r="T25">
        <f>IF($G25="s-curve",$E25+($F25-$E25)*$I$2/(1+EXP($I$3*(COUNT($I$9:T$9)+$I$4))),TREND($E25:$F25,$E$9:$F$9,T$9))</f>
        <v>0.26921392877955547</v>
      </c>
      <c r="U25">
        <f>IF($G25="s-curve",$E25+($F25-$E25)*$I$2/(1+EXP($I$3*(COUNT($I$9:U$9)+$I$4))),TREND($E25:$F25,$E$9:$F$9,U$9))</f>
        <v>0.26091971966867544</v>
      </c>
      <c r="V25">
        <f>IF($G25="s-curve",$E25+($F25-$E25)*$I$2/(1+EXP($I$3*(COUNT($I$9:V$9)+$I$4))),TREND($E25:$F25,$E$9:$F$9,V$9))</f>
        <v>0.25151367915559786</v>
      </c>
      <c r="W25">
        <f>IF($G25="s-curve",$E25+($F25-$E25)*$I$2/(1+EXP($I$3*(COUNT($I$9:W$9)+$I$4))),TREND($E25:$F25,$E$9:$F$9,W$9))</f>
        <v>0.24125472684112267</v>
      </c>
      <c r="X25">
        <f>IF($G25="s-curve",$E25+($F25-$E25)*$I$2/(1+EXP($I$3*(COUNT($I$9:X$9)+$I$4))),TREND($E25:$F25,$E$9:$F$9,X$9))</f>
        <v>0.23053064887219032</v>
      </c>
      <c r="Y25">
        <f>IF($G25="s-curve",$E25+($F25-$E25)*$I$2/(1+EXP($I$3*(COUNT($I$9:Y$9)+$I$4))),TREND($E25:$F25,$E$9:$F$9,Y$9))</f>
        <v>0.219806570903258</v>
      </c>
      <c r="Z25">
        <f>IF($G25="s-curve",$E25+($F25-$E25)*$I$2/(1+EXP($I$3*(COUNT($I$9:Z$9)+$I$4))),TREND($E25:$F25,$E$9:$F$9,Z$9))</f>
        <v>0.20954761858878282</v>
      </c>
      <c r="AA25">
        <f>IF($G25="s-curve",$E25+($F25-$E25)*$I$2/(1+EXP($I$3*(COUNT($I$9:AA$9)+$I$4))),TREND($E25:$F25,$E$9:$F$9,AA$9))</f>
        <v>0.20014157807570523</v>
      </c>
      <c r="AB25">
        <f>IF($G25="s-curve",$E25+($F25-$E25)*$I$2/(1+EXP($I$3*(COUNT($I$9:AB$9)+$I$4))),TREND($E25:$F25,$E$9:$F$9,AB$9))</f>
        <v>0.19184736896482521</v>
      </c>
      <c r="AC25">
        <f>IF($G25="s-curve",$E25+($F25-$E25)*$I$2/(1+EXP($I$3*(COUNT($I$9:AC$9)+$I$4))),TREND($E25:$F25,$E$9:$F$9,AC$9))</f>
        <v>0.18478134337436644</v>
      </c>
      <c r="AD25">
        <f>IF($G25="s-curve",$E25+($F25-$E25)*$I$2/(1+EXP($I$3*(COUNT($I$9:AD$9)+$I$4))),TREND($E25:$F25,$E$9:$F$9,AD$9))</f>
        <v>0.1789362473258993</v>
      </c>
      <c r="AE25">
        <f>IF($G25="s-curve",$E25+($F25-$E25)*$I$2/(1+EXP($I$3*(COUNT($I$9:AE$9)+$I$4))),TREND($E25:$F25,$E$9:$F$9,AE$9))</f>
        <v>0.17421771981838394</v>
      </c>
      <c r="AF25">
        <f>IF($G25="s-curve",$E25+($F25-$E25)*$I$2/(1+EXP($I$3*(COUNT($I$9:AF$9)+$I$4))),TREND($E25:$F25,$E$9:$F$9,AF$9))</f>
        <v>0.17048312906991916</v>
      </c>
      <c r="AG25">
        <f>IF($G25="s-curve",$E25+($F25-$E25)*$I$2/(1+EXP($I$3*(COUNT($I$9:AG$9)+$I$4))),TREND($E25:$F25,$E$9:$F$9,AG$9))</f>
        <v>0.16757324220627842</v>
      </c>
      <c r="AH25">
        <f>IF($G25="s-curve",$E25+($F25-$E25)*$I$2/(1+EXP($I$3*(COUNT($I$9:AH$9)+$I$4))),TREND($E25:$F25,$E$9:$F$9,AH$9))</f>
        <v>0.16533349500587841</v>
      </c>
      <c r="AI25">
        <f>IF($G25="s-curve",$E25+($F25-$E25)*$I$2/(1+EXP($I$3*(COUNT($I$9:AI$9)+$I$4))),TREND($E25:$F25,$E$9:$F$9,AI$9))</f>
        <v>0.16362572691932695</v>
      </c>
      <c r="AJ25">
        <f>IF($G25="s-curve",$E25+($F25-$E25)*$I$2/(1+EXP($I$3*(COUNT($I$9:AJ$9)+$I$4))),TREND($E25:$F25,$E$9:$F$9,AJ$9))</f>
        <v>0.16233291766902463</v>
      </c>
      <c r="AK25">
        <f>IF($G25="s-curve",$E25+($F25-$E25)*$I$2/(1+EXP($I$3*(COUNT($I$9:AK$9)+$I$4))),TREND($E25:$F25,$E$9:$F$9,AK$9))</f>
        <v>0.16135955929344575</v>
      </c>
      <c r="AL25">
        <f>IF($G25="s-curve",$E25+($F25-$E25)*$I$2/(1+EXP($I$3*(COUNT($I$9:AL$9)+$I$4))),TREND($E25:$F25,$E$9:$F$9,AL$9))</f>
        <v>0.16062971940956564</v>
      </c>
    </row>
    <row r="26" spans="1:38" x14ac:dyDescent="0.25">
      <c r="C26" t="s">
        <v>3</v>
      </c>
      <c r="E26" s="22">
        <f>'SYVbT-passenger'!D3/SUM('SYVbT-passenger'!3:3)*3</f>
        <v>0.30255990331064825</v>
      </c>
      <c r="F26" s="22">
        <f>E26</f>
        <v>0.30255990331064825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0.30255990331064825</v>
      </c>
      <c r="J26">
        <f>IF($G26="s-curve",$E26+($F26-$E26)*$I$2/(1+EXP($I$3*(COUNT($I$9:J$9)+$I$4))),TREND($E26:$F26,$E$9:$F$9,J$9))</f>
        <v>0.30255990331064825</v>
      </c>
      <c r="K26">
        <f>IF($G26="s-curve",$E26+($F26-$E26)*$I$2/(1+EXP($I$3*(COUNT($I$9:K$9)+$I$4))),TREND($E26:$F26,$E$9:$F$9,K$9))</f>
        <v>0.30255990331064825</v>
      </c>
      <c r="L26">
        <f>IF($G26="s-curve",$E26+($F26-$E26)*$I$2/(1+EXP($I$3*(COUNT($I$9:L$9)+$I$4))),TREND($E26:$F26,$E$9:$F$9,L$9))</f>
        <v>0.30255990331064825</v>
      </c>
      <c r="M26">
        <f>IF($G26="s-curve",$E26+($F26-$E26)*$I$2/(1+EXP($I$3*(COUNT($I$9:M$9)+$I$4))),TREND($E26:$F26,$E$9:$F$9,M$9))</f>
        <v>0.30255990331064825</v>
      </c>
      <c r="N26">
        <f>IF($G26="s-curve",$E26+($F26-$E26)*$I$2/(1+EXP($I$3*(COUNT($I$9:N$9)+$I$4))),TREND($E26:$F26,$E$9:$F$9,N$9))</f>
        <v>0.30255990331064825</v>
      </c>
      <c r="O26">
        <f>IF($G26="s-curve",$E26+($F26-$E26)*$I$2/(1+EXP($I$3*(COUNT($I$9:O$9)+$I$4))),TREND($E26:$F26,$E$9:$F$9,O$9))</f>
        <v>0.30255990331064825</v>
      </c>
      <c r="P26">
        <f>IF($G26="s-curve",$E26+($F26-$E26)*$I$2/(1+EXP($I$3*(COUNT($I$9:P$9)+$I$4))),TREND($E26:$F26,$E$9:$F$9,P$9))</f>
        <v>0.30255990331064825</v>
      </c>
      <c r="Q26">
        <f>IF($G26="s-curve",$E26+($F26-$E26)*$I$2/(1+EXP($I$3*(COUNT($I$9:Q$9)+$I$4))),TREND($E26:$F26,$E$9:$F$9,Q$9))</f>
        <v>0.30255990331064825</v>
      </c>
      <c r="R26">
        <f>IF($G26="s-curve",$E26+($F26-$E26)*$I$2/(1+EXP($I$3*(COUNT($I$9:R$9)+$I$4))),TREND($E26:$F26,$E$9:$F$9,R$9))</f>
        <v>0.30255990331064825</v>
      </c>
      <c r="S26">
        <f>IF($G26="s-curve",$E26+($F26-$E26)*$I$2/(1+EXP($I$3*(COUNT($I$9:S$9)+$I$4))),TREND($E26:$F26,$E$9:$F$9,S$9))</f>
        <v>0.30255990331064825</v>
      </c>
      <c r="T26">
        <f>IF($G26="s-curve",$E26+($F26-$E26)*$I$2/(1+EXP($I$3*(COUNT($I$9:T$9)+$I$4))),TREND($E26:$F26,$E$9:$F$9,T$9))</f>
        <v>0.30255990331064825</v>
      </c>
      <c r="U26">
        <f>IF($G26="s-curve",$E26+($F26-$E26)*$I$2/(1+EXP($I$3*(COUNT($I$9:U$9)+$I$4))),TREND($E26:$F26,$E$9:$F$9,U$9))</f>
        <v>0.30255990331064825</v>
      </c>
      <c r="V26">
        <f>IF($G26="s-curve",$E26+($F26-$E26)*$I$2/(1+EXP($I$3*(COUNT($I$9:V$9)+$I$4))),TREND($E26:$F26,$E$9:$F$9,V$9))</f>
        <v>0.30255990331064825</v>
      </c>
      <c r="W26">
        <f>IF($G26="s-curve",$E26+($F26-$E26)*$I$2/(1+EXP($I$3*(COUNT($I$9:W$9)+$I$4))),TREND($E26:$F26,$E$9:$F$9,W$9))</f>
        <v>0.30255990331064825</v>
      </c>
      <c r="X26">
        <f>IF($G26="s-curve",$E26+($F26-$E26)*$I$2/(1+EXP($I$3*(COUNT($I$9:X$9)+$I$4))),TREND($E26:$F26,$E$9:$F$9,X$9))</f>
        <v>0.30255990331064825</v>
      </c>
      <c r="Y26">
        <f>IF($G26="s-curve",$E26+($F26-$E26)*$I$2/(1+EXP($I$3*(COUNT($I$9:Y$9)+$I$4))),TREND($E26:$F26,$E$9:$F$9,Y$9))</f>
        <v>0.30255990331064825</v>
      </c>
      <c r="Z26">
        <f>IF($G26="s-curve",$E26+($F26-$E26)*$I$2/(1+EXP($I$3*(COUNT($I$9:Z$9)+$I$4))),TREND($E26:$F26,$E$9:$F$9,Z$9))</f>
        <v>0.30255990331064825</v>
      </c>
      <c r="AA26">
        <f>IF($G26="s-curve",$E26+($F26-$E26)*$I$2/(1+EXP($I$3*(COUNT($I$9:AA$9)+$I$4))),TREND($E26:$F26,$E$9:$F$9,AA$9))</f>
        <v>0.30255990331064825</v>
      </c>
      <c r="AB26">
        <f>IF($G26="s-curve",$E26+($F26-$E26)*$I$2/(1+EXP($I$3*(COUNT($I$9:AB$9)+$I$4))),TREND($E26:$F26,$E$9:$F$9,AB$9))</f>
        <v>0.30255990331064825</v>
      </c>
      <c r="AC26">
        <f>IF($G26="s-curve",$E26+($F26-$E26)*$I$2/(1+EXP($I$3*(COUNT($I$9:AC$9)+$I$4))),TREND($E26:$F26,$E$9:$F$9,AC$9))</f>
        <v>0.30255990331064825</v>
      </c>
      <c r="AD26">
        <f>IF($G26="s-curve",$E26+($F26-$E26)*$I$2/(1+EXP($I$3*(COUNT($I$9:AD$9)+$I$4))),TREND($E26:$F26,$E$9:$F$9,AD$9))</f>
        <v>0.30255990331064825</v>
      </c>
      <c r="AE26">
        <f>IF($G26="s-curve",$E26+($F26-$E26)*$I$2/(1+EXP($I$3*(COUNT($I$9:AE$9)+$I$4))),TREND($E26:$F26,$E$9:$F$9,AE$9))</f>
        <v>0.30255990331064825</v>
      </c>
      <c r="AF26">
        <f>IF($G26="s-curve",$E26+($F26-$E26)*$I$2/(1+EXP($I$3*(COUNT($I$9:AF$9)+$I$4))),TREND($E26:$F26,$E$9:$F$9,AF$9))</f>
        <v>0.30255990331064825</v>
      </c>
      <c r="AG26">
        <f>IF($G26="s-curve",$E26+($F26-$E26)*$I$2/(1+EXP($I$3*(COUNT($I$9:AG$9)+$I$4))),TREND($E26:$F26,$E$9:$F$9,AG$9))</f>
        <v>0.30255990331064825</v>
      </c>
      <c r="AH26">
        <f>IF($G26="s-curve",$E26+($F26-$E26)*$I$2/(1+EXP($I$3*(COUNT($I$9:AH$9)+$I$4))),TREND($E26:$F26,$E$9:$F$9,AH$9))</f>
        <v>0.30255990331064825</v>
      </c>
      <c r="AI26">
        <f>IF($G26="s-curve",$E26+($F26-$E26)*$I$2/(1+EXP($I$3*(COUNT($I$9:AI$9)+$I$4))),TREND($E26:$F26,$E$9:$F$9,AI$9))</f>
        <v>0.30255990331064825</v>
      </c>
      <c r="AJ26">
        <f>IF($G26="s-curve",$E26+($F26-$E26)*$I$2/(1+EXP($I$3*(COUNT($I$9:AJ$9)+$I$4))),TREND($E26:$F26,$E$9:$F$9,AJ$9))</f>
        <v>0.30255990331064825</v>
      </c>
      <c r="AK26">
        <f>IF($G26="s-curve",$E26+($F26-$E26)*$I$2/(1+EXP($I$3*(COUNT($I$9:AK$9)+$I$4))),TREND($E26:$F26,$E$9:$F$9,AK$9))</f>
        <v>0.30255990331064825</v>
      </c>
      <c r="AL26">
        <f>IF($G26="s-curve",$E26+($F26-$E26)*$I$2/(1+EXP($I$3*(COUNT($I$9:AL$9)+$I$4))),TREND($E26:$F26,$E$9:$F$9,AL$9))</f>
        <v>0.30255990331064825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2.1823637453696615E-2</v>
      </c>
      <c r="F29" s="22">
        <f>F36*($E$29/$E$36)*3</f>
        <v>0.54238648186292071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2.1823637453696615E-2</v>
      </c>
      <c r="J29">
        <f>IF($G29="s-curve",$E29+($F29-$E29)*$I$2/(1+EXP($I$3*(COUNT($I$9:J$9)+$I$4))),TREND($E29:$F29,$E$9:$F$9,J$9))</f>
        <v>2.1823637453692868E-2</v>
      </c>
      <c r="K29">
        <f>IF($G29="s-curve",$E29+($F29-$E29)*$I$2/(1+EXP($I$3*(COUNT($I$9:K$9)+$I$4))),TREND($E29:$F29,$E$9:$F$9,K$9))</f>
        <v>4.0415167611165259E-2</v>
      </c>
      <c r="L29">
        <f>IF($G29="s-curve",$E29+($F29-$E29)*$I$2/(1+EXP($I$3*(COUNT($I$9:L$9)+$I$4))),TREND($E29:$F29,$E$9:$F$9,L$9))</f>
        <v>5.900669776863765E-2</v>
      </c>
      <c r="M29">
        <f>IF($G29="s-curve",$E29+($F29-$E29)*$I$2/(1+EXP($I$3*(COUNT($I$9:M$9)+$I$4))),TREND($E29:$F29,$E$9:$F$9,M$9))</f>
        <v>7.7598227926110042E-2</v>
      </c>
      <c r="N29">
        <f>IF($G29="s-curve",$E29+($F29-$E29)*$I$2/(1+EXP($I$3*(COUNT($I$9:N$9)+$I$4))),TREND($E29:$F29,$E$9:$F$9,N$9))</f>
        <v>9.6189758083582433E-2</v>
      </c>
      <c r="O29">
        <f>IF($G29="s-curve",$E29+($F29-$E29)*$I$2/(1+EXP($I$3*(COUNT($I$9:O$9)+$I$4))),TREND($E29:$F29,$E$9:$F$9,O$9))</f>
        <v>0.11478128824105482</v>
      </c>
      <c r="P29">
        <f>IF($G29="s-curve",$E29+($F29-$E29)*$I$2/(1+EXP($I$3*(COUNT($I$9:P$9)+$I$4))),TREND($E29:$F29,$E$9:$F$9,P$9))</f>
        <v>0.13337281839852722</v>
      </c>
      <c r="Q29">
        <f>IF($G29="s-curve",$E29+($F29-$E29)*$I$2/(1+EXP($I$3*(COUNT($I$9:Q$9)+$I$4))),TREND($E29:$F29,$E$9:$F$9,Q$9))</f>
        <v>0.15196434855599961</v>
      </c>
      <c r="R29">
        <f>IF($G29="s-curve",$E29+($F29-$E29)*$I$2/(1+EXP($I$3*(COUNT($I$9:R$9)+$I$4))),TREND($E29:$F29,$E$9:$F$9,R$9))</f>
        <v>0.170555878713472</v>
      </c>
      <c r="S29">
        <f>IF($G29="s-curve",$E29+($F29-$E29)*$I$2/(1+EXP($I$3*(COUNT($I$9:S$9)+$I$4))),TREND($E29:$F29,$E$9:$F$9,S$9))</f>
        <v>0.18914740887094439</v>
      </c>
      <c r="T29">
        <f>IF($G29="s-curve",$E29+($F29-$E29)*$I$2/(1+EXP($I$3*(COUNT($I$9:T$9)+$I$4))),TREND($E29:$F29,$E$9:$F$9,T$9))</f>
        <v>0.20773893902841678</v>
      </c>
      <c r="U29">
        <f>IF($G29="s-curve",$E29+($F29-$E29)*$I$2/(1+EXP($I$3*(COUNT($I$9:U$9)+$I$4))),TREND($E29:$F29,$E$9:$F$9,U$9))</f>
        <v>0.22633046918588917</v>
      </c>
      <c r="V29">
        <f>IF($G29="s-curve",$E29+($F29-$E29)*$I$2/(1+EXP($I$3*(COUNT($I$9:V$9)+$I$4))),TREND($E29:$F29,$E$9:$F$9,V$9))</f>
        <v>0.24492199934336156</v>
      </c>
      <c r="W29">
        <f>IF($G29="s-curve",$E29+($F29-$E29)*$I$2/(1+EXP($I$3*(COUNT($I$9:W$9)+$I$4))),TREND($E29:$F29,$E$9:$F$9,W$9))</f>
        <v>0.26351352950083395</v>
      </c>
      <c r="X29">
        <f>IF($G29="s-curve",$E29+($F29-$E29)*$I$2/(1+EXP($I$3*(COUNT($I$9:X$9)+$I$4))),TREND($E29:$F29,$E$9:$F$9,X$9))</f>
        <v>0.28210505965830635</v>
      </c>
      <c r="Y29">
        <f>IF($G29="s-curve",$E29+($F29-$E29)*$I$2/(1+EXP($I$3*(COUNT($I$9:Y$9)+$I$4))),TREND($E29:$F29,$E$9:$F$9,Y$9))</f>
        <v>0.30069658981577874</v>
      </c>
      <c r="Z29">
        <f>IF($G29="s-curve",$E29+($F29-$E29)*$I$2/(1+EXP($I$3*(COUNT($I$9:Z$9)+$I$4))),TREND($E29:$F29,$E$9:$F$9,Z$9))</f>
        <v>0.31928811997325113</v>
      </c>
      <c r="AA29">
        <f>IF($G29="s-curve",$E29+($F29-$E29)*$I$2/(1+EXP($I$3*(COUNT($I$9:AA$9)+$I$4))),TREND($E29:$F29,$E$9:$F$9,AA$9))</f>
        <v>0.33787965013072352</v>
      </c>
      <c r="AB29">
        <f>IF($G29="s-curve",$E29+($F29-$E29)*$I$2/(1+EXP($I$3*(COUNT($I$9:AB$9)+$I$4))),TREND($E29:$F29,$E$9:$F$9,AB$9))</f>
        <v>0.35647118028819591</v>
      </c>
      <c r="AC29">
        <f>IF($G29="s-curve",$E29+($F29-$E29)*$I$2/(1+EXP($I$3*(COUNT($I$9:AC$9)+$I$4))),TREND($E29:$F29,$E$9:$F$9,AC$9))</f>
        <v>0.3750627104456683</v>
      </c>
      <c r="AD29">
        <f>IF($G29="s-curve",$E29+($F29-$E29)*$I$2/(1+EXP($I$3*(COUNT($I$9:AD$9)+$I$4))),TREND($E29:$F29,$E$9:$F$9,AD$9))</f>
        <v>0.39365424060314069</v>
      </c>
      <c r="AE29">
        <f>IF($G29="s-curve",$E29+($F29-$E29)*$I$2/(1+EXP($I$3*(COUNT($I$9:AE$9)+$I$4))),TREND($E29:$F29,$E$9:$F$9,AE$9))</f>
        <v>0.41224577076061308</v>
      </c>
      <c r="AF29">
        <f>IF($G29="s-curve",$E29+($F29-$E29)*$I$2/(1+EXP($I$3*(COUNT($I$9:AF$9)+$I$4))),TREND($E29:$F29,$E$9:$F$9,AF$9))</f>
        <v>0.43083730091808548</v>
      </c>
      <c r="AG29">
        <f>IF($G29="s-curve",$E29+($F29-$E29)*$I$2/(1+EXP($I$3*(COUNT($I$9:AG$9)+$I$4))),TREND($E29:$F29,$E$9:$F$9,AG$9))</f>
        <v>0.44942883107555787</v>
      </c>
      <c r="AH29">
        <f>IF($G29="s-curve",$E29+($F29-$E29)*$I$2/(1+EXP($I$3*(COUNT($I$9:AH$9)+$I$4))),TREND($E29:$F29,$E$9:$F$9,AH$9))</f>
        <v>0.46802036123303026</v>
      </c>
      <c r="AI29">
        <f>IF($G29="s-curve",$E29+($F29-$E29)*$I$2/(1+EXP($I$3*(COUNT($I$9:AI$9)+$I$4))),TREND($E29:$F29,$E$9:$F$9,AI$9))</f>
        <v>0.48661189139050265</v>
      </c>
      <c r="AJ29">
        <f>IF($G29="s-curve",$E29+($F29-$E29)*$I$2/(1+EXP($I$3*(COUNT($I$9:AJ$9)+$I$4))),TREND($E29:$F29,$E$9:$F$9,AJ$9))</f>
        <v>0.50520342154797504</v>
      </c>
      <c r="AK29">
        <f>IF($G29="s-curve",$E29+($F29-$E29)*$I$2/(1+EXP($I$3*(COUNT($I$9:AK$9)+$I$4))),TREND($E29:$F29,$E$9:$F$9,AK$9))</f>
        <v>0.52379495170544743</v>
      </c>
      <c r="AL29">
        <f>IF($G29="s-curve",$E29+($F29-$E29)*$I$2/(1+EXP($I$3*(COUNT($I$9:AL$9)+$I$4))),TREND($E29:$F29,$E$9:$F$9,AL$9))</f>
        <v>0.54238648186291982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8.5993749223261043E-5</v>
      </c>
      <c r="F30" s="26">
        <f>F37*($E$29/$E$36)</f>
        <v>0.1804568752867943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8.5993749223261043E-5</v>
      </c>
      <c r="J30">
        <f>IF($G30="s-curve",$E30+($F30-$E30)*$I$2/(1+EXP($I$3*(COUNT($I$9:J$9)+$I$4))),TREND($E30:$F30,$E$9:$F$9,J$9))</f>
        <v>2.7507988696029353E-3</v>
      </c>
      <c r="K30">
        <f>IF($G30="s-curve",$E30+($F30-$E30)*$I$2/(1+EXP($I$3*(COUNT($I$9:K$9)+$I$4))),TREND($E30:$F30,$E$9:$F$9,K$9))</f>
        <v>3.6646071844537468E-3</v>
      </c>
      <c r="L30">
        <f>IF($G30="s-curve",$E30+($F30-$E30)*$I$2/(1+EXP($I$3*(COUNT($I$9:L$9)+$I$4))),TREND($E30:$F30,$E$9:$F$9,L$9))</f>
        <v>4.8833169269316716E-3</v>
      </c>
      <c r="M30">
        <f>IF($G30="s-curve",$E30+($F30-$E30)*$I$2/(1+EXP($I$3*(COUNT($I$9:M$9)+$I$4))),TREND($E30:$F30,$E$9:$F$9,M$9))</f>
        <v>6.5020005156684385E-3</v>
      </c>
      <c r="N30">
        <f>IF($G30="s-curve",$E30+($F30-$E30)*$I$2/(1+EXP($I$3*(COUNT($I$9:N$9)+$I$4))),TREND($E30:$F30,$E$9:$F$9,N$9))</f>
        <v>8.6402403019500262E-3</v>
      </c>
      <c r="O30">
        <f>IF($G30="s-curve",$E30+($F30-$E30)*$I$2/(1+EXP($I$3*(COUNT($I$9:O$9)+$I$4))),TREND($E30:$F30,$E$9:$F$9,O$9))</f>
        <v>1.144455349460306E-2</v>
      </c>
      <c r="P30">
        <f>IF($G30="s-curve",$E30+($F30-$E30)*$I$2/(1+EXP($I$3*(COUNT($I$9:P$9)+$I$4))),TREND($E30:$F30,$E$9:$F$9,P$9))</f>
        <v>1.5087926335688883E-2</v>
      </c>
      <c r="Q30">
        <f>IF($G30="s-curve",$E30+($F30-$E30)*$I$2/(1+EXP($I$3*(COUNT($I$9:Q$9)+$I$4))),TREND($E30:$F30,$E$9:$F$9,Q$9))</f>
        <v>1.9763883561222724E-2</v>
      </c>
      <c r="R30">
        <f>IF($G30="s-curve",$E30+($F30-$E30)*$I$2/(1+EXP($I$3*(COUNT($I$9:R$9)+$I$4))),TREND($E30:$F30,$E$9:$F$9,R$9))</f>
        <v>2.5671795372367447E-2</v>
      </c>
      <c r="S30">
        <f>IF($G30="s-curve",$E30+($F30-$E30)*$I$2/(1+EXP($I$3*(COUNT($I$9:S$9)+$I$4))),TREND($E30:$F30,$E$9:$F$9,S$9))</f>
        <v>3.2990246293128904E-2</v>
      </c>
      <c r="T30">
        <f>IF($G30="s-curve",$E30+($F30-$E30)*$I$2/(1+EXP($I$3*(COUNT($I$9:T$9)+$I$4))),TREND($E30:$F30,$E$9:$F$9,T$9))</f>
        <v>4.1837382603605554E-2</v>
      </c>
      <c r="U30">
        <f>IF($G30="s-curve",$E30+($F30-$E30)*$I$2/(1+EXP($I$3*(COUNT($I$9:U$9)+$I$4))),TREND($E30:$F30,$E$9:$F$9,U$9))</f>
        <v>5.2222286769624655E-2</v>
      </c>
      <c r="V30">
        <f>IF($G30="s-curve",$E30+($F30-$E30)*$I$2/(1+EXP($I$3*(COUNT($I$9:V$9)+$I$4))),TREND($E30:$F30,$E$9:$F$9,V$9))</f>
        <v>6.3999278162555642E-2</v>
      </c>
      <c r="W30">
        <f>IF($G30="s-curve",$E30+($F30-$E30)*$I$2/(1+EXP($I$3*(COUNT($I$9:W$9)+$I$4))),TREND($E30:$F30,$E$9:$F$9,W$9))</f>
        <v>7.6844172136814382E-2</v>
      </c>
      <c r="X30">
        <f>IF($G30="s-curve",$E30+($F30-$E30)*$I$2/(1+EXP($I$3*(COUNT($I$9:X$9)+$I$4))),TREND($E30:$F30,$E$9:$F$9,X$9))</f>
        <v>9.0271434518008772E-2</v>
      </c>
      <c r="Y30">
        <f>IF($G30="s-curve",$E30+($F30-$E30)*$I$2/(1+EXP($I$3*(COUNT($I$9:Y$9)+$I$4))),TREND($E30:$F30,$E$9:$F$9,Y$9))</f>
        <v>0.10369869689920316</v>
      </c>
      <c r="Z30">
        <f>IF($G30="s-curve",$E30+($F30-$E30)*$I$2/(1+EXP($I$3*(COUNT($I$9:Z$9)+$I$4))),TREND($E30:$F30,$E$9:$F$9,Z$9))</f>
        <v>0.11654359087346189</v>
      </c>
      <c r="AA30">
        <f>IF($G30="s-curve",$E30+($F30-$E30)*$I$2/(1+EXP($I$3*(COUNT($I$9:AA$9)+$I$4))),TREND($E30:$F30,$E$9:$F$9,AA$9))</f>
        <v>0.1283205822663929</v>
      </c>
      <c r="AB30">
        <f>IF($G30="s-curve",$E30+($F30-$E30)*$I$2/(1+EXP($I$3*(COUNT($I$9:AB$9)+$I$4))),TREND($E30:$F30,$E$9:$F$9,AB$9))</f>
        <v>0.13870548643241198</v>
      </c>
      <c r="AC30">
        <f>IF($G30="s-curve",$E30+($F30-$E30)*$I$2/(1+EXP($I$3*(COUNT($I$9:AC$9)+$I$4))),TREND($E30:$F30,$E$9:$F$9,AC$9))</f>
        <v>0.14755262274288866</v>
      </c>
      <c r="AD30">
        <f>IF($G30="s-curve",$E30+($F30-$E30)*$I$2/(1+EXP($I$3*(COUNT($I$9:AD$9)+$I$4))),TREND($E30:$F30,$E$9:$F$9,AD$9))</f>
        <v>0.15487107366365013</v>
      </c>
      <c r="AE30">
        <f>IF($G30="s-curve",$E30+($F30-$E30)*$I$2/(1+EXP($I$3*(COUNT($I$9:AE$9)+$I$4))),TREND($E30:$F30,$E$9:$F$9,AE$9))</f>
        <v>0.16077898547479483</v>
      </c>
      <c r="AF30">
        <f>IF($G30="s-curve",$E30+($F30-$E30)*$I$2/(1+EXP($I$3*(COUNT($I$9:AF$9)+$I$4))),TREND($E30:$F30,$E$9:$F$9,AF$9))</f>
        <v>0.16545494270032868</v>
      </c>
      <c r="AG30">
        <f>IF($G30="s-curve",$E30+($F30-$E30)*$I$2/(1+EXP($I$3*(COUNT($I$9:AG$9)+$I$4))),TREND($E30:$F30,$E$9:$F$9,AG$9))</f>
        <v>0.16909831554141452</v>
      </c>
      <c r="AH30">
        <f>IF($G30="s-curve",$E30+($F30-$E30)*$I$2/(1+EXP($I$3*(COUNT($I$9:AH$9)+$I$4))),TREND($E30:$F30,$E$9:$F$9,AH$9))</f>
        <v>0.17190262873406756</v>
      </c>
      <c r="AI30">
        <f>IF($G30="s-curve",$E30+($F30-$E30)*$I$2/(1+EXP($I$3*(COUNT($I$9:AI$9)+$I$4))),TREND($E30:$F30,$E$9:$F$9,AI$9))</f>
        <v>0.17404086852034914</v>
      </c>
      <c r="AJ30">
        <f>IF($G30="s-curve",$E30+($F30-$E30)*$I$2/(1+EXP($I$3*(COUNT($I$9:AJ$9)+$I$4))),TREND($E30:$F30,$E$9:$F$9,AJ$9))</f>
        <v>0.17565955210908588</v>
      </c>
      <c r="AK30">
        <f>IF($G30="s-curve",$E30+($F30-$E30)*$I$2/(1+EXP($I$3*(COUNT($I$9:AK$9)+$I$4))),TREND($E30:$F30,$E$9:$F$9,AK$9))</f>
        <v>0.17687826185156383</v>
      </c>
      <c r="AL30">
        <f>IF($G30="s-curve",$E30+($F30-$E30)*$I$2/(1+EXP($I$3*(COUNT($I$9:AL$9)+$I$4))),TREND($E30:$F30,$E$9:$F$9,AL$9))</f>
        <v>0.17779207016641463</v>
      </c>
    </row>
    <row r="31" spans="1:38" x14ac:dyDescent="0.25">
      <c r="A31" t="s">
        <v>13</v>
      </c>
      <c r="B31" t="s">
        <v>18</v>
      </c>
      <c r="C31" t="s">
        <v>1</v>
      </c>
      <c r="E31" s="22">
        <v>0.02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0.02</v>
      </c>
      <c r="J31">
        <f>IF($G31="s-curve",$E31+($F31-$E31)*$R$2/(1+EXP($R$3*(COUNT(J$9:$K$9)+$R$4))),TREND($E31:$F31,$E$9:$F$9,J$9))</f>
        <v>3.7626485762849729E-2</v>
      </c>
      <c r="K31">
        <f>IF($G31="s-curve",$E31+($F31-$E31)*$R$2/(1+EXP($R$3*(COUNT($K$9:K$9)+$R$4))),TREND($E31:$F31,$E$9:$F$9,K$9))</f>
        <v>3.0767203777981318E-2</v>
      </c>
      <c r="L31">
        <f>IF($G31="s-curve",$E31+($F31-$E31)*$R$2/(1+EXP($R$3*(COUNT($K$9:L$9)+$R$4))),TREND($E31:$F31,$E$9:$F$9,L$9))</f>
        <v>3.7626485762849729E-2</v>
      </c>
      <c r="M31">
        <f>IF($G31="s-curve",$E31+($F31-$E31)*$R$2/(1+EXP($R$3*(COUNT($K$9:M$9)+$R$4))),TREND($E31:$F31,$E$9:$F$9,M$9))</f>
        <v>4.8725986136329197E-2</v>
      </c>
      <c r="N31">
        <f>IF($G31="s-curve",$E31+($F31-$E31)*$R$2/(1+EXP($R$3*(COUNT($K$9:N$9)+$R$4))),TREND($E31:$F31,$E$9:$F$9,N$9))</f>
        <v>6.6477355714015446E-2</v>
      </c>
      <c r="O31">
        <f>IF($G31="s-curve",$E31+($F31-$E31)*$R$2/(1+EXP($R$3*(COUNT($K$9:O$9)+$R$4))),TREND($E31:$F31,$E$9:$F$9,O$9))</f>
        <v>9.4341016420818685E-2</v>
      </c>
      <c r="P31">
        <f>IF($G31="s-curve",$E31+($F31-$E31)*$R$2/(1+EXP($R$3*(COUNT($K$9:P$9)+$R$4))),TREND($E31:$F31,$E$9:$F$9,P$9))</f>
        <v>0.13681886358167519</v>
      </c>
      <c r="Q31">
        <f>IF($G31="s-curve",$E31+($F31-$E31)*$R$2/(1+EXP($R$3*(COUNT($K$9:Q$9)+$R$4))),TREND($E31:$F31,$E$9:$F$9,Q$9))</f>
        <v>0.19877701333022921</v>
      </c>
      <c r="R31">
        <f>IF($G31="s-curve",$E31+($F31-$E31)*$R$2/(1+EXP($R$3*(COUNT($K$9:R$9)+$R$4))),TREND($E31:$F31,$E$9:$F$9,R$9))</f>
        <v>0.28356259294259523</v>
      </c>
      <c r="S31">
        <f>IF($G31="s-curve",$E31+($F31-$E31)*$R$2/(1+EXP($R$3*(COUNT($K$9:S$9)+$R$4))),TREND($E31:$F31,$E$9:$F$9,S$9))</f>
        <v>0.38998985542218251</v>
      </c>
      <c r="T31">
        <f>IF($G31="s-curve",$E31+($F31-$E31)*$R$2/(1+EXP($R$3*(COUNT($K$9:T$9)+$R$4))),TREND($E31:$F31,$E$9:$F$9,T$9))</f>
        <v>0.51</v>
      </c>
      <c r="U31">
        <f>IF($G31="s-curve",$E31+($F31-$E31)*$R$2/(1+EXP($R$3*(COUNT($K$9:U$9)+$R$4))),TREND($E31:$F31,$E$9:$F$9,U$9))</f>
        <v>0.63001014457781745</v>
      </c>
      <c r="V31">
        <f>IF($G31="s-curve",$E31+($F31-$E31)*$R$2/(1+EXP($R$3*(COUNT($K$9:V$9)+$R$4))),TREND($E31:$F31,$E$9:$F$9,V$9))</f>
        <v>0.73643740705740479</v>
      </c>
      <c r="W31">
        <f>IF($G31="s-curve",$E31+($F31-$E31)*$R$2/(1+EXP($R$3*(COUNT($K$9:W$9)+$R$4))),TREND($E31:$F31,$E$9:$F$9,W$9))</f>
        <v>0.82122298666977078</v>
      </c>
      <c r="X31">
        <f>IF($G31="s-curve",$E31+($F31-$E31)*$R$2/(1+EXP($R$3*(COUNT($K$9:X$9)+$R$4))),TREND($E31:$F31,$E$9:$F$9,X$9))</f>
        <v>0.88318113641832474</v>
      </c>
      <c r="Y31">
        <f>IF($G31="s-curve",$E31+($F31-$E31)*$R$2/(1+EXP($R$3*(COUNT($K$9:Y$9)+$R$4))),TREND($E31:$F31,$E$9:$F$9,Y$9))</f>
        <v>0.92565898357918142</v>
      </c>
      <c r="Z31">
        <f>IF($G31="s-curve",$E31+($F31-$E31)*$R$2/(1+EXP($R$3*(COUNT($K$9:Z$9)+$R$4))),TREND($E31:$F31,$E$9:$F$9,Z$9))</f>
        <v>0.95352264428598466</v>
      </c>
      <c r="AA31">
        <f>IF($G31="s-curve",$E31+($F31-$E31)*$R$2/(1+EXP($R$3*(COUNT($K$9:AA$9)+$R$4))),TREND($E31:$F31,$E$9:$F$9,AA$9))</f>
        <v>0.97127401386367074</v>
      </c>
      <c r="AB31">
        <f>IF($G31="s-curve",$E31+($F31-$E31)*$R$2/(1+EXP($R$3*(COUNT($K$9:AB$9)+$R$4))),TREND($E31:$F31,$E$9:$F$9,AB$9))</f>
        <v>0.98237351423715025</v>
      </c>
      <c r="AC31">
        <f>IF($G31="s-curve",$E31+($F31-$E31)*$R$2/(1+EXP($R$3*(COUNT($K$9:AC$9)+$R$4))),TREND($E31:$F31,$E$9:$F$9,AC$9))</f>
        <v>0.98923279622201876</v>
      </c>
      <c r="AD31">
        <f>IF($G31="s-curve",$E31+($F31-$E31)*$R$2/(1+EXP($R$3*(COUNT($K$9:AD$9)+$R$4))),TREND($E31:$F31,$E$9:$F$9,AD$9))</f>
        <v>0.99344100609420094</v>
      </c>
      <c r="AE31">
        <f>IF($G31="s-curve",$E31+($F31-$E31)*$R$2/(1+EXP($R$3*(COUNT($K$9:AE$9)+$R$4))),TREND($E31:$F31,$E$9:$F$9,AE$9))</f>
        <v>0.99601126503842186</v>
      </c>
      <c r="AF31">
        <f>IF($G31="s-curve",$E31+($F31-$E31)*$R$2/(1+EXP($R$3*(COUNT($K$9:AF$9)+$R$4))),TREND($E31:$F31,$E$9:$F$9,AF$9))</f>
        <v>0.99757682930649805</v>
      </c>
      <c r="AG31">
        <f>IF($G31="s-curve",$E31+($F31-$E31)*$R$2/(1+EXP($R$3*(COUNT($K$9:AG$9)+$R$4))),TREND($E31:$F31,$E$9:$F$9,AG$9))</f>
        <v>0.9985288413883977</v>
      </c>
      <c r="AH31">
        <f>IF($G31="s-curve",$E31+($F31-$E31)*$R$2/(1+EXP($R$3*(COUNT($K$9:AH$9)+$R$4))),TREND($E31:$F31,$E$9:$F$9,AH$9))</f>
        <v>0.99910716982948744</v>
      </c>
      <c r="AI31">
        <f>IF($G31="s-curve",$E31+($F31-$E31)*$R$2/(1+EXP($R$3*(COUNT($K$9:AI$9)+$R$4))),TREND($E31:$F31,$E$9:$F$9,AI$9))</f>
        <v>0.9994582769358149</v>
      </c>
      <c r="AJ31">
        <f>IF($G31="s-curve",$E31+($F31-$E31)*$R$2/(1+EXP($R$3*(COUNT($K$9:AJ$9)+$R$4))),TREND($E31:$F31,$E$9:$F$9,AJ$9))</f>
        <v>0.99967135687214292</v>
      </c>
      <c r="AK31">
        <f>IF($G31="s-curve",$E31+($F31-$E31)*$R$2/(1+EXP($R$3*(COUNT($K$9:AK$9)+$R$4))),TREND($E31:$F31,$E$9:$F$9,AK$9))</f>
        <v>0.99980064156150594</v>
      </c>
      <c r="AL31">
        <f>IF($G31="s-curve",$E31+($F31-$E31)*$R$2/(1+EXP($R$3*(COUNT($K$9:AL$9)+$R$4))),TREND($E31:$F31,$E$9:$F$9,AL$9))</f>
        <v>0.99987907331553338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1</v>
      </c>
      <c r="F34">
        <v>1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1</v>
      </c>
      <c r="J34">
        <f>IF($G34="s-curve",$E34+($F34-$E34)*$I$2/(1+EXP($I$3*(COUNT($I$9:J$9)+$I$4))),TREND($E34:$F34,$E$9:$F$9,J$9))</f>
        <v>1</v>
      </c>
      <c r="K34">
        <f>IF($G34="s-curve",$E34+($F34-$E34)*$I$2/(1+EXP($I$3*(COUNT($I$9:K$9)+$I$4))),TREND($E34:$F34,$E$9:$F$9,K$9))</f>
        <v>1</v>
      </c>
      <c r="L34">
        <f>IF($G34="s-curve",$E34+($F34-$E34)*$I$2/(1+EXP($I$3*(COUNT($I$9:L$9)+$I$4))),TREND($E34:$F34,$E$9:$F$9,L$9))</f>
        <v>1</v>
      </c>
      <c r="M34">
        <f>IF($G34="s-curve",$E34+($F34-$E34)*$I$2/(1+EXP($I$3*(COUNT($I$9:M$9)+$I$4))),TREND($E34:$F34,$E$9:$F$9,M$9))</f>
        <v>1</v>
      </c>
      <c r="N34">
        <f>IF($G34="s-curve",$E34+($F34-$E34)*$I$2/(1+EXP($I$3*(COUNT($I$9:N$9)+$I$4))),TREND($E34:$F34,$E$9:$F$9,N$9))</f>
        <v>1</v>
      </c>
      <c r="O34">
        <f>IF($G34="s-curve",$E34+($F34-$E34)*$I$2/(1+EXP($I$3*(COUNT($I$9:O$9)+$I$4))),TREND($E34:$F34,$E$9:$F$9,O$9))</f>
        <v>1</v>
      </c>
      <c r="P34">
        <f>IF($G34="s-curve",$E34+($F34-$E34)*$I$2/(1+EXP($I$3*(COUNT($I$9:P$9)+$I$4))),TREND($E34:$F34,$E$9:$F$9,P$9))</f>
        <v>1</v>
      </c>
      <c r="Q34">
        <f>IF($G34="s-curve",$E34+($F34-$E34)*$I$2/(1+EXP($I$3*(COUNT($I$9:Q$9)+$I$4))),TREND($E34:$F34,$E$9:$F$9,Q$9))</f>
        <v>1</v>
      </c>
      <c r="R34">
        <f>IF($G34="s-curve",$E34+($F34-$E34)*$I$2/(1+EXP($I$3*(COUNT($I$9:R$9)+$I$4))),TREND($E34:$F34,$E$9:$F$9,R$9))</f>
        <v>1</v>
      </c>
      <c r="S34">
        <f>IF($G34="s-curve",$E34+($F34-$E34)*$I$2/(1+EXP($I$3*(COUNT($I$9:S$9)+$I$4))),TREND($E34:$F34,$E$9:$F$9,S$9))</f>
        <v>1</v>
      </c>
      <c r="T34">
        <f>IF($G34="s-curve",$E34+($F34-$E34)*$I$2/(1+EXP($I$3*(COUNT($I$9:T$9)+$I$4))),TREND($E34:$F34,$E$9:$F$9,T$9))</f>
        <v>1</v>
      </c>
      <c r="U34">
        <f>IF($G34="s-curve",$E34+($F34-$E34)*$I$2/(1+EXP($I$3*(COUNT($I$9:U$9)+$I$4))),TREND($E34:$F34,$E$9:$F$9,U$9))</f>
        <v>1</v>
      </c>
      <c r="V34">
        <f>IF($G34="s-curve",$E34+($F34-$E34)*$I$2/(1+EXP($I$3*(COUNT($I$9:V$9)+$I$4))),TREND($E34:$F34,$E$9:$F$9,V$9))</f>
        <v>1</v>
      </c>
      <c r="W34">
        <f>IF($G34="s-curve",$E34+($F34-$E34)*$I$2/(1+EXP($I$3*(COUNT($I$9:W$9)+$I$4))),TREND($E34:$F34,$E$9:$F$9,W$9))</f>
        <v>1</v>
      </c>
      <c r="X34">
        <f>IF($G34="s-curve",$E34+($F34-$E34)*$I$2/(1+EXP($I$3*(COUNT($I$9:X$9)+$I$4))),TREND($E34:$F34,$E$9:$F$9,X$9))</f>
        <v>1</v>
      </c>
      <c r="Y34">
        <f>IF($G34="s-curve",$E34+($F34-$E34)*$I$2/(1+EXP($I$3*(COUNT($I$9:Y$9)+$I$4))),TREND($E34:$F34,$E$9:$F$9,Y$9))</f>
        <v>1</v>
      </c>
      <c r="Z34">
        <f>IF($G34="s-curve",$E34+($F34-$E34)*$I$2/(1+EXP($I$3*(COUNT($I$9:Z$9)+$I$4))),TREND($E34:$F34,$E$9:$F$9,Z$9))</f>
        <v>1</v>
      </c>
      <c r="AA34">
        <f>IF($G34="s-curve",$E34+($F34-$E34)*$I$2/(1+EXP($I$3*(COUNT($I$9:AA$9)+$I$4))),TREND($E34:$F34,$E$9:$F$9,AA$9))</f>
        <v>1</v>
      </c>
      <c r="AB34">
        <f>IF($G34="s-curve",$E34+($F34-$E34)*$I$2/(1+EXP($I$3*(COUNT($I$9:AB$9)+$I$4))),TREND($E34:$F34,$E$9:$F$9,AB$9))</f>
        <v>1</v>
      </c>
      <c r="AC34">
        <f>IF($G34="s-curve",$E34+($F34-$E34)*$I$2/(1+EXP($I$3*(COUNT($I$9:AC$9)+$I$4))),TREND($E34:$F34,$E$9:$F$9,AC$9))</f>
        <v>1</v>
      </c>
      <c r="AD34">
        <f>IF($G34="s-curve",$E34+($F34-$E34)*$I$2/(1+EXP($I$3*(COUNT($I$9:AD$9)+$I$4))),TREND($E34:$F34,$E$9:$F$9,AD$9))</f>
        <v>1</v>
      </c>
      <c r="AE34">
        <f>IF($G34="s-curve",$E34+($F34-$E34)*$I$2/(1+EXP($I$3*(COUNT($I$9:AE$9)+$I$4))),TREND($E34:$F34,$E$9:$F$9,AE$9))</f>
        <v>1</v>
      </c>
      <c r="AF34">
        <f>IF($G34="s-curve",$E34+($F34-$E34)*$I$2/(1+EXP($I$3*(COUNT($I$9:AF$9)+$I$4))),TREND($E34:$F34,$E$9:$F$9,AF$9))</f>
        <v>1</v>
      </c>
      <c r="AG34">
        <f>IF($G34="s-curve",$E34+($F34-$E34)*$I$2/(1+EXP($I$3*(COUNT($I$9:AG$9)+$I$4))),TREND($E34:$F34,$E$9:$F$9,AG$9))</f>
        <v>1</v>
      </c>
      <c r="AH34">
        <f>IF($G34="s-curve",$E34+($F34-$E34)*$I$2/(1+EXP($I$3*(COUNT($I$9:AH$9)+$I$4))),TREND($E34:$F34,$E$9:$F$9,AH$9))</f>
        <v>1</v>
      </c>
      <c r="AI34">
        <f>IF($G34="s-curve",$E34+($F34-$E34)*$I$2/(1+EXP($I$3*(COUNT($I$9:AI$9)+$I$4))),TREND($E34:$F34,$E$9:$F$9,AI$9))</f>
        <v>1</v>
      </c>
      <c r="AJ34">
        <f>IF($G34="s-curve",$E34+($F34-$E34)*$I$2/(1+EXP($I$3*(COUNT($I$9:AJ$9)+$I$4))),TREND($E34:$F34,$E$9:$F$9,AJ$9))</f>
        <v>1</v>
      </c>
      <c r="AK34">
        <f>IF($G34="s-curve",$E34+($F34-$E34)*$I$2/(1+EXP($I$3*(COUNT($I$9:AK$9)+$I$4))),TREND($E34:$F34,$E$9:$F$9,AK$9))</f>
        <v>1</v>
      </c>
      <c r="AL34">
        <f>IF($G34="s-curve",$E34+($F34-$E34)*$I$2/(1+EXP($I$3*(COUNT($I$9:AL$9)+$I$4))),TREND($E34:$F34,$E$9:$F$9,AL$9))</f>
        <v>1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f>'SYVbT-freight'!H3/SUM('SYVbT-freight'!3:3)</f>
        <v>5.9115618406095638E-5</v>
      </c>
      <c r="F37" s="26">
        <f>SUM(SUM(INDEX('AEO 49'!142:142,0,MATCH(F$9,'AEO 49'!$1:$1,0))),SUM(INDEX('AEO 49'!153:153,0,MATCH(F$9,'AEO 49'!$1:$1,0))),SUM(INDEX('AEO 49'!164:164,0,MATCH(F$9,'AEO 49'!$1:$1,0))))/INDEX('AEO 49'!$166:$166,MATCH(F$9,'AEO 49'!$1:$1,0))*Assumptions!A11</f>
        <v>6.167025946043298E-3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5.9115618406095638E-5</v>
      </c>
      <c r="J37">
        <f>IF($G37="s-curve",$E37+($F37-$E37)*$I$2/(1+EXP($I$3*(COUNT($I$9:J$9)+$I$4))),TREND($E37:$F37,$E$9:$F$9,J$9))</f>
        <v>1.4935407916627746E-4</v>
      </c>
      <c r="K37">
        <f>IF($G37="s-curve",$E37+($F37-$E37)*$I$2/(1+EXP($I$3*(COUNT($I$9:K$9)+$I$4))),TREND($E37:$F37,$E$9:$F$9,K$9))</f>
        <v>1.8029842670274726E-4</v>
      </c>
      <c r="L37">
        <f>IF($G37="s-curve",$E37+($F37-$E37)*$I$2/(1+EXP($I$3*(COUNT($I$9:L$9)+$I$4))),TREND($E37:$F37,$E$9:$F$9,L$9))</f>
        <v>2.2156767015833498E-4</v>
      </c>
      <c r="M37">
        <f>IF($G37="s-curve",$E37+($F37-$E37)*$I$2/(1+EXP($I$3*(COUNT($I$9:M$9)+$I$4))),TREND($E37:$F37,$E$9:$F$9,M$9))</f>
        <v>2.7638125273076781E-4</v>
      </c>
      <c r="N37">
        <f>IF($G37="s-curve",$E37+($F37-$E37)*$I$2/(1+EXP($I$3*(COUNT($I$9:N$9)+$I$4))),TREND($E37:$F37,$E$9:$F$9,N$9))</f>
        <v>3.4878859898456794E-4</v>
      </c>
      <c r="O37">
        <f>IF($G37="s-curve",$E37+($F37-$E37)*$I$2/(1+EXP($I$3*(COUNT($I$9:O$9)+$I$4))),TREND($E37:$F37,$E$9:$F$9,O$9))</f>
        <v>4.4375123023259936E-4</v>
      </c>
      <c r="P37">
        <f>IF($G37="s-curve",$E37+($F37-$E37)*$I$2/(1+EXP($I$3*(COUNT($I$9:P$9)+$I$4))),TREND($E37:$F37,$E$9:$F$9,P$9))</f>
        <v>5.6712699029875862E-4</v>
      </c>
      <c r="Q37">
        <f>IF($G37="s-curve",$E37+($F37-$E37)*$I$2/(1+EXP($I$3*(COUNT($I$9:Q$9)+$I$4))),TREND($E37:$F37,$E$9:$F$9,Q$9))</f>
        <v>7.2546921929916906E-4</v>
      </c>
      <c r="R37">
        <f>IF($G37="s-curve",$E37+($F37-$E37)*$I$2/(1+EXP($I$3*(COUNT($I$9:R$9)+$I$4))),TREND($E37:$F37,$E$9:$F$9,R$9))</f>
        <v>9.2552920269812025E-4</v>
      </c>
      <c r="S37">
        <f>IF($G37="s-curve",$E37+($F37-$E37)*$I$2/(1+EXP($I$3*(COUNT($I$9:S$9)+$I$4))),TREND($E37:$F37,$E$9:$F$9,S$9))</f>
        <v>1.173354359287566E-3</v>
      </c>
      <c r="T37">
        <f>IF($G37="s-curve",$E37+($F37-$E37)*$I$2/(1+EXP($I$3*(COUNT($I$9:T$9)+$I$4))),TREND($E37:$F37,$E$9:$F$9,T$9))</f>
        <v>1.4729454838645032E-3</v>
      </c>
      <c r="U37">
        <f>IF($G37="s-curve",$E37+($F37-$E37)*$I$2/(1+EXP($I$3*(COUNT($I$9:U$9)+$I$4))),TREND($E37:$F37,$E$9:$F$9,U$9))</f>
        <v>1.8246101365315041E-3</v>
      </c>
      <c r="V37">
        <f>IF($G37="s-curve",$E37+($F37-$E37)*$I$2/(1+EXP($I$3*(COUNT($I$9:V$9)+$I$4))),TREND($E37:$F37,$E$9:$F$9,V$9))</f>
        <v>2.2234151251426739E-3</v>
      </c>
      <c r="W37">
        <f>IF($G37="s-curve",$E37+($F37-$E37)*$I$2/(1+EXP($I$3*(COUNT($I$9:W$9)+$I$4))),TREND($E37:$F37,$E$9:$F$9,W$9))</f>
        <v>2.6583825649754587E-3</v>
      </c>
      <c r="X37">
        <f>IF($G37="s-curve",$E37+($F37-$E37)*$I$2/(1+EXP($I$3*(COUNT($I$9:X$9)+$I$4))),TREND($E37:$F37,$E$9:$F$9,X$9))</f>
        <v>3.1130707822246968E-3</v>
      </c>
      <c r="Y37">
        <f>IF($G37="s-curve",$E37+($F37-$E37)*$I$2/(1+EXP($I$3*(COUNT($I$9:Y$9)+$I$4))),TREND($E37:$F37,$E$9:$F$9,Y$9))</f>
        <v>3.5677589994739349E-3</v>
      </c>
      <c r="Z37">
        <f>IF($G37="s-curve",$E37+($F37-$E37)*$I$2/(1+EXP($I$3*(COUNT($I$9:Z$9)+$I$4))),TREND($E37:$F37,$E$9:$F$9,Z$9))</f>
        <v>4.0027264393067193E-3</v>
      </c>
      <c r="AA37">
        <f>IF($G37="s-curve",$E37+($F37-$E37)*$I$2/(1+EXP($I$3*(COUNT($I$9:AA$9)+$I$4))),TREND($E37:$F37,$E$9:$F$9,AA$9))</f>
        <v>4.4015314279178897E-3</v>
      </c>
      <c r="AB37">
        <f>IF($G37="s-curve",$E37+($F37-$E37)*$I$2/(1+EXP($I$3*(COUNT($I$9:AB$9)+$I$4))),TREND($E37:$F37,$E$9:$F$9,AB$9))</f>
        <v>4.7531960805848898E-3</v>
      </c>
      <c r="AC37">
        <f>IF($G37="s-curve",$E37+($F37-$E37)*$I$2/(1+EXP($I$3*(COUNT($I$9:AC$9)+$I$4))),TREND($E37:$F37,$E$9:$F$9,AC$9))</f>
        <v>5.0527872051618272E-3</v>
      </c>
      <c r="AD37">
        <f>IF($G37="s-curve",$E37+($F37-$E37)*$I$2/(1+EXP($I$3*(COUNT($I$9:AD$9)+$I$4))),TREND($E37:$F37,$E$9:$F$9,AD$9))</f>
        <v>5.3006123617512736E-3</v>
      </c>
      <c r="AE37">
        <f>IF($G37="s-curve",$E37+($F37-$E37)*$I$2/(1+EXP($I$3*(COUNT($I$9:AE$9)+$I$4))),TREND($E37:$F37,$E$9:$F$9,AE$9))</f>
        <v>5.5006723451502251E-3</v>
      </c>
      <c r="AF37">
        <f>IF($G37="s-curve",$E37+($F37-$E37)*$I$2/(1+EXP($I$3*(COUNT($I$9:AF$9)+$I$4))),TREND($E37:$F37,$E$9:$F$9,AF$9))</f>
        <v>5.6590145741506354E-3</v>
      </c>
      <c r="AG37">
        <f>IF($G37="s-curve",$E37+($F37-$E37)*$I$2/(1+EXP($I$3*(COUNT($I$9:AG$9)+$I$4))),TREND($E37:$F37,$E$9:$F$9,AG$9))</f>
        <v>5.782390334216795E-3</v>
      </c>
      <c r="AH37">
        <f>IF($G37="s-curve",$E37+($F37-$E37)*$I$2/(1+EXP($I$3*(COUNT($I$9:AH$9)+$I$4))),TREND($E37:$F37,$E$9:$F$9,AH$9))</f>
        <v>5.8773529654648259E-3</v>
      </c>
      <c r="AI37">
        <f>IF($G37="s-curve",$E37+($F37-$E37)*$I$2/(1+EXP($I$3*(COUNT($I$9:AI$9)+$I$4))),TREND($E37:$F37,$E$9:$F$9,AI$9))</f>
        <v>5.9497603117186259E-3</v>
      </c>
      <c r="AJ37">
        <f>IF($G37="s-curve",$E37+($F37-$E37)*$I$2/(1+EXP($I$3*(COUNT($I$9:AJ$9)+$I$4))),TREND($E37:$F37,$E$9:$F$9,AJ$9))</f>
        <v>6.0045738942910579E-3</v>
      </c>
      <c r="AK37">
        <f>IF($G37="s-curve",$E37+($F37-$E37)*$I$2/(1+EXP($I$3*(COUNT($I$9:AK$9)+$I$4))),TREND($E37:$F37,$E$9:$F$9,AK$9))</f>
        <v>6.045843137746647E-3</v>
      </c>
      <c r="AL37">
        <f>IF($G37="s-curve",$E37+($F37-$E37)*$I$2/(1+EXP($I$3*(COUNT($I$9:AL$9)+$I$4))),TREND($E37:$F37,$E$9:$F$9,AL$9))</f>
        <v>6.0767874852831159E-3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0.75216927859794647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0.75216927859794647</v>
      </c>
      <c r="J52">
        <f>IF($G52="s-curve",$E52+($F52-$E52)*$I$2/(1+EXP($I$3*(COUNT($I$9:J$9)+$I$4))),TREND($E52:$F52,$E$9:$F$9,J$9))</f>
        <v>0.75583073753050711</v>
      </c>
      <c r="K52">
        <f>IF($G52="s-curve",$E52+($F52-$E52)*$I$2/(1+EXP($I$3*(COUNT($I$9:K$9)+$I$4))),TREND($E52:$F52,$E$9:$F$9,K$9))</f>
        <v>0.75708631588086017</v>
      </c>
      <c r="L52">
        <f>IF($G52="s-curve",$E52+($F52-$E52)*$I$2/(1+EXP($I$3*(COUNT($I$9:L$9)+$I$4))),TREND($E52:$F52,$E$9:$F$9,L$9))</f>
        <v>0.75876083070322697</v>
      </c>
      <c r="M52">
        <f>IF($G52="s-curve",$E52+($F52-$E52)*$I$2/(1+EXP($I$3*(COUNT($I$9:M$9)+$I$4))),TREND($E52:$F52,$E$9:$F$9,M$9))</f>
        <v>0.76098491209651287</v>
      </c>
      <c r="N52">
        <f>IF($G52="s-curve",$E52+($F52-$E52)*$I$2/(1+EXP($I$3*(COUNT($I$9:N$9)+$I$4))),TREND($E52:$F52,$E$9:$F$9,N$9))</f>
        <v>0.76392286696066514</v>
      </c>
      <c r="O52">
        <f>IF($G52="s-curve",$E52+($F52-$E52)*$I$2/(1+EXP($I$3*(COUNT($I$9:O$9)+$I$4))),TREND($E52:$F52,$E$9:$F$9,O$9))</f>
        <v>0.76777601085866032</v>
      </c>
      <c r="P52">
        <f>IF($G52="s-curve",$E52+($F52-$E52)*$I$2/(1+EXP($I$3*(COUNT($I$9:P$9)+$I$4))),TREND($E52:$F52,$E$9:$F$9,P$9))</f>
        <v>0.77278202797098927</v>
      </c>
      <c r="Q52">
        <f>IF($G52="s-curve",$E52+($F52-$E52)*$I$2/(1+EXP($I$3*(COUNT($I$9:Q$9)+$I$4))),TREND($E52:$F52,$E$9:$F$9,Q$9))</f>
        <v>0.77920682249752604</v>
      </c>
      <c r="R52">
        <f>IF($G52="s-curve",$E52+($F52-$E52)*$I$2/(1+EXP($I$3*(COUNT($I$9:R$9)+$I$4))),TREND($E52:$F52,$E$9:$F$9,R$9))</f>
        <v>0.78732433034388383</v>
      </c>
      <c r="S52">
        <f>IF($G52="s-curve",$E52+($F52-$E52)*$I$2/(1+EXP($I$3*(COUNT($I$9:S$9)+$I$4))),TREND($E52:$F52,$E$9:$F$9,S$9))</f>
        <v>0.79737992776502331</v>
      </c>
      <c r="T52">
        <f>IF($G52="s-curve",$E52+($F52-$E52)*$I$2/(1+EXP($I$3*(COUNT($I$9:T$9)+$I$4))),TREND($E52:$F52,$E$9:$F$9,T$9))</f>
        <v>0.80953594849008148</v>
      </c>
      <c r="U52">
        <f>IF($G52="s-curve",$E52+($F52-$E52)*$I$2/(1+EXP($I$3*(COUNT($I$9:U$9)+$I$4))),TREND($E52:$F52,$E$9:$F$9,U$9))</f>
        <v>0.82380487188401408</v>
      </c>
      <c r="V52">
        <f>IF($G52="s-curve",$E52+($F52-$E52)*$I$2/(1+EXP($I$3*(COUNT($I$9:V$9)+$I$4))),TREND($E52:$F52,$E$9:$F$9,V$9))</f>
        <v>0.83998653185027594</v>
      </c>
      <c r="W52">
        <f>IF($G52="s-curve",$E52+($F52-$E52)*$I$2/(1+EXP($I$3*(COUNT($I$9:W$9)+$I$4))),TREND($E52:$F52,$E$9:$F$9,W$9))</f>
        <v>0.8576354966545553</v>
      </c>
      <c r="X52">
        <f>IF($G52="s-curve",$E52+($F52-$E52)*$I$2/(1+EXP($I$3*(COUNT($I$9:X$9)+$I$4))),TREND($E52:$F52,$E$9:$F$9,X$9))</f>
        <v>0.87608463929897318</v>
      </c>
      <c r="Y52">
        <f>IF($G52="s-curve",$E52+($F52-$E52)*$I$2/(1+EXP($I$3*(COUNT($I$9:Y$9)+$I$4))),TREND($E52:$F52,$E$9:$F$9,Y$9))</f>
        <v>0.89453378194339117</v>
      </c>
      <c r="Z52">
        <f>IF($G52="s-curve",$E52+($F52-$E52)*$I$2/(1+EXP($I$3*(COUNT($I$9:Z$9)+$I$4))),TREND($E52:$F52,$E$9:$F$9,Z$9))</f>
        <v>0.91218274674767053</v>
      </c>
      <c r="AA52">
        <f>IF($G52="s-curve",$E52+($F52-$E52)*$I$2/(1+EXP($I$3*(COUNT($I$9:AA$9)+$I$4))),TREND($E52:$F52,$E$9:$F$9,AA$9))</f>
        <v>0.92836440671393228</v>
      </c>
      <c r="AB52">
        <f>IF($G52="s-curve",$E52+($F52-$E52)*$I$2/(1+EXP($I$3*(COUNT($I$9:AB$9)+$I$4))),TREND($E52:$F52,$E$9:$F$9,AB$9))</f>
        <v>0.94263333010786499</v>
      </c>
      <c r="AC52">
        <f>IF($G52="s-curve",$E52+($F52-$E52)*$I$2/(1+EXP($I$3*(COUNT($I$9:AC$9)+$I$4))),TREND($E52:$F52,$E$9:$F$9,AC$9))</f>
        <v>0.95478935083292327</v>
      </c>
      <c r="AD52">
        <f>IF($G52="s-curve",$E52+($F52-$E52)*$I$2/(1+EXP($I$3*(COUNT($I$9:AD$9)+$I$4))),TREND($E52:$F52,$E$9:$F$9,AD$9))</f>
        <v>0.96484494825406264</v>
      </c>
      <c r="AE52">
        <f>IF($G52="s-curve",$E52+($F52-$E52)*$I$2/(1+EXP($I$3*(COUNT($I$9:AE$9)+$I$4))),TREND($E52:$F52,$E$9:$F$9,AE$9))</f>
        <v>0.97296245610042043</v>
      </c>
      <c r="AF52">
        <f>IF($G52="s-curve",$E52+($F52-$E52)*$I$2/(1+EXP($I$3*(COUNT($I$9:AF$9)+$I$4))),TREND($E52:$F52,$E$9:$F$9,AF$9))</f>
        <v>0.9793872506269572</v>
      </c>
      <c r="AG52">
        <f>IF($G52="s-curve",$E52+($F52-$E52)*$I$2/(1+EXP($I$3*(COUNT($I$9:AG$9)+$I$4))),TREND($E52:$F52,$E$9:$F$9,AG$9))</f>
        <v>0.98439326773928615</v>
      </c>
      <c r="AH52">
        <f>IF($G52="s-curve",$E52+($F52-$E52)*$I$2/(1+EXP($I$3*(COUNT($I$9:AH$9)+$I$4))),TREND($E52:$F52,$E$9:$F$9,AH$9))</f>
        <v>0.98824641163728133</v>
      </c>
      <c r="AI52">
        <f>IF($G52="s-curve",$E52+($F52-$E52)*$I$2/(1+EXP($I$3*(COUNT($I$9:AI$9)+$I$4))),TREND($E52:$F52,$E$9:$F$9,AI$9))</f>
        <v>0.9911843665014336</v>
      </c>
      <c r="AJ52">
        <f>IF($G52="s-curve",$E52+($F52-$E52)*$I$2/(1+EXP($I$3*(COUNT($I$9:AJ$9)+$I$4))),TREND($E52:$F52,$E$9:$F$9,AJ$9))</f>
        <v>0.99340844789471949</v>
      </c>
      <c r="AK52">
        <f>IF($G52="s-curve",$E52+($F52-$E52)*$I$2/(1+EXP($I$3*(COUNT($I$9:AK$9)+$I$4))),TREND($E52:$F52,$E$9:$F$9,AK$9))</f>
        <v>0.99508296271708629</v>
      </c>
      <c r="AL52">
        <f>IF($G52="s-curve",$E52+($F52-$E52)*$I$2/(1+EXP($I$3*(COUNT($I$9:AL$9)+$I$4))),TREND($E52:$F52,$E$9:$F$9,AL$9))</f>
        <v>0.99633854106743935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0.24783072140205353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0.24783072140205353</v>
      </c>
      <c r="J55">
        <f>IF($G55="s-curve",$E55+($F55-$E55)*$I$2/(1+EXP($I$3*(COUNT($I$9:J$9)+$I$4))),TREND($E55:$F55,$E$9:$F$9,J$9))</f>
        <v>0.2478307214020532</v>
      </c>
      <c r="K55">
        <f>IF($G55="s-curve",$E55+($F55-$E55)*$I$2/(1+EXP($I$3*(COUNT($I$9:K$9)+$I$4))),TREND($E55:$F55,$E$9:$F$9,K$9))</f>
        <v>0.27469390992341403</v>
      </c>
      <c r="L55">
        <f>IF($G55="s-curve",$E55+($F55-$E55)*$I$2/(1+EXP($I$3*(COUNT($I$9:L$9)+$I$4))),TREND($E55:$F55,$E$9:$F$9,L$9))</f>
        <v>0.30155709844476775</v>
      </c>
      <c r="M55">
        <f>IF($G55="s-curve",$E55+($F55-$E55)*$I$2/(1+EXP($I$3*(COUNT($I$9:M$9)+$I$4))),TREND($E55:$F55,$E$9:$F$9,M$9))</f>
        <v>0.32842028696612147</v>
      </c>
      <c r="N55">
        <f>IF($G55="s-curve",$E55+($F55-$E55)*$I$2/(1+EXP($I$3*(COUNT($I$9:N$9)+$I$4))),TREND($E55:$F55,$E$9:$F$9,N$9))</f>
        <v>0.35528347548747519</v>
      </c>
      <c r="O55">
        <f>IF($G55="s-curve",$E55+($F55-$E55)*$I$2/(1+EXP($I$3*(COUNT($I$9:O$9)+$I$4))),TREND($E55:$F55,$E$9:$F$9,O$9))</f>
        <v>0.38214666400883601</v>
      </c>
      <c r="P55">
        <f>IF($G55="s-curve",$E55+($F55-$E55)*$I$2/(1+EXP($I$3*(COUNT($I$9:P$9)+$I$4))),TREND($E55:$F55,$E$9:$F$9,P$9))</f>
        <v>0.40900985253018973</v>
      </c>
      <c r="Q55">
        <f>IF($G55="s-curve",$E55+($F55-$E55)*$I$2/(1+EXP($I$3*(COUNT($I$9:Q$9)+$I$4))),TREND($E55:$F55,$E$9:$F$9,Q$9))</f>
        <v>0.43587304105154345</v>
      </c>
      <c r="R55">
        <f>IF($G55="s-curve",$E55+($F55-$E55)*$I$2/(1+EXP($I$3*(COUNT($I$9:R$9)+$I$4))),TREND($E55:$F55,$E$9:$F$9,R$9))</f>
        <v>0.46273622957289717</v>
      </c>
      <c r="S55">
        <f>IF($G55="s-curve",$E55+($F55-$E55)*$I$2/(1+EXP($I$3*(COUNT($I$9:S$9)+$I$4))),TREND($E55:$F55,$E$9:$F$9,S$9))</f>
        <v>0.48959941809425089</v>
      </c>
      <c r="T55">
        <f>IF($G55="s-curve",$E55+($F55-$E55)*$I$2/(1+EXP($I$3*(COUNT($I$9:T$9)+$I$4))),TREND($E55:$F55,$E$9:$F$9,T$9))</f>
        <v>0.51646260661561172</v>
      </c>
      <c r="U55">
        <f>IF($G55="s-curve",$E55+($F55-$E55)*$I$2/(1+EXP($I$3*(COUNT($I$9:U$9)+$I$4))),TREND($E55:$F55,$E$9:$F$9,U$9))</f>
        <v>0.54332579513696544</v>
      </c>
      <c r="V55">
        <f>IF($G55="s-curve",$E55+($F55-$E55)*$I$2/(1+EXP($I$3*(COUNT($I$9:V$9)+$I$4))),TREND($E55:$F55,$E$9:$F$9,V$9))</f>
        <v>0.57018898365831916</v>
      </c>
      <c r="W55">
        <f>IF($G55="s-curve",$E55+($F55-$E55)*$I$2/(1+EXP($I$3*(COUNT($I$9:W$9)+$I$4))),TREND($E55:$F55,$E$9:$F$9,W$9))</f>
        <v>0.59705217217967288</v>
      </c>
      <c r="X55">
        <f>IF($G55="s-curve",$E55+($F55-$E55)*$I$2/(1+EXP($I$3*(COUNT($I$9:X$9)+$I$4))),TREND($E55:$F55,$E$9:$F$9,X$9))</f>
        <v>0.6239153607010266</v>
      </c>
      <c r="Y55">
        <f>IF($G55="s-curve",$E55+($F55-$E55)*$I$2/(1+EXP($I$3*(COUNT($I$9:Y$9)+$I$4))),TREND($E55:$F55,$E$9:$F$9,Y$9))</f>
        <v>0.65077854922238743</v>
      </c>
      <c r="Z55">
        <f>IF($G55="s-curve",$E55+($F55-$E55)*$I$2/(1+EXP($I$3*(COUNT($I$9:Z$9)+$I$4))),TREND($E55:$F55,$E$9:$F$9,Z$9))</f>
        <v>0.67764173774374115</v>
      </c>
      <c r="AA55">
        <f>IF($G55="s-curve",$E55+($F55-$E55)*$I$2/(1+EXP($I$3*(COUNT($I$9:AA$9)+$I$4))),TREND($E55:$F55,$E$9:$F$9,AA$9))</f>
        <v>0.70450492626509487</v>
      </c>
      <c r="AB55">
        <f>IF($G55="s-curve",$E55+($F55-$E55)*$I$2/(1+EXP($I$3*(COUNT($I$9:AB$9)+$I$4))),TREND($E55:$F55,$E$9:$F$9,AB$9))</f>
        <v>0.73136811478644859</v>
      </c>
      <c r="AC55">
        <f>IF($G55="s-curve",$E55+($F55-$E55)*$I$2/(1+EXP($I$3*(COUNT($I$9:AC$9)+$I$4))),TREND($E55:$F55,$E$9:$F$9,AC$9))</f>
        <v>0.75823130330780941</v>
      </c>
      <c r="AD55">
        <f>IF($G55="s-curve",$E55+($F55-$E55)*$I$2/(1+EXP($I$3*(COUNT($I$9:AD$9)+$I$4))),TREND($E55:$F55,$E$9:$F$9,AD$9))</f>
        <v>0.78509449182916313</v>
      </c>
      <c r="AE55">
        <f>IF($G55="s-curve",$E55+($F55-$E55)*$I$2/(1+EXP($I$3*(COUNT($I$9:AE$9)+$I$4))),TREND($E55:$F55,$E$9:$F$9,AE$9))</f>
        <v>0.81195768035051685</v>
      </c>
      <c r="AF55">
        <f>IF($G55="s-curve",$E55+($F55-$E55)*$I$2/(1+EXP($I$3*(COUNT($I$9:AF$9)+$I$4))),TREND($E55:$F55,$E$9:$F$9,AF$9))</f>
        <v>0.83882086887187057</v>
      </c>
      <c r="AG55">
        <f>IF($G55="s-curve",$E55+($F55-$E55)*$I$2/(1+EXP($I$3*(COUNT($I$9:AG$9)+$I$4))),TREND($E55:$F55,$E$9:$F$9,AG$9))</f>
        <v>0.86568405739322429</v>
      </c>
      <c r="AH55">
        <f>IF($G55="s-curve",$E55+($F55-$E55)*$I$2/(1+EXP($I$3*(COUNT($I$9:AH$9)+$I$4))),TREND($E55:$F55,$E$9:$F$9,AH$9))</f>
        <v>0.89254724591458512</v>
      </c>
      <c r="AI55">
        <f>IF($G55="s-curve",$E55+($F55-$E55)*$I$2/(1+EXP($I$3*(COUNT($I$9:AI$9)+$I$4))),TREND($E55:$F55,$E$9:$F$9,AI$9))</f>
        <v>0.91941043443593884</v>
      </c>
      <c r="AJ55">
        <f>IF($G55="s-curve",$E55+($F55-$E55)*$I$2/(1+EXP($I$3*(COUNT($I$9:AJ$9)+$I$4))),TREND($E55:$F55,$E$9:$F$9,AJ$9))</f>
        <v>0.94627362295729256</v>
      </c>
      <c r="AK55">
        <f>IF($G55="s-curve",$E55+($F55-$E55)*$I$2/(1+EXP($I$3*(COUNT($I$9:AK$9)+$I$4))),TREND($E55:$F55,$E$9:$F$9,AK$9))</f>
        <v>0.97313681147864628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0.20587037180094733</v>
      </c>
      <c r="K80">
        <f>IF($G80="s-curve",$E80+($F80-$E80)*$O$2/(1+EXP($O$3*(COUNT($I$9:K$9)+$O$4))),TREND($E80:$F80,$E$9:$F$9,K$9))</f>
        <v>0.38936076605077802</v>
      </c>
      <c r="L80">
        <f>IF($G80="s-curve",$E80+($F80-$E80)*$O$2/(1+EXP($O$3*(COUNT($I$9:L$9)+$O$4))),TREND($E80:$F80,$E$9:$F$9,L$9))</f>
        <v>0.61063923394922204</v>
      </c>
      <c r="M80">
        <f>IF($G80="s-curve",$E80+($F80-$E80)*$O$2/(1+EXP($O$3*(COUNT($I$9:M$9)+$O$4))),TREND($E80:$F80,$E$9:$F$9,M$9))</f>
        <v>0.79412962819905275</v>
      </c>
      <c r="N80">
        <f>IF($G80="s-curve",$E80+($F80-$E80)*$O$2/(1+EXP($O$3*(COUNT($I$9:N$9)+$O$4))),TREND($E80:$F80,$E$9:$F$9,N$9))</f>
        <v>0.90465053510089055</v>
      </c>
      <c r="O80">
        <f>IF($G80="s-curve",$E80+($F80-$E80)*$O$2/(1+EXP($O$3*(COUNT($I$9:O$9)+$O$4))),TREND($E80:$F80,$E$9:$F$9,O$9))</f>
        <v>0.95890872179953501</v>
      </c>
      <c r="P80">
        <f>IF($G80="s-curve",$E80+($F80-$E80)*$O$2/(1+EXP($O$3*(COUNT($I$9:P$9)+$O$4))),TREND($E80:$F80,$E$9:$F$9,P$9))</f>
        <v>0.98287596668427235</v>
      </c>
      <c r="Q80">
        <f>IF($G80="s-curve",$E80+($F80-$E80)*$O$2/(1+EXP($O$3*(COUNT($I$9:Q$9)+$O$4))),TREND($E80:$F80,$E$9:$F$9,Q$9))</f>
        <v>0.99296641284500486</v>
      </c>
      <c r="R80">
        <f>IF($G80="s-curve",$E80+($F80-$E80)*$O$2/(1+EXP($O$3*(COUNT($I$9:R$9)+$O$4))),TREND($E80:$F80,$E$9:$F$9,R$9))</f>
        <v>0.99712837084429951</v>
      </c>
      <c r="S80">
        <f>IF($G80="s-curve",$E80+($F80-$E80)*$O$2/(1+EXP($O$3*(COUNT($I$9:S$9)+$O$4))),TREND($E80:$F80,$E$9:$F$9,S$9))</f>
        <v>0.99883048973494448</v>
      </c>
      <c r="T80">
        <f>IF($G80="s-curve",$E80+($F80-$E80)*$O$2/(1+EXP($O$3*(COUNT($I$9:T$9)+$O$4))),TREND($E80:$F80,$E$9:$F$9,T$9))</f>
        <v>0.99952418238116159</v>
      </c>
      <c r="U80">
        <f>IF($G80="s-curve",$E80+($F80-$E80)*$O$2/(1+EXP($O$3*(COUNT($I$9:U$9)+$O$4))),TREND($E80:$F80,$E$9:$F$9,U$9))</f>
        <v>0.99980649235289876</v>
      </c>
      <c r="V80">
        <f>IF($G80="s-curve",$E80+($F80-$E80)*$O$2/(1+EXP($O$3*(COUNT($I$9:V$9)+$O$4))),TREND($E80:$F80,$E$9:$F$9,V$9))</f>
        <v>0.99992131662628869</v>
      </c>
      <c r="W80">
        <f>IF($G80="s-curve",$E80+($F80-$E80)*$O$2/(1+EXP($O$3*(COUNT($I$9:W$9)+$O$4))),TREND($E80:$F80,$E$9:$F$9,W$9))</f>
        <v>0.99996800823372822</v>
      </c>
      <c r="X80">
        <f>IF($G80="s-curve",$E80+($F80-$E80)*$O$2/(1+EXP($O$3*(COUNT($I$9:X$9)+$O$4))),TREND($E80:$F80,$E$9:$F$9,X$9))</f>
        <v>0.99998699287153348</v>
      </c>
      <c r="Y80">
        <f>IF($G80="s-curve",$E80+($F80-$E80)*$O$2/(1+EXP($O$3*(COUNT($I$9:Y$9)+$O$4))),TREND($E80:$F80,$E$9:$F$9,Y$9))</f>
        <v>0.99999471165538534</v>
      </c>
      <c r="Z80">
        <f>IF($G80="s-curve",$E80+($F80-$E80)*$O$2/(1+EXP($O$3*(COUNT($I$9:Z$9)+$O$4))),TREND($E80:$F80,$E$9:$F$9,Z$9))</f>
        <v>0.99999784991278184</v>
      </c>
      <c r="AA80">
        <f>IF($G80="s-curve",$E80+($F80-$E80)*$O$2/(1+EXP($O$3*(COUNT($I$9:AA$9)+$O$4))),TREND($E80:$F80,$E$9:$F$9,AA$9))</f>
        <v>0.99999912583865591</v>
      </c>
      <c r="AB80">
        <f>IF($G80="s-curve",$E80+($F80-$E80)*$O$2/(1+EXP($O$3*(COUNT($I$9:AB$9)+$O$4))),TREND($E80:$F80,$E$9:$F$9,AB$9))</f>
        <v>0.99999964459233537</v>
      </c>
      <c r="AC80">
        <f>IF($G80="s-curve",$E80+($F80-$E80)*$O$2/(1+EXP($O$3*(COUNT($I$9:AC$9)+$O$4))),TREND($E80:$F80,$E$9:$F$9,AC$9))</f>
        <v>0.99999985550199622</v>
      </c>
      <c r="AD80">
        <f>IF($G80="s-curve",$E80+($F80-$E80)*$O$2/(1+EXP($O$3*(COUNT($I$9:AD$9)+$O$4))),TREND($E80:$F80,$E$9:$F$9,AD$9))</f>
        <v>0.99999994125149072</v>
      </c>
      <c r="AE80">
        <f>IF($G80="s-curve",$E80+($F80-$E80)*$O$2/(1+EXP($O$3*(COUNT($I$9:AE$9)+$O$4))),TREND($E80:$F80,$E$9:$F$9,AE$9))</f>
        <v>0.99999997611463776</v>
      </c>
      <c r="AF80">
        <f>IF($G80="s-curve",$E80+($F80-$E80)*$O$2/(1+EXP($O$3*(COUNT($I$9:AF$9)+$O$4))),TREND($E80:$F80,$E$9:$F$9,AF$9))</f>
        <v>0.99999999028893638</v>
      </c>
      <c r="AG80">
        <f>IF($G80="s-curve",$E80+($F80-$E80)*$O$2/(1+EXP($O$3*(COUNT($I$9:AG$9)+$O$4))),TREND($E80:$F80,$E$9:$F$9,AG$9))</f>
        <v>0.99999999605177603</v>
      </c>
      <c r="AH80">
        <f>IF($G80="s-curve",$E80+($F80-$E80)*$O$2/(1+EXP($O$3*(COUNT($I$9:AH$9)+$O$4))),TREND($E80:$F80,$E$9:$F$9,AH$9))</f>
        <v>0.99999999839477205</v>
      </c>
      <c r="AI80">
        <f>IF($G80="s-curve",$E80+($F80-$E80)*$O$2/(1+EXP($O$3*(COUNT($I$9:AI$9)+$O$4))),TREND($E80:$F80,$E$9:$F$9,AI$9))</f>
        <v>0.99999999934736294</v>
      </c>
      <c r="AJ80">
        <f>IF($G80="s-curve",$E80+($F80-$E80)*$O$2/(1+EXP($O$3*(COUNT($I$9:AJ$9)+$O$4))),TREND($E80:$F80,$E$9:$F$9,AJ$9))</f>
        <v>0.99999999973465759</v>
      </c>
      <c r="AK80">
        <f>IF($G80="s-curve",$E80+($F80-$E80)*$O$2/(1+EXP($O$3*(COUNT($I$9:AK$9)+$O$4))),TREND($E80:$F80,$E$9:$F$9,AK$9))</f>
        <v>0.99999999989211985</v>
      </c>
      <c r="AL80">
        <f>IF($G80="s-curve",$E80+($F80-$E80)*$O$2/(1+EXP($O$3*(COUNT($I$9:AL$9)+$O$4))),TREND($E80:$F80,$E$9:$F$9,AL$9))</f>
        <v>0.99999999995613909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2023-10-03T17:32:34Z</dcterms:modified>
</cp:coreProperties>
</file>