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MeganMahajan\Documents\eps-us\"/>
    </mc:Choice>
  </mc:AlternateContent>
  <xr:revisionPtr revIDLastSave="0" documentId="13_ncr:1_{1AA5B5A3-D758-404F-9244-8641392FD311}" xr6:coauthVersionLast="47" xr6:coauthVersionMax="47" xr10:uidLastSave="{00000000-0000-0000-0000-000000000000}"/>
  <bookViews>
    <workbookView xWindow="38280" yWindow="-120" windowWidth="29040" windowHeight="17520" activeTab="2"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PolicyLevers!$H$1:$H$2024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24" i="22" l="1"/>
  <c r="R529" i="1"/>
  <c r="Q529" i="1"/>
  <c r="P529" i="1"/>
  <c r="O529" i="1"/>
  <c r="N529" i="1"/>
  <c r="M529" i="1"/>
  <c r="L529" i="1"/>
  <c r="K529" i="1"/>
  <c r="J529" i="1"/>
  <c r="B529" i="1"/>
  <c r="A529" i="1"/>
  <c r="J1576" i="1"/>
  <c r="K1576" i="1"/>
  <c r="L1576" i="1"/>
  <c r="M1576" i="1"/>
  <c r="N1576" i="1"/>
  <c r="O1576" i="1"/>
  <c r="P1576" i="1"/>
  <c r="Q1576" i="1"/>
  <c r="R1576" i="1"/>
  <c r="M1578" i="1"/>
  <c r="C1593" i="1"/>
  <c r="B1593" i="1" s="1"/>
  <c r="A1576" i="1"/>
  <c r="B1576" i="1"/>
  <c r="C1578" i="1"/>
  <c r="A1578" i="1" s="1"/>
  <c r="C1579" i="1"/>
  <c r="A1579" i="1" s="1"/>
  <c r="C1580" i="1"/>
  <c r="A1580" i="1" s="1"/>
  <c r="C1581" i="1"/>
  <c r="A1581" i="1" s="1"/>
  <c r="C1582" i="1"/>
  <c r="A1582" i="1" s="1"/>
  <c r="C1583" i="1"/>
  <c r="A1583" i="1" s="1"/>
  <c r="C1584" i="1"/>
  <c r="K1584" i="1" s="1"/>
  <c r="C1585" i="1"/>
  <c r="J1585" i="1" s="1"/>
  <c r="C1586" i="1"/>
  <c r="A1586" i="1" s="1"/>
  <c r="C1587" i="1"/>
  <c r="A1587" i="1" s="1"/>
  <c r="C1588" i="1"/>
  <c r="N1588" i="1" s="1"/>
  <c r="C1589" i="1"/>
  <c r="M1589" i="1" s="1"/>
  <c r="C1590" i="1"/>
  <c r="L1590" i="1" s="1"/>
  <c r="C1591" i="1"/>
  <c r="L1591" i="1" s="1"/>
  <c r="C1592" i="1"/>
  <c r="K1592" i="1" s="1"/>
  <c r="C1577" i="1"/>
  <c r="A1577" i="1" s="1"/>
  <c r="Q1593" i="1" l="1"/>
  <c r="O1593" i="1"/>
  <c r="M1593" i="1"/>
  <c r="P1593" i="1"/>
  <c r="A1584" i="1"/>
  <c r="M1586" i="1"/>
  <c r="A1585" i="1"/>
  <c r="M1592" i="1"/>
  <c r="K1591" i="1"/>
  <c r="R1584" i="1"/>
  <c r="P1583" i="1"/>
  <c r="B1584" i="1"/>
  <c r="N1593" i="1"/>
  <c r="J1592" i="1"/>
  <c r="J1591" i="1"/>
  <c r="Q1584" i="1"/>
  <c r="O1583" i="1"/>
  <c r="R1592" i="1"/>
  <c r="Q1591" i="1"/>
  <c r="Q1585" i="1"/>
  <c r="O1584" i="1"/>
  <c r="M1583" i="1"/>
  <c r="R1591" i="1"/>
  <c r="Q1592" i="1"/>
  <c r="P1591" i="1"/>
  <c r="P1585" i="1"/>
  <c r="N1584" i="1"/>
  <c r="K1583" i="1"/>
  <c r="P1584" i="1"/>
  <c r="N1583" i="1"/>
  <c r="P1592" i="1"/>
  <c r="O1591" i="1"/>
  <c r="O1585" i="1"/>
  <c r="J1584" i="1"/>
  <c r="J1583" i="1"/>
  <c r="B1592" i="1"/>
  <c r="O1592" i="1"/>
  <c r="N1591" i="1"/>
  <c r="N1585" i="1"/>
  <c r="R1583" i="1"/>
  <c r="A1591" i="1"/>
  <c r="N1592" i="1"/>
  <c r="M1591" i="1"/>
  <c r="M1585" i="1"/>
  <c r="Q1583" i="1"/>
  <c r="B1590" i="1"/>
  <c r="K1590" i="1"/>
  <c r="L1589" i="1"/>
  <c r="M1588" i="1"/>
  <c r="N1587" i="1"/>
  <c r="O1586" i="1"/>
  <c r="K1582" i="1"/>
  <c r="L1581" i="1"/>
  <c r="M1580" i="1"/>
  <c r="N1579" i="1"/>
  <c r="O1578" i="1"/>
  <c r="P1577" i="1"/>
  <c r="A1590" i="1"/>
  <c r="R1590" i="1"/>
  <c r="J1590" i="1"/>
  <c r="K1589" i="1"/>
  <c r="L1588" i="1"/>
  <c r="M1587" i="1"/>
  <c r="N1586" i="1"/>
  <c r="R1582" i="1"/>
  <c r="J1582" i="1"/>
  <c r="K1581" i="1"/>
  <c r="L1580" i="1"/>
  <c r="M1579" i="1"/>
  <c r="N1578" i="1"/>
  <c r="O1577" i="1"/>
  <c r="N1577" i="1"/>
  <c r="M1577" i="1"/>
  <c r="B1589" i="1"/>
  <c r="O1590" i="1"/>
  <c r="P1589" i="1"/>
  <c r="Q1588" i="1"/>
  <c r="R1587" i="1"/>
  <c r="J1587" i="1"/>
  <c r="K1586" i="1"/>
  <c r="L1585" i="1"/>
  <c r="M1584" i="1"/>
  <c r="O1582" i="1"/>
  <c r="P1581" i="1"/>
  <c r="Q1580" i="1"/>
  <c r="R1579" i="1"/>
  <c r="J1579" i="1"/>
  <c r="K1578" i="1"/>
  <c r="L1577" i="1"/>
  <c r="Q1590" i="1"/>
  <c r="R1589" i="1"/>
  <c r="J1589" i="1"/>
  <c r="K1588" i="1"/>
  <c r="L1587" i="1"/>
  <c r="B1588" i="1"/>
  <c r="A1592" i="1"/>
  <c r="A1588" i="1"/>
  <c r="A1593" i="1"/>
  <c r="K1593" i="1"/>
  <c r="L1592" i="1"/>
  <c r="N1582" i="1"/>
  <c r="O1581" i="1"/>
  <c r="P1580" i="1"/>
  <c r="Q1579" i="1"/>
  <c r="R1578" i="1"/>
  <c r="J1578" i="1"/>
  <c r="K1577" i="1"/>
  <c r="Q1582" i="1"/>
  <c r="R1581" i="1"/>
  <c r="J1581" i="1"/>
  <c r="K1580" i="1"/>
  <c r="L1579" i="1"/>
  <c r="A1589" i="1"/>
  <c r="P1590" i="1"/>
  <c r="Q1589" i="1"/>
  <c r="R1588" i="1"/>
  <c r="J1588" i="1"/>
  <c r="K1587" i="1"/>
  <c r="L1586" i="1"/>
  <c r="P1582" i="1"/>
  <c r="Q1581" i="1"/>
  <c r="R1580" i="1"/>
  <c r="J1580" i="1"/>
  <c r="K1579" i="1"/>
  <c r="L1578" i="1"/>
  <c r="L1593" i="1"/>
  <c r="N1590" i="1"/>
  <c r="O1589" i="1"/>
  <c r="P1588" i="1"/>
  <c r="Q1587" i="1"/>
  <c r="R1586" i="1"/>
  <c r="J1586" i="1"/>
  <c r="K1585" i="1"/>
  <c r="L1584" i="1"/>
  <c r="B1591" i="1"/>
  <c r="B1585" i="1"/>
  <c r="R1593" i="1"/>
  <c r="J1593" i="1"/>
  <c r="M1590" i="1"/>
  <c r="N1589" i="1"/>
  <c r="O1588" i="1"/>
  <c r="P1587" i="1"/>
  <c r="Q1586" i="1"/>
  <c r="R1585" i="1"/>
  <c r="L1583" i="1"/>
  <c r="M1582" i="1"/>
  <c r="N1581" i="1"/>
  <c r="O1580" i="1"/>
  <c r="P1579" i="1"/>
  <c r="Q1578" i="1"/>
  <c r="R1577" i="1"/>
  <c r="J1577" i="1"/>
  <c r="O1587" i="1"/>
  <c r="P1586" i="1"/>
  <c r="L1582" i="1"/>
  <c r="M1581" i="1"/>
  <c r="N1580" i="1"/>
  <c r="O1579" i="1"/>
  <c r="P1578" i="1"/>
  <c r="Q1577" i="1"/>
  <c r="B1583" i="1"/>
  <c r="B1581" i="1"/>
  <c r="B1579" i="1"/>
  <c r="B1577" i="1"/>
  <c r="B1586" i="1"/>
  <c r="B1582" i="1"/>
  <c r="B1580" i="1"/>
  <c r="B1578" i="1"/>
  <c r="B1587" i="1"/>
  <c r="J241" i="1" l="1"/>
  <c r="K241" i="1"/>
  <c r="L241" i="1"/>
  <c r="M241" i="1"/>
  <c r="N241" i="1"/>
  <c r="O241" i="1"/>
  <c r="P241" i="1"/>
  <c r="A241" i="1"/>
  <c r="B241" i="1"/>
  <c r="C243" i="1"/>
  <c r="P243" i="1" s="1"/>
  <c r="C242" i="1"/>
  <c r="N242" i="1" s="1"/>
  <c r="C632" i="1"/>
  <c r="B632" i="1" s="1"/>
  <c r="C633" i="1"/>
  <c r="A633" i="1" s="1"/>
  <c r="C634" i="1"/>
  <c r="A634" i="1" s="1"/>
  <c r="C635" i="1"/>
  <c r="A635" i="1" s="1"/>
  <c r="C636" i="1"/>
  <c r="A636" i="1" s="1"/>
  <c r="C637" i="1"/>
  <c r="A637" i="1" s="1"/>
  <c r="C638" i="1"/>
  <c r="A638" i="1" s="1"/>
  <c r="C639" i="1"/>
  <c r="M639" i="1" s="1"/>
  <c r="C640" i="1"/>
  <c r="Q640" i="1" s="1"/>
  <c r="C641" i="1"/>
  <c r="A641" i="1" s="1"/>
  <c r="C642" i="1"/>
  <c r="A642" i="1" s="1"/>
  <c r="C643" i="1"/>
  <c r="B643" i="1" s="1"/>
  <c r="C644" i="1"/>
  <c r="B644" i="1" s="1"/>
  <c r="C645" i="1"/>
  <c r="L645" i="1" s="1"/>
  <c r="C646" i="1"/>
  <c r="L646" i="1" s="1"/>
  <c r="C647" i="1"/>
  <c r="N647" i="1" s="1"/>
  <c r="C648" i="1"/>
  <c r="A648" i="1" s="1"/>
  <c r="C649" i="1"/>
  <c r="P649" i="1" s="1"/>
  <c r="C650" i="1"/>
  <c r="J650" i="1" s="1"/>
  <c r="C651" i="1"/>
  <c r="A651" i="1" s="1"/>
  <c r="C652" i="1"/>
  <c r="B652" i="1" s="1"/>
  <c r="C653" i="1"/>
  <c r="A653" i="1" s="1"/>
  <c r="C654" i="1"/>
  <c r="A654" i="1" s="1"/>
  <c r="C631" i="1"/>
  <c r="A631" i="1" s="1"/>
  <c r="A645" i="1" l="1"/>
  <c r="B242" i="1"/>
  <c r="A242" i="1"/>
  <c r="B650" i="1"/>
  <c r="L649" i="1"/>
  <c r="M650" i="1"/>
  <c r="J649" i="1"/>
  <c r="M649" i="1"/>
  <c r="R648" i="1"/>
  <c r="N650" i="1"/>
  <c r="Q648" i="1"/>
  <c r="P640" i="1"/>
  <c r="O649" i="1"/>
  <c r="N649" i="1"/>
  <c r="O631" i="1"/>
  <c r="M242" i="1"/>
  <c r="K651" i="1"/>
  <c r="O640" i="1"/>
  <c r="N631" i="1"/>
  <c r="L242" i="1"/>
  <c r="L651" i="1"/>
  <c r="O650" i="1"/>
  <c r="N640" i="1"/>
  <c r="K242" i="1"/>
  <c r="N638" i="1"/>
  <c r="J242" i="1"/>
  <c r="B243" i="1"/>
  <c r="A243" i="1"/>
  <c r="Q637" i="1"/>
  <c r="L637" i="1"/>
  <c r="K637" i="1"/>
  <c r="R636" i="1"/>
  <c r="J636" i="1"/>
  <c r="B638" i="1"/>
  <c r="P648" i="1"/>
  <c r="R635" i="1"/>
  <c r="N243" i="1"/>
  <c r="O243" i="1"/>
  <c r="R654" i="1"/>
  <c r="Q647" i="1"/>
  <c r="Q635" i="1"/>
  <c r="M243" i="1"/>
  <c r="P635" i="1"/>
  <c r="L243" i="1"/>
  <c r="R637" i="1"/>
  <c r="K243" i="1"/>
  <c r="L647" i="1"/>
  <c r="Q653" i="1"/>
  <c r="J243" i="1"/>
  <c r="P653" i="1"/>
  <c r="J645" i="1"/>
  <c r="Q632" i="1"/>
  <c r="P242" i="1"/>
  <c r="Q654" i="1"/>
  <c r="M647" i="1"/>
  <c r="P654" i="1"/>
  <c r="O635" i="1"/>
  <c r="N651" i="1"/>
  <c r="R642" i="1"/>
  <c r="Q631" i="1"/>
  <c r="O242" i="1"/>
  <c r="J638" i="1"/>
  <c r="K636" i="1"/>
  <c r="K647" i="1"/>
  <c r="N634" i="1"/>
  <c r="M651" i="1"/>
  <c r="Q642" i="1"/>
  <c r="P631" i="1"/>
  <c r="J647" i="1"/>
  <c r="N635" i="1"/>
  <c r="M631" i="1"/>
  <c r="O654" i="1"/>
  <c r="R646" i="1"/>
  <c r="M635" i="1"/>
  <c r="L631" i="1"/>
  <c r="N654" i="1"/>
  <c r="Q646" i="1"/>
  <c r="M640" i="1"/>
  <c r="J635" i="1"/>
  <c r="K631" i="1"/>
  <c r="M654" i="1"/>
  <c r="P646" i="1"/>
  <c r="R634" i="1"/>
  <c r="J631" i="1"/>
  <c r="L654" i="1"/>
  <c r="O646" i="1"/>
  <c r="M638" i="1"/>
  <c r="Q634" i="1"/>
  <c r="J654" i="1"/>
  <c r="N646" i="1"/>
  <c r="L638" i="1"/>
  <c r="P634" i="1"/>
  <c r="R653" i="1"/>
  <c r="K649" i="1"/>
  <c r="M646" i="1"/>
  <c r="K638" i="1"/>
  <c r="O634" i="1"/>
  <c r="J646" i="1"/>
  <c r="M634" i="1"/>
  <c r="R645" i="1"/>
  <c r="L634" i="1"/>
  <c r="Q645" i="1"/>
  <c r="J634" i="1"/>
  <c r="Q652" i="1"/>
  <c r="M648" i="1"/>
  <c r="P645" i="1"/>
  <c r="R633" i="1"/>
  <c r="A647" i="1"/>
  <c r="Q651" i="1"/>
  <c r="L648" i="1"/>
  <c r="O645" i="1"/>
  <c r="Q633" i="1"/>
  <c r="B646" i="1"/>
  <c r="P651" i="1"/>
  <c r="K648" i="1"/>
  <c r="N645" i="1"/>
  <c r="L636" i="1"/>
  <c r="P633" i="1"/>
  <c r="K646" i="1"/>
  <c r="O653" i="1"/>
  <c r="N653" i="1"/>
  <c r="A646" i="1"/>
  <c r="O651" i="1"/>
  <c r="J648" i="1"/>
  <c r="M645" i="1"/>
  <c r="O633" i="1"/>
  <c r="B645" i="1"/>
  <c r="R647" i="1"/>
  <c r="K645" i="1"/>
  <c r="P642" i="1"/>
  <c r="O644" i="1"/>
  <c r="M642" i="1"/>
  <c r="K640" i="1"/>
  <c r="N633" i="1"/>
  <c r="A644" i="1"/>
  <c r="M653" i="1"/>
  <c r="N644" i="1"/>
  <c r="L642" i="1"/>
  <c r="J640" i="1"/>
  <c r="M633" i="1"/>
  <c r="B640" i="1"/>
  <c r="L653" i="1"/>
  <c r="J651" i="1"/>
  <c r="M644" i="1"/>
  <c r="K642" i="1"/>
  <c r="R639" i="1"/>
  <c r="P637" i="1"/>
  <c r="L633" i="1"/>
  <c r="A640" i="1"/>
  <c r="K653" i="1"/>
  <c r="R650" i="1"/>
  <c r="L644" i="1"/>
  <c r="J642" i="1"/>
  <c r="Q639" i="1"/>
  <c r="O637" i="1"/>
  <c r="K633" i="1"/>
  <c r="B639" i="1"/>
  <c r="J653" i="1"/>
  <c r="Q650" i="1"/>
  <c r="O648" i="1"/>
  <c r="K644" i="1"/>
  <c r="R641" i="1"/>
  <c r="P639" i="1"/>
  <c r="N637" i="1"/>
  <c r="L635" i="1"/>
  <c r="J633" i="1"/>
  <c r="A639" i="1"/>
  <c r="R652" i="1"/>
  <c r="P650" i="1"/>
  <c r="N648" i="1"/>
  <c r="J644" i="1"/>
  <c r="Q641" i="1"/>
  <c r="O639" i="1"/>
  <c r="M637" i="1"/>
  <c r="K635" i="1"/>
  <c r="R632" i="1"/>
  <c r="R644" i="1"/>
  <c r="O642" i="1"/>
  <c r="R643" i="1"/>
  <c r="P641" i="1"/>
  <c r="N639" i="1"/>
  <c r="P652" i="1"/>
  <c r="O652" i="1"/>
  <c r="P643" i="1"/>
  <c r="N641" i="1"/>
  <c r="L639" i="1"/>
  <c r="J637" i="1"/>
  <c r="O632" i="1"/>
  <c r="N652" i="1"/>
  <c r="L650" i="1"/>
  <c r="O643" i="1"/>
  <c r="M641" i="1"/>
  <c r="K639" i="1"/>
  <c r="N632" i="1"/>
  <c r="M652" i="1"/>
  <c r="K650" i="1"/>
  <c r="N643" i="1"/>
  <c r="L641" i="1"/>
  <c r="J639" i="1"/>
  <c r="Q636" i="1"/>
  <c r="M632" i="1"/>
  <c r="A649" i="1"/>
  <c r="K652" i="1"/>
  <c r="R649" i="1"/>
  <c r="P647" i="1"/>
  <c r="L643" i="1"/>
  <c r="J641" i="1"/>
  <c r="Q638" i="1"/>
  <c r="O636" i="1"/>
  <c r="J652" i="1"/>
  <c r="Q649" i="1"/>
  <c r="O647" i="1"/>
  <c r="J632" i="1"/>
  <c r="Q644" i="1"/>
  <c r="P644" i="1"/>
  <c r="N642" i="1"/>
  <c r="L640" i="1"/>
  <c r="Q643" i="1"/>
  <c r="O641" i="1"/>
  <c r="P632" i="1"/>
  <c r="A650" i="1"/>
  <c r="B649" i="1"/>
  <c r="L652" i="1"/>
  <c r="M643" i="1"/>
  <c r="K641" i="1"/>
  <c r="R638" i="1"/>
  <c r="P636" i="1"/>
  <c r="L632" i="1"/>
  <c r="B648" i="1"/>
  <c r="K632" i="1"/>
  <c r="K643" i="1"/>
  <c r="R640" i="1"/>
  <c r="P638" i="1"/>
  <c r="N636" i="1"/>
  <c r="B647" i="1"/>
  <c r="K654" i="1"/>
  <c r="R651" i="1"/>
  <c r="J643" i="1"/>
  <c r="O638" i="1"/>
  <c r="M636" i="1"/>
  <c r="K634" i="1"/>
  <c r="R631" i="1"/>
  <c r="B635" i="1"/>
  <c r="B637" i="1"/>
  <c r="B636" i="1"/>
  <c r="B653" i="1"/>
  <c r="B642" i="1"/>
  <c r="A652" i="1"/>
  <c r="A632" i="1"/>
  <c r="A643" i="1"/>
  <c r="B651" i="1"/>
  <c r="B641" i="1"/>
  <c r="B631" i="1"/>
  <c r="B654" i="1"/>
  <c r="B634" i="1"/>
  <c r="B633" i="1"/>
  <c r="J630" i="1" l="1"/>
  <c r="K630" i="1"/>
  <c r="L630" i="1"/>
  <c r="M630" i="1"/>
  <c r="N630" i="1"/>
  <c r="O630" i="1"/>
  <c r="P630" i="1"/>
  <c r="Q630" i="1"/>
  <c r="R630" i="1"/>
  <c r="A630" i="1"/>
  <c r="B630" i="1"/>
  <c r="J1616" i="1"/>
  <c r="K1616" i="1"/>
  <c r="L1616" i="1"/>
  <c r="M1616" i="1"/>
  <c r="N1616" i="1"/>
  <c r="O1616" i="1"/>
  <c r="P1616" i="1"/>
  <c r="Q1616" i="1"/>
  <c r="R1616" i="1"/>
  <c r="A1616" i="1"/>
  <c r="B1616" i="1"/>
  <c r="C189" i="1" l="1"/>
  <c r="J189" i="1" s="1"/>
  <c r="J188" i="1"/>
  <c r="K188" i="1"/>
  <c r="L188" i="1"/>
  <c r="M188" i="1"/>
  <c r="N188" i="1"/>
  <c r="O188" i="1"/>
  <c r="P188" i="1"/>
  <c r="Q188" i="1"/>
  <c r="R188" i="1"/>
  <c r="A188" i="1"/>
  <c r="B188" i="1"/>
  <c r="R863" i="1"/>
  <c r="Q863" i="1"/>
  <c r="P863" i="1"/>
  <c r="O863" i="1"/>
  <c r="N863" i="1"/>
  <c r="M863" i="1"/>
  <c r="L863" i="1"/>
  <c r="K863" i="1"/>
  <c r="J863" i="1"/>
  <c r="B189" i="1" l="1"/>
  <c r="R189" i="1"/>
  <c r="Q189" i="1"/>
  <c r="P189" i="1"/>
  <c r="O189" i="1"/>
  <c r="N189" i="1"/>
  <c r="M189" i="1"/>
  <c r="L189" i="1"/>
  <c r="A189" i="1"/>
  <c r="C190" i="1"/>
  <c r="O190" i="1" s="1"/>
  <c r="K189" i="1"/>
  <c r="B863" i="1"/>
  <c r="A863" i="1"/>
  <c r="C1112" i="1"/>
  <c r="C1111" i="1"/>
  <c r="C1110" i="1"/>
  <c r="C1109" i="1"/>
  <c r="B1109" i="1" s="1"/>
  <c r="C1108" i="1"/>
  <c r="A1108" i="1" s="1"/>
  <c r="C1107" i="1"/>
  <c r="B1107" i="1" s="1"/>
  <c r="C1106" i="1"/>
  <c r="B1106" i="1" s="1"/>
  <c r="C1105" i="1"/>
  <c r="B1105" i="1" s="1"/>
  <c r="C1104" i="1"/>
  <c r="C1103" i="1"/>
  <c r="C1102" i="1"/>
  <c r="C1101" i="1"/>
  <c r="B1101" i="1" s="1"/>
  <c r="C1100" i="1"/>
  <c r="A1100" i="1" s="1"/>
  <c r="C1099" i="1"/>
  <c r="B1099" i="1" s="1"/>
  <c r="C1098" i="1"/>
  <c r="B1098" i="1" s="1"/>
  <c r="C1097" i="1"/>
  <c r="B1097" i="1" s="1"/>
  <c r="C1096" i="1"/>
  <c r="C1095" i="1"/>
  <c r="C1094" i="1"/>
  <c r="C1093" i="1"/>
  <c r="A1093" i="1" s="1"/>
  <c r="C1092" i="1"/>
  <c r="A1092" i="1" s="1"/>
  <c r="C1091" i="1"/>
  <c r="B1091" i="1" s="1"/>
  <c r="C1090" i="1"/>
  <c r="B1090" i="1" s="1"/>
  <c r="C1089" i="1"/>
  <c r="B1089" i="1" s="1"/>
  <c r="C1088" i="1"/>
  <c r="C1087" i="1"/>
  <c r="C1086" i="1"/>
  <c r="C1085" i="1"/>
  <c r="B1085" i="1" s="1"/>
  <c r="C1084" i="1"/>
  <c r="A1084" i="1" s="1"/>
  <c r="C1083" i="1"/>
  <c r="B1083" i="1" s="1"/>
  <c r="C1082" i="1"/>
  <c r="B1082" i="1" s="1"/>
  <c r="C1081" i="1"/>
  <c r="B1081" i="1" s="1"/>
  <c r="C1080" i="1"/>
  <c r="C1079" i="1"/>
  <c r="C1078" i="1"/>
  <c r="C1077" i="1"/>
  <c r="A1077" i="1" s="1"/>
  <c r="C1076" i="1"/>
  <c r="A1076" i="1" s="1"/>
  <c r="C1075" i="1"/>
  <c r="B1075" i="1" s="1"/>
  <c r="C1074" i="1"/>
  <c r="B1074" i="1" s="1"/>
  <c r="C1073" i="1"/>
  <c r="B1073" i="1" s="1"/>
  <c r="C1072" i="1"/>
  <c r="C1071" i="1"/>
  <c r="C1070" i="1"/>
  <c r="C1069" i="1"/>
  <c r="B1069" i="1" s="1"/>
  <c r="C1068" i="1"/>
  <c r="A1068" i="1" s="1"/>
  <c r="C1067" i="1"/>
  <c r="B1067" i="1" s="1"/>
  <c r="C1066" i="1"/>
  <c r="B1066" i="1" s="1"/>
  <c r="C1065" i="1"/>
  <c r="B1065" i="1" s="1"/>
  <c r="C1064" i="1"/>
  <c r="C1063" i="1"/>
  <c r="C1062" i="1"/>
  <c r="C1061" i="1"/>
  <c r="B1061" i="1" s="1"/>
  <c r="C1060" i="1"/>
  <c r="A1060" i="1" s="1"/>
  <c r="C1059" i="1"/>
  <c r="B1059" i="1" s="1"/>
  <c r="C1058" i="1"/>
  <c r="B1058" i="1" s="1"/>
  <c r="C1057" i="1"/>
  <c r="B1057" i="1" s="1"/>
  <c r="C1056" i="1"/>
  <c r="C1055" i="1"/>
  <c r="C1054" i="1"/>
  <c r="C1053" i="1"/>
  <c r="B1053" i="1" s="1"/>
  <c r="C1052" i="1"/>
  <c r="A1052" i="1" s="1"/>
  <c r="C1051" i="1"/>
  <c r="B1051" i="1" s="1"/>
  <c r="C1050" i="1"/>
  <c r="B1050" i="1" s="1"/>
  <c r="C1049" i="1"/>
  <c r="B1049" i="1" s="1"/>
  <c r="C1048" i="1"/>
  <c r="C1047" i="1"/>
  <c r="C1046" i="1"/>
  <c r="C1045" i="1"/>
  <c r="B1045" i="1" s="1"/>
  <c r="C1044" i="1"/>
  <c r="A1044" i="1" s="1"/>
  <c r="C1043" i="1"/>
  <c r="B1043" i="1" s="1"/>
  <c r="C1042" i="1"/>
  <c r="B1042" i="1" s="1"/>
  <c r="C1041" i="1"/>
  <c r="B1041" i="1" s="1"/>
  <c r="C1040" i="1"/>
  <c r="C1039" i="1"/>
  <c r="C1038" i="1"/>
  <c r="C1037" i="1"/>
  <c r="A1037" i="1" s="1"/>
  <c r="C1036" i="1"/>
  <c r="A1036" i="1" s="1"/>
  <c r="C1035" i="1"/>
  <c r="B1035" i="1" s="1"/>
  <c r="C1034" i="1"/>
  <c r="B1034" i="1" s="1"/>
  <c r="C1033" i="1"/>
  <c r="B1033" i="1" s="1"/>
  <c r="C1032" i="1"/>
  <c r="C1031" i="1"/>
  <c r="C1030" i="1"/>
  <c r="C1029" i="1"/>
  <c r="B1029" i="1" s="1"/>
  <c r="C1028" i="1"/>
  <c r="A1028" i="1" s="1"/>
  <c r="C1027" i="1"/>
  <c r="B1027" i="1" s="1"/>
  <c r="C1026" i="1"/>
  <c r="B1026" i="1" s="1"/>
  <c r="C1025" i="1"/>
  <c r="B1025" i="1" s="1"/>
  <c r="C1024" i="1"/>
  <c r="C1023" i="1"/>
  <c r="C1022" i="1"/>
  <c r="C1021" i="1"/>
  <c r="C1020" i="1"/>
  <c r="A1020" i="1" s="1"/>
  <c r="C1019" i="1"/>
  <c r="B1019" i="1" s="1"/>
  <c r="C1018" i="1"/>
  <c r="B1018" i="1" s="1"/>
  <c r="C1017" i="1"/>
  <c r="B1017" i="1" s="1"/>
  <c r="C1016" i="1"/>
  <c r="C1015" i="1"/>
  <c r="C1014" i="1"/>
  <c r="C1013" i="1"/>
  <c r="B1013" i="1" s="1"/>
  <c r="C1012" i="1"/>
  <c r="A1012" i="1" s="1"/>
  <c r="C1011" i="1"/>
  <c r="B1011" i="1" s="1"/>
  <c r="C1010" i="1"/>
  <c r="B1010" i="1" s="1"/>
  <c r="C1009" i="1"/>
  <c r="B1009" i="1" s="1"/>
  <c r="C1008" i="1"/>
  <c r="C1007" i="1"/>
  <c r="C1006" i="1"/>
  <c r="C1005" i="1"/>
  <c r="B1005" i="1" s="1"/>
  <c r="C1004" i="1"/>
  <c r="A1004" i="1" s="1"/>
  <c r="C1003" i="1"/>
  <c r="B1003" i="1" s="1"/>
  <c r="C1002" i="1"/>
  <c r="B1002" i="1" s="1"/>
  <c r="C1001" i="1"/>
  <c r="B1001" i="1" s="1"/>
  <c r="C1000" i="1"/>
  <c r="C999" i="1"/>
  <c r="C998" i="1"/>
  <c r="C997" i="1"/>
  <c r="A997" i="1" s="1"/>
  <c r="C996" i="1"/>
  <c r="A996" i="1" s="1"/>
  <c r="C995" i="1"/>
  <c r="B995" i="1" s="1"/>
  <c r="C994" i="1"/>
  <c r="B994" i="1" s="1"/>
  <c r="C993" i="1"/>
  <c r="B993" i="1" s="1"/>
  <c r="C992" i="1"/>
  <c r="C991" i="1"/>
  <c r="A991" i="1" s="1"/>
  <c r="C990" i="1"/>
  <c r="C989" i="1"/>
  <c r="B989" i="1" s="1"/>
  <c r="C988" i="1"/>
  <c r="A988" i="1" s="1"/>
  <c r="C987" i="1"/>
  <c r="B987" i="1" s="1"/>
  <c r="C986" i="1"/>
  <c r="B986" i="1" s="1"/>
  <c r="C985" i="1"/>
  <c r="B985" i="1" s="1"/>
  <c r="C984" i="1"/>
  <c r="C983" i="1"/>
  <c r="C982" i="1"/>
  <c r="C981" i="1"/>
  <c r="B981" i="1" s="1"/>
  <c r="C980" i="1"/>
  <c r="A980" i="1" s="1"/>
  <c r="C979" i="1"/>
  <c r="B979" i="1" s="1"/>
  <c r="C978" i="1"/>
  <c r="B978" i="1" s="1"/>
  <c r="C977" i="1"/>
  <c r="B977" i="1" s="1"/>
  <c r="C976" i="1"/>
  <c r="C975" i="1"/>
  <c r="C974" i="1"/>
  <c r="C973" i="1"/>
  <c r="C972" i="1"/>
  <c r="A972" i="1" s="1"/>
  <c r="C971" i="1"/>
  <c r="B971" i="1" s="1"/>
  <c r="C970" i="1"/>
  <c r="B970" i="1" s="1"/>
  <c r="C969" i="1"/>
  <c r="B969" i="1" s="1"/>
  <c r="C968" i="1"/>
  <c r="C967" i="1"/>
  <c r="C966" i="1"/>
  <c r="C965" i="1"/>
  <c r="A965" i="1" s="1"/>
  <c r="C964" i="1"/>
  <c r="A964" i="1" s="1"/>
  <c r="C963" i="1"/>
  <c r="B963" i="1" s="1"/>
  <c r="C962" i="1"/>
  <c r="B962" i="1" s="1"/>
  <c r="C961" i="1"/>
  <c r="B961" i="1" s="1"/>
  <c r="C960" i="1"/>
  <c r="C959" i="1"/>
  <c r="C958" i="1"/>
  <c r="C957" i="1"/>
  <c r="B957" i="1" s="1"/>
  <c r="C956" i="1"/>
  <c r="A956" i="1" s="1"/>
  <c r="C955" i="1"/>
  <c r="B955" i="1" s="1"/>
  <c r="C954" i="1"/>
  <c r="B954" i="1" s="1"/>
  <c r="C953" i="1"/>
  <c r="B953" i="1" s="1"/>
  <c r="C952" i="1"/>
  <c r="C951" i="1"/>
  <c r="C950" i="1"/>
  <c r="C949" i="1"/>
  <c r="B949" i="1" s="1"/>
  <c r="C948" i="1"/>
  <c r="A948" i="1" s="1"/>
  <c r="C947" i="1"/>
  <c r="B947" i="1" s="1"/>
  <c r="C946" i="1"/>
  <c r="B946" i="1" s="1"/>
  <c r="C945" i="1"/>
  <c r="B945" i="1" s="1"/>
  <c r="C944" i="1"/>
  <c r="C943" i="1"/>
  <c r="A943" i="1" s="1"/>
  <c r="C942" i="1"/>
  <c r="C941" i="1"/>
  <c r="C940" i="1"/>
  <c r="A940" i="1" s="1"/>
  <c r="C939" i="1"/>
  <c r="B939" i="1" s="1"/>
  <c r="C938" i="1"/>
  <c r="B938" i="1" s="1"/>
  <c r="C937" i="1"/>
  <c r="B937" i="1" s="1"/>
  <c r="C936" i="1"/>
  <c r="C935" i="1"/>
  <c r="C934" i="1"/>
  <c r="C933" i="1"/>
  <c r="A933" i="1" s="1"/>
  <c r="C932" i="1"/>
  <c r="A932" i="1" s="1"/>
  <c r="C931" i="1"/>
  <c r="B931" i="1" s="1"/>
  <c r="C930" i="1"/>
  <c r="B930" i="1" s="1"/>
  <c r="C929" i="1"/>
  <c r="B929" i="1" s="1"/>
  <c r="C928" i="1"/>
  <c r="C927" i="1"/>
  <c r="C926" i="1"/>
  <c r="C925" i="1"/>
  <c r="C924" i="1"/>
  <c r="A924" i="1" s="1"/>
  <c r="C923" i="1"/>
  <c r="B923" i="1" s="1"/>
  <c r="C922" i="1"/>
  <c r="B922" i="1" s="1"/>
  <c r="C921" i="1"/>
  <c r="B921" i="1" s="1"/>
  <c r="C920" i="1"/>
  <c r="C919" i="1"/>
  <c r="C918" i="1"/>
  <c r="A918" i="1" s="1"/>
  <c r="C917" i="1"/>
  <c r="B917" i="1" s="1"/>
  <c r="C916" i="1"/>
  <c r="A916" i="1" s="1"/>
  <c r="C915" i="1"/>
  <c r="B915" i="1" s="1"/>
  <c r="C914" i="1"/>
  <c r="B914" i="1" s="1"/>
  <c r="C913" i="1"/>
  <c r="B913" i="1" s="1"/>
  <c r="C912" i="1"/>
  <c r="C911" i="1"/>
  <c r="A911" i="1" s="1"/>
  <c r="C910" i="1"/>
  <c r="A910" i="1" s="1"/>
  <c r="C909" i="1"/>
  <c r="B909" i="1" s="1"/>
  <c r="C908" i="1"/>
  <c r="A908" i="1" s="1"/>
  <c r="C907" i="1"/>
  <c r="B907" i="1" s="1"/>
  <c r="C906" i="1"/>
  <c r="B906" i="1" s="1"/>
  <c r="C905" i="1"/>
  <c r="B905" i="1" s="1"/>
  <c r="C904" i="1"/>
  <c r="C903" i="1"/>
  <c r="C902" i="1"/>
  <c r="A902" i="1" s="1"/>
  <c r="C901" i="1"/>
  <c r="C900" i="1"/>
  <c r="A900" i="1" s="1"/>
  <c r="C899" i="1"/>
  <c r="B899" i="1" s="1"/>
  <c r="C898" i="1"/>
  <c r="B898" i="1" s="1"/>
  <c r="C897" i="1"/>
  <c r="B897" i="1" s="1"/>
  <c r="C896" i="1"/>
  <c r="C895" i="1"/>
  <c r="A895" i="1" s="1"/>
  <c r="C894" i="1"/>
  <c r="A894" i="1" s="1"/>
  <c r="C893" i="1"/>
  <c r="B893" i="1" s="1"/>
  <c r="C892" i="1"/>
  <c r="A892" i="1" s="1"/>
  <c r="C891" i="1"/>
  <c r="B891" i="1" s="1"/>
  <c r="C890" i="1"/>
  <c r="B890" i="1" s="1"/>
  <c r="C889" i="1"/>
  <c r="B889" i="1" s="1"/>
  <c r="C888" i="1"/>
  <c r="C887" i="1"/>
  <c r="C886" i="1"/>
  <c r="A886" i="1" s="1"/>
  <c r="C885" i="1"/>
  <c r="C884" i="1"/>
  <c r="A884" i="1" s="1"/>
  <c r="C883" i="1"/>
  <c r="B883" i="1" s="1"/>
  <c r="C882" i="1"/>
  <c r="B882" i="1" s="1"/>
  <c r="C881" i="1"/>
  <c r="B881" i="1" s="1"/>
  <c r="C880" i="1"/>
  <c r="C879" i="1"/>
  <c r="C878" i="1"/>
  <c r="A878" i="1" s="1"/>
  <c r="C877" i="1"/>
  <c r="B877" i="1" s="1"/>
  <c r="C876" i="1"/>
  <c r="A876" i="1" s="1"/>
  <c r="C875" i="1"/>
  <c r="B875" i="1" s="1"/>
  <c r="C874" i="1"/>
  <c r="B874" i="1" s="1"/>
  <c r="C873" i="1"/>
  <c r="B873" i="1" s="1"/>
  <c r="C872" i="1"/>
  <c r="C871" i="1"/>
  <c r="C870" i="1"/>
  <c r="A870" i="1" s="1"/>
  <c r="C869" i="1"/>
  <c r="B869" i="1" s="1"/>
  <c r="C868" i="1"/>
  <c r="A868" i="1" s="1"/>
  <c r="C867" i="1"/>
  <c r="B867" i="1" s="1"/>
  <c r="C866" i="1"/>
  <c r="B866" i="1" s="1"/>
  <c r="C865" i="1"/>
  <c r="B865" i="1" s="1"/>
  <c r="C864" i="1"/>
  <c r="R278" i="1"/>
  <c r="Q278" i="1"/>
  <c r="P278" i="1"/>
  <c r="O278" i="1"/>
  <c r="N278" i="1"/>
  <c r="M278" i="1"/>
  <c r="L278" i="1"/>
  <c r="K278" i="1"/>
  <c r="J278" i="1"/>
  <c r="B278" i="1"/>
  <c r="A278" i="1"/>
  <c r="C301" i="1"/>
  <c r="O301" i="1" s="1"/>
  <c r="C300" i="1"/>
  <c r="O300" i="1" s="1"/>
  <c r="C299" i="1"/>
  <c r="P299" i="1" s="1"/>
  <c r="C298" i="1"/>
  <c r="Q298" i="1" s="1"/>
  <c r="C297" i="1"/>
  <c r="R297" i="1" s="1"/>
  <c r="C296" i="1"/>
  <c r="K296" i="1" s="1"/>
  <c r="C295" i="1"/>
  <c r="L295" i="1" s="1"/>
  <c r="C294" i="1"/>
  <c r="M294" i="1" s="1"/>
  <c r="C293" i="1"/>
  <c r="N293" i="1" s="1"/>
  <c r="C292" i="1"/>
  <c r="O292" i="1" s="1"/>
  <c r="C291" i="1"/>
  <c r="P291" i="1" s="1"/>
  <c r="C290" i="1"/>
  <c r="Q290" i="1" s="1"/>
  <c r="C289" i="1"/>
  <c r="R289" i="1" s="1"/>
  <c r="C288" i="1"/>
  <c r="K288" i="1" s="1"/>
  <c r="C287" i="1"/>
  <c r="L287" i="1" s="1"/>
  <c r="C286" i="1"/>
  <c r="M286" i="1" s="1"/>
  <c r="C285" i="1"/>
  <c r="N285" i="1" s="1"/>
  <c r="C284" i="1"/>
  <c r="O284" i="1" s="1"/>
  <c r="C283" i="1"/>
  <c r="P283" i="1" s="1"/>
  <c r="C282" i="1"/>
  <c r="Q282" i="1" s="1"/>
  <c r="C281" i="1"/>
  <c r="R281" i="1" s="1"/>
  <c r="C280" i="1"/>
  <c r="K280" i="1" s="1"/>
  <c r="C279" i="1"/>
  <c r="L279" i="1" s="1"/>
  <c r="R238" i="1"/>
  <c r="Q238" i="1"/>
  <c r="P238" i="1"/>
  <c r="O238" i="1"/>
  <c r="N238" i="1"/>
  <c r="M238" i="1"/>
  <c r="L238" i="1"/>
  <c r="K238" i="1"/>
  <c r="J238" i="1"/>
  <c r="B238" i="1"/>
  <c r="A238" i="1"/>
  <c r="C240" i="1"/>
  <c r="O240" i="1" s="1"/>
  <c r="C239" i="1"/>
  <c r="P239" i="1" s="1"/>
  <c r="C1703" i="1"/>
  <c r="C1704" i="1"/>
  <c r="C1705" i="1"/>
  <c r="C1706" i="1"/>
  <c r="C1707" i="1"/>
  <c r="C1708" i="1"/>
  <c r="C1709" i="1"/>
  <c r="C1710" i="1"/>
  <c r="C1711" i="1"/>
  <c r="C1712" i="1"/>
  <c r="C1713" i="1"/>
  <c r="C1714" i="1"/>
  <c r="C1715" i="1"/>
  <c r="C1716" i="1"/>
  <c r="C1717" i="1"/>
  <c r="C1718" i="1"/>
  <c r="M1718" i="1" s="1"/>
  <c r="C1719" i="1"/>
  <c r="B1719" i="1" s="1"/>
  <c r="C1720" i="1"/>
  <c r="L1720" i="1" s="1"/>
  <c r="C1721" i="1"/>
  <c r="A1721" i="1" s="1"/>
  <c r="C1722" i="1"/>
  <c r="R1722" i="1" s="1"/>
  <c r="C1723" i="1"/>
  <c r="R1723" i="1" s="1"/>
  <c r="C1724" i="1"/>
  <c r="J1724" i="1" s="1"/>
  <c r="C1725" i="1"/>
  <c r="K1725" i="1" s="1"/>
  <c r="C1726" i="1"/>
  <c r="Q1726" i="1" s="1"/>
  <c r="C1727" i="1"/>
  <c r="A1727" i="1" s="1"/>
  <c r="C1728" i="1"/>
  <c r="R1728" i="1" s="1"/>
  <c r="C1729" i="1"/>
  <c r="J1729" i="1" s="1"/>
  <c r="C1730" i="1"/>
  <c r="B1730" i="1" s="1"/>
  <c r="C1731" i="1"/>
  <c r="R1731" i="1" s="1"/>
  <c r="C1732" i="1"/>
  <c r="B1732" i="1" s="1"/>
  <c r="C1733" i="1"/>
  <c r="A1733" i="1" s="1"/>
  <c r="C1734" i="1"/>
  <c r="J1734" i="1" s="1"/>
  <c r="C1735" i="1"/>
  <c r="O1735" i="1" s="1"/>
  <c r="C1736" i="1"/>
  <c r="R1736" i="1" s="1"/>
  <c r="C1737" i="1"/>
  <c r="B1737" i="1" s="1"/>
  <c r="C1738" i="1"/>
  <c r="B1738" i="1" s="1"/>
  <c r="C1739" i="1"/>
  <c r="C1740" i="1"/>
  <c r="N1740" i="1" s="1"/>
  <c r="C1741" i="1"/>
  <c r="R1741" i="1" s="1"/>
  <c r="C1742" i="1"/>
  <c r="A1742" i="1" s="1"/>
  <c r="C1743" i="1"/>
  <c r="Q1743" i="1" s="1"/>
  <c r="C1744" i="1"/>
  <c r="O1744" i="1" s="1"/>
  <c r="C1745" i="1"/>
  <c r="K1745" i="1" s="1"/>
  <c r="C1746" i="1"/>
  <c r="R1746" i="1" s="1"/>
  <c r="C1747" i="1"/>
  <c r="A1747" i="1" s="1"/>
  <c r="C1748" i="1"/>
  <c r="A1748" i="1" s="1"/>
  <c r="C1749" i="1"/>
  <c r="B1749" i="1" s="1"/>
  <c r="C1750" i="1"/>
  <c r="J1750" i="1" s="1"/>
  <c r="C1751" i="1"/>
  <c r="R1751" i="1" s="1"/>
  <c r="C1752" i="1"/>
  <c r="R1752" i="1" s="1"/>
  <c r="C1753" i="1"/>
  <c r="R1753" i="1" s="1"/>
  <c r="C1754" i="1"/>
  <c r="R1754" i="1" s="1"/>
  <c r="C1755" i="1"/>
  <c r="A1755" i="1" s="1"/>
  <c r="C1756" i="1"/>
  <c r="R1756" i="1" s="1"/>
  <c r="C1757" i="1"/>
  <c r="M1757" i="1" s="1"/>
  <c r="C1758" i="1"/>
  <c r="R1758" i="1" s="1"/>
  <c r="C1759" i="1"/>
  <c r="P1759" i="1" s="1"/>
  <c r="C1760" i="1"/>
  <c r="P1760" i="1" s="1"/>
  <c r="C1761" i="1"/>
  <c r="B1761" i="1" s="1"/>
  <c r="C1762" i="1"/>
  <c r="N1762" i="1" s="1"/>
  <c r="C1763" i="1"/>
  <c r="R1763" i="1" s="1"/>
  <c r="C1764" i="1"/>
  <c r="R1764" i="1" s="1"/>
  <c r="C1765" i="1"/>
  <c r="R1765" i="1" s="1"/>
  <c r="C1766" i="1"/>
  <c r="P1766" i="1" s="1"/>
  <c r="C1767" i="1"/>
  <c r="R1767" i="1" s="1"/>
  <c r="C1768" i="1"/>
  <c r="R1768" i="1" s="1"/>
  <c r="C1769" i="1"/>
  <c r="M1769" i="1" s="1"/>
  <c r="C1770" i="1"/>
  <c r="R1770" i="1" s="1"/>
  <c r="C1771" i="1"/>
  <c r="A1771" i="1" s="1"/>
  <c r="C1772" i="1"/>
  <c r="Q1772" i="1" s="1"/>
  <c r="C1773" i="1"/>
  <c r="R1773" i="1" s="1"/>
  <c r="C1774" i="1"/>
  <c r="K1774" i="1" s="1"/>
  <c r="C1775" i="1"/>
  <c r="R1775" i="1" s="1"/>
  <c r="C1776" i="1"/>
  <c r="C1777" i="1"/>
  <c r="O1777" i="1" s="1"/>
  <c r="C1778" i="1"/>
  <c r="A1778" i="1" s="1"/>
  <c r="C1779" i="1"/>
  <c r="J1779" i="1" s="1"/>
  <c r="C1780" i="1"/>
  <c r="R1780" i="1" s="1"/>
  <c r="C1781" i="1"/>
  <c r="C1782" i="1"/>
  <c r="Q1782" i="1" s="1"/>
  <c r="C1783" i="1"/>
  <c r="P1783" i="1" s="1"/>
  <c r="C1784" i="1"/>
  <c r="Q1784" i="1" s="1"/>
  <c r="C1785" i="1"/>
  <c r="B1785" i="1" s="1"/>
  <c r="C1786" i="1"/>
  <c r="O1786" i="1" s="1"/>
  <c r="C1787" i="1"/>
  <c r="R1787" i="1" s="1"/>
  <c r="C1788" i="1"/>
  <c r="P1788" i="1" s="1"/>
  <c r="C1789" i="1"/>
  <c r="P1789" i="1" s="1"/>
  <c r="C1790" i="1"/>
  <c r="C1791" i="1"/>
  <c r="O1791" i="1" s="1"/>
  <c r="C1792" i="1"/>
  <c r="R1792" i="1" s="1"/>
  <c r="C1793" i="1"/>
  <c r="Q1793" i="1" s="1"/>
  <c r="C1794" i="1"/>
  <c r="O1794" i="1" s="1"/>
  <c r="C1795" i="1"/>
  <c r="Q1795" i="1" s="1"/>
  <c r="C1796" i="1"/>
  <c r="Q1796" i="1" s="1"/>
  <c r="C1797" i="1"/>
  <c r="C1798" i="1"/>
  <c r="Q1798" i="1" s="1"/>
  <c r="C1799" i="1"/>
  <c r="A1799" i="1" s="1"/>
  <c r="C1800" i="1"/>
  <c r="Q1800" i="1" s="1"/>
  <c r="C1801" i="1"/>
  <c r="Q1801" i="1" s="1"/>
  <c r="C1802" i="1"/>
  <c r="C1803" i="1"/>
  <c r="B1803" i="1" s="1"/>
  <c r="C1804" i="1"/>
  <c r="B1804" i="1" s="1"/>
  <c r="C1805" i="1"/>
  <c r="O1805" i="1" s="1"/>
  <c r="C1806" i="1"/>
  <c r="Q1806" i="1" s="1"/>
  <c r="C1807" i="1"/>
  <c r="A1807" i="1" s="1"/>
  <c r="C1808" i="1"/>
  <c r="L1808" i="1" s="1"/>
  <c r="C1809" i="1"/>
  <c r="R1809" i="1" s="1"/>
  <c r="C1810" i="1"/>
  <c r="B1810" i="1" s="1"/>
  <c r="C1811" i="1"/>
  <c r="N1811" i="1" s="1"/>
  <c r="C1812" i="1"/>
  <c r="A1812" i="1" s="1"/>
  <c r="C1813" i="1"/>
  <c r="M1813" i="1" s="1"/>
  <c r="C1814" i="1"/>
  <c r="R1814" i="1" s="1"/>
  <c r="C1815" i="1"/>
  <c r="B1815" i="1" s="1"/>
  <c r="C1816" i="1"/>
  <c r="N1816" i="1" s="1"/>
  <c r="C1817" i="1"/>
  <c r="C1818" i="1"/>
  <c r="K1818" i="1" s="1"/>
  <c r="C1819" i="1"/>
  <c r="C1820" i="1"/>
  <c r="R1820" i="1" s="1"/>
  <c r="C1821" i="1"/>
  <c r="B1821" i="1" s="1"/>
  <c r="C1822" i="1"/>
  <c r="R1822" i="1" s="1"/>
  <c r="C1823" i="1"/>
  <c r="B1823" i="1" s="1"/>
  <c r="C1824" i="1"/>
  <c r="R1824" i="1" s="1"/>
  <c r="C1825" i="1"/>
  <c r="R1825" i="1" s="1"/>
  <c r="C1826" i="1"/>
  <c r="A1826" i="1" s="1"/>
  <c r="C1827" i="1"/>
  <c r="R1827" i="1" s="1"/>
  <c r="C1828" i="1"/>
  <c r="O1828" i="1" s="1"/>
  <c r="C1829" i="1"/>
  <c r="R1829" i="1" s="1"/>
  <c r="C1830" i="1"/>
  <c r="P1830" i="1" s="1"/>
  <c r="C1831" i="1"/>
  <c r="R1831" i="1" s="1"/>
  <c r="C1832" i="1"/>
  <c r="R1832" i="1" s="1"/>
  <c r="C1833" i="1"/>
  <c r="R1833" i="1" s="1"/>
  <c r="C1834" i="1"/>
  <c r="A1834" i="1" s="1"/>
  <c r="C1835" i="1"/>
  <c r="Q1835" i="1" s="1"/>
  <c r="C1836" i="1"/>
  <c r="R1836" i="1" s="1"/>
  <c r="J1904" i="1"/>
  <c r="K1904" i="1"/>
  <c r="L1904" i="1"/>
  <c r="M1904" i="1"/>
  <c r="N1904" i="1"/>
  <c r="O1904" i="1"/>
  <c r="P1904" i="1"/>
  <c r="Q1904" i="1"/>
  <c r="R1904" i="1"/>
  <c r="B1904" i="1"/>
  <c r="A1904" i="1"/>
  <c r="E2" i="20"/>
  <c r="D2" i="20"/>
  <c r="B700" i="15"/>
  <c r="C430" i="1"/>
  <c r="A430" i="1" s="1"/>
  <c r="C431" i="1"/>
  <c r="L431" i="1" s="1"/>
  <c r="C432" i="1"/>
  <c r="O432" i="1" s="1"/>
  <c r="C433" i="1"/>
  <c r="R433" i="1" s="1"/>
  <c r="C434" i="1"/>
  <c r="L434" i="1" s="1"/>
  <c r="C435" i="1"/>
  <c r="J435" i="1" s="1"/>
  <c r="C436" i="1"/>
  <c r="P436" i="1" s="1"/>
  <c r="C437" i="1"/>
  <c r="R437" i="1" s="1"/>
  <c r="C438" i="1"/>
  <c r="R438" i="1" s="1"/>
  <c r="C439" i="1"/>
  <c r="R439" i="1" s="1"/>
  <c r="C440" i="1"/>
  <c r="M440" i="1" s="1"/>
  <c r="C441" i="1"/>
  <c r="K441" i="1" s="1"/>
  <c r="C442" i="1"/>
  <c r="P442" i="1" s="1"/>
  <c r="C443" i="1"/>
  <c r="R443" i="1" s="1"/>
  <c r="C444" i="1"/>
  <c r="N444" i="1" s="1"/>
  <c r="C445" i="1"/>
  <c r="R445" i="1" s="1"/>
  <c r="C446" i="1"/>
  <c r="P446" i="1" s="1"/>
  <c r="C447" i="1"/>
  <c r="P447" i="1" s="1"/>
  <c r="C448" i="1"/>
  <c r="B448" i="1" s="1"/>
  <c r="C449" i="1"/>
  <c r="P449" i="1" s="1"/>
  <c r="C450" i="1"/>
  <c r="L450" i="1" s="1"/>
  <c r="C451" i="1"/>
  <c r="K451" i="1" s="1"/>
  <c r="C429" i="1"/>
  <c r="K429" i="1" s="1"/>
  <c r="R428" i="1"/>
  <c r="Q428" i="1"/>
  <c r="P428" i="1"/>
  <c r="O428" i="1"/>
  <c r="N428" i="1"/>
  <c r="M428" i="1"/>
  <c r="L428" i="1"/>
  <c r="K428" i="1"/>
  <c r="J428" i="1"/>
  <c r="B428" i="1"/>
  <c r="A428" i="1"/>
  <c r="J1837" i="1"/>
  <c r="K1837" i="1"/>
  <c r="L1837" i="1"/>
  <c r="M1837" i="1"/>
  <c r="N1837" i="1"/>
  <c r="O1837" i="1"/>
  <c r="P1837" i="1"/>
  <c r="Q1837" i="1"/>
  <c r="R1837" i="1"/>
  <c r="J1838" i="1"/>
  <c r="K1838" i="1"/>
  <c r="L1838" i="1"/>
  <c r="M1838" i="1"/>
  <c r="N1838" i="1"/>
  <c r="O1838" i="1"/>
  <c r="P1838" i="1"/>
  <c r="Q1838" i="1"/>
  <c r="R1838" i="1"/>
  <c r="J1839" i="1"/>
  <c r="K1839" i="1"/>
  <c r="L1839" i="1"/>
  <c r="M1839" i="1"/>
  <c r="N1839" i="1"/>
  <c r="O1839" i="1"/>
  <c r="P1839" i="1"/>
  <c r="Q1839" i="1"/>
  <c r="R1839" i="1"/>
  <c r="A1837" i="1"/>
  <c r="B1837" i="1"/>
  <c r="A1838" i="1"/>
  <c r="B1838" i="1"/>
  <c r="A1839" i="1"/>
  <c r="B1839" i="1"/>
  <c r="J304" i="1"/>
  <c r="K304" i="1"/>
  <c r="L304" i="1"/>
  <c r="M304" i="1"/>
  <c r="N304" i="1"/>
  <c r="P304" i="1"/>
  <c r="Q304" i="1"/>
  <c r="R304" i="1"/>
  <c r="A304" i="1"/>
  <c r="B304" i="1"/>
  <c r="B43" i="18"/>
  <c r="O304" i="1" s="1"/>
  <c r="A190" i="1" l="1"/>
  <c r="B190" i="1"/>
  <c r="J190" i="1"/>
  <c r="K190" i="1"/>
  <c r="M295" i="1"/>
  <c r="L190" i="1"/>
  <c r="A1730" i="1"/>
  <c r="Q1731" i="1"/>
  <c r="A1731" i="1"/>
  <c r="A1770" i="1"/>
  <c r="A1810" i="1"/>
  <c r="Q1745" i="1"/>
  <c r="A954" i="1"/>
  <c r="L1803" i="1"/>
  <c r="Q1803" i="1"/>
  <c r="K1825" i="1"/>
  <c r="M190" i="1"/>
  <c r="N190" i="1"/>
  <c r="N1745" i="1"/>
  <c r="K1803" i="1"/>
  <c r="C191" i="1"/>
  <c r="R190" i="1"/>
  <c r="P190" i="1"/>
  <c r="Q190" i="1"/>
  <c r="N1731" i="1"/>
  <c r="O1731" i="1"/>
  <c r="Q1755" i="1"/>
  <c r="P1755" i="1"/>
  <c r="R1755" i="1"/>
  <c r="A921" i="1"/>
  <c r="A961" i="1"/>
  <c r="A1074" i="1"/>
  <c r="A922" i="1"/>
  <c r="O1723" i="1"/>
  <c r="A953" i="1"/>
  <c r="B1787" i="1"/>
  <c r="A962" i="1"/>
  <c r="A889" i="1"/>
  <c r="M1723" i="1"/>
  <c r="K1769" i="1"/>
  <c r="N1723" i="1"/>
  <c r="P1769" i="1"/>
  <c r="P1723" i="1"/>
  <c r="A1787" i="1"/>
  <c r="B1731" i="1"/>
  <c r="J1803" i="1"/>
  <c r="A977" i="1"/>
  <c r="A978" i="1"/>
  <c r="A994" i="1"/>
  <c r="A1001" i="1"/>
  <c r="A1002" i="1"/>
  <c r="A1033" i="1"/>
  <c r="M1803" i="1"/>
  <c r="N1803" i="1"/>
  <c r="O1803" i="1"/>
  <c r="P1803" i="1"/>
  <c r="A1034" i="1"/>
  <c r="A1041" i="1"/>
  <c r="A1042" i="1"/>
  <c r="A1057" i="1"/>
  <c r="A1723" i="1"/>
  <c r="A1058" i="1"/>
  <c r="K1723" i="1"/>
  <c r="B1763" i="1"/>
  <c r="O1835" i="1"/>
  <c r="A1081" i="1"/>
  <c r="R1803" i="1"/>
  <c r="A890" i="1"/>
  <c r="B1723" i="1"/>
  <c r="A897" i="1"/>
  <c r="J1723" i="1"/>
  <c r="A1763" i="1"/>
  <c r="N1835" i="1"/>
  <c r="A898" i="1"/>
  <c r="L1723" i="1"/>
  <c r="R1835" i="1"/>
  <c r="A1082" i="1"/>
  <c r="A1049" i="1"/>
  <c r="A985" i="1"/>
  <c r="A1065" i="1"/>
  <c r="A913" i="1"/>
  <c r="A986" i="1"/>
  <c r="A1066" i="1"/>
  <c r="A865" i="1"/>
  <c r="A914" i="1"/>
  <c r="A993" i="1"/>
  <c r="A1073" i="1"/>
  <c r="A970" i="1"/>
  <c r="A873" i="1"/>
  <c r="A929" i="1"/>
  <c r="A1009" i="1"/>
  <c r="A1089" i="1"/>
  <c r="A874" i="1"/>
  <c r="A930" i="1"/>
  <c r="A1010" i="1"/>
  <c r="A1090" i="1"/>
  <c r="A905" i="1"/>
  <c r="A937" i="1"/>
  <c r="A1017" i="1"/>
  <c r="A1097" i="1"/>
  <c r="A969" i="1"/>
  <c r="A881" i="1"/>
  <c r="A938" i="1"/>
  <c r="A1018" i="1"/>
  <c r="A1098" i="1"/>
  <c r="A1050" i="1"/>
  <c r="A882" i="1"/>
  <c r="A945" i="1"/>
  <c r="A1025" i="1"/>
  <c r="A1105" i="1"/>
  <c r="A906" i="1"/>
  <c r="A866" i="1"/>
  <c r="A946" i="1"/>
  <c r="A1026" i="1"/>
  <c r="A1106" i="1"/>
  <c r="Q885" i="1"/>
  <c r="P885" i="1"/>
  <c r="O885" i="1"/>
  <c r="N885" i="1"/>
  <c r="M885" i="1"/>
  <c r="L885" i="1"/>
  <c r="K885" i="1"/>
  <c r="R885" i="1"/>
  <c r="J885" i="1"/>
  <c r="Q901" i="1"/>
  <c r="P901" i="1"/>
  <c r="O901" i="1"/>
  <c r="N901" i="1"/>
  <c r="M901" i="1"/>
  <c r="L901" i="1"/>
  <c r="K901" i="1"/>
  <c r="R901" i="1"/>
  <c r="J901" i="1"/>
  <c r="Q925" i="1"/>
  <c r="P925" i="1"/>
  <c r="O925" i="1"/>
  <c r="M925" i="1"/>
  <c r="L925" i="1"/>
  <c r="R925" i="1"/>
  <c r="N925" i="1"/>
  <c r="K925" i="1"/>
  <c r="J925" i="1"/>
  <c r="Q941" i="1"/>
  <c r="P941" i="1"/>
  <c r="O941" i="1"/>
  <c r="M941" i="1"/>
  <c r="L941" i="1"/>
  <c r="J941" i="1"/>
  <c r="R941" i="1"/>
  <c r="N941" i="1"/>
  <c r="K941" i="1"/>
  <c r="Q973" i="1"/>
  <c r="P973" i="1"/>
  <c r="O973" i="1"/>
  <c r="M973" i="1"/>
  <c r="L973" i="1"/>
  <c r="R973" i="1"/>
  <c r="N973" i="1"/>
  <c r="K973" i="1"/>
  <c r="J973" i="1"/>
  <c r="M1021" i="1"/>
  <c r="L1021" i="1"/>
  <c r="K1021" i="1"/>
  <c r="R1021" i="1"/>
  <c r="J1021" i="1"/>
  <c r="Q1021" i="1"/>
  <c r="P1021" i="1"/>
  <c r="O1021" i="1"/>
  <c r="N1021" i="1"/>
  <c r="A885" i="1"/>
  <c r="A917" i="1"/>
  <c r="A949" i="1"/>
  <c r="A981" i="1"/>
  <c r="A1085" i="1"/>
  <c r="A1101" i="1"/>
  <c r="P870" i="1"/>
  <c r="N870" i="1"/>
  <c r="M870" i="1"/>
  <c r="L870" i="1"/>
  <c r="K870" i="1"/>
  <c r="R870" i="1"/>
  <c r="Q870" i="1"/>
  <c r="O870" i="1"/>
  <c r="J870" i="1"/>
  <c r="P878" i="1"/>
  <c r="O878" i="1"/>
  <c r="N878" i="1"/>
  <c r="M878" i="1"/>
  <c r="L878" i="1"/>
  <c r="K878" i="1"/>
  <c r="R878" i="1"/>
  <c r="J878" i="1"/>
  <c r="Q878" i="1"/>
  <c r="P886" i="1"/>
  <c r="O886" i="1"/>
  <c r="N886" i="1"/>
  <c r="M886" i="1"/>
  <c r="L886" i="1"/>
  <c r="K886" i="1"/>
  <c r="R886" i="1"/>
  <c r="J886" i="1"/>
  <c r="Q886" i="1"/>
  <c r="P894" i="1"/>
  <c r="O894" i="1"/>
  <c r="N894" i="1"/>
  <c r="M894" i="1"/>
  <c r="L894" i="1"/>
  <c r="K894" i="1"/>
  <c r="R894" i="1"/>
  <c r="J894" i="1"/>
  <c r="Q894" i="1"/>
  <c r="P902" i="1"/>
  <c r="O902" i="1"/>
  <c r="N902" i="1"/>
  <c r="M902" i="1"/>
  <c r="L902" i="1"/>
  <c r="K902" i="1"/>
  <c r="R902" i="1"/>
  <c r="J902" i="1"/>
  <c r="Q902" i="1"/>
  <c r="P910" i="1"/>
  <c r="O910" i="1"/>
  <c r="N910" i="1"/>
  <c r="M910" i="1"/>
  <c r="L910" i="1"/>
  <c r="K910" i="1"/>
  <c r="R910" i="1"/>
  <c r="J910" i="1"/>
  <c r="Q910" i="1"/>
  <c r="P918" i="1"/>
  <c r="O918" i="1"/>
  <c r="N918" i="1"/>
  <c r="L918" i="1"/>
  <c r="R918" i="1"/>
  <c r="Q918" i="1"/>
  <c r="M918" i="1"/>
  <c r="K918" i="1"/>
  <c r="J918" i="1"/>
  <c r="P926" i="1"/>
  <c r="O926" i="1"/>
  <c r="N926" i="1"/>
  <c r="L926" i="1"/>
  <c r="K926" i="1"/>
  <c r="Q926" i="1"/>
  <c r="M926" i="1"/>
  <c r="J926" i="1"/>
  <c r="R926" i="1"/>
  <c r="P934" i="1"/>
  <c r="O934" i="1"/>
  <c r="N934" i="1"/>
  <c r="L934" i="1"/>
  <c r="K934" i="1"/>
  <c r="R934" i="1"/>
  <c r="Q934" i="1"/>
  <c r="M934" i="1"/>
  <c r="J934" i="1"/>
  <c r="P942" i="1"/>
  <c r="O942" i="1"/>
  <c r="N942" i="1"/>
  <c r="L942" i="1"/>
  <c r="K942" i="1"/>
  <c r="R942" i="1"/>
  <c r="Q942" i="1"/>
  <c r="M942" i="1"/>
  <c r="J942" i="1"/>
  <c r="P950" i="1"/>
  <c r="O950" i="1"/>
  <c r="N950" i="1"/>
  <c r="L950" i="1"/>
  <c r="K950" i="1"/>
  <c r="M950" i="1"/>
  <c r="J950" i="1"/>
  <c r="R950" i="1"/>
  <c r="Q950" i="1"/>
  <c r="P958" i="1"/>
  <c r="O958" i="1"/>
  <c r="N958" i="1"/>
  <c r="L958" i="1"/>
  <c r="K958" i="1"/>
  <c r="R958" i="1"/>
  <c r="Q958" i="1"/>
  <c r="M958" i="1"/>
  <c r="J958" i="1"/>
  <c r="P966" i="1"/>
  <c r="O966" i="1"/>
  <c r="N966" i="1"/>
  <c r="L966" i="1"/>
  <c r="K966" i="1"/>
  <c r="R966" i="1"/>
  <c r="Q966" i="1"/>
  <c r="M966" i="1"/>
  <c r="J966" i="1"/>
  <c r="P974" i="1"/>
  <c r="O974" i="1"/>
  <c r="N974" i="1"/>
  <c r="L974" i="1"/>
  <c r="K974" i="1"/>
  <c r="J974" i="1"/>
  <c r="R974" i="1"/>
  <c r="Q974" i="1"/>
  <c r="M974" i="1"/>
  <c r="L982" i="1"/>
  <c r="K982" i="1"/>
  <c r="R982" i="1"/>
  <c r="J982" i="1"/>
  <c r="Q982" i="1"/>
  <c r="P982" i="1"/>
  <c r="N982" i="1"/>
  <c r="M982" i="1"/>
  <c r="O982" i="1"/>
  <c r="L990" i="1"/>
  <c r="K990" i="1"/>
  <c r="R990" i="1"/>
  <c r="J990" i="1"/>
  <c r="Q990" i="1"/>
  <c r="P990" i="1"/>
  <c r="O990" i="1"/>
  <c r="N990" i="1"/>
  <c r="M990" i="1"/>
  <c r="L998" i="1"/>
  <c r="K998" i="1"/>
  <c r="R998" i="1"/>
  <c r="J998" i="1"/>
  <c r="Q998" i="1"/>
  <c r="P998" i="1"/>
  <c r="O998" i="1"/>
  <c r="N998" i="1"/>
  <c r="M998" i="1"/>
  <c r="L1006" i="1"/>
  <c r="K1006" i="1"/>
  <c r="R1006" i="1"/>
  <c r="J1006" i="1"/>
  <c r="Q1006" i="1"/>
  <c r="P1006" i="1"/>
  <c r="O1006" i="1"/>
  <c r="N1006" i="1"/>
  <c r="M1006" i="1"/>
  <c r="L1014" i="1"/>
  <c r="K1014" i="1"/>
  <c r="R1014" i="1"/>
  <c r="J1014" i="1"/>
  <c r="Q1014" i="1"/>
  <c r="P1014" i="1"/>
  <c r="O1014" i="1"/>
  <c r="N1014" i="1"/>
  <c r="M1014" i="1"/>
  <c r="L1022" i="1"/>
  <c r="K1022" i="1"/>
  <c r="R1022" i="1"/>
  <c r="J1022" i="1"/>
  <c r="Q1022" i="1"/>
  <c r="P1022" i="1"/>
  <c r="O1022" i="1"/>
  <c r="N1022" i="1"/>
  <c r="M1022" i="1"/>
  <c r="L1030" i="1"/>
  <c r="K1030" i="1"/>
  <c r="R1030" i="1"/>
  <c r="J1030" i="1"/>
  <c r="Q1030" i="1"/>
  <c r="P1030" i="1"/>
  <c r="O1030" i="1"/>
  <c r="N1030" i="1"/>
  <c r="M1030" i="1"/>
  <c r="K1038" i="1"/>
  <c r="R1038" i="1"/>
  <c r="Q1038" i="1"/>
  <c r="P1038" i="1"/>
  <c r="M1038" i="1"/>
  <c r="L1038" i="1"/>
  <c r="J1038" i="1"/>
  <c r="O1038" i="1"/>
  <c r="N1038" i="1"/>
  <c r="L1046" i="1"/>
  <c r="K1046" i="1"/>
  <c r="R1046" i="1"/>
  <c r="J1046" i="1"/>
  <c r="Q1046" i="1"/>
  <c r="P1046" i="1"/>
  <c r="O1046" i="1"/>
  <c r="N1046" i="1"/>
  <c r="M1046" i="1"/>
  <c r="L1054" i="1"/>
  <c r="K1054" i="1"/>
  <c r="R1054" i="1"/>
  <c r="J1054" i="1"/>
  <c r="Q1054" i="1"/>
  <c r="P1054" i="1"/>
  <c r="O1054" i="1"/>
  <c r="N1054" i="1"/>
  <c r="M1054" i="1"/>
  <c r="L1062" i="1"/>
  <c r="K1062" i="1"/>
  <c r="R1062" i="1"/>
  <c r="J1062" i="1"/>
  <c r="Q1062" i="1"/>
  <c r="P1062" i="1"/>
  <c r="O1062" i="1"/>
  <c r="N1062" i="1"/>
  <c r="M1062" i="1"/>
  <c r="L1070" i="1"/>
  <c r="K1070" i="1"/>
  <c r="R1070" i="1"/>
  <c r="J1070" i="1"/>
  <c r="Q1070" i="1"/>
  <c r="P1070" i="1"/>
  <c r="O1070" i="1"/>
  <c r="M1070" i="1"/>
  <c r="N1070" i="1"/>
  <c r="L1078" i="1"/>
  <c r="K1078" i="1"/>
  <c r="R1078" i="1"/>
  <c r="J1078" i="1"/>
  <c r="Q1078" i="1"/>
  <c r="P1078" i="1"/>
  <c r="O1078" i="1"/>
  <c r="N1078" i="1"/>
  <c r="M1078" i="1"/>
  <c r="L1086" i="1"/>
  <c r="K1086" i="1"/>
  <c r="R1086" i="1"/>
  <c r="J1086" i="1"/>
  <c r="Q1086" i="1"/>
  <c r="P1086" i="1"/>
  <c r="O1086" i="1"/>
  <c r="N1086" i="1"/>
  <c r="M1086" i="1"/>
  <c r="L1094" i="1"/>
  <c r="K1094" i="1"/>
  <c r="R1094" i="1"/>
  <c r="J1094" i="1"/>
  <c r="Q1094" i="1"/>
  <c r="P1094" i="1"/>
  <c r="O1094" i="1"/>
  <c r="N1094" i="1"/>
  <c r="M1094" i="1"/>
  <c r="L1102" i="1"/>
  <c r="K1102" i="1"/>
  <c r="R1102" i="1"/>
  <c r="J1102" i="1"/>
  <c r="Q1102" i="1"/>
  <c r="P1102" i="1"/>
  <c r="O1102" i="1"/>
  <c r="N1102" i="1"/>
  <c r="M1102" i="1"/>
  <c r="L1110" i="1"/>
  <c r="K1110" i="1"/>
  <c r="R1110" i="1"/>
  <c r="J1110" i="1"/>
  <c r="Q1110" i="1"/>
  <c r="P1110" i="1"/>
  <c r="O1110" i="1"/>
  <c r="N1110" i="1"/>
  <c r="M1110" i="1"/>
  <c r="B885" i="1"/>
  <c r="B901" i="1"/>
  <c r="B925" i="1"/>
  <c r="B933" i="1"/>
  <c r="B941" i="1"/>
  <c r="B965" i="1"/>
  <c r="B973" i="1"/>
  <c r="B997" i="1"/>
  <c r="B1021" i="1"/>
  <c r="B1037" i="1"/>
  <c r="B1077" i="1"/>
  <c r="B1093" i="1"/>
  <c r="O887" i="1"/>
  <c r="N887" i="1"/>
  <c r="M887" i="1"/>
  <c r="L887" i="1"/>
  <c r="K887" i="1"/>
  <c r="R887" i="1"/>
  <c r="J887" i="1"/>
  <c r="Q887" i="1"/>
  <c r="P887" i="1"/>
  <c r="O919" i="1"/>
  <c r="N919" i="1"/>
  <c r="M919" i="1"/>
  <c r="K919" i="1"/>
  <c r="J919" i="1"/>
  <c r="R919" i="1"/>
  <c r="Q919" i="1"/>
  <c r="P919" i="1"/>
  <c r="L919" i="1"/>
  <c r="O935" i="1"/>
  <c r="N935" i="1"/>
  <c r="M935" i="1"/>
  <c r="K935" i="1"/>
  <c r="R935" i="1"/>
  <c r="J935" i="1"/>
  <c r="Q935" i="1"/>
  <c r="P935" i="1"/>
  <c r="L935" i="1"/>
  <c r="O959" i="1"/>
  <c r="N959" i="1"/>
  <c r="M959" i="1"/>
  <c r="K959" i="1"/>
  <c r="R959" i="1"/>
  <c r="J959" i="1"/>
  <c r="Q959" i="1"/>
  <c r="P959" i="1"/>
  <c r="L959" i="1"/>
  <c r="O967" i="1"/>
  <c r="N967" i="1"/>
  <c r="M967" i="1"/>
  <c r="K967" i="1"/>
  <c r="R967" i="1"/>
  <c r="J967" i="1"/>
  <c r="Q967" i="1"/>
  <c r="P967" i="1"/>
  <c r="L967" i="1"/>
  <c r="K983" i="1"/>
  <c r="R983" i="1"/>
  <c r="J983" i="1"/>
  <c r="Q983" i="1"/>
  <c r="P983" i="1"/>
  <c r="O983" i="1"/>
  <c r="N983" i="1"/>
  <c r="M983" i="1"/>
  <c r="L983" i="1"/>
  <c r="K999" i="1"/>
  <c r="R999" i="1"/>
  <c r="J999" i="1"/>
  <c r="Q999" i="1"/>
  <c r="P999" i="1"/>
  <c r="O999" i="1"/>
  <c r="N999" i="1"/>
  <c r="M999" i="1"/>
  <c r="L999" i="1"/>
  <c r="K1007" i="1"/>
  <c r="R1007" i="1"/>
  <c r="J1007" i="1"/>
  <c r="Q1007" i="1"/>
  <c r="P1007" i="1"/>
  <c r="O1007" i="1"/>
  <c r="N1007" i="1"/>
  <c r="M1007" i="1"/>
  <c r="L1007" i="1"/>
  <c r="K1015" i="1"/>
  <c r="R1015" i="1"/>
  <c r="J1015" i="1"/>
  <c r="Q1015" i="1"/>
  <c r="P1015" i="1"/>
  <c r="O1015" i="1"/>
  <c r="N1015" i="1"/>
  <c r="M1015" i="1"/>
  <c r="L1015" i="1"/>
  <c r="K1023" i="1"/>
  <c r="R1023" i="1"/>
  <c r="J1023" i="1"/>
  <c r="Q1023" i="1"/>
  <c r="P1023" i="1"/>
  <c r="O1023" i="1"/>
  <c r="N1023" i="1"/>
  <c r="M1023" i="1"/>
  <c r="L1023" i="1"/>
  <c r="K1031" i="1"/>
  <c r="R1031" i="1"/>
  <c r="J1031" i="1"/>
  <c r="Q1031" i="1"/>
  <c r="P1031" i="1"/>
  <c r="O1031" i="1"/>
  <c r="N1031" i="1"/>
  <c r="M1031" i="1"/>
  <c r="L1031" i="1"/>
  <c r="K1039" i="1"/>
  <c r="R1039" i="1"/>
  <c r="J1039" i="1"/>
  <c r="Q1039" i="1"/>
  <c r="P1039" i="1"/>
  <c r="O1039" i="1"/>
  <c r="N1039" i="1"/>
  <c r="M1039" i="1"/>
  <c r="L1039" i="1"/>
  <c r="K1047" i="1"/>
  <c r="R1047" i="1"/>
  <c r="J1047" i="1"/>
  <c r="Q1047" i="1"/>
  <c r="P1047" i="1"/>
  <c r="O1047" i="1"/>
  <c r="N1047" i="1"/>
  <c r="M1047" i="1"/>
  <c r="L1047" i="1"/>
  <c r="K1055" i="1"/>
  <c r="R1055" i="1"/>
  <c r="J1055" i="1"/>
  <c r="Q1055" i="1"/>
  <c r="P1055" i="1"/>
  <c r="O1055" i="1"/>
  <c r="N1055" i="1"/>
  <c r="M1055" i="1"/>
  <c r="L1055" i="1"/>
  <c r="K1063" i="1"/>
  <c r="R1063" i="1"/>
  <c r="J1063" i="1"/>
  <c r="Q1063" i="1"/>
  <c r="P1063" i="1"/>
  <c r="O1063" i="1"/>
  <c r="N1063" i="1"/>
  <c r="M1063" i="1"/>
  <c r="L1063" i="1"/>
  <c r="K1071" i="1"/>
  <c r="R1071" i="1"/>
  <c r="J1071" i="1"/>
  <c r="Q1071" i="1"/>
  <c r="P1071" i="1"/>
  <c r="O1071" i="1"/>
  <c r="N1071" i="1"/>
  <c r="M1071" i="1"/>
  <c r="L1071" i="1"/>
  <c r="K1079" i="1"/>
  <c r="R1079" i="1"/>
  <c r="J1079" i="1"/>
  <c r="Q1079" i="1"/>
  <c r="P1079" i="1"/>
  <c r="O1079" i="1"/>
  <c r="N1079" i="1"/>
  <c r="M1079" i="1"/>
  <c r="L1079" i="1"/>
  <c r="K1087" i="1"/>
  <c r="R1087" i="1"/>
  <c r="J1087" i="1"/>
  <c r="Q1087" i="1"/>
  <c r="P1087" i="1"/>
  <c r="O1087" i="1"/>
  <c r="N1087" i="1"/>
  <c r="M1087" i="1"/>
  <c r="L1087" i="1"/>
  <c r="K1095" i="1"/>
  <c r="R1095" i="1"/>
  <c r="J1095" i="1"/>
  <c r="Q1095" i="1"/>
  <c r="P1095" i="1"/>
  <c r="O1095" i="1"/>
  <c r="N1095" i="1"/>
  <c r="M1095" i="1"/>
  <c r="L1095" i="1"/>
  <c r="K1103" i="1"/>
  <c r="R1103" i="1"/>
  <c r="J1103" i="1"/>
  <c r="Q1103" i="1"/>
  <c r="P1103" i="1"/>
  <c r="O1103" i="1"/>
  <c r="N1103" i="1"/>
  <c r="M1103" i="1"/>
  <c r="L1103" i="1"/>
  <c r="K1111" i="1"/>
  <c r="R1111" i="1"/>
  <c r="J1111" i="1"/>
  <c r="Q1111" i="1"/>
  <c r="P1111" i="1"/>
  <c r="O1111" i="1"/>
  <c r="N1111" i="1"/>
  <c r="M1111" i="1"/>
  <c r="L1111" i="1"/>
  <c r="A926" i="1"/>
  <c r="A934" i="1"/>
  <c r="A942" i="1"/>
  <c r="A950" i="1"/>
  <c r="A958" i="1"/>
  <c r="A966" i="1"/>
  <c r="A974" i="1"/>
  <c r="A982" i="1"/>
  <c r="A990" i="1"/>
  <c r="A998" i="1"/>
  <c r="A1006" i="1"/>
  <c r="A1014" i="1"/>
  <c r="A1022" i="1"/>
  <c r="A1030" i="1"/>
  <c r="A1038" i="1"/>
  <c r="A1046" i="1"/>
  <c r="A1054" i="1"/>
  <c r="A1062" i="1"/>
  <c r="A1070" i="1"/>
  <c r="A1078" i="1"/>
  <c r="A1086" i="1"/>
  <c r="A1094" i="1"/>
  <c r="A1102" i="1"/>
  <c r="A1110" i="1"/>
  <c r="Q877" i="1"/>
  <c r="P877" i="1"/>
  <c r="O877" i="1"/>
  <c r="N877" i="1"/>
  <c r="M877" i="1"/>
  <c r="L877" i="1"/>
  <c r="K877" i="1"/>
  <c r="R877" i="1"/>
  <c r="J877" i="1"/>
  <c r="O879" i="1"/>
  <c r="N879" i="1"/>
  <c r="M879" i="1"/>
  <c r="L879" i="1"/>
  <c r="K879" i="1"/>
  <c r="R879" i="1"/>
  <c r="J879" i="1"/>
  <c r="Q879" i="1"/>
  <c r="P879" i="1"/>
  <c r="O951" i="1"/>
  <c r="N951" i="1"/>
  <c r="M951" i="1"/>
  <c r="K951" i="1"/>
  <c r="R951" i="1"/>
  <c r="J951" i="1"/>
  <c r="Q951" i="1"/>
  <c r="P951" i="1"/>
  <c r="L951" i="1"/>
  <c r="A1743" i="1"/>
  <c r="N864" i="1"/>
  <c r="L864" i="1"/>
  <c r="K864" i="1"/>
  <c r="R864" i="1"/>
  <c r="J864" i="1"/>
  <c r="Q864" i="1"/>
  <c r="M864" i="1"/>
  <c r="P864" i="1"/>
  <c r="O864" i="1"/>
  <c r="N872" i="1"/>
  <c r="M872" i="1"/>
  <c r="L872" i="1"/>
  <c r="K872" i="1"/>
  <c r="R872" i="1"/>
  <c r="J872" i="1"/>
  <c r="Q872" i="1"/>
  <c r="P872" i="1"/>
  <c r="O872" i="1"/>
  <c r="N880" i="1"/>
  <c r="M880" i="1"/>
  <c r="L880" i="1"/>
  <c r="K880" i="1"/>
  <c r="R880" i="1"/>
  <c r="J880" i="1"/>
  <c r="Q880" i="1"/>
  <c r="P880" i="1"/>
  <c r="O880" i="1"/>
  <c r="N888" i="1"/>
  <c r="M888" i="1"/>
  <c r="L888" i="1"/>
  <c r="K888" i="1"/>
  <c r="R888" i="1"/>
  <c r="J888" i="1"/>
  <c r="Q888" i="1"/>
  <c r="P888" i="1"/>
  <c r="O888" i="1"/>
  <c r="N896" i="1"/>
  <c r="M896" i="1"/>
  <c r="L896" i="1"/>
  <c r="K896" i="1"/>
  <c r="R896" i="1"/>
  <c r="J896" i="1"/>
  <c r="Q896" i="1"/>
  <c r="P896" i="1"/>
  <c r="O896" i="1"/>
  <c r="N904" i="1"/>
  <c r="M904" i="1"/>
  <c r="L904" i="1"/>
  <c r="K904" i="1"/>
  <c r="R904" i="1"/>
  <c r="J904" i="1"/>
  <c r="Q904" i="1"/>
  <c r="P904" i="1"/>
  <c r="O904" i="1"/>
  <c r="N912" i="1"/>
  <c r="M912" i="1"/>
  <c r="L912" i="1"/>
  <c r="K912" i="1"/>
  <c r="R912" i="1"/>
  <c r="J912" i="1"/>
  <c r="Q912" i="1"/>
  <c r="P912" i="1"/>
  <c r="O912" i="1"/>
  <c r="N920" i="1"/>
  <c r="M920" i="1"/>
  <c r="L920" i="1"/>
  <c r="R920" i="1"/>
  <c r="J920" i="1"/>
  <c r="Q920" i="1"/>
  <c r="P920" i="1"/>
  <c r="O920" i="1"/>
  <c r="K920" i="1"/>
  <c r="N928" i="1"/>
  <c r="M928" i="1"/>
  <c r="L928" i="1"/>
  <c r="R928" i="1"/>
  <c r="J928" i="1"/>
  <c r="Q928" i="1"/>
  <c r="P928" i="1"/>
  <c r="O928" i="1"/>
  <c r="K928" i="1"/>
  <c r="N936" i="1"/>
  <c r="M936" i="1"/>
  <c r="L936" i="1"/>
  <c r="R936" i="1"/>
  <c r="J936" i="1"/>
  <c r="Q936" i="1"/>
  <c r="K936" i="1"/>
  <c r="P936" i="1"/>
  <c r="O936" i="1"/>
  <c r="N944" i="1"/>
  <c r="M944" i="1"/>
  <c r="L944" i="1"/>
  <c r="R944" i="1"/>
  <c r="J944" i="1"/>
  <c r="Q944" i="1"/>
  <c r="P944" i="1"/>
  <c r="O944" i="1"/>
  <c r="K944" i="1"/>
  <c r="N952" i="1"/>
  <c r="M952" i="1"/>
  <c r="L952" i="1"/>
  <c r="R952" i="1"/>
  <c r="J952" i="1"/>
  <c r="Q952" i="1"/>
  <c r="P952" i="1"/>
  <c r="O952" i="1"/>
  <c r="K952" i="1"/>
  <c r="N960" i="1"/>
  <c r="M960" i="1"/>
  <c r="L960" i="1"/>
  <c r="R960" i="1"/>
  <c r="J960" i="1"/>
  <c r="Q960" i="1"/>
  <c r="P960" i="1"/>
  <c r="O960" i="1"/>
  <c r="K960" i="1"/>
  <c r="N968" i="1"/>
  <c r="M968" i="1"/>
  <c r="L968" i="1"/>
  <c r="R968" i="1"/>
  <c r="J968" i="1"/>
  <c r="Q968" i="1"/>
  <c r="P968" i="1"/>
  <c r="O968" i="1"/>
  <c r="K968" i="1"/>
  <c r="N976" i="1"/>
  <c r="M976" i="1"/>
  <c r="L976" i="1"/>
  <c r="R976" i="1"/>
  <c r="J976" i="1"/>
  <c r="Q976" i="1"/>
  <c r="O976" i="1"/>
  <c r="K976" i="1"/>
  <c r="P976" i="1"/>
  <c r="R984" i="1"/>
  <c r="J984" i="1"/>
  <c r="Q984" i="1"/>
  <c r="P984" i="1"/>
  <c r="O984" i="1"/>
  <c r="N984" i="1"/>
  <c r="M984" i="1"/>
  <c r="L984" i="1"/>
  <c r="K984" i="1"/>
  <c r="R992" i="1"/>
  <c r="J992" i="1"/>
  <c r="Q992" i="1"/>
  <c r="P992" i="1"/>
  <c r="O992" i="1"/>
  <c r="N992" i="1"/>
  <c r="M992" i="1"/>
  <c r="L992" i="1"/>
  <c r="K992" i="1"/>
  <c r="R1000" i="1"/>
  <c r="J1000" i="1"/>
  <c r="Q1000" i="1"/>
  <c r="P1000" i="1"/>
  <c r="O1000" i="1"/>
  <c r="N1000" i="1"/>
  <c r="M1000" i="1"/>
  <c r="L1000" i="1"/>
  <c r="K1000" i="1"/>
  <c r="R1008" i="1"/>
  <c r="J1008" i="1"/>
  <c r="Q1008" i="1"/>
  <c r="P1008" i="1"/>
  <c r="O1008" i="1"/>
  <c r="N1008" i="1"/>
  <c r="M1008" i="1"/>
  <c r="L1008" i="1"/>
  <c r="K1008" i="1"/>
  <c r="R1016" i="1"/>
  <c r="J1016" i="1"/>
  <c r="Q1016" i="1"/>
  <c r="P1016" i="1"/>
  <c r="O1016" i="1"/>
  <c r="N1016" i="1"/>
  <c r="M1016" i="1"/>
  <c r="L1016" i="1"/>
  <c r="K1016" i="1"/>
  <c r="R1024" i="1"/>
  <c r="J1024" i="1"/>
  <c r="Q1024" i="1"/>
  <c r="P1024" i="1"/>
  <c r="O1024" i="1"/>
  <c r="N1024" i="1"/>
  <c r="M1024" i="1"/>
  <c r="L1024" i="1"/>
  <c r="K1024" i="1"/>
  <c r="R1032" i="1"/>
  <c r="J1032" i="1"/>
  <c r="Q1032" i="1"/>
  <c r="P1032" i="1"/>
  <c r="O1032" i="1"/>
  <c r="N1032" i="1"/>
  <c r="M1032" i="1"/>
  <c r="L1032" i="1"/>
  <c r="K1032" i="1"/>
  <c r="R1040" i="1"/>
  <c r="J1040" i="1"/>
  <c r="Q1040" i="1"/>
  <c r="P1040" i="1"/>
  <c r="O1040" i="1"/>
  <c r="N1040" i="1"/>
  <c r="M1040" i="1"/>
  <c r="L1040" i="1"/>
  <c r="K1040" i="1"/>
  <c r="R1048" i="1"/>
  <c r="J1048" i="1"/>
  <c r="Q1048" i="1"/>
  <c r="P1048" i="1"/>
  <c r="O1048" i="1"/>
  <c r="N1048" i="1"/>
  <c r="M1048" i="1"/>
  <c r="L1048" i="1"/>
  <c r="K1048" i="1"/>
  <c r="R1056" i="1"/>
  <c r="J1056" i="1"/>
  <c r="Q1056" i="1"/>
  <c r="P1056" i="1"/>
  <c r="O1056" i="1"/>
  <c r="N1056" i="1"/>
  <c r="M1056" i="1"/>
  <c r="L1056" i="1"/>
  <c r="K1056" i="1"/>
  <c r="R1064" i="1"/>
  <c r="J1064" i="1"/>
  <c r="Q1064" i="1"/>
  <c r="P1064" i="1"/>
  <c r="O1064" i="1"/>
  <c r="N1064" i="1"/>
  <c r="M1064" i="1"/>
  <c r="L1064" i="1"/>
  <c r="K1064" i="1"/>
  <c r="R1072" i="1"/>
  <c r="J1072" i="1"/>
  <c r="Q1072" i="1"/>
  <c r="P1072" i="1"/>
  <c r="O1072" i="1"/>
  <c r="N1072" i="1"/>
  <c r="M1072" i="1"/>
  <c r="L1072" i="1"/>
  <c r="K1072" i="1"/>
  <c r="R1080" i="1"/>
  <c r="J1080" i="1"/>
  <c r="Q1080" i="1"/>
  <c r="P1080" i="1"/>
  <c r="O1080" i="1"/>
  <c r="N1080" i="1"/>
  <c r="M1080" i="1"/>
  <c r="L1080" i="1"/>
  <c r="K1080" i="1"/>
  <c r="R1088" i="1"/>
  <c r="J1088" i="1"/>
  <c r="Q1088" i="1"/>
  <c r="P1088" i="1"/>
  <c r="O1088" i="1"/>
  <c r="N1088" i="1"/>
  <c r="M1088" i="1"/>
  <c r="L1088" i="1"/>
  <c r="K1088" i="1"/>
  <c r="R1096" i="1"/>
  <c r="J1096" i="1"/>
  <c r="Q1096" i="1"/>
  <c r="P1096" i="1"/>
  <c r="O1096" i="1"/>
  <c r="N1096" i="1"/>
  <c r="M1096" i="1"/>
  <c r="L1096" i="1"/>
  <c r="K1096" i="1"/>
  <c r="R1104" i="1"/>
  <c r="J1104" i="1"/>
  <c r="Q1104" i="1"/>
  <c r="P1104" i="1"/>
  <c r="O1104" i="1"/>
  <c r="N1104" i="1"/>
  <c r="M1104" i="1"/>
  <c r="L1104" i="1"/>
  <c r="K1104" i="1"/>
  <c r="R1112" i="1"/>
  <c r="J1112" i="1"/>
  <c r="Q1112" i="1"/>
  <c r="P1112" i="1"/>
  <c r="O1112" i="1"/>
  <c r="N1112" i="1"/>
  <c r="M1112" i="1"/>
  <c r="L1112" i="1"/>
  <c r="K1112" i="1"/>
  <c r="B870" i="1"/>
  <c r="B878" i="1"/>
  <c r="B886" i="1"/>
  <c r="B894" i="1"/>
  <c r="B902" i="1"/>
  <c r="B910" i="1"/>
  <c r="B918" i="1"/>
  <c r="B926" i="1"/>
  <c r="B934" i="1"/>
  <c r="B942" i="1"/>
  <c r="B950" i="1"/>
  <c r="B958" i="1"/>
  <c r="B966" i="1"/>
  <c r="B974" i="1"/>
  <c r="B982" i="1"/>
  <c r="B990" i="1"/>
  <c r="B998" i="1"/>
  <c r="B1006" i="1"/>
  <c r="B1014" i="1"/>
  <c r="B1022" i="1"/>
  <c r="B1030" i="1"/>
  <c r="B1038" i="1"/>
  <c r="B1046" i="1"/>
  <c r="B1054" i="1"/>
  <c r="B1062" i="1"/>
  <c r="B1070" i="1"/>
  <c r="B1078" i="1"/>
  <c r="B1086" i="1"/>
  <c r="B1094" i="1"/>
  <c r="B1102" i="1"/>
  <c r="B1110" i="1"/>
  <c r="O871" i="1"/>
  <c r="M871" i="1"/>
  <c r="L871" i="1"/>
  <c r="K871" i="1"/>
  <c r="R871" i="1"/>
  <c r="J871" i="1"/>
  <c r="N871" i="1"/>
  <c r="Q871" i="1"/>
  <c r="P871" i="1"/>
  <c r="O903" i="1"/>
  <c r="N903" i="1"/>
  <c r="M903" i="1"/>
  <c r="L903" i="1"/>
  <c r="K903" i="1"/>
  <c r="R903" i="1"/>
  <c r="J903" i="1"/>
  <c r="Q903" i="1"/>
  <c r="P903" i="1"/>
  <c r="O927" i="1"/>
  <c r="N927" i="1"/>
  <c r="M927" i="1"/>
  <c r="K927" i="1"/>
  <c r="R927" i="1"/>
  <c r="J927" i="1"/>
  <c r="Q927" i="1"/>
  <c r="P927" i="1"/>
  <c r="L927" i="1"/>
  <c r="O975" i="1"/>
  <c r="N975" i="1"/>
  <c r="M975" i="1"/>
  <c r="K975" i="1"/>
  <c r="R975" i="1"/>
  <c r="J975" i="1"/>
  <c r="Q975" i="1"/>
  <c r="P975" i="1"/>
  <c r="L975" i="1"/>
  <c r="Q1791" i="1"/>
  <c r="M865" i="1"/>
  <c r="K865" i="1"/>
  <c r="R865" i="1"/>
  <c r="J865" i="1"/>
  <c r="Q865" i="1"/>
  <c r="P865" i="1"/>
  <c r="O865" i="1"/>
  <c r="N865" i="1"/>
  <c r="L865" i="1"/>
  <c r="M873" i="1"/>
  <c r="L873" i="1"/>
  <c r="K873" i="1"/>
  <c r="R873" i="1"/>
  <c r="J873" i="1"/>
  <c r="Q873" i="1"/>
  <c r="P873" i="1"/>
  <c r="O873" i="1"/>
  <c r="N873" i="1"/>
  <c r="M881" i="1"/>
  <c r="L881" i="1"/>
  <c r="K881" i="1"/>
  <c r="R881" i="1"/>
  <c r="J881" i="1"/>
  <c r="Q881" i="1"/>
  <c r="P881" i="1"/>
  <c r="O881" i="1"/>
  <c r="N881" i="1"/>
  <c r="M889" i="1"/>
  <c r="L889" i="1"/>
  <c r="K889" i="1"/>
  <c r="R889" i="1"/>
  <c r="J889" i="1"/>
  <c r="Q889" i="1"/>
  <c r="P889" i="1"/>
  <c r="O889" i="1"/>
  <c r="N889" i="1"/>
  <c r="M897" i="1"/>
  <c r="L897" i="1"/>
  <c r="K897" i="1"/>
  <c r="R897" i="1"/>
  <c r="J897" i="1"/>
  <c r="Q897" i="1"/>
  <c r="P897" i="1"/>
  <c r="O897" i="1"/>
  <c r="N897" i="1"/>
  <c r="M905" i="1"/>
  <c r="L905" i="1"/>
  <c r="K905" i="1"/>
  <c r="R905" i="1"/>
  <c r="J905" i="1"/>
  <c r="Q905" i="1"/>
  <c r="P905" i="1"/>
  <c r="O905" i="1"/>
  <c r="N905" i="1"/>
  <c r="M913" i="1"/>
  <c r="K913" i="1"/>
  <c r="O913" i="1"/>
  <c r="N913" i="1"/>
  <c r="L913" i="1"/>
  <c r="J913" i="1"/>
  <c r="R913" i="1"/>
  <c r="Q913" i="1"/>
  <c r="P913" i="1"/>
  <c r="M921" i="1"/>
  <c r="L921" i="1"/>
  <c r="K921" i="1"/>
  <c r="Q921" i="1"/>
  <c r="R921" i="1"/>
  <c r="P921" i="1"/>
  <c r="O921" i="1"/>
  <c r="N921" i="1"/>
  <c r="J921" i="1"/>
  <c r="M929" i="1"/>
  <c r="L929" i="1"/>
  <c r="K929" i="1"/>
  <c r="Q929" i="1"/>
  <c r="P929" i="1"/>
  <c r="J929" i="1"/>
  <c r="R929" i="1"/>
  <c r="O929" i="1"/>
  <c r="N929" i="1"/>
  <c r="M937" i="1"/>
  <c r="L937" i="1"/>
  <c r="K937" i="1"/>
  <c r="Q937" i="1"/>
  <c r="P937" i="1"/>
  <c r="R937" i="1"/>
  <c r="O937" i="1"/>
  <c r="N937" i="1"/>
  <c r="J937" i="1"/>
  <c r="M945" i="1"/>
  <c r="L945" i="1"/>
  <c r="K945" i="1"/>
  <c r="Q945" i="1"/>
  <c r="P945" i="1"/>
  <c r="O945" i="1"/>
  <c r="N945" i="1"/>
  <c r="J945" i="1"/>
  <c r="R945" i="1"/>
  <c r="M953" i="1"/>
  <c r="L953" i="1"/>
  <c r="K953" i="1"/>
  <c r="Q953" i="1"/>
  <c r="P953" i="1"/>
  <c r="R953" i="1"/>
  <c r="O953" i="1"/>
  <c r="N953" i="1"/>
  <c r="J953" i="1"/>
  <c r="M961" i="1"/>
  <c r="L961" i="1"/>
  <c r="K961" i="1"/>
  <c r="Q961" i="1"/>
  <c r="P961" i="1"/>
  <c r="R961" i="1"/>
  <c r="O961" i="1"/>
  <c r="N961" i="1"/>
  <c r="J961" i="1"/>
  <c r="M969" i="1"/>
  <c r="L969" i="1"/>
  <c r="K969" i="1"/>
  <c r="Q969" i="1"/>
  <c r="P969" i="1"/>
  <c r="N969" i="1"/>
  <c r="J969" i="1"/>
  <c r="R969" i="1"/>
  <c r="O969" i="1"/>
  <c r="M977" i="1"/>
  <c r="L977" i="1"/>
  <c r="K977" i="1"/>
  <c r="Q977" i="1"/>
  <c r="P977" i="1"/>
  <c r="R977" i="1"/>
  <c r="O977" i="1"/>
  <c r="N977" i="1"/>
  <c r="J977" i="1"/>
  <c r="Q985" i="1"/>
  <c r="P985" i="1"/>
  <c r="O985" i="1"/>
  <c r="N985" i="1"/>
  <c r="M985" i="1"/>
  <c r="L985" i="1"/>
  <c r="K985" i="1"/>
  <c r="J985" i="1"/>
  <c r="R985" i="1"/>
  <c r="Q993" i="1"/>
  <c r="P993" i="1"/>
  <c r="O993" i="1"/>
  <c r="N993" i="1"/>
  <c r="M993" i="1"/>
  <c r="L993" i="1"/>
  <c r="R993" i="1"/>
  <c r="K993" i="1"/>
  <c r="J993" i="1"/>
  <c r="Q1001" i="1"/>
  <c r="P1001" i="1"/>
  <c r="O1001" i="1"/>
  <c r="N1001" i="1"/>
  <c r="M1001" i="1"/>
  <c r="L1001" i="1"/>
  <c r="K1001" i="1"/>
  <c r="J1001" i="1"/>
  <c r="R1001" i="1"/>
  <c r="Q1009" i="1"/>
  <c r="P1009" i="1"/>
  <c r="O1009" i="1"/>
  <c r="N1009" i="1"/>
  <c r="M1009" i="1"/>
  <c r="L1009" i="1"/>
  <c r="R1009" i="1"/>
  <c r="K1009" i="1"/>
  <c r="J1009" i="1"/>
  <c r="Q1017" i="1"/>
  <c r="P1017" i="1"/>
  <c r="O1017" i="1"/>
  <c r="N1017" i="1"/>
  <c r="M1017" i="1"/>
  <c r="L1017" i="1"/>
  <c r="K1017" i="1"/>
  <c r="J1017" i="1"/>
  <c r="R1017" i="1"/>
  <c r="Q1025" i="1"/>
  <c r="P1025" i="1"/>
  <c r="O1025" i="1"/>
  <c r="N1025" i="1"/>
  <c r="M1025" i="1"/>
  <c r="L1025" i="1"/>
  <c r="R1025" i="1"/>
  <c r="K1025" i="1"/>
  <c r="J1025" i="1"/>
  <c r="Q1033" i="1"/>
  <c r="P1033" i="1"/>
  <c r="O1033" i="1"/>
  <c r="N1033" i="1"/>
  <c r="M1033" i="1"/>
  <c r="L1033" i="1"/>
  <c r="K1033" i="1"/>
  <c r="J1033" i="1"/>
  <c r="R1033" i="1"/>
  <c r="Q1041" i="1"/>
  <c r="P1041" i="1"/>
  <c r="O1041" i="1"/>
  <c r="N1041" i="1"/>
  <c r="M1041" i="1"/>
  <c r="L1041" i="1"/>
  <c r="K1041" i="1"/>
  <c r="J1041" i="1"/>
  <c r="R1041" i="1"/>
  <c r="Q1049" i="1"/>
  <c r="P1049" i="1"/>
  <c r="O1049" i="1"/>
  <c r="N1049" i="1"/>
  <c r="M1049" i="1"/>
  <c r="L1049" i="1"/>
  <c r="R1049" i="1"/>
  <c r="K1049" i="1"/>
  <c r="J1049" i="1"/>
  <c r="Q1057" i="1"/>
  <c r="P1057" i="1"/>
  <c r="O1057" i="1"/>
  <c r="N1057" i="1"/>
  <c r="M1057" i="1"/>
  <c r="L1057" i="1"/>
  <c r="R1057" i="1"/>
  <c r="K1057" i="1"/>
  <c r="J1057" i="1"/>
  <c r="Q1065" i="1"/>
  <c r="P1065" i="1"/>
  <c r="O1065" i="1"/>
  <c r="N1065" i="1"/>
  <c r="M1065" i="1"/>
  <c r="L1065" i="1"/>
  <c r="R1065" i="1"/>
  <c r="K1065" i="1"/>
  <c r="J1065" i="1"/>
  <c r="Q1073" i="1"/>
  <c r="P1073" i="1"/>
  <c r="O1073" i="1"/>
  <c r="N1073" i="1"/>
  <c r="M1073" i="1"/>
  <c r="L1073" i="1"/>
  <c r="K1073" i="1"/>
  <c r="J1073" i="1"/>
  <c r="R1073" i="1"/>
  <c r="Q1081" i="1"/>
  <c r="P1081" i="1"/>
  <c r="O1081" i="1"/>
  <c r="N1081" i="1"/>
  <c r="M1081" i="1"/>
  <c r="L1081" i="1"/>
  <c r="R1081" i="1"/>
  <c r="K1081" i="1"/>
  <c r="J1081" i="1"/>
  <c r="Q1089" i="1"/>
  <c r="P1089" i="1"/>
  <c r="O1089" i="1"/>
  <c r="N1089" i="1"/>
  <c r="M1089" i="1"/>
  <c r="L1089" i="1"/>
  <c r="R1089" i="1"/>
  <c r="K1089" i="1"/>
  <c r="J1089" i="1"/>
  <c r="Q1097" i="1"/>
  <c r="P1097" i="1"/>
  <c r="O1097" i="1"/>
  <c r="N1097" i="1"/>
  <c r="M1097" i="1"/>
  <c r="L1097" i="1"/>
  <c r="R1097" i="1"/>
  <c r="K1097" i="1"/>
  <c r="J1097" i="1"/>
  <c r="Q1105" i="1"/>
  <c r="P1105" i="1"/>
  <c r="O1105" i="1"/>
  <c r="N1105" i="1"/>
  <c r="M1105" i="1"/>
  <c r="L1105" i="1"/>
  <c r="K1105" i="1"/>
  <c r="J1105" i="1"/>
  <c r="R1105" i="1"/>
  <c r="A867" i="1"/>
  <c r="A871" i="1"/>
  <c r="A875" i="1"/>
  <c r="A879" i="1"/>
  <c r="A883" i="1"/>
  <c r="A887" i="1"/>
  <c r="A891" i="1"/>
  <c r="A899" i="1"/>
  <c r="A903" i="1"/>
  <c r="A907" i="1"/>
  <c r="A915" i="1"/>
  <c r="A919" i="1"/>
  <c r="A923" i="1"/>
  <c r="A927" i="1"/>
  <c r="A931" i="1"/>
  <c r="A935" i="1"/>
  <c r="A939" i="1"/>
  <c r="A947" i="1"/>
  <c r="A951" i="1"/>
  <c r="A955" i="1"/>
  <c r="A959" i="1"/>
  <c r="A963" i="1"/>
  <c r="A967" i="1"/>
  <c r="A971" i="1"/>
  <c r="A975" i="1"/>
  <c r="A979" i="1"/>
  <c r="A983" i="1"/>
  <c r="A987" i="1"/>
  <c r="A995" i="1"/>
  <c r="A999" i="1"/>
  <c r="A1003" i="1"/>
  <c r="A1007" i="1"/>
  <c r="A1011" i="1"/>
  <c r="A1015" i="1"/>
  <c r="A1019" i="1"/>
  <c r="A1023" i="1"/>
  <c r="A1027" i="1"/>
  <c r="A1031" i="1"/>
  <c r="A1035" i="1"/>
  <c r="A1039" i="1"/>
  <c r="A1043" i="1"/>
  <c r="A1047" i="1"/>
  <c r="A1051" i="1"/>
  <c r="A1055" i="1"/>
  <c r="A1059" i="1"/>
  <c r="A1063" i="1"/>
  <c r="A1067" i="1"/>
  <c r="A1071" i="1"/>
  <c r="A1075" i="1"/>
  <c r="A1079" i="1"/>
  <c r="A1083" i="1"/>
  <c r="A1087" i="1"/>
  <c r="A1091" i="1"/>
  <c r="A1095" i="1"/>
  <c r="A1099" i="1"/>
  <c r="A1103" i="1"/>
  <c r="A1107" i="1"/>
  <c r="A1111" i="1"/>
  <c r="A296" i="1"/>
  <c r="Q869" i="1"/>
  <c r="O869" i="1"/>
  <c r="N869" i="1"/>
  <c r="M869" i="1"/>
  <c r="L869" i="1"/>
  <c r="P869" i="1"/>
  <c r="J869" i="1"/>
  <c r="R869" i="1"/>
  <c r="K869" i="1"/>
  <c r="Q893" i="1"/>
  <c r="P893" i="1"/>
  <c r="O893" i="1"/>
  <c r="N893" i="1"/>
  <c r="M893" i="1"/>
  <c r="L893" i="1"/>
  <c r="K893" i="1"/>
  <c r="R893" i="1"/>
  <c r="J893" i="1"/>
  <c r="Q917" i="1"/>
  <c r="P917" i="1"/>
  <c r="O917" i="1"/>
  <c r="M917" i="1"/>
  <c r="L917" i="1"/>
  <c r="K917" i="1"/>
  <c r="J917" i="1"/>
  <c r="R917" i="1"/>
  <c r="N917" i="1"/>
  <c r="Q933" i="1"/>
  <c r="P933" i="1"/>
  <c r="O933" i="1"/>
  <c r="M933" i="1"/>
  <c r="L933" i="1"/>
  <c r="R933" i="1"/>
  <c r="N933" i="1"/>
  <c r="K933" i="1"/>
  <c r="J933" i="1"/>
  <c r="Q949" i="1"/>
  <c r="P949" i="1"/>
  <c r="O949" i="1"/>
  <c r="M949" i="1"/>
  <c r="L949" i="1"/>
  <c r="R949" i="1"/>
  <c r="N949" i="1"/>
  <c r="K949" i="1"/>
  <c r="J949" i="1"/>
  <c r="Q957" i="1"/>
  <c r="P957" i="1"/>
  <c r="O957" i="1"/>
  <c r="M957" i="1"/>
  <c r="L957" i="1"/>
  <c r="N957" i="1"/>
  <c r="K957" i="1"/>
  <c r="J957" i="1"/>
  <c r="R957" i="1"/>
  <c r="Q965" i="1"/>
  <c r="P965" i="1"/>
  <c r="O965" i="1"/>
  <c r="M965" i="1"/>
  <c r="L965" i="1"/>
  <c r="R965" i="1"/>
  <c r="N965" i="1"/>
  <c r="K965" i="1"/>
  <c r="J965" i="1"/>
  <c r="L981" i="1"/>
  <c r="R981" i="1"/>
  <c r="Q981" i="1"/>
  <c r="P981" i="1"/>
  <c r="N981" i="1"/>
  <c r="M981" i="1"/>
  <c r="K981" i="1"/>
  <c r="J981" i="1"/>
  <c r="O981" i="1"/>
  <c r="M989" i="1"/>
  <c r="L989" i="1"/>
  <c r="K989" i="1"/>
  <c r="R989" i="1"/>
  <c r="J989" i="1"/>
  <c r="Q989" i="1"/>
  <c r="P989" i="1"/>
  <c r="N989" i="1"/>
  <c r="O989" i="1"/>
  <c r="M997" i="1"/>
  <c r="L997" i="1"/>
  <c r="K997" i="1"/>
  <c r="R997" i="1"/>
  <c r="J997" i="1"/>
  <c r="Q997" i="1"/>
  <c r="P997" i="1"/>
  <c r="O997" i="1"/>
  <c r="N997" i="1"/>
  <c r="M1005" i="1"/>
  <c r="L1005" i="1"/>
  <c r="K1005" i="1"/>
  <c r="R1005" i="1"/>
  <c r="J1005" i="1"/>
  <c r="Q1005" i="1"/>
  <c r="P1005" i="1"/>
  <c r="O1005" i="1"/>
  <c r="N1005" i="1"/>
  <c r="M1013" i="1"/>
  <c r="L1013" i="1"/>
  <c r="K1013" i="1"/>
  <c r="R1013" i="1"/>
  <c r="J1013" i="1"/>
  <c r="Q1013" i="1"/>
  <c r="P1013" i="1"/>
  <c r="O1013" i="1"/>
  <c r="N1013" i="1"/>
  <c r="M1029" i="1"/>
  <c r="L1029" i="1"/>
  <c r="K1029" i="1"/>
  <c r="R1029" i="1"/>
  <c r="J1029" i="1"/>
  <c r="Q1029" i="1"/>
  <c r="P1029" i="1"/>
  <c r="O1029" i="1"/>
  <c r="N1029" i="1"/>
  <c r="M1037" i="1"/>
  <c r="L1037" i="1"/>
  <c r="K1037" i="1"/>
  <c r="R1037" i="1"/>
  <c r="J1037" i="1"/>
  <c r="Q1037" i="1"/>
  <c r="P1037" i="1"/>
  <c r="O1037" i="1"/>
  <c r="N1037" i="1"/>
  <c r="M1045" i="1"/>
  <c r="L1045" i="1"/>
  <c r="K1045" i="1"/>
  <c r="R1045" i="1"/>
  <c r="J1045" i="1"/>
  <c r="Q1045" i="1"/>
  <c r="P1045" i="1"/>
  <c r="O1045" i="1"/>
  <c r="N1045" i="1"/>
  <c r="M1053" i="1"/>
  <c r="L1053" i="1"/>
  <c r="K1053" i="1"/>
  <c r="R1053" i="1"/>
  <c r="J1053" i="1"/>
  <c r="Q1053" i="1"/>
  <c r="P1053" i="1"/>
  <c r="O1053" i="1"/>
  <c r="N1053" i="1"/>
  <c r="M1061" i="1"/>
  <c r="L1061" i="1"/>
  <c r="K1061" i="1"/>
  <c r="R1061" i="1"/>
  <c r="J1061" i="1"/>
  <c r="Q1061" i="1"/>
  <c r="P1061" i="1"/>
  <c r="O1061" i="1"/>
  <c r="N1061" i="1"/>
  <c r="M1069" i="1"/>
  <c r="L1069" i="1"/>
  <c r="K1069" i="1"/>
  <c r="R1069" i="1"/>
  <c r="J1069" i="1"/>
  <c r="Q1069" i="1"/>
  <c r="P1069" i="1"/>
  <c r="O1069" i="1"/>
  <c r="N1069" i="1"/>
  <c r="M1077" i="1"/>
  <c r="L1077" i="1"/>
  <c r="K1077" i="1"/>
  <c r="R1077" i="1"/>
  <c r="J1077" i="1"/>
  <c r="Q1077" i="1"/>
  <c r="P1077" i="1"/>
  <c r="O1077" i="1"/>
  <c r="N1077" i="1"/>
  <c r="M1085" i="1"/>
  <c r="L1085" i="1"/>
  <c r="K1085" i="1"/>
  <c r="R1085" i="1"/>
  <c r="J1085" i="1"/>
  <c r="Q1085" i="1"/>
  <c r="P1085" i="1"/>
  <c r="O1085" i="1"/>
  <c r="N1085" i="1"/>
  <c r="M1093" i="1"/>
  <c r="L1093" i="1"/>
  <c r="K1093" i="1"/>
  <c r="R1093" i="1"/>
  <c r="J1093" i="1"/>
  <c r="Q1093" i="1"/>
  <c r="P1093" i="1"/>
  <c r="O1093" i="1"/>
  <c r="N1093" i="1"/>
  <c r="M1101" i="1"/>
  <c r="L1101" i="1"/>
  <c r="K1101" i="1"/>
  <c r="R1101" i="1"/>
  <c r="J1101" i="1"/>
  <c r="Q1101" i="1"/>
  <c r="P1101" i="1"/>
  <c r="O1101" i="1"/>
  <c r="N1101" i="1"/>
  <c r="M1109" i="1"/>
  <c r="L1109" i="1"/>
  <c r="K1109" i="1"/>
  <c r="R1109" i="1"/>
  <c r="J1109" i="1"/>
  <c r="Q1109" i="1"/>
  <c r="P1109" i="1"/>
  <c r="O1109" i="1"/>
  <c r="N1109" i="1"/>
  <c r="A869" i="1"/>
  <c r="A893" i="1"/>
  <c r="A901" i="1"/>
  <c r="A925" i="1"/>
  <c r="A957" i="1"/>
  <c r="A989" i="1"/>
  <c r="A1045" i="1"/>
  <c r="A1053" i="1"/>
  <c r="O895" i="1"/>
  <c r="N895" i="1"/>
  <c r="M895" i="1"/>
  <c r="L895" i="1"/>
  <c r="K895" i="1"/>
  <c r="R895" i="1"/>
  <c r="J895" i="1"/>
  <c r="Q895" i="1"/>
  <c r="P895" i="1"/>
  <c r="O911" i="1"/>
  <c r="N911" i="1"/>
  <c r="M911" i="1"/>
  <c r="L911" i="1"/>
  <c r="K911" i="1"/>
  <c r="R911" i="1"/>
  <c r="J911" i="1"/>
  <c r="Q911" i="1"/>
  <c r="P911" i="1"/>
  <c r="O943" i="1"/>
  <c r="N943" i="1"/>
  <c r="M943" i="1"/>
  <c r="K943" i="1"/>
  <c r="R943" i="1"/>
  <c r="J943" i="1"/>
  <c r="L943" i="1"/>
  <c r="Q943" i="1"/>
  <c r="P943" i="1"/>
  <c r="K991" i="1"/>
  <c r="R991" i="1"/>
  <c r="J991" i="1"/>
  <c r="Q991" i="1"/>
  <c r="P991" i="1"/>
  <c r="O991" i="1"/>
  <c r="N991" i="1"/>
  <c r="M991" i="1"/>
  <c r="L991" i="1"/>
  <c r="L866" i="1"/>
  <c r="R866" i="1"/>
  <c r="J866" i="1"/>
  <c r="Q866" i="1"/>
  <c r="P866" i="1"/>
  <c r="O866" i="1"/>
  <c r="M866" i="1"/>
  <c r="K866" i="1"/>
  <c r="N866" i="1"/>
  <c r="L874" i="1"/>
  <c r="K874" i="1"/>
  <c r="R874" i="1"/>
  <c r="J874" i="1"/>
  <c r="Q874" i="1"/>
  <c r="P874" i="1"/>
  <c r="O874" i="1"/>
  <c r="N874" i="1"/>
  <c r="M874" i="1"/>
  <c r="L882" i="1"/>
  <c r="K882" i="1"/>
  <c r="R882" i="1"/>
  <c r="J882" i="1"/>
  <c r="Q882" i="1"/>
  <c r="P882" i="1"/>
  <c r="O882" i="1"/>
  <c r="N882" i="1"/>
  <c r="M882" i="1"/>
  <c r="L890" i="1"/>
  <c r="K890" i="1"/>
  <c r="R890" i="1"/>
  <c r="J890" i="1"/>
  <c r="Q890" i="1"/>
  <c r="P890" i="1"/>
  <c r="O890" i="1"/>
  <c r="N890" i="1"/>
  <c r="M890" i="1"/>
  <c r="L898" i="1"/>
  <c r="K898" i="1"/>
  <c r="R898" i="1"/>
  <c r="J898" i="1"/>
  <c r="Q898" i="1"/>
  <c r="P898" i="1"/>
  <c r="O898" i="1"/>
  <c r="N898" i="1"/>
  <c r="M898" i="1"/>
  <c r="L906" i="1"/>
  <c r="K906" i="1"/>
  <c r="R906" i="1"/>
  <c r="J906" i="1"/>
  <c r="Q906" i="1"/>
  <c r="P906" i="1"/>
  <c r="O906" i="1"/>
  <c r="N906" i="1"/>
  <c r="M906" i="1"/>
  <c r="L914" i="1"/>
  <c r="R914" i="1"/>
  <c r="J914" i="1"/>
  <c r="P914" i="1"/>
  <c r="O914" i="1"/>
  <c r="N914" i="1"/>
  <c r="M914" i="1"/>
  <c r="K914" i="1"/>
  <c r="Q914" i="1"/>
  <c r="L922" i="1"/>
  <c r="K922" i="1"/>
  <c r="R922" i="1"/>
  <c r="J922" i="1"/>
  <c r="P922" i="1"/>
  <c r="O922" i="1"/>
  <c r="N922" i="1"/>
  <c r="M922" i="1"/>
  <c r="Q922" i="1"/>
  <c r="L930" i="1"/>
  <c r="K930" i="1"/>
  <c r="R930" i="1"/>
  <c r="J930" i="1"/>
  <c r="P930" i="1"/>
  <c r="O930" i="1"/>
  <c r="Q930" i="1"/>
  <c r="N930" i="1"/>
  <c r="M930" i="1"/>
  <c r="L938" i="1"/>
  <c r="K938" i="1"/>
  <c r="R938" i="1"/>
  <c r="J938" i="1"/>
  <c r="P938" i="1"/>
  <c r="O938" i="1"/>
  <c r="N938" i="1"/>
  <c r="M938" i="1"/>
  <c r="Q938" i="1"/>
  <c r="L946" i="1"/>
  <c r="K946" i="1"/>
  <c r="R946" i="1"/>
  <c r="J946" i="1"/>
  <c r="P946" i="1"/>
  <c r="O946" i="1"/>
  <c r="Q946" i="1"/>
  <c r="N946" i="1"/>
  <c r="M946" i="1"/>
  <c r="L954" i="1"/>
  <c r="K954" i="1"/>
  <c r="R954" i="1"/>
  <c r="J954" i="1"/>
  <c r="P954" i="1"/>
  <c r="O954" i="1"/>
  <c r="Q954" i="1"/>
  <c r="N954" i="1"/>
  <c r="M954" i="1"/>
  <c r="L962" i="1"/>
  <c r="K962" i="1"/>
  <c r="R962" i="1"/>
  <c r="J962" i="1"/>
  <c r="P962" i="1"/>
  <c r="O962" i="1"/>
  <c r="M962" i="1"/>
  <c r="Q962" i="1"/>
  <c r="N962" i="1"/>
  <c r="L970" i="1"/>
  <c r="K970" i="1"/>
  <c r="R970" i="1"/>
  <c r="J970" i="1"/>
  <c r="P970" i="1"/>
  <c r="O970" i="1"/>
  <c r="Q970" i="1"/>
  <c r="N970" i="1"/>
  <c r="M970" i="1"/>
  <c r="L978" i="1"/>
  <c r="K978" i="1"/>
  <c r="R978" i="1"/>
  <c r="J978" i="1"/>
  <c r="P978" i="1"/>
  <c r="O978" i="1"/>
  <c r="Q978" i="1"/>
  <c r="N978" i="1"/>
  <c r="M978" i="1"/>
  <c r="P986" i="1"/>
  <c r="O986" i="1"/>
  <c r="N986" i="1"/>
  <c r="M986" i="1"/>
  <c r="L986" i="1"/>
  <c r="K986" i="1"/>
  <c r="R986" i="1"/>
  <c r="Q986" i="1"/>
  <c r="J986" i="1"/>
  <c r="P994" i="1"/>
  <c r="O994" i="1"/>
  <c r="N994" i="1"/>
  <c r="M994" i="1"/>
  <c r="L994" i="1"/>
  <c r="K994" i="1"/>
  <c r="R994" i="1"/>
  <c r="J994" i="1"/>
  <c r="Q994" i="1"/>
  <c r="P1002" i="1"/>
  <c r="O1002" i="1"/>
  <c r="N1002" i="1"/>
  <c r="M1002" i="1"/>
  <c r="L1002" i="1"/>
  <c r="K1002" i="1"/>
  <c r="R1002" i="1"/>
  <c r="Q1002" i="1"/>
  <c r="J1002" i="1"/>
  <c r="P1010" i="1"/>
  <c r="O1010" i="1"/>
  <c r="N1010" i="1"/>
  <c r="M1010" i="1"/>
  <c r="L1010" i="1"/>
  <c r="K1010" i="1"/>
  <c r="J1010" i="1"/>
  <c r="R1010" i="1"/>
  <c r="Q1010" i="1"/>
  <c r="P1018" i="1"/>
  <c r="O1018" i="1"/>
  <c r="N1018" i="1"/>
  <c r="M1018" i="1"/>
  <c r="L1018" i="1"/>
  <c r="K1018" i="1"/>
  <c r="R1018" i="1"/>
  <c r="Q1018" i="1"/>
  <c r="J1018" i="1"/>
  <c r="P1026" i="1"/>
  <c r="O1026" i="1"/>
  <c r="N1026" i="1"/>
  <c r="M1026" i="1"/>
  <c r="L1026" i="1"/>
  <c r="K1026" i="1"/>
  <c r="R1026" i="1"/>
  <c r="J1026" i="1"/>
  <c r="Q1026" i="1"/>
  <c r="P1034" i="1"/>
  <c r="O1034" i="1"/>
  <c r="N1034" i="1"/>
  <c r="M1034" i="1"/>
  <c r="L1034" i="1"/>
  <c r="K1034" i="1"/>
  <c r="R1034" i="1"/>
  <c r="Q1034" i="1"/>
  <c r="J1034" i="1"/>
  <c r="P1042" i="1"/>
  <c r="O1042" i="1"/>
  <c r="N1042" i="1"/>
  <c r="M1042" i="1"/>
  <c r="L1042" i="1"/>
  <c r="K1042" i="1"/>
  <c r="R1042" i="1"/>
  <c r="Q1042" i="1"/>
  <c r="J1042" i="1"/>
  <c r="P1050" i="1"/>
  <c r="O1050" i="1"/>
  <c r="N1050" i="1"/>
  <c r="M1050" i="1"/>
  <c r="L1050" i="1"/>
  <c r="K1050" i="1"/>
  <c r="R1050" i="1"/>
  <c r="Q1050" i="1"/>
  <c r="J1050" i="1"/>
  <c r="P1058" i="1"/>
  <c r="O1058" i="1"/>
  <c r="N1058" i="1"/>
  <c r="M1058" i="1"/>
  <c r="L1058" i="1"/>
  <c r="K1058" i="1"/>
  <c r="R1058" i="1"/>
  <c r="Q1058" i="1"/>
  <c r="J1058" i="1"/>
  <c r="P1066" i="1"/>
  <c r="O1066" i="1"/>
  <c r="N1066" i="1"/>
  <c r="M1066" i="1"/>
  <c r="L1066" i="1"/>
  <c r="K1066" i="1"/>
  <c r="J1066" i="1"/>
  <c r="R1066" i="1"/>
  <c r="Q1066" i="1"/>
  <c r="P1074" i="1"/>
  <c r="O1074" i="1"/>
  <c r="N1074" i="1"/>
  <c r="M1074" i="1"/>
  <c r="L1074" i="1"/>
  <c r="K1074" i="1"/>
  <c r="R1074" i="1"/>
  <c r="Q1074" i="1"/>
  <c r="J1074" i="1"/>
  <c r="P1082" i="1"/>
  <c r="O1082" i="1"/>
  <c r="N1082" i="1"/>
  <c r="M1082" i="1"/>
  <c r="L1082" i="1"/>
  <c r="K1082" i="1"/>
  <c r="R1082" i="1"/>
  <c r="Q1082" i="1"/>
  <c r="J1082" i="1"/>
  <c r="P1090" i="1"/>
  <c r="O1090" i="1"/>
  <c r="N1090" i="1"/>
  <c r="M1090" i="1"/>
  <c r="L1090" i="1"/>
  <c r="K1090" i="1"/>
  <c r="R1090" i="1"/>
  <c r="Q1090" i="1"/>
  <c r="J1090" i="1"/>
  <c r="P1098" i="1"/>
  <c r="O1098" i="1"/>
  <c r="N1098" i="1"/>
  <c r="M1098" i="1"/>
  <c r="L1098" i="1"/>
  <c r="K1098" i="1"/>
  <c r="J1098" i="1"/>
  <c r="R1098" i="1"/>
  <c r="Q1098" i="1"/>
  <c r="P1106" i="1"/>
  <c r="O1106" i="1"/>
  <c r="N1106" i="1"/>
  <c r="M1106" i="1"/>
  <c r="L1106" i="1"/>
  <c r="K1106" i="1"/>
  <c r="R1106" i="1"/>
  <c r="Q1106" i="1"/>
  <c r="J1106" i="1"/>
  <c r="B871" i="1"/>
  <c r="B879" i="1"/>
  <c r="B887" i="1"/>
  <c r="B895" i="1"/>
  <c r="B903" i="1"/>
  <c r="B911" i="1"/>
  <c r="B919" i="1"/>
  <c r="B927" i="1"/>
  <c r="B935" i="1"/>
  <c r="B943" i="1"/>
  <c r="B951" i="1"/>
  <c r="B959" i="1"/>
  <c r="B967" i="1"/>
  <c r="B975" i="1"/>
  <c r="B983" i="1"/>
  <c r="B991" i="1"/>
  <c r="B999" i="1"/>
  <c r="B1007" i="1"/>
  <c r="B1015" i="1"/>
  <c r="B1023" i="1"/>
  <c r="B1031" i="1"/>
  <c r="B1039" i="1"/>
  <c r="B1047" i="1"/>
  <c r="B1055" i="1"/>
  <c r="B1063" i="1"/>
  <c r="B1071" i="1"/>
  <c r="B1079" i="1"/>
  <c r="B1087" i="1"/>
  <c r="B1095" i="1"/>
  <c r="B1103" i="1"/>
  <c r="B1111" i="1"/>
  <c r="Q909" i="1"/>
  <c r="P909" i="1"/>
  <c r="O909" i="1"/>
  <c r="N909" i="1"/>
  <c r="M909" i="1"/>
  <c r="L909" i="1"/>
  <c r="K909" i="1"/>
  <c r="R909" i="1"/>
  <c r="J909" i="1"/>
  <c r="A877" i="1"/>
  <c r="A909" i="1"/>
  <c r="A941" i="1"/>
  <c r="A973" i="1"/>
  <c r="A1005" i="1"/>
  <c r="A1013" i="1"/>
  <c r="A1021" i="1"/>
  <c r="A1061" i="1"/>
  <c r="A1109" i="1"/>
  <c r="K867" i="1"/>
  <c r="Q867" i="1"/>
  <c r="P867" i="1"/>
  <c r="O867" i="1"/>
  <c r="N867" i="1"/>
  <c r="L867" i="1"/>
  <c r="R867" i="1"/>
  <c r="M867" i="1"/>
  <c r="J867" i="1"/>
  <c r="K875" i="1"/>
  <c r="R875" i="1"/>
  <c r="J875" i="1"/>
  <c r="Q875" i="1"/>
  <c r="P875" i="1"/>
  <c r="O875" i="1"/>
  <c r="N875" i="1"/>
  <c r="M875" i="1"/>
  <c r="L875" i="1"/>
  <c r="K883" i="1"/>
  <c r="R883" i="1"/>
  <c r="J883" i="1"/>
  <c r="Q883" i="1"/>
  <c r="P883" i="1"/>
  <c r="O883" i="1"/>
  <c r="N883" i="1"/>
  <c r="M883" i="1"/>
  <c r="L883" i="1"/>
  <c r="K891" i="1"/>
  <c r="R891" i="1"/>
  <c r="J891" i="1"/>
  <c r="Q891" i="1"/>
  <c r="P891" i="1"/>
  <c r="O891" i="1"/>
  <c r="N891" i="1"/>
  <c r="M891" i="1"/>
  <c r="L891" i="1"/>
  <c r="K899" i="1"/>
  <c r="R899" i="1"/>
  <c r="J899" i="1"/>
  <c r="Q899" i="1"/>
  <c r="P899" i="1"/>
  <c r="O899" i="1"/>
  <c r="N899" i="1"/>
  <c r="M899" i="1"/>
  <c r="L899" i="1"/>
  <c r="K907" i="1"/>
  <c r="R907" i="1"/>
  <c r="J907" i="1"/>
  <c r="Q907" i="1"/>
  <c r="P907" i="1"/>
  <c r="O907" i="1"/>
  <c r="N907" i="1"/>
  <c r="M907" i="1"/>
  <c r="L907" i="1"/>
  <c r="K915" i="1"/>
  <c r="Q915" i="1"/>
  <c r="R915" i="1"/>
  <c r="P915" i="1"/>
  <c r="O915" i="1"/>
  <c r="N915" i="1"/>
  <c r="M915" i="1"/>
  <c r="L915" i="1"/>
  <c r="J915" i="1"/>
  <c r="K923" i="1"/>
  <c r="R923" i="1"/>
  <c r="J923" i="1"/>
  <c r="Q923" i="1"/>
  <c r="O923" i="1"/>
  <c r="P923" i="1"/>
  <c r="N923" i="1"/>
  <c r="M923" i="1"/>
  <c r="L923" i="1"/>
  <c r="K931" i="1"/>
  <c r="R931" i="1"/>
  <c r="J931" i="1"/>
  <c r="Q931" i="1"/>
  <c r="O931" i="1"/>
  <c r="N931" i="1"/>
  <c r="M931" i="1"/>
  <c r="L931" i="1"/>
  <c r="P931" i="1"/>
  <c r="K939" i="1"/>
  <c r="R939" i="1"/>
  <c r="J939" i="1"/>
  <c r="Q939" i="1"/>
  <c r="O939" i="1"/>
  <c r="N939" i="1"/>
  <c r="P939" i="1"/>
  <c r="M939" i="1"/>
  <c r="L939" i="1"/>
  <c r="K947" i="1"/>
  <c r="R947" i="1"/>
  <c r="J947" i="1"/>
  <c r="Q947" i="1"/>
  <c r="O947" i="1"/>
  <c r="N947" i="1"/>
  <c r="P947" i="1"/>
  <c r="M947" i="1"/>
  <c r="L947" i="1"/>
  <c r="K955" i="1"/>
  <c r="R955" i="1"/>
  <c r="J955" i="1"/>
  <c r="Q955" i="1"/>
  <c r="O955" i="1"/>
  <c r="N955" i="1"/>
  <c r="L955" i="1"/>
  <c r="P955" i="1"/>
  <c r="M955" i="1"/>
  <c r="K963" i="1"/>
  <c r="R963" i="1"/>
  <c r="J963" i="1"/>
  <c r="Q963" i="1"/>
  <c r="O963" i="1"/>
  <c r="N963" i="1"/>
  <c r="P963" i="1"/>
  <c r="M963" i="1"/>
  <c r="L963" i="1"/>
  <c r="K971" i="1"/>
  <c r="R971" i="1"/>
  <c r="J971" i="1"/>
  <c r="Q971" i="1"/>
  <c r="O971" i="1"/>
  <c r="N971" i="1"/>
  <c r="P971" i="1"/>
  <c r="M971" i="1"/>
  <c r="L971" i="1"/>
  <c r="K979" i="1"/>
  <c r="R979" i="1"/>
  <c r="J979" i="1"/>
  <c r="Q979" i="1"/>
  <c r="O979" i="1"/>
  <c r="N979" i="1"/>
  <c r="P979" i="1"/>
  <c r="M979" i="1"/>
  <c r="L979" i="1"/>
  <c r="O987" i="1"/>
  <c r="N987" i="1"/>
  <c r="M987" i="1"/>
  <c r="L987" i="1"/>
  <c r="K987" i="1"/>
  <c r="R987" i="1"/>
  <c r="J987" i="1"/>
  <c r="Q987" i="1"/>
  <c r="P987" i="1"/>
  <c r="O995" i="1"/>
  <c r="N995" i="1"/>
  <c r="M995" i="1"/>
  <c r="L995" i="1"/>
  <c r="K995" i="1"/>
  <c r="R995" i="1"/>
  <c r="J995" i="1"/>
  <c r="Q995" i="1"/>
  <c r="P995" i="1"/>
  <c r="O1003" i="1"/>
  <c r="N1003" i="1"/>
  <c r="M1003" i="1"/>
  <c r="L1003" i="1"/>
  <c r="K1003" i="1"/>
  <c r="R1003" i="1"/>
  <c r="J1003" i="1"/>
  <c r="Q1003" i="1"/>
  <c r="P1003" i="1"/>
  <c r="O1011" i="1"/>
  <c r="N1011" i="1"/>
  <c r="M1011" i="1"/>
  <c r="L1011" i="1"/>
  <c r="K1011" i="1"/>
  <c r="R1011" i="1"/>
  <c r="J1011" i="1"/>
  <c r="Q1011" i="1"/>
  <c r="P1011" i="1"/>
  <c r="O1019" i="1"/>
  <c r="N1019" i="1"/>
  <c r="M1019" i="1"/>
  <c r="L1019" i="1"/>
  <c r="K1019" i="1"/>
  <c r="R1019" i="1"/>
  <c r="J1019" i="1"/>
  <c r="Q1019" i="1"/>
  <c r="P1019" i="1"/>
  <c r="O1027" i="1"/>
  <c r="N1027" i="1"/>
  <c r="M1027" i="1"/>
  <c r="L1027" i="1"/>
  <c r="K1027" i="1"/>
  <c r="R1027" i="1"/>
  <c r="J1027" i="1"/>
  <c r="Q1027" i="1"/>
  <c r="P1027" i="1"/>
  <c r="O1035" i="1"/>
  <c r="N1035" i="1"/>
  <c r="M1035" i="1"/>
  <c r="L1035" i="1"/>
  <c r="K1035" i="1"/>
  <c r="R1035" i="1"/>
  <c r="J1035" i="1"/>
  <c r="Q1035" i="1"/>
  <c r="P1035" i="1"/>
  <c r="O1043" i="1"/>
  <c r="N1043" i="1"/>
  <c r="M1043" i="1"/>
  <c r="L1043" i="1"/>
  <c r="K1043" i="1"/>
  <c r="R1043" i="1"/>
  <c r="J1043" i="1"/>
  <c r="Q1043" i="1"/>
  <c r="P1043" i="1"/>
  <c r="O1051" i="1"/>
  <c r="N1051" i="1"/>
  <c r="M1051" i="1"/>
  <c r="L1051" i="1"/>
  <c r="K1051" i="1"/>
  <c r="R1051" i="1"/>
  <c r="J1051" i="1"/>
  <c r="Q1051" i="1"/>
  <c r="P1051" i="1"/>
  <c r="O1059" i="1"/>
  <c r="N1059" i="1"/>
  <c r="M1059" i="1"/>
  <c r="L1059" i="1"/>
  <c r="K1059" i="1"/>
  <c r="R1059" i="1"/>
  <c r="J1059" i="1"/>
  <c r="Q1059" i="1"/>
  <c r="P1059" i="1"/>
  <c r="O1067" i="1"/>
  <c r="N1067" i="1"/>
  <c r="M1067" i="1"/>
  <c r="L1067" i="1"/>
  <c r="K1067" i="1"/>
  <c r="R1067" i="1"/>
  <c r="J1067" i="1"/>
  <c r="Q1067" i="1"/>
  <c r="P1067" i="1"/>
  <c r="O1075" i="1"/>
  <c r="N1075" i="1"/>
  <c r="M1075" i="1"/>
  <c r="L1075" i="1"/>
  <c r="K1075" i="1"/>
  <c r="R1075" i="1"/>
  <c r="J1075" i="1"/>
  <c r="Q1075" i="1"/>
  <c r="P1075" i="1"/>
  <c r="O1083" i="1"/>
  <c r="N1083" i="1"/>
  <c r="M1083" i="1"/>
  <c r="L1083" i="1"/>
  <c r="K1083" i="1"/>
  <c r="R1083" i="1"/>
  <c r="J1083" i="1"/>
  <c r="Q1083" i="1"/>
  <c r="P1083" i="1"/>
  <c r="O1091" i="1"/>
  <c r="N1091" i="1"/>
  <c r="M1091" i="1"/>
  <c r="L1091" i="1"/>
  <c r="K1091" i="1"/>
  <c r="R1091" i="1"/>
  <c r="J1091" i="1"/>
  <c r="Q1091" i="1"/>
  <c r="P1091" i="1"/>
  <c r="O1099" i="1"/>
  <c r="N1099" i="1"/>
  <c r="M1099" i="1"/>
  <c r="L1099" i="1"/>
  <c r="K1099" i="1"/>
  <c r="R1099" i="1"/>
  <c r="J1099" i="1"/>
  <c r="Q1099" i="1"/>
  <c r="P1099" i="1"/>
  <c r="O1107" i="1"/>
  <c r="N1107" i="1"/>
  <c r="M1107" i="1"/>
  <c r="L1107" i="1"/>
  <c r="K1107" i="1"/>
  <c r="R1107" i="1"/>
  <c r="J1107" i="1"/>
  <c r="Q1107" i="1"/>
  <c r="P1107" i="1"/>
  <c r="A864" i="1"/>
  <c r="A872" i="1"/>
  <c r="A880" i="1"/>
  <c r="A888" i="1"/>
  <c r="A896" i="1"/>
  <c r="A904" i="1"/>
  <c r="A912" i="1"/>
  <c r="A920" i="1"/>
  <c r="A928" i="1"/>
  <c r="A936" i="1"/>
  <c r="A944" i="1"/>
  <c r="A952" i="1"/>
  <c r="A960" i="1"/>
  <c r="A968" i="1"/>
  <c r="A976" i="1"/>
  <c r="A984" i="1"/>
  <c r="A992" i="1"/>
  <c r="A1000" i="1"/>
  <c r="A1008" i="1"/>
  <c r="A1016" i="1"/>
  <c r="A1024" i="1"/>
  <c r="A1032" i="1"/>
  <c r="A1040" i="1"/>
  <c r="A1048" i="1"/>
  <c r="A1056" i="1"/>
  <c r="A1064" i="1"/>
  <c r="A1072" i="1"/>
  <c r="A1080" i="1"/>
  <c r="A1088" i="1"/>
  <c r="A1096" i="1"/>
  <c r="A1104" i="1"/>
  <c r="A1112" i="1"/>
  <c r="A1029" i="1"/>
  <c r="A1069" i="1"/>
  <c r="Q1823" i="1"/>
  <c r="R868" i="1"/>
  <c r="J868" i="1"/>
  <c r="P868" i="1"/>
  <c r="O868" i="1"/>
  <c r="N868" i="1"/>
  <c r="M868" i="1"/>
  <c r="Q868" i="1"/>
  <c r="L868" i="1"/>
  <c r="K868" i="1"/>
  <c r="R876" i="1"/>
  <c r="J876" i="1"/>
  <c r="Q876" i="1"/>
  <c r="P876" i="1"/>
  <c r="O876" i="1"/>
  <c r="N876" i="1"/>
  <c r="M876" i="1"/>
  <c r="L876" i="1"/>
  <c r="K876" i="1"/>
  <c r="R884" i="1"/>
  <c r="J884" i="1"/>
  <c r="Q884" i="1"/>
  <c r="P884" i="1"/>
  <c r="O884" i="1"/>
  <c r="N884" i="1"/>
  <c r="M884" i="1"/>
  <c r="L884" i="1"/>
  <c r="K884" i="1"/>
  <c r="R892" i="1"/>
  <c r="J892" i="1"/>
  <c r="Q892" i="1"/>
  <c r="P892" i="1"/>
  <c r="O892" i="1"/>
  <c r="N892" i="1"/>
  <c r="M892" i="1"/>
  <c r="L892" i="1"/>
  <c r="K892" i="1"/>
  <c r="R900" i="1"/>
  <c r="J900" i="1"/>
  <c r="Q900" i="1"/>
  <c r="P900" i="1"/>
  <c r="O900" i="1"/>
  <c r="N900" i="1"/>
  <c r="M900" i="1"/>
  <c r="L900" i="1"/>
  <c r="K900" i="1"/>
  <c r="R908" i="1"/>
  <c r="J908" i="1"/>
  <c r="Q908" i="1"/>
  <c r="P908" i="1"/>
  <c r="O908" i="1"/>
  <c r="N908" i="1"/>
  <c r="M908" i="1"/>
  <c r="L908" i="1"/>
  <c r="K908" i="1"/>
  <c r="R916" i="1"/>
  <c r="J916" i="1"/>
  <c r="Q916" i="1"/>
  <c r="P916" i="1"/>
  <c r="O916" i="1"/>
  <c r="N916" i="1"/>
  <c r="M916" i="1"/>
  <c r="L916" i="1"/>
  <c r="K916" i="1"/>
  <c r="R924" i="1"/>
  <c r="J924" i="1"/>
  <c r="Q924" i="1"/>
  <c r="P924" i="1"/>
  <c r="N924" i="1"/>
  <c r="M924" i="1"/>
  <c r="L924" i="1"/>
  <c r="K924" i="1"/>
  <c r="O924" i="1"/>
  <c r="R932" i="1"/>
  <c r="J932" i="1"/>
  <c r="Q932" i="1"/>
  <c r="P932" i="1"/>
  <c r="N932" i="1"/>
  <c r="M932" i="1"/>
  <c r="O932" i="1"/>
  <c r="L932" i="1"/>
  <c r="K932" i="1"/>
  <c r="R940" i="1"/>
  <c r="J940" i="1"/>
  <c r="Q940" i="1"/>
  <c r="P940" i="1"/>
  <c r="N940" i="1"/>
  <c r="M940" i="1"/>
  <c r="O940" i="1"/>
  <c r="L940" i="1"/>
  <c r="K940" i="1"/>
  <c r="R948" i="1"/>
  <c r="J948" i="1"/>
  <c r="Q948" i="1"/>
  <c r="P948" i="1"/>
  <c r="N948" i="1"/>
  <c r="M948" i="1"/>
  <c r="K948" i="1"/>
  <c r="O948" i="1"/>
  <c r="L948" i="1"/>
  <c r="R956" i="1"/>
  <c r="J956" i="1"/>
  <c r="Q956" i="1"/>
  <c r="P956" i="1"/>
  <c r="N956" i="1"/>
  <c r="M956" i="1"/>
  <c r="O956" i="1"/>
  <c r="L956" i="1"/>
  <c r="K956" i="1"/>
  <c r="R964" i="1"/>
  <c r="J964" i="1"/>
  <c r="Q964" i="1"/>
  <c r="P964" i="1"/>
  <c r="N964" i="1"/>
  <c r="M964" i="1"/>
  <c r="O964" i="1"/>
  <c r="L964" i="1"/>
  <c r="K964" i="1"/>
  <c r="R972" i="1"/>
  <c r="J972" i="1"/>
  <c r="Q972" i="1"/>
  <c r="P972" i="1"/>
  <c r="N972" i="1"/>
  <c r="M972" i="1"/>
  <c r="O972" i="1"/>
  <c r="L972" i="1"/>
  <c r="K972" i="1"/>
  <c r="R980" i="1"/>
  <c r="J980" i="1"/>
  <c r="Q980" i="1"/>
  <c r="P980" i="1"/>
  <c r="N980" i="1"/>
  <c r="M980" i="1"/>
  <c r="O980" i="1"/>
  <c r="L980" i="1"/>
  <c r="K980" i="1"/>
  <c r="N988" i="1"/>
  <c r="M988" i="1"/>
  <c r="L988" i="1"/>
  <c r="K988" i="1"/>
  <c r="R988" i="1"/>
  <c r="J988" i="1"/>
  <c r="Q988" i="1"/>
  <c r="P988" i="1"/>
  <c r="O988" i="1"/>
  <c r="N996" i="1"/>
  <c r="M996" i="1"/>
  <c r="L996" i="1"/>
  <c r="K996" i="1"/>
  <c r="R996" i="1"/>
  <c r="J996" i="1"/>
  <c r="Q996" i="1"/>
  <c r="P996" i="1"/>
  <c r="O996" i="1"/>
  <c r="N1004" i="1"/>
  <c r="M1004" i="1"/>
  <c r="L1004" i="1"/>
  <c r="K1004" i="1"/>
  <c r="R1004" i="1"/>
  <c r="J1004" i="1"/>
  <c r="Q1004" i="1"/>
  <c r="P1004" i="1"/>
  <c r="O1004" i="1"/>
  <c r="N1012" i="1"/>
  <c r="M1012" i="1"/>
  <c r="L1012" i="1"/>
  <c r="K1012" i="1"/>
  <c r="R1012" i="1"/>
  <c r="J1012" i="1"/>
  <c r="Q1012" i="1"/>
  <c r="P1012" i="1"/>
  <c r="O1012" i="1"/>
  <c r="N1020" i="1"/>
  <c r="M1020" i="1"/>
  <c r="L1020" i="1"/>
  <c r="K1020" i="1"/>
  <c r="R1020" i="1"/>
  <c r="J1020" i="1"/>
  <c r="Q1020" i="1"/>
  <c r="P1020" i="1"/>
  <c r="O1020" i="1"/>
  <c r="N1028" i="1"/>
  <c r="M1028" i="1"/>
  <c r="L1028" i="1"/>
  <c r="K1028" i="1"/>
  <c r="R1028" i="1"/>
  <c r="J1028" i="1"/>
  <c r="Q1028" i="1"/>
  <c r="P1028" i="1"/>
  <c r="O1028" i="1"/>
  <c r="N1036" i="1"/>
  <c r="M1036" i="1"/>
  <c r="L1036" i="1"/>
  <c r="K1036" i="1"/>
  <c r="R1036" i="1"/>
  <c r="J1036" i="1"/>
  <c r="Q1036" i="1"/>
  <c r="P1036" i="1"/>
  <c r="O1036" i="1"/>
  <c r="N1044" i="1"/>
  <c r="M1044" i="1"/>
  <c r="L1044" i="1"/>
  <c r="K1044" i="1"/>
  <c r="R1044" i="1"/>
  <c r="J1044" i="1"/>
  <c r="Q1044" i="1"/>
  <c r="P1044" i="1"/>
  <c r="O1044" i="1"/>
  <c r="N1052" i="1"/>
  <c r="M1052" i="1"/>
  <c r="L1052" i="1"/>
  <c r="K1052" i="1"/>
  <c r="R1052" i="1"/>
  <c r="J1052" i="1"/>
  <c r="Q1052" i="1"/>
  <c r="P1052" i="1"/>
  <c r="O1052" i="1"/>
  <c r="N1060" i="1"/>
  <c r="M1060" i="1"/>
  <c r="L1060" i="1"/>
  <c r="K1060" i="1"/>
  <c r="R1060" i="1"/>
  <c r="J1060" i="1"/>
  <c r="Q1060" i="1"/>
  <c r="P1060" i="1"/>
  <c r="O1060" i="1"/>
  <c r="N1068" i="1"/>
  <c r="M1068" i="1"/>
  <c r="L1068" i="1"/>
  <c r="K1068" i="1"/>
  <c r="R1068" i="1"/>
  <c r="J1068" i="1"/>
  <c r="Q1068" i="1"/>
  <c r="P1068" i="1"/>
  <c r="O1068" i="1"/>
  <c r="N1076" i="1"/>
  <c r="M1076" i="1"/>
  <c r="L1076" i="1"/>
  <c r="K1076" i="1"/>
  <c r="R1076" i="1"/>
  <c r="J1076" i="1"/>
  <c r="Q1076" i="1"/>
  <c r="P1076" i="1"/>
  <c r="O1076" i="1"/>
  <c r="N1084" i="1"/>
  <c r="M1084" i="1"/>
  <c r="L1084" i="1"/>
  <c r="K1084" i="1"/>
  <c r="R1084" i="1"/>
  <c r="J1084" i="1"/>
  <c r="Q1084" i="1"/>
  <c r="P1084" i="1"/>
  <c r="O1084" i="1"/>
  <c r="N1092" i="1"/>
  <c r="M1092" i="1"/>
  <c r="L1092" i="1"/>
  <c r="K1092" i="1"/>
  <c r="R1092" i="1"/>
  <c r="J1092" i="1"/>
  <c r="Q1092" i="1"/>
  <c r="P1092" i="1"/>
  <c r="O1092" i="1"/>
  <c r="N1100" i="1"/>
  <c r="M1100" i="1"/>
  <c r="L1100" i="1"/>
  <c r="K1100" i="1"/>
  <c r="R1100" i="1"/>
  <c r="J1100" i="1"/>
  <c r="Q1100" i="1"/>
  <c r="P1100" i="1"/>
  <c r="O1100" i="1"/>
  <c r="N1108" i="1"/>
  <c r="M1108" i="1"/>
  <c r="L1108" i="1"/>
  <c r="K1108" i="1"/>
  <c r="R1108" i="1"/>
  <c r="J1108" i="1"/>
  <c r="Q1108" i="1"/>
  <c r="P1108" i="1"/>
  <c r="O1108" i="1"/>
  <c r="B864" i="1"/>
  <c r="B868" i="1"/>
  <c r="B872" i="1"/>
  <c r="B876" i="1"/>
  <c r="B880" i="1"/>
  <c r="B884" i="1"/>
  <c r="B888" i="1"/>
  <c r="B892" i="1"/>
  <c r="B896" i="1"/>
  <c r="B900" i="1"/>
  <c r="B904" i="1"/>
  <c r="B908" i="1"/>
  <c r="B912" i="1"/>
  <c r="B916" i="1"/>
  <c r="B920" i="1"/>
  <c r="B924" i="1"/>
  <c r="B928" i="1"/>
  <c r="B932" i="1"/>
  <c r="B936" i="1"/>
  <c r="B940" i="1"/>
  <c r="B944" i="1"/>
  <c r="B948" i="1"/>
  <c r="B952" i="1"/>
  <c r="B956" i="1"/>
  <c r="B960" i="1"/>
  <c r="B964" i="1"/>
  <c r="B968" i="1"/>
  <c r="B972" i="1"/>
  <c r="B976" i="1"/>
  <c r="B980" i="1"/>
  <c r="B984" i="1"/>
  <c r="B988" i="1"/>
  <c r="B992" i="1"/>
  <c r="B996" i="1"/>
  <c r="B1000" i="1"/>
  <c r="B1004" i="1"/>
  <c r="B1008" i="1"/>
  <c r="B1012" i="1"/>
  <c r="B1016" i="1"/>
  <c r="B1020" i="1"/>
  <c r="B1024" i="1"/>
  <c r="B1028" i="1"/>
  <c r="B1032" i="1"/>
  <c r="B1036" i="1"/>
  <c r="B1040" i="1"/>
  <c r="B1044" i="1"/>
  <c r="B1048" i="1"/>
  <c r="B1052" i="1"/>
  <c r="B1056" i="1"/>
  <c r="B1060" i="1"/>
  <c r="B1064" i="1"/>
  <c r="B1068" i="1"/>
  <c r="B1072" i="1"/>
  <c r="B1076" i="1"/>
  <c r="B1080" i="1"/>
  <c r="B1084" i="1"/>
  <c r="B1088" i="1"/>
  <c r="B1092" i="1"/>
  <c r="B1096" i="1"/>
  <c r="B1100" i="1"/>
  <c r="B1104" i="1"/>
  <c r="B1108" i="1"/>
  <c r="B1112" i="1"/>
  <c r="J239" i="1"/>
  <c r="L280" i="1"/>
  <c r="K281" i="1"/>
  <c r="A288" i="1"/>
  <c r="P286" i="1"/>
  <c r="A289" i="1"/>
  <c r="M289" i="1"/>
  <c r="Q291" i="1"/>
  <c r="B299" i="1"/>
  <c r="A300" i="1"/>
  <c r="L296" i="1"/>
  <c r="A285" i="1"/>
  <c r="Q285" i="1"/>
  <c r="J1784" i="1"/>
  <c r="N239" i="1"/>
  <c r="B287" i="1"/>
  <c r="A297" i="1"/>
  <c r="N280" i="1"/>
  <c r="N286" i="1"/>
  <c r="K291" i="1"/>
  <c r="O295" i="1"/>
  <c r="L1752" i="1"/>
  <c r="N1784" i="1"/>
  <c r="B1792" i="1"/>
  <c r="B279" i="1"/>
  <c r="M281" i="1"/>
  <c r="M287" i="1"/>
  <c r="P292" i="1"/>
  <c r="N296" i="1"/>
  <c r="O1726" i="1"/>
  <c r="M1752" i="1"/>
  <c r="O1784" i="1"/>
  <c r="A280" i="1"/>
  <c r="B291" i="1"/>
  <c r="A301" i="1"/>
  <c r="K283" i="1"/>
  <c r="O287" i="1"/>
  <c r="O293" i="1"/>
  <c r="K297" i="1"/>
  <c r="L1728" i="1"/>
  <c r="N1752" i="1"/>
  <c r="P1784" i="1"/>
  <c r="A281" i="1"/>
  <c r="A292" i="1"/>
  <c r="Q283" i="1"/>
  <c r="L288" i="1"/>
  <c r="Q293" i="1"/>
  <c r="M297" i="1"/>
  <c r="L1784" i="1"/>
  <c r="A1792" i="1"/>
  <c r="P1728" i="1"/>
  <c r="O1752" i="1"/>
  <c r="A239" i="1"/>
  <c r="B283" i="1"/>
  <c r="A293" i="1"/>
  <c r="M279" i="1"/>
  <c r="P284" i="1"/>
  <c r="N288" i="1"/>
  <c r="N294" i="1"/>
  <c r="K299" i="1"/>
  <c r="Q1728" i="1"/>
  <c r="A1824" i="1"/>
  <c r="A284" i="1"/>
  <c r="B295" i="1"/>
  <c r="O279" i="1"/>
  <c r="O285" i="1"/>
  <c r="K289" i="1"/>
  <c r="P294" i="1"/>
  <c r="Q299" i="1"/>
  <c r="J282" i="1"/>
  <c r="R282" i="1"/>
  <c r="J290" i="1"/>
  <c r="R290" i="1"/>
  <c r="J298" i="1"/>
  <c r="R298" i="1"/>
  <c r="P300" i="1"/>
  <c r="B1743" i="1"/>
  <c r="R1791" i="1"/>
  <c r="R1823" i="1"/>
  <c r="K239" i="1"/>
  <c r="B280" i="1"/>
  <c r="B284" i="1"/>
  <c r="B288" i="1"/>
  <c r="B292" i="1"/>
  <c r="B296" i="1"/>
  <c r="B300"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B1727" i="1"/>
  <c r="O1743" i="1"/>
  <c r="A1767" i="1"/>
  <c r="A1783" i="1"/>
  <c r="R239" i="1"/>
  <c r="B281" i="1"/>
  <c r="B285" i="1"/>
  <c r="B289" i="1"/>
  <c r="B293" i="1"/>
  <c r="B297" i="1"/>
  <c r="B301"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R1727" i="1"/>
  <c r="N1767" i="1"/>
  <c r="B1783" i="1"/>
  <c r="N1825"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O1767" i="1"/>
  <c r="B1807" i="1"/>
  <c r="A1831" i="1"/>
  <c r="B282" i="1"/>
  <c r="B286" i="1"/>
  <c r="B290" i="1"/>
  <c r="B294" i="1"/>
  <c r="B298"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R1735" i="1"/>
  <c r="P1767" i="1"/>
  <c r="A1789" i="1"/>
  <c r="B1831" i="1"/>
  <c r="B239"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N1743" i="1"/>
  <c r="Q1767" i="1"/>
  <c r="P1791" i="1"/>
  <c r="B1813" i="1"/>
  <c r="J281" i="1"/>
  <c r="J289" i="1"/>
  <c r="J297" i="1"/>
  <c r="N301" i="1"/>
  <c r="R1732" i="1"/>
  <c r="L1745" i="1"/>
  <c r="B1748" i="1"/>
  <c r="N1769" i="1"/>
  <c r="A1785" i="1"/>
  <c r="B1825" i="1"/>
  <c r="Q1828" i="1"/>
  <c r="Q239" i="1"/>
  <c r="P240" i="1"/>
  <c r="M1745" i="1"/>
  <c r="N1748" i="1"/>
  <c r="O1769" i="1"/>
  <c r="B1812" i="1"/>
  <c r="J1825" i="1"/>
  <c r="Q240" i="1"/>
  <c r="R240" i="1"/>
  <c r="O1745" i="1"/>
  <c r="A1793" i="1"/>
  <c r="J1813" i="1"/>
  <c r="L1825" i="1"/>
  <c r="L239" i="1"/>
  <c r="K240" i="1"/>
  <c r="P1745" i="1"/>
  <c r="N1772" i="1"/>
  <c r="M1825" i="1"/>
  <c r="M239" i="1"/>
  <c r="L240" i="1"/>
  <c r="M240" i="1"/>
  <c r="O1772" i="1"/>
  <c r="A1732" i="1"/>
  <c r="R1745" i="1"/>
  <c r="A1764" i="1"/>
  <c r="L1769" i="1"/>
  <c r="P1772" i="1"/>
  <c r="R1806" i="1"/>
  <c r="O1825" i="1"/>
  <c r="P1835" i="1"/>
  <c r="A240" i="1"/>
  <c r="O239" i="1"/>
  <c r="N240" i="1"/>
  <c r="R1804" i="1"/>
  <c r="J1745" i="1"/>
  <c r="B1764" i="1"/>
  <c r="R1772" i="1"/>
  <c r="A1825" i="1"/>
  <c r="P1828" i="1"/>
  <c r="B240" i="1"/>
  <c r="N1750" i="1"/>
  <c r="R1726" i="1"/>
  <c r="R1733" i="1"/>
  <c r="R1750" i="1"/>
  <c r="B1789" i="1"/>
  <c r="K1808" i="1"/>
  <c r="K1813" i="1"/>
  <c r="A1832" i="1"/>
  <c r="A1734" i="1"/>
  <c r="R1784" i="1"/>
  <c r="Q1789" i="1"/>
  <c r="L1813" i="1"/>
  <c r="M1830" i="1"/>
  <c r="B1832" i="1"/>
  <c r="R436" i="1"/>
  <c r="N1813" i="1"/>
  <c r="N1830" i="1"/>
  <c r="P1726" i="1"/>
  <c r="B1734" i="1"/>
  <c r="R1789" i="1"/>
  <c r="R444" i="1"/>
  <c r="R1734" i="1"/>
  <c r="K1784" i="1"/>
  <c r="O1813" i="1"/>
  <c r="O1830" i="1"/>
  <c r="L448" i="1"/>
  <c r="B1726" i="1"/>
  <c r="A1805" i="1"/>
  <c r="M448" i="1"/>
  <c r="N1726" i="1"/>
  <c r="M1784" i="1"/>
  <c r="B1805" i="1"/>
  <c r="A1813" i="1"/>
  <c r="A1765" i="1"/>
  <c r="R1785" i="1"/>
  <c r="L1805" i="1"/>
  <c r="B1765" i="1"/>
  <c r="A1773" i="1"/>
  <c r="A1786" i="1"/>
  <c r="B1793" i="1"/>
  <c r="A1806" i="1"/>
  <c r="P1813" i="1"/>
  <c r="A1724" i="1"/>
  <c r="A1744" i="1"/>
  <c r="A1752" i="1"/>
  <c r="N1765" i="1"/>
  <c r="B1773" i="1"/>
  <c r="L1786" i="1"/>
  <c r="B1806" i="1"/>
  <c r="Q1813" i="1"/>
  <c r="B1724" i="1"/>
  <c r="P1731" i="1"/>
  <c r="B1744" i="1"/>
  <c r="B1752" i="1"/>
  <c r="O1765" i="1"/>
  <c r="P1786" i="1"/>
  <c r="J1801" i="1"/>
  <c r="N1806" i="1"/>
  <c r="A1823" i="1"/>
  <c r="K1805" i="1"/>
  <c r="Q1723" i="1"/>
  <c r="R1743" i="1"/>
  <c r="B1725" i="1"/>
  <c r="J1752" i="1"/>
  <c r="A1774" i="1"/>
  <c r="Q1786" i="1"/>
  <c r="K1801" i="1"/>
  <c r="O1806" i="1"/>
  <c r="N1823" i="1"/>
  <c r="P1743" i="1"/>
  <c r="A1745" i="1"/>
  <c r="K1752" i="1"/>
  <c r="B1767" i="1"/>
  <c r="B1774" i="1"/>
  <c r="R1786" i="1"/>
  <c r="A1803" i="1"/>
  <c r="P1806" i="1"/>
  <c r="O1823" i="1"/>
  <c r="P1825" i="1"/>
  <c r="A1726" i="1"/>
  <c r="B1745" i="1"/>
  <c r="B1779" i="1"/>
  <c r="P1823" i="1"/>
  <c r="R431" i="1"/>
  <c r="J438" i="1"/>
  <c r="B1824" i="1"/>
  <c r="R1737" i="1"/>
  <c r="A1738" i="1"/>
  <c r="B1733" i="1"/>
  <c r="A1720" i="1"/>
  <c r="B1720" i="1"/>
  <c r="A1794" i="1"/>
  <c r="R1740" i="1"/>
  <c r="L1774" i="1"/>
  <c r="P1794" i="1"/>
  <c r="Q1794" i="1"/>
  <c r="O1748" i="1"/>
  <c r="B1753" i="1"/>
  <c r="K1791" i="1"/>
  <c r="M1796" i="1"/>
  <c r="O1811" i="1"/>
  <c r="A1729" i="1"/>
  <c r="N1733" i="1"/>
  <c r="B1771" i="1"/>
  <c r="R1774" i="1"/>
  <c r="P1811" i="1"/>
  <c r="O1816" i="1"/>
  <c r="L430" i="1"/>
  <c r="A1749" i="1"/>
  <c r="A1754" i="1"/>
  <c r="A1766" i="1"/>
  <c r="Q1771" i="1"/>
  <c r="B1778" i="1"/>
  <c r="B1786" i="1"/>
  <c r="M1791" i="1"/>
  <c r="O1796" i="1"/>
  <c r="Q1811" i="1"/>
  <c r="B1820" i="1"/>
  <c r="B1826" i="1"/>
  <c r="Q1833" i="1"/>
  <c r="N430" i="1"/>
  <c r="R1729" i="1"/>
  <c r="P1733" i="1"/>
  <c r="Q1749" i="1"/>
  <c r="N1755" i="1"/>
  <c r="B1766" i="1"/>
  <c r="A1772" i="1"/>
  <c r="R1778" i="1"/>
  <c r="J1786" i="1"/>
  <c r="N1791" i="1"/>
  <c r="P1796" i="1"/>
  <c r="M1805" i="1"/>
  <c r="R1811" i="1"/>
  <c r="J1820" i="1"/>
  <c r="R1826" i="1"/>
  <c r="B1834" i="1"/>
  <c r="R1782" i="1"/>
  <c r="O438" i="1"/>
  <c r="P438" i="1"/>
  <c r="N1760" i="1"/>
  <c r="O1760" i="1"/>
  <c r="J1720" i="1"/>
  <c r="A1737" i="1"/>
  <c r="J1774" i="1"/>
  <c r="R1813" i="1"/>
  <c r="P1752" i="1"/>
  <c r="M1774" i="1"/>
  <c r="A1814" i="1"/>
  <c r="J1733" i="1"/>
  <c r="Q1752" i="1"/>
  <c r="N1774" i="1"/>
  <c r="A1791" i="1"/>
  <c r="R1794" i="1"/>
  <c r="A1811" i="1"/>
  <c r="B1814" i="1"/>
  <c r="A1833" i="1"/>
  <c r="K1733" i="1"/>
  <c r="B1770" i="1"/>
  <c r="O1774" i="1"/>
  <c r="B1791" i="1"/>
  <c r="K1796" i="1"/>
  <c r="B1811" i="1"/>
  <c r="B1833" i="1"/>
  <c r="L1733" i="1"/>
  <c r="A1753" i="1"/>
  <c r="P1774" i="1"/>
  <c r="J1791" i="1"/>
  <c r="L1796" i="1"/>
  <c r="A1815" i="1"/>
  <c r="N1833" i="1"/>
  <c r="M1733" i="1"/>
  <c r="Q1774" i="1"/>
  <c r="O1833" i="1"/>
  <c r="B430" i="1"/>
  <c r="P1748" i="1"/>
  <c r="L1791" i="1"/>
  <c r="N1796" i="1"/>
  <c r="P1833" i="1"/>
  <c r="B1729" i="1"/>
  <c r="O1733" i="1"/>
  <c r="O430" i="1"/>
  <c r="Q1733" i="1"/>
  <c r="M1750" i="1"/>
  <c r="O1755" i="1"/>
  <c r="B1772" i="1"/>
  <c r="A1779" i="1"/>
  <c r="K1786" i="1"/>
  <c r="N1805" i="1"/>
  <c r="O1820" i="1"/>
  <c r="Q1834" i="1"/>
  <c r="O1801" i="1"/>
  <c r="B1760" i="1"/>
  <c r="A1760" i="1"/>
  <c r="P1801" i="1"/>
  <c r="R1739" i="1"/>
  <c r="B1739" i="1"/>
  <c r="A1761" i="1"/>
  <c r="B1721" i="1"/>
  <c r="N1738" i="1"/>
  <c r="R1816" i="1"/>
  <c r="B1816" i="1"/>
  <c r="A1816" i="1"/>
  <c r="M1835" i="1"/>
  <c r="L1835" i="1"/>
  <c r="K1835" i="1"/>
  <c r="J1835" i="1"/>
  <c r="P1738" i="1"/>
  <c r="Q1779" i="1"/>
  <c r="A1798" i="1"/>
  <c r="Q1816" i="1"/>
  <c r="R1821" i="1"/>
  <c r="A1718" i="1"/>
  <c r="A1722" i="1"/>
  <c r="Q1738" i="1"/>
  <c r="K1757" i="1"/>
  <c r="L1762" i="1"/>
  <c r="R1779" i="1"/>
  <c r="N1789" i="1"/>
  <c r="B1798" i="1"/>
  <c r="B1818" i="1"/>
  <c r="A1822" i="1"/>
  <c r="B1718" i="1"/>
  <c r="B1722" i="1"/>
  <c r="R1738" i="1"/>
  <c r="Q1748" i="1"/>
  <c r="L1757" i="1"/>
  <c r="M1762" i="1"/>
  <c r="J1767" i="1"/>
  <c r="A1780" i="1"/>
  <c r="O1789" i="1"/>
  <c r="J1818" i="1"/>
  <c r="B1822" i="1"/>
  <c r="A1827" i="1"/>
  <c r="A1739" i="1"/>
  <c r="R1748" i="1"/>
  <c r="M1767" i="1"/>
  <c r="A1775" i="1"/>
  <c r="B1780" i="1"/>
  <c r="B1827" i="1"/>
  <c r="K1779" i="1"/>
  <c r="B1819" i="1"/>
  <c r="A1819" i="1"/>
  <c r="B1817" i="1"/>
  <c r="A1817" i="1"/>
  <c r="R1762" i="1"/>
  <c r="K1762" i="1"/>
  <c r="J1762" i="1"/>
  <c r="B1762" i="1"/>
  <c r="A1818" i="1"/>
  <c r="R1818" i="1"/>
  <c r="R1801" i="1"/>
  <c r="R1757" i="1"/>
  <c r="Q1757" i="1"/>
  <c r="P1757" i="1"/>
  <c r="R1802" i="1"/>
  <c r="B1802" i="1"/>
  <c r="A1802" i="1"/>
  <c r="P1721" i="1"/>
  <c r="O1721" i="1"/>
  <c r="N1721" i="1"/>
  <c r="N1820" i="1"/>
  <c r="M1820" i="1"/>
  <c r="L1820" i="1"/>
  <c r="K1820" i="1"/>
  <c r="K1720" i="1"/>
  <c r="B1742" i="1"/>
  <c r="R1760" i="1"/>
  <c r="R1797" i="1"/>
  <c r="B1797" i="1"/>
  <c r="A1797" i="1"/>
  <c r="L1779" i="1"/>
  <c r="Q1721" i="1"/>
  <c r="B1757" i="1"/>
  <c r="B1740" i="1"/>
  <c r="N1757" i="1"/>
  <c r="N1801" i="1"/>
  <c r="M1801" i="1"/>
  <c r="L1801" i="1"/>
  <c r="P1799" i="1"/>
  <c r="O1799" i="1"/>
  <c r="B1799" i="1"/>
  <c r="Q1742" i="1"/>
  <c r="Q1820" i="1"/>
  <c r="L1718" i="1"/>
  <c r="K1718" i="1"/>
  <c r="J1718" i="1"/>
  <c r="A1757" i="1"/>
  <c r="A1821" i="1"/>
  <c r="B1756" i="1"/>
  <c r="A1756" i="1"/>
  <c r="O1738" i="1"/>
  <c r="R1761" i="1"/>
  <c r="N1718" i="1"/>
  <c r="N1799" i="1"/>
  <c r="L1818" i="1"/>
  <c r="R1830" i="1"/>
  <c r="Q1830" i="1"/>
  <c r="L1830" i="1"/>
  <c r="K1830" i="1"/>
  <c r="J1830" i="1"/>
  <c r="B1830" i="1"/>
  <c r="P1790" i="1"/>
  <c r="B1790" i="1"/>
  <c r="O1718" i="1"/>
  <c r="A1735" i="1"/>
  <c r="J1740" i="1"/>
  <c r="R1769" i="1"/>
  <c r="Q1769" i="1"/>
  <c r="J1769" i="1"/>
  <c r="B1769" i="1"/>
  <c r="A1769" i="1"/>
  <c r="B1735" i="1"/>
  <c r="K1740" i="1"/>
  <c r="A1758" i="1"/>
  <c r="Q1762" i="1"/>
  <c r="A1777" i="1"/>
  <c r="A1782" i="1"/>
  <c r="R1799" i="1"/>
  <c r="N1818" i="1"/>
  <c r="N1828" i="1"/>
  <c r="B1828" i="1"/>
  <c r="A1828" i="1"/>
  <c r="R1808" i="1"/>
  <c r="Q1808" i="1"/>
  <c r="P1808" i="1"/>
  <c r="O1808" i="1"/>
  <c r="J1808" i="1"/>
  <c r="B1808" i="1"/>
  <c r="A1808" i="1"/>
  <c r="B1788" i="1"/>
  <c r="A1788" i="1"/>
  <c r="O1728" i="1"/>
  <c r="N1728" i="1"/>
  <c r="M1728" i="1"/>
  <c r="J1735" i="1"/>
  <c r="L1740" i="1"/>
  <c r="B1758" i="1"/>
  <c r="A1800" i="1"/>
  <c r="M1808" i="1"/>
  <c r="O1818" i="1"/>
  <c r="R1747" i="1"/>
  <c r="B1747" i="1"/>
  <c r="R1718" i="1"/>
  <c r="A1728" i="1"/>
  <c r="N1735" i="1"/>
  <c r="M1740" i="1"/>
  <c r="B1750" i="1"/>
  <c r="N1777" i="1"/>
  <c r="N1782" i="1"/>
  <c r="A1795" i="1"/>
  <c r="B1800" i="1"/>
  <c r="N1808" i="1"/>
  <c r="P1818" i="1"/>
  <c r="A1829" i="1"/>
  <c r="A1719" i="1"/>
  <c r="B1728" i="1"/>
  <c r="A1759" i="1"/>
  <c r="A1768" i="1"/>
  <c r="O1782" i="1"/>
  <c r="B1795" i="1"/>
  <c r="A1809" i="1"/>
  <c r="Q1818" i="1"/>
  <c r="B1829" i="1"/>
  <c r="Q1760" i="1"/>
  <c r="B1796" i="1"/>
  <c r="A1796" i="1"/>
  <c r="R1796" i="1"/>
  <c r="P1816" i="1"/>
  <c r="M1735" i="1"/>
  <c r="L1735" i="1"/>
  <c r="K1735" i="1"/>
  <c r="J1757" i="1"/>
  <c r="A1762" i="1"/>
  <c r="B1775" i="1"/>
  <c r="O1757" i="1"/>
  <c r="P1762" i="1"/>
  <c r="M1818" i="1"/>
  <c r="Q1781" i="1"/>
  <c r="B1781" i="1"/>
  <c r="P1740" i="1"/>
  <c r="A1740" i="1"/>
  <c r="P1820" i="1"/>
  <c r="P1779" i="1"/>
  <c r="O1779" i="1"/>
  <c r="N1779" i="1"/>
  <c r="R1777" i="1"/>
  <c r="Q1777" i="1"/>
  <c r="B1776" i="1"/>
  <c r="A1776" i="1"/>
  <c r="M1779" i="1"/>
  <c r="R1721" i="1"/>
  <c r="O1762" i="1"/>
  <c r="Q1750" i="1"/>
  <c r="P1750" i="1"/>
  <c r="O1750" i="1"/>
  <c r="M1776" i="1"/>
  <c r="A1781" i="1"/>
  <c r="Q1799" i="1"/>
  <c r="P1718" i="1"/>
  <c r="M1749" i="1"/>
  <c r="A1790" i="1"/>
  <c r="Q1718" i="1"/>
  <c r="A1750" i="1"/>
  <c r="B1777" i="1"/>
  <c r="B1782" i="1"/>
  <c r="R1828" i="1"/>
  <c r="L1767" i="1"/>
  <c r="K1767" i="1"/>
  <c r="R1719" i="1"/>
  <c r="J1728" i="1"/>
  <c r="P1735" i="1"/>
  <c r="O1740" i="1"/>
  <c r="K1750" i="1"/>
  <c r="B1759" i="1"/>
  <c r="B1768" i="1"/>
  <c r="P1777" i="1"/>
  <c r="P1782" i="1"/>
  <c r="A1801" i="1"/>
  <c r="B1809" i="1"/>
  <c r="R1819" i="1"/>
  <c r="A1835" i="1"/>
  <c r="J1719" i="1"/>
  <c r="K1728" i="1"/>
  <c r="Q1735" i="1"/>
  <c r="Q1740" i="1"/>
  <c r="L1750" i="1"/>
  <c r="B1755" i="1"/>
  <c r="J1796" i="1"/>
  <c r="B1801" i="1"/>
  <c r="A1820" i="1"/>
  <c r="A1830" i="1"/>
  <c r="B1835" i="1"/>
  <c r="B1754" i="1"/>
  <c r="P1765" i="1"/>
  <c r="M1786" i="1"/>
  <c r="B1794" i="1"/>
  <c r="Q1825" i="1"/>
  <c r="R1724" i="1"/>
  <c r="Q1765" i="1"/>
  <c r="A1784" i="1"/>
  <c r="N1786" i="1"/>
  <c r="N1794" i="1"/>
  <c r="A1804" i="1"/>
  <c r="B1784" i="1"/>
  <c r="J1822" i="1"/>
  <c r="J1827" i="1"/>
  <c r="J1832" i="1"/>
  <c r="L1822" i="1"/>
  <c r="L1827" i="1"/>
  <c r="M1822" i="1"/>
  <c r="M1832" i="1"/>
  <c r="N1822" i="1"/>
  <c r="J1824" i="1"/>
  <c r="N1827" i="1"/>
  <c r="J1829" i="1"/>
  <c r="N1832" i="1"/>
  <c r="J1834" i="1"/>
  <c r="K1824" i="1"/>
  <c r="J1826" i="1"/>
  <c r="N1834" i="1"/>
  <c r="O1824" i="1"/>
  <c r="K1826" i="1"/>
  <c r="O1834" i="1"/>
  <c r="K1836" i="1"/>
  <c r="L1821" i="1"/>
  <c r="P1824" i="1"/>
  <c r="L1826" i="1"/>
  <c r="L1836" i="1"/>
  <c r="M1821" i="1"/>
  <c r="Q1824" i="1"/>
  <c r="M1826" i="1"/>
  <c r="Q1829" i="1"/>
  <c r="M1836" i="1"/>
  <c r="J1823" i="1"/>
  <c r="J1828" i="1"/>
  <c r="R1834" i="1"/>
  <c r="O1826" i="1"/>
  <c r="K1828" i="1"/>
  <c r="O1831" i="1"/>
  <c r="K1833" i="1"/>
  <c r="O1836" i="1"/>
  <c r="P1821" i="1"/>
  <c r="L1823" i="1"/>
  <c r="P1826" i="1"/>
  <c r="L1828" i="1"/>
  <c r="P1831" i="1"/>
  <c r="L1833" i="1"/>
  <c r="P1836" i="1"/>
  <c r="Q1821" i="1"/>
  <c r="M1823" i="1"/>
  <c r="Q1826" i="1"/>
  <c r="M1828" i="1"/>
  <c r="Q1831" i="1"/>
  <c r="M1833" i="1"/>
  <c r="Q1836" i="1"/>
  <c r="K1822" i="1"/>
  <c r="K1827" i="1"/>
  <c r="K1832" i="1"/>
  <c r="L1832" i="1"/>
  <c r="M1827" i="1"/>
  <c r="O1822" i="1"/>
  <c r="O1827" i="1"/>
  <c r="K1829" i="1"/>
  <c r="O1832" i="1"/>
  <c r="K1834" i="1"/>
  <c r="A1836" i="1"/>
  <c r="P1822" i="1"/>
  <c r="L1824" i="1"/>
  <c r="P1827" i="1"/>
  <c r="L1829" i="1"/>
  <c r="P1832" i="1"/>
  <c r="L1834" i="1"/>
  <c r="B1836" i="1"/>
  <c r="Q1822" i="1"/>
  <c r="M1824" i="1"/>
  <c r="Q1827" i="1"/>
  <c r="M1829" i="1"/>
  <c r="Q1832" i="1"/>
  <c r="M1834" i="1"/>
  <c r="J1821" i="1"/>
  <c r="N1824" i="1"/>
  <c r="N1829" i="1"/>
  <c r="J1831" i="1"/>
  <c r="J1836" i="1"/>
  <c r="K1821" i="1"/>
  <c r="O1829" i="1"/>
  <c r="K1831" i="1"/>
  <c r="P1829" i="1"/>
  <c r="L1831" i="1"/>
  <c r="P1834" i="1"/>
  <c r="M1831" i="1"/>
  <c r="N1821" i="1"/>
  <c r="N1826" i="1"/>
  <c r="N1831" i="1"/>
  <c r="J1833" i="1"/>
  <c r="N1836" i="1"/>
  <c r="O1821" i="1"/>
  <c r="K1823" i="1"/>
  <c r="R1817" i="1"/>
  <c r="Q1817" i="1"/>
  <c r="P1817" i="1"/>
  <c r="O1817" i="1"/>
  <c r="N1817" i="1"/>
  <c r="M1817" i="1"/>
  <c r="L1817" i="1"/>
  <c r="K1817" i="1"/>
  <c r="J1817" i="1"/>
  <c r="R1815" i="1"/>
  <c r="Q1815" i="1"/>
  <c r="P1815" i="1"/>
  <c r="R1812" i="1"/>
  <c r="Q1812" i="1"/>
  <c r="P1812" i="1"/>
  <c r="O1812" i="1"/>
  <c r="N1812" i="1"/>
  <c r="M1812" i="1"/>
  <c r="L1812" i="1"/>
  <c r="J1812" i="1"/>
  <c r="K1815" i="1"/>
  <c r="K1812" i="1"/>
  <c r="L1815" i="1"/>
  <c r="M1815" i="1"/>
  <c r="N1815" i="1"/>
  <c r="O1815" i="1"/>
  <c r="J1815" i="1"/>
  <c r="R1810" i="1"/>
  <c r="Q1810" i="1"/>
  <c r="P1810" i="1"/>
  <c r="R1807" i="1"/>
  <c r="Q1807" i="1"/>
  <c r="P1807" i="1"/>
  <c r="O1807" i="1"/>
  <c r="N1807" i="1"/>
  <c r="M1807" i="1"/>
  <c r="L1807" i="1"/>
  <c r="J1810" i="1"/>
  <c r="J1807" i="1"/>
  <c r="K1810" i="1"/>
  <c r="K1807" i="1"/>
  <c r="L1810" i="1"/>
  <c r="M1810" i="1"/>
  <c r="R1805" i="1"/>
  <c r="Q1805" i="1"/>
  <c r="P1805" i="1"/>
  <c r="N1810" i="1"/>
  <c r="J1805" i="1"/>
  <c r="O1810" i="1"/>
  <c r="J1804" i="1"/>
  <c r="J1809" i="1"/>
  <c r="J1814" i="1"/>
  <c r="J1819" i="1"/>
  <c r="K1804" i="1"/>
  <c r="K1809" i="1"/>
  <c r="K1814" i="1"/>
  <c r="K1819" i="1"/>
  <c r="L1804" i="1"/>
  <c r="L1809" i="1"/>
  <c r="L1814" i="1"/>
  <c r="L1819" i="1"/>
  <c r="M1804" i="1"/>
  <c r="M1809" i="1"/>
  <c r="M1814" i="1"/>
  <c r="M1819" i="1"/>
  <c r="N1804" i="1"/>
  <c r="J1806" i="1"/>
  <c r="N1809" i="1"/>
  <c r="J1811" i="1"/>
  <c r="N1814" i="1"/>
  <c r="J1816" i="1"/>
  <c r="N1819" i="1"/>
  <c r="O1804" i="1"/>
  <c r="K1806" i="1"/>
  <c r="O1809" i="1"/>
  <c r="K1811" i="1"/>
  <c r="O1814" i="1"/>
  <c r="K1816" i="1"/>
  <c r="O1819" i="1"/>
  <c r="P1804" i="1"/>
  <c r="L1806" i="1"/>
  <c r="P1809" i="1"/>
  <c r="L1811" i="1"/>
  <c r="P1814" i="1"/>
  <c r="L1816" i="1"/>
  <c r="P1819" i="1"/>
  <c r="Q1804" i="1"/>
  <c r="M1806" i="1"/>
  <c r="Q1809" i="1"/>
  <c r="M1811" i="1"/>
  <c r="Q1814" i="1"/>
  <c r="M1816" i="1"/>
  <c r="Q1819" i="1"/>
  <c r="J1788" i="1"/>
  <c r="J1793" i="1"/>
  <c r="J1798" i="1"/>
  <c r="K1793" i="1"/>
  <c r="K1798" i="1"/>
  <c r="M1798" i="1"/>
  <c r="N1788" i="1"/>
  <c r="J1790" i="1"/>
  <c r="J1795" i="1"/>
  <c r="O1793" i="1"/>
  <c r="K1795" i="1"/>
  <c r="P1793" i="1"/>
  <c r="L1795" i="1"/>
  <c r="P1798" i="1"/>
  <c r="L1800" i="1"/>
  <c r="Q1788" i="1"/>
  <c r="M1795" i="1"/>
  <c r="J1787" i="1"/>
  <c r="R1788" i="1"/>
  <c r="N1790" i="1"/>
  <c r="J1792" i="1"/>
  <c r="R1793" i="1"/>
  <c r="N1795" i="1"/>
  <c r="J1797" i="1"/>
  <c r="R1798" i="1"/>
  <c r="J1802" i="1"/>
  <c r="K1787" i="1"/>
  <c r="O1795" i="1"/>
  <c r="K1797" i="1"/>
  <c r="L1792" i="1"/>
  <c r="L1802" i="1"/>
  <c r="M1787" i="1"/>
  <c r="Q1790" i="1"/>
  <c r="M1792" i="1"/>
  <c r="M1797" i="1"/>
  <c r="M1802" i="1"/>
  <c r="N1787" i="1"/>
  <c r="J1789" i="1"/>
  <c r="R1790" i="1"/>
  <c r="N1792" i="1"/>
  <c r="J1794" i="1"/>
  <c r="R1795" i="1"/>
  <c r="J1799" i="1"/>
  <c r="R1800" i="1"/>
  <c r="N1802" i="1"/>
  <c r="O1787" i="1"/>
  <c r="K1789" i="1"/>
  <c r="M1789" i="1"/>
  <c r="Q1792" i="1"/>
  <c r="M1794" i="1"/>
  <c r="Q1797" i="1"/>
  <c r="M1799" i="1"/>
  <c r="Q1802" i="1"/>
  <c r="K1788" i="1"/>
  <c r="L1788" i="1"/>
  <c r="L1793" i="1"/>
  <c r="L1798" i="1"/>
  <c r="M1788" i="1"/>
  <c r="M1793" i="1"/>
  <c r="N1793" i="1"/>
  <c r="N1798" i="1"/>
  <c r="J1800" i="1"/>
  <c r="O1788" i="1"/>
  <c r="K1790" i="1"/>
  <c r="O1798" i="1"/>
  <c r="K1800" i="1"/>
  <c r="L1790" i="1"/>
  <c r="M1790" i="1"/>
  <c r="M1800" i="1"/>
  <c r="N1800" i="1"/>
  <c r="O1790" i="1"/>
  <c r="K1792" i="1"/>
  <c r="O1800" i="1"/>
  <c r="K1802" i="1"/>
  <c r="L1787" i="1"/>
  <c r="P1795" i="1"/>
  <c r="L1797" i="1"/>
  <c r="P1800" i="1"/>
  <c r="N1797" i="1"/>
  <c r="O1792" i="1"/>
  <c r="K1794" i="1"/>
  <c r="O1797" i="1"/>
  <c r="K1799" i="1"/>
  <c r="O1802" i="1"/>
  <c r="P1787" i="1"/>
  <c r="L1789" i="1"/>
  <c r="P1792" i="1"/>
  <c r="L1794" i="1"/>
  <c r="P1797" i="1"/>
  <c r="L1799" i="1"/>
  <c r="P1802" i="1"/>
  <c r="Q1787" i="1"/>
  <c r="K1781" i="1"/>
  <c r="L1781" i="1"/>
  <c r="M1771" i="1"/>
  <c r="M1781" i="1"/>
  <c r="N1776" i="1"/>
  <c r="J1778" i="1"/>
  <c r="O1776" i="1"/>
  <c r="K1778" i="1"/>
  <c r="P1771" i="1"/>
  <c r="L1773" i="1"/>
  <c r="P1776" i="1"/>
  <c r="L1778" i="1"/>
  <c r="M1773" i="1"/>
  <c r="Q1776" i="1"/>
  <c r="M1783" i="1"/>
  <c r="J1770" i="1"/>
  <c r="R1771" i="1"/>
  <c r="J1775" i="1"/>
  <c r="R1776" i="1"/>
  <c r="N1778" i="1"/>
  <c r="J1780" i="1"/>
  <c r="R1781" i="1"/>
  <c r="J1785" i="1"/>
  <c r="O1773" i="1"/>
  <c r="K1775" i="1"/>
  <c r="O1783" i="1"/>
  <c r="K1785" i="1"/>
  <c r="L1770" i="1"/>
  <c r="P1773" i="1"/>
  <c r="L1775" i="1"/>
  <c r="L1785" i="1"/>
  <c r="M1770" i="1"/>
  <c r="Q1773" i="1"/>
  <c r="M1775" i="1"/>
  <c r="Q1778" i="1"/>
  <c r="Q1783" i="1"/>
  <c r="N1770" i="1"/>
  <c r="N1775" i="1"/>
  <c r="R1783" i="1"/>
  <c r="K1777" i="1"/>
  <c r="L1772" i="1"/>
  <c r="P1775" i="1"/>
  <c r="L1777" i="1"/>
  <c r="P1780" i="1"/>
  <c r="L1782" i="1"/>
  <c r="P1785" i="1"/>
  <c r="Q1770" i="1"/>
  <c r="M1772" i="1"/>
  <c r="Q1775" i="1"/>
  <c r="M1777" i="1"/>
  <c r="Q1780" i="1"/>
  <c r="M1782" i="1"/>
  <c r="Q1785" i="1"/>
  <c r="J1771" i="1"/>
  <c r="J1776" i="1"/>
  <c r="J1781" i="1"/>
  <c r="K1771" i="1"/>
  <c r="K1776" i="1"/>
  <c r="L1771" i="1"/>
  <c r="L1776" i="1"/>
  <c r="N1771" i="1"/>
  <c r="J1773" i="1"/>
  <c r="N1781" i="1"/>
  <c r="J1783" i="1"/>
  <c r="O1771" i="1"/>
  <c r="K1773" i="1"/>
  <c r="O1781" i="1"/>
  <c r="K1783" i="1"/>
  <c r="P1781" i="1"/>
  <c r="L1783" i="1"/>
  <c r="M1778" i="1"/>
  <c r="N1773" i="1"/>
  <c r="N1783" i="1"/>
  <c r="K1770" i="1"/>
  <c r="O1778" i="1"/>
  <c r="K1780" i="1"/>
  <c r="P1778" i="1"/>
  <c r="L1780" i="1"/>
  <c r="M1780" i="1"/>
  <c r="M1785" i="1"/>
  <c r="J1772" i="1"/>
  <c r="J1777" i="1"/>
  <c r="N1780" i="1"/>
  <c r="J1782" i="1"/>
  <c r="N1785" i="1"/>
  <c r="O1770" i="1"/>
  <c r="K1772" i="1"/>
  <c r="O1775" i="1"/>
  <c r="O1780" i="1"/>
  <c r="K1782" i="1"/>
  <c r="O1785" i="1"/>
  <c r="P1770" i="1"/>
  <c r="J1754" i="1"/>
  <c r="J1764" i="1"/>
  <c r="L1754" i="1"/>
  <c r="L1759" i="1"/>
  <c r="L1764" i="1"/>
  <c r="M1759" i="1"/>
  <c r="J1761" i="1"/>
  <c r="O1759" i="1"/>
  <c r="O1764" i="1"/>
  <c r="K1766" i="1"/>
  <c r="P1764" i="1"/>
  <c r="L1766" i="1"/>
  <c r="M1756" i="1"/>
  <c r="Q1759" i="1"/>
  <c r="M1766" i="1"/>
  <c r="R1759" i="1"/>
  <c r="O1756" i="1"/>
  <c r="K1758" i="1"/>
  <c r="O1766" i="1"/>
  <c r="K1768" i="1"/>
  <c r="L1753" i="1"/>
  <c r="P1761" i="1"/>
  <c r="L1763" i="1"/>
  <c r="L1768" i="1"/>
  <c r="M1753" i="1"/>
  <c r="Q1756" i="1"/>
  <c r="M1758" i="1"/>
  <c r="Q1761" i="1"/>
  <c r="Q1766" i="1"/>
  <c r="N1758" i="1"/>
  <c r="R1766" i="1"/>
  <c r="K1755" i="1"/>
  <c r="P1753" i="1"/>
  <c r="L1755" i="1"/>
  <c r="P1758" i="1"/>
  <c r="L1760" i="1"/>
  <c r="P1763" i="1"/>
  <c r="L1765" i="1"/>
  <c r="P1768" i="1"/>
  <c r="Q1753" i="1"/>
  <c r="M1755" i="1"/>
  <c r="Q1758" i="1"/>
  <c r="M1760" i="1"/>
  <c r="Q1763" i="1"/>
  <c r="M1765" i="1"/>
  <c r="Q1768" i="1"/>
  <c r="J1759" i="1"/>
  <c r="K1754" i="1"/>
  <c r="K1759" i="1"/>
  <c r="K1764" i="1"/>
  <c r="M1754" i="1"/>
  <c r="M1764" i="1"/>
  <c r="N1754" i="1"/>
  <c r="J1756" i="1"/>
  <c r="N1759" i="1"/>
  <c r="N1764" i="1"/>
  <c r="J1766" i="1"/>
  <c r="O1754" i="1"/>
  <c r="K1756" i="1"/>
  <c r="K1761" i="1"/>
  <c r="P1754" i="1"/>
  <c r="L1756" i="1"/>
  <c r="L1761" i="1"/>
  <c r="Q1754" i="1"/>
  <c r="M1761" i="1"/>
  <c r="Q1764" i="1"/>
  <c r="J1753" i="1"/>
  <c r="N1756" i="1"/>
  <c r="J1758" i="1"/>
  <c r="N1761" i="1"/>
  <c r="J1763" i="1"/>
  <c r="N1766" i="1"/>
  <c r="J1768" i="1"/>
  <c r="K1753" i="1"/>
  <c r="O1761" i="1"/>
  <c r="K1763" i="1"/>
  <c r="P1756" i="1"/>
  <c r="L1758" i="1"/>
  <c r="M1763" i="1"/>
  <c r="M1768" i="1"/>
  <c r="N1753" i="1"/>
  <c r="J1755" i="1"/>
  <c r="J1760" i="1"/>
  <c r="N1763" i="1"/>
  <c r="J1765" i="1"/>
  <c r="N1768" i="1"/>
  <c r="O1753" i="1"/>
  <c r="O1758" i="1"/>
  <c r="K1760" i="1"/>
  <c r="O1763" i="1"/>
  <c r="K1765" i="1"/>
  <c r="O1768" i="1"/>
  <c r="K1737" i="1"/>
  <c r="L1747" i="1"/>
  <c r="M1742" i="1"/>
  <c r="M1747" i="1"/>
  <c r="N1737" i="1"/>
  <c r="J1739" i="1"/>
  <c r="N1742" i="1"/>
  <c r="J1744" i="1"/>
  <c r="N1747" i="1"/>
  <c r="J1749" i="1"/>
  <c r="A1736" i="1"/>
  <c r="O1737" i="1"/>
  <c r="K1739" i="1"/>
  <c r="A1741" i="1"/>
  <c r="O1742" i="1"/>
  <c r="K1744" i="1"/>
  <c r="A1746" i="1"/>
  <c r="O1747" i="1"/>
  <c r="K1749" i="1"/>
  <c r="A1751" i="1"/>
  <c r="B1736" i="1"/>
  <c r="P1737" i="1"/>
  <c r="L1739" i="1"/>
  <c r="B1741" i="1"/>
  <c r="P1742" i="1"/>
  <c r="L1744" i="1"/>
  <c r="B1746" i="1"/>
  <c r="P1747" i="1"/>
  <c r="L1749" i="1"/>
  <c r="B1751" i="1"/>
  <c r="J1737" i="1"/>
  <c r="R1742" i="1"/>
  <c r="O1739" i="1"/>
  <c r="K1741" i="1"/>
  <c r="O1749" i="1"/>
  <c r="K1751" i="1"/>
  <c r="L1736" i="1"/>
  <c r="P1744" i="1"/>
  <c r="L1746" i="1"/>
  <c r="L1751" i="1"/>
  <c r="M1736" i="1"/>
  <c r="Q1739" i="1"/>
  <c r="Q1744" i="1"/>
  <c r="M1746" i="1"/>
  <c r="M1751" i="1"/>
  <c r="N1736" i="1"/>
  <c r="J1738" i="1"/>
  <c r="N1741" i="1"/>
  <c r="J1743" i="1"/>
  <c r="R1744" i="1"/>
  <c r="N1746" i="1"/>
  <c r="J1748" i="1"/>
  <c r="R1749" i="1"/>
  <c r="N1751" i="1"/>
  <c r="O1736" i="1"/>
  <c r="K1738" i="1"/>
  <c r="O1741" i="1"/>
  <c r="O1746" i="1"/>
  <c r="K1748" i="1"/>
  <c r="O1751" i="1"/>
  <c r="P1741" i="1"/>
  <c r="L1743" i="1"/>
  <c r="P1746" i="1"/>
  <c r="L1748" i="1"/>
  <c r="P1751" i="1"/>
  <c r="Q1736" i="1"/>
  <c r="M1738" i="1"/>
  <c r="Q1741" i="1"/>
  <c r="M1743" i="1"/>
  <c r="Q1746" i="1"/>
  <c r="M1748" i="1"/>
  <c r="Q1751" i="1"/>
  <c r="J1742" i="1"/>
  <c r="J1747" i="1"/>
  <c r="K1742" i="1"/>
  <c r="K1747" i="1"/>
  <c r="L1737" i="1"/>
  <c r="L1742" i="1"/>
  <c r="M1737" i="1"/>
  <c r="Q1737" i="1"/>
  <c r="M1739" i="1"/>
  <c r="M1744" i="1"/>
  <c r="Q1747" i="1"/>
  <c r="J1736" i="1"/>
  <c r="N1739" i="1"/>
  <c r="J1741" i="1"/>
  <c r="N1744" i="1"/>
  <c r="J1746" i="1"/>
  <c r="N1749" i="1"/>
  <c r="J1751" i="1"/>
  <c r="K1736" i="1"/>
  <c r="K1746" i="1"/>
  <c r="P1739" i="1"/>
  <c r="L1741" i="1"/>
  <c r="P1749" i="1"/>
  <c r="M1741" i="1"/>
  <c r="K1743" i="1"/>
  <c r="P1736" i="1"/>
  <c r="L1738" i="1"/>
  <c r="R1720" i="1"/>
  <c r="P1720" i="1"/>
  <c r="O1720" i="1"/>
  <c r="N1720" i="1"/>
  <c r="M1720" i="1"/>
  <c r="Q1720" i="1"/>
  <c r="R1725" i="1"/>
  <c r="P1725" i="1"/>
  <c r="Q1725" i="1"/>
  <c r="O1725" i="1"/>
  <c r="N1725" i="1"/>
  <c r="M1725" i="1"/>
  <c r="J1725" i="1"/>
  <c r="L1725" i="1"/>
  <c r="R1730" i="1"/>
  <c r="P1730" i="1"/>
  <c r="O1730" i="1"/>
  <c r="N1730" i="1"/>
  <c r="M1730" i="1"/>
  <c r="L1730" i="1"/>
  <c r="Q1730" i="1"/>
  <c r="J1730" i="1"/>
  <c r="K1730" i="1"/>
  <c r="A1725" i="1"/>
  <c r="J1727" i="1"/>
  <c r="K1727" i="1"/>
  <c r="M1722" i="1"/>
  <c r="M1727" i="1"/>
  <c r="M1732" i="1"/>
  <c r="J1722" i="1"/>
  <c r="J1732" i="1"/>
  <c r="K1722" i="1"/>
  <c r="K1732" i="1"/>
  <c r="L1722" i="1"/>
  <c r="L1727" i="1"/>
  <c r="L1732" i="1"/>
  <c r="N1722" i="1"/>
  <c r="N1727" i="1"/>
  <c r="N1732" i="1"/>
  <c r="K1719" i="1"/>
  <c r="O1722" i="1"/>
  <c r="K1724" i="1"/>
  <c r="O1727" i="1"/>
  <c r="K1729" i="1"/>
  <c r="O1732" i="1"/>
  <c r="K1734" i="1"/>
  <c r="L1719" i="1"/>
  <c r="P1722" i="1"/>
  <c r="L1724" i="1"/>
  <c r="P1727" i="1"/>
  <c r="L1729" i="1"/>
  <c r="P1732" i="1"/>
  <c r="L1734" i="1"/>
  <c r="M1719" i="1"/>
  <c r="Q1722" i="1"/>
  <c r="M1724" i="1"/>
  <c r="Q1727" i="1"/>
  <c r="M1729" i="1"/>
  <c r="Q1732" i="1"/>
  <c r="M1734" i="1"/>
  <c r="N1719" i="1"/>
  <c r="J1721" i="1"/>
  <c r="N1724" i="1"/>
  <c r="J1726" i="1"/>
  <c r="N1729" i="1"/>
  <c r="J1731" i="1"/>
  <c r="N1734" i="1"/>
  <c r="O1719" i="1"/>
  <c r="K1721" i="1"/>
  <c r="O1724" i="1"/>
  <c r="K1726" i="1"/>
  <c r="O1729" i="1"/>
  <c r="K1731" i="1"/>
  <c r="O1734" i="1"/>
  <c r="P1719" i="1"/>
  <c r="L1721" i="1"/>
  <c r="P1724" i="1"/>
  <c r="L1726" i="1"/>
  <c r="P1729" i="1"/>
  <c r="L1731" i="1"/>
  <c r="P1734" i="1"/>
  <c r="Q1719" i="1"/>
  <c r="M1721" i="1"/>
  <c r="Q1724" i="1"/>
  <c r="M1726" i="1"/>
  <c r="Q1729" i="1"/>
  <c r="M1731" i="1"/>
  <c r="Q1734" i="1"/>
  <c r="A432" i="1"/>
  <c r="P433" i="1"/>
  <c r="J433" i="1"/>
  <c r="K433" i="1"/>
  <c r="L433" i="1"/>
  <c r="L438" i="1"/>
  <c r="P441" i="1"/>
  <c r="J441" i="1"/>
  <c r="R440" i="1"/>
  <c r="O444" i="1"/>
  <c r="R435" i="1"/>
  <c r="J430" i="1"/>
  <c r="A438" i="1"/>
  <c r="O440" i="1"/>
  <c r="J449" i="1"/>
  <c r="M430" i="1"/>
  <c r="B438" i="1"/>
  <c r="P430" i="1"/>
  <c r="M438" i="1"/>
  <c r="R430" i="1"/>
  <c r="K435" i="1"/>
  <c r="N438" i="1"/>
  <c r="B432" i="1"/>
  <c r="R448" i="1"/>
  <c r="P432" i="1"/>
  <c r="P431" i="1"/>
  <c r="R432" i="1"/>
  <c r="J431" i="1"/>
  <c r="N440" i="1"/>
  <c r="J447" i="1"/>
  <c r="K447" i="1"/>
  <c r="K431" i="1"/>
  <c r="P440" i="1"/>
  <c r="L447" i="1"/>
  <c r="K449" i="1"/>
  <c r="L449" i="1"/>
  <c r="N447" i="1"/>
  <c r="R447" i="1"/>
  <c r="N434" i="1"/>
  <c r="N448" i="1"/>
  <c r="N449" i="1"/>
  <c r="O434" i="1"/>
  <c r="O448" i="1"/>
  <c r="R449" i="1"/>
  <c r="P448" i="1"/>
  <c r="O450" i="1"/>
  <c r="P444" i="1"/>
  <c r="A448" i="1"/>
  <c r="J448" i="1"/>
  <c r="J434" i="1"/>
  <c r="L441" i="1"/>
  <c r="M446" i="1"/>
  <c r="O446" i="1"/>
  <c r="J442" i="1"/>
  <c r="R446" i="1"/>
  <c r="K439" i="1"/>
  <c r="L436" i="1"/>
  <c r="A444" i="1"/>
  <c r="M436" i="1"/>
  <c r="L440" i="1"/>
  <c r="B446" i="1"/>
  <c r="L446" i="1"/>
  <c r="R441" i="1"/>
  <c r="A442" i="1"/>
  <c r="B436" i="1"/>
  <c r="L439" i="1"/>
  <c r="J443" i="1"/>
  <c r="J436" i="1"/>
  <c r="N436" i="1"/>
  <c r="P429" i="1"/>
  <c r="N432" i="1"/>
  <c r="O436" i="1"/>
  <c r="J440" i="1"/>
  <c r="M444" i="1"/>
  <c r="A446" i="1"/>
  <c r="J446" i="1"/>
  <c r="N446" i="1"/>
  <c r="P439" i="1"/>
  <c r="L442" i="1"/>
  <c r="J439" i="1"/>
  <c r="A436" i="1"/>
  <c r="R442" i="1"/>
  <c r="L432" i="1"/>
  <c r="A440" i="1"/>
  <c r="B444" i="1"/>
  <c r="J432" i="1"/>
  <c r="B440" i="1"/>
  <c r="L444" i="1"/>
  <c r="M432" i="1"/>
  <c r="J444" i="1"/>
  <c r="J450" i="1"/>
  <c r="N450" i="1"/>
  <c r="L451" i="1"/>
  <c r="M434" i="1"/>
  <c r="L435" i="1"/>
  <c r="B442" i="1"/>
  <c r="P443" i="1"/>
  <c r="M450" i="1"/>
  <c r="K443" i="1"/>
  <c r="P434" i="1"/>
  <c r="M442" i="1"/>
  <c r="L443" i="1"/>
  <c r="P450" i="1"/>
  <c r="A434" i="1"/>
  <c r="R434" i="1"/>
  <c r="N442" i="1"/>
  <c r="A450" i="1"/>
  <c r="R450" i="1"/>
  <c r="B434" i="1"/>
  <c r="P435" i="1"/>
  <c r="O442" i="1"/>
  <c r="B450" i="1"/>
  <c r="P451" i="1"/>
  <c r="P437" i="1"/>
  <c r="P445" i="1"/>
  <c r="J437" i="1"/>
  <c r="J445" i="1"/>
  <c r="K437" i="1"/>
  <c r="K445" i="1"/>
  <c r="L437" i="1"/>
  <c r="L445" i="1"/>
  <c r="N445" i="1"/>
  <c r="L429" i="1"/>
  <c r="R429" i="1"/>
  <c r="J429" i="1"/>
  <c r="Q429" i="1"/>
  <c r="Q431" i="1"/>
  <c r="Q433" i="1"/>
  <c r="Q435" i="1"/>
  <c r="Q437" i="1"/>
  <c r="Q439" i="1"/>
  <c r="Q441" i="1"/>
  <c r="Q443" i="1"/>
  <c r="Q445" i="1"/>
  <c r="Q447" i="1"/>
  <c r="Q449" i="1"/>
  <c r="J451" i="1"/>
  <c r="M429" i="1"/>
  <c r="Q430" i="1"/>
  <c r="M431" i="1"/>
  <c r="Q432" i="1"/>
  <c r="M433" i="1"/>
  <c r="Q434" i="1"/>
  <c r="M435" i="1"/>
  <c r="Q436" i="1"/>
  <c r="M437" i="1"/>
  <c r="Q438" i="1"/>
  <c r="M439" i="1"/>
  <c r="Q440" i="1"/>
  <c r="M441" i="1"/>
  <c r="Q442" i="1"/>
  <c r="M443" i="1"/>
  <c r="Q444" i="1"/>
  <c r="M445" i="1"/>
  <c r="Q446" i="1"/>
  <c r="M447" i="1"/>
  <c r="Q448" i="1"/>
  <c r="M449" i="1"/>
  <c r="Q450" i="1"/>
  <c r="M451" i="1"/>
  <c r="N433" i="1"/>
  <c r="N451" i="1"/>
  <c r="N437" i="1"/>
  <c r="N439" i="1"/>
  <c r="N441" i="1"/>
  <c r="N443" i="1"/>
  <c r="A429" i="1"/>
  <c r="O429" i="1"/>
  <c r="K430"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N429" i="1"/>
  <c r="N431" i="1"/>
  <c r="N435" i="1"/>
  <c r="B429" i="1"/>
  <c r="B431" i="1"/>
  <c r="B433" i="1"/>
  <c r="B435" i="1"/>
  <c r="B437" i="1"/>
  <c r="B439" i="1"/>
  <c r="B441" i="1"/>
  <c r="B443" i="1"/>
  <c r="B445" i="1"/>
  <c r="B447" i="1"/>
  <c r="B449" i="1"/>
  <c r="B451"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33" i="1"/>
  <c r="K533" i="1" s="1"/>
  <c r="C534" i="1"/>
  <c r="L534" i="1" s="1"/>
  <c r="C535" i="1"/>
  <c r="M535" i="1" s="1"/>
  <c r="C536" i="1"/>
  <c r="N536" i="1" s="1"/>
  <c r="C537" i="1"/>
  <c r="O537" i="1" s="1"/>
  <c r="C538" i="1"/>
  <c r="P538" i="1" s="1"/>
  <c r="C539" i="1"/>
  <c r="B539" i="1" s="1"/>
  <c r="C540" i="1"/>
  <c r="J540" i="1" s="1"/>
  <c r="C541" i="1"/>
  <c r="K541" i="1" s="1"/>
  <c r="C542" i="1"/>
  <c r="L542" i="1" s="1"/>
  <c r="C543" i="1"/>
  <c r="M543" i="1" s="1"/>
  <c r="C544" i="1"/>
  <c r="N544" i="1" s="1"/>
  <c r="C545" i="1"/>
  <c r="O545" i="1" s="1"/>
  <c r="C546" i="1"/>
  <c r="P546" i="1" s="1"/>
  <c r="C547" i="1"/>
  <c r="B547" i="1" s="1"/>
  <c r="C548" i="1"/>
  <c r="J548" i="1" s="1"/>
  <c r="C549" i="1"/>
  <c r="K549" i="1" s="1"/>
  <c r="C550" i="1"/>
  <c r="L550" i="1" s="1"/>
  <c r="C551" i="1"/>
  <c r="M551" i="1" s="1"/>
  <c r="C552" i="1"/>
  <c r="N552" i="1" s="1"/>
  <c r="C553" i="1"/>
  <c r="O553" i="1" s="1"/>
  <c r="C554" i="1"/>
  <c r="P554" i="1" s="1"/>
  <c r="C532" i="1"/>
  <c r="J532" i="1" s="1"/>
  <c r="J531" i="1"/>
  <c r="K531" i="1"/>
  <c r="L531" i="1"/>
  <c r="M531" i="1"/>
  <c r="N531" i="1"/>
  <c r="O531" i="1"/>
  <c r="P531" i="1"/>
  <c r="A531" i="1"/>
  <c r="B531" i="1"/>
  <c r="K193" i="1" l="1"/>
  <c r="L193" i="1"/>
  <c r="M193" i="1"/>
  <c r="J193" i="1"/>
  <c r="O193" i="1"/>
  <c r="P193" i="1"/>
  <c r="N193" i="1"/>
  <c r="C194" i="1"/>
  <c r="Q193" i="1"/>
  <c r="R193" i="1"/>
  <c r="A193" i="1"/>
  <c r="B193" i="1"/>
  <c r="P534" i="1"/>
  <c r="N550" i="1"/>
  <c r="O547" i="1"/>
  <c r="A550" i="1"/>
  <c r="A541" i="1"/>
  <c r="M553" i="1"/>
  <c r="O542" i="1"/>
  <c r="L541" i="1"/>
  <c r="B553" i="1"/>
  <c r="A542" i="1"/>
  <c r="A533" i="1"/>
  <c r="P550" i="1"/>
  <c r="M549" i="1"/>
  <c r="K543" i="1"/>
  <c r="N541" i="1"/>
  <c r="O535" i="1"/>
  <c r="B550" i="1"/>
  <c r="B541" i="1"/>
  <c r="N554" i="1"/>
  <c r="O550" i="1"/>
  <c r="L549" i="1"/>
  <c r="P542" i="1"/>
  <c r="M541" i="1"/>
  <c r="K535" i="1"/>
  <c r="B549" i="1"/>
  <c r="B538" i="1"/>
  <c r="L552" i="1"/>
  <c r="M550" i="1"/>
  <c r="N546" i="1"/>
  <c r="N542" i="1"/>
  <c r="O539" i="1"/>
  <c r="O534" i="1"/>
  <c r="A549" i="1"/>
  <c r="A538" i="1"/>
  <c r="J552" i="1"/>
  <c r="K550" i="1"/>
  <c r="M545" i="1"/>
  <c r="M542" i="1"/>
  <c r="N538" i="1"/>
  <c r="N534" i="1"/>
  <c r="B546" i="1"/>
  <c r="B534" i="1"/>
  <c r="P551" i="1"/>
  <c r="J550" i="1"/>
  <c r="L544" i="1"/>
  <c r="K542" i="1"/>
  <c r="M537" i="1"/>
  <c r="M534" i="1"/>
  <c r="B554" i="1"/>
  <c r="A546" i="1"/>
  <c r="A534" i="1"/>
  <c r="O551" i="1"/>
  <c r="O549" i="1"/>
  <c r="P543" i="1"/>
  <c r="J542" i="1"/>
  <c r="L536" i="1"/>
  <c r="K534" i="1"/>
  <c r="A554" i="1"/>
  <c r="B542" i="1"/>
  <c r="B533" i="1"/>
  <c r="K551" i="1"/>
  <c r="N549" i="1"/>
  <c r="O543" i="1"/>
  <c r="O541" i="1"/>
  <c r="P535" i="1"/>
  <c r="J534" i="1"/>
  <c r="P548" i="1"/>
  <c r="A553" i="1"/>
  <c r="A537" i="1"/>
  <c r="M548" i="1"/>
  <c r="L547" i="1"/>
  <c r="K546" i="1"/>
  <c r="J545" i="1"/>
  <c r="B552" i="1"/>
  <c r="B548" i="1"/>
  <c r="B544" i="1"/>
  <c r="B540" i="1"/>
  <c r="B536" i="1"/>
  <c r="B532" i="1"/>
  <c r="J554" i="1"/>
  <c r="P552" i="1"/>
  <c r="L548" i="1"/>
  <c r="K547" i="1"/>
  <c r="J546" i="1"/>
  <c r="P544" i="1"/>
  <c r="L540" i="1"/>
  <c r="K539" i="1"/>
  <c r="J538" i="1"/>
  <c r="P536" i="1"/>
  <c r="A552" i="1"/>
  <c r="A544" i="1"/>
  <c r="A540" i="1"/>
  <c r="A532" i="1"/>
  <c r="O552" i="1"/>
  <c r="A551" i="1"/>
  <c r="A547" i="1"/>
  <c r="A543" i="1"/>
  <c r="A539" i="1"/>
  <c r="A535" i="1"/>
  <c r="O554" i="1"/>
  <c r="N553" i="1"/>
  <c r="M552" i="1"/>
  <c r="L551" i="1"/>
  <c r="J549" i="1"/>
  <c r="P547" i="1"/>
  <c r="O546" i="1"/>
  <c r="N545" i="1"/>
  <c r="M544" i="1"/>
  <c r="L543" i="1"/>
  <c r="J541" i="1"/>
  <c r="P539" i="1"/>
  <c r="O538" i="1"/>
  <c r="N537" i="1"/>
  <c r="M536" i="1"/>
  <c r="L535" i="1"/>
  <c r="J533" i="1"/>
  <c r="P532" i="1"/>
  <c r="M554" i="1"/>
  <c r="L553" i="1"/>
  <c r="K552" i="1"/>
  <c r="J551" i="1"/>
  <c r="P549" i="1"/>
  <c r="O548" i="1"/>
  <c r="N547" i="1"/>
  <c r="M546" i="1"/>
  <c r="L545" i="1"/>
  <c r="K544" i="1"/>
  <c r="J543" i="1"/>
  <c r="P541" i="1"/>
  <c r="O540" i="1"/>
  <c r="N539" i="1"/>
  <c r="M538" i="1"/>
  <c r="L537" i="1"/>
  <c r="K536" i="1"/>
  <c r="J535" i="1"/>
  <c r="P533" i="1"/>
  <c r="O532" i="1"/>
  <c r="B545" i="1"/>
  <c r="B537" i="1"/>
  <c r="L554" i="1"/>
  <c r="K553" i="1"/>
  <c r="N548" i="1"/>
  <c r="M547" i="1"/>
  <c r="L546" i="1"/>
  <c r="K545" i="1"/>
  <c r="J544" i="1"/>
  <c r="N540" i="1"/>
  <c r="M539" i="1"/>
  <c r="L538" i="1"/>
  <c r="K537" i="1"/>
  <c r="J536" i="1"/>
  <c r="O533" i="1"/>
  <c r="N532" i="1"/>
  <c r="N533" i="1"/>
  <c r="M532" i="1"/>
  <c r="M533" i="1"/>
  <c r="L532" i="1"/>
  <c r="L533" i="1"/>
  <c r="K532" i="1"/>
  <c r="P540" i="1"/>
  <c r="A545" i="1"/>
  <c r="K554" i="1"/>
  <c r="J553" i="1"/>
  <c r="M540" i="1"/>
  <c r="L539" i="1"/>
  <c r="K538" i="1"/>
  <c r="J537" i="1"/>
  <c r="A548" i="1"/>
  <c r="A536" i="1"/>
  <c r="P553" i="1"/>
  <c r="N551" i="1"/>
  <c r="K548" i="1"/>
  <c r="J547" i="1"/>
  <c r="P545" i="1"/>
  <c r="O544" i="1"/>
  <c r="N543" i="1"/>
  <c r="K540" i="1"/>
  <c r="J539" i="1"/>
  <c r="P537" i="1"/>
  <c r="O536" i="1"/>
  <c r="N535" i="1"/>
  <c r="B551" i="1"/>
  <c r="B543" i="1"/>
  <c r="B535" i="1"/>
  <c r="J530" i="1"/>
  <c r="K530" i="1"/>
  <c r="L530" i="1"/>
  <c r="M530" i="1"/>
  <c r="N530" i="1"/>
  <c r="O530" i="1"/>
  <c r="P530" i="1"/>
  <c r="Q530" i="1"/>
  <c r="A530" i="1"/>
  <c r="B530" i="1"/>
  <c r="P194" i="1" l="1"/>
  <c r="B194" i="1"/>
  <c r="R194" i="1"/>
  <c r="M194" i="1"/>
  <c r="Q194" i="1"/>
  <c r="K194" i="1"/>
  <c r="N194" i="1"/>
  <c r="J194" i="1"/>
  <c r="C195" i="1"/>
  <c r="L194" i="1"/>
  <c r="O194" i="1"/>
  <c r="A194" i="1"/>
  <c r="J187" i="1"/>
  <c r="K187" i="1"/>
  <c r="L187" i="1"/>
  <c r="M187" i="1"/>
  <c r="N187" i="1"/>
  <c r="O187" i="1"/>
  <c r="P187" i="1"/>
  <c r="Q187" i="1"/>
  <c r="R187" i="1"/>
  <c r="A187" i="1"/>
  <c r="B187" i="1"/>
  <c r="C2010" i="1"/>
  <c r="L2010" i="1" s="1"/>
  <c r="C2011" i="1"/>
  <c r="O2011" i="1" s="1"/>
  <c r="C2012" i="1"/>
  <c r="L2012" i="1" s="1"/>
  <c r="C2009" i="1"/>
  <c r="J2009" i="1" s="1"/>
  <c r="I2012" i="1"/>
  <c r="I2011" i="1"/>
  <c r="I2010" i="1"/>
  <c r="I2009" i="1"/>
  <c r="R2008" i="1"/>
  <c r="O2008" i="1"/>
  <c r="N2008" i="1"/>
  <c r="M2008" i="1"/>
  <c r="L2008" i="1"/>
  <c r="K2008" i="1"/>
  <c r="J2008" i="1"/>
  <c r="B2008" i="1"/>
  <c r="A2008" i="1"/>
  <c r="C1985" i="1"/>
  <c r="J1985" i="1" s="1"/>
  <c r="C1986" i="1"/>
  <c r="M1986" i="1" s="1"/>
  <c r="C1987" i="1"/>
  <c r="J1987" i="1" s="1"/>
  <c r="C1984" i="1"/>
  <c r="I1987" i="1"/>
  <c r="I1986" i="1"/>
  <c r="I1985" i="1"/>
  <c r="I1984" i="1"/>
  <c r="O1983" i="1"/>
  <c r="N1983" i="1"/>
  <c r="M1983" i="1"/>
  <c r="L1983" i="1"/>
  <c r="K1983" i="1"/>
  <c r="J1983" i="1"/>
  <c r="B1983" i="1"/>
  <c r="A1983" i="1"/>
  <c r="J119" i="19"/>
  <c r="K119" i="19"/>
  <c r="Q2008" i="1" s="1"/>
  <c r="J114" i="19"/>
  <c r="P1983" i="1" s="1"/>
  <c r="K114" i="19"/>
  <c r="K1984" i="1" l="1"/>
  <c r="B1984" i="1"/>
  <c r="O195" i="1"/>
  <c r="K195" i="1"/>
  <c r="L195" i="1"/>
  <c r="P195" i="1"/>
  <c r="R195" i="1"/>
  <c r="C196" i="1"/>
  <c r="B195" i="1"/>
  <c r="A195" i="1"/>
  <c r="M195" i="1"/>
  <c r="Q195" i="1"/>
  <c r="J195" i="1"/>
  <c r="N195" i="1"/>
  <c r="P2009" i="1"/>
  <c r="R2009" i="1"/>
  <c r="A1986" i="1"/>
  <c r="Q1985" i="1"/>
  <c r="M2010" i="1"/>
  <c r="A1984" i="1"/>
  <c r="J1986" i="1"/>
  <c r="L1984" i="1"/>
  <c r="L1986" i="1"/>
  <c r="N2010" i="1"/>
  <c r="M1984" i="1"/>
  <c r="N1986" i="1"/>
  <c r="J2012" i="1"/>
  <c r="N1984" i="1"/>
  <c r="K2012" i="1"/>
  <c r="Q1983" i="1"/>
  <c r="P2008" i="1"/>
  <c r="Q2009" i="1"/>
  <c r="Q2012" i="1"/>
  <c r="N2012" i="1"/>
  <c r="R2012" i="1"/>
  <c r="A2012" i="1"/>
  <c r="A2010" i="1"/>
  <c r="K2009" i="1"/>
  <c r="M2009" i="1"/>
  <c r="L2009" i="1"/>
  <c r="B2010" i="1"/>
  <c r="O2010" i="1"/>
  <c r="J2011" i="1"/>
  <c r="R2011" i="1"/>
  <c r="M2012" i="1"/>
  <c r="P2010" i="1"/>
  <c r="K2011" i="1"/>
  <c r="A2009" i="1"/>
  <c r="N2009" i="1"/>
  <c r="Q2010" i="1"/>
  <c r="L2011" i="1"/>
  <c r="B2012" i="1"/>
  <c r="O2012" i="1"/>
  <c r="Q2011" i="1"/>
  <c r="B2009" i="1"/>
  <c r="O2009" i="1"/>
  <c r="J2010" i="1"/>
  <c r="R2010" i="1"/>
  <c r="M2011" i="1"/>
  <c r="P2012" i="1"/>
  <c r="K2010" i="1"/>
  <c r="A2011" i="1"/>
  <c r="N2011" i="1"/>
  <c r="P2011" i="1"/>
  <c r="B2011" i="1"/>
  <c r="Q1987" i="1"/>
  <c r="K1986" i="1"/>
  <c r="J1984" i="1"/>
  <c r="O1984" i="1"/>
  <c r="K1985" i="1"/>
  <c r="B1986" i="1"/>
  <c r="O1986" i="1"/>
  <c r="K1987" i="1"/>
  <c r="P1984" i="1"/>
  <c r="L1985" i="1"/>
  <c r="P1986" i="1"/>
  <c r="L1987" i="1"/>
  <c r="Q1984" i="1"/>
  <c r="M1985" i="1"/>
  <c r="Q1986" i="1"/>
  <c r="M1987" i="1"/>
  <c r="A1985" i="1"/>
  <c r="N1985" i="1"/>
  <c r="A1987" i="1"/>
  <c r="N1987" i="1"/>
  <c r="B1985" i="1"/>
  <c r="O1985" i="1"/>
  <c r="B1987" i="1"/>
  <c r="O1987" i="1"/>
  <c r="P1985" i="1"/>
  <c r="P1987" i="1"/>
  <c r="Q196" i="1" l="1"/>
  <c r="R196" i="1"/>
  <c r="B196" i="1"/>
  <c r="M196" i="1"/>
  <c r="J196" i="1"/>
  <c r="K196" i="1"/>
  <c r="A196" i="1"/>
  <c r="O196" i="1"/>
  <c r="C197" i="1"/>
  <c r="P196" i="1"/>
  <c r="N196" i="1"/>
  <c r="L196" i="1"/>
  <c r="H112" i="8"/>
  <c r="H118" i="8" s="1"/>
  <c r="I112" i="8"/>
  <c r="I118" i="8" s="1"/>
  <c r="H113" i="8"/>
  <c r="H119" i="8" s="1"/>
  <c r="I113" i="8"/>
  <c r="I119" i="8" s="1"/>
  <c r="H114" i="8"/>
  <c r="H120" i="8" s="1"/>
  <c r="I114" i="8"/>
  <c r="I120" i="8" s="1"/>
  <c r="H115" i="8"/>
  <c r="H121" i="8" s="1"/>
  <c r="I115" i="8"/>
  <c r="I121" i="8" s="1"/>
  <c r="I111" i="8"/>
  <c r="I117" i="8" s="1"/>
  <c r="H111" i="8"/>
  <c r="H117" i="8" s="1"/>
  <c r="C1935" i="1"/>
  <c r="C1870" i="1"/>
  <c r="C527" i="1"/>
  <c r="A527" i="1" s="1"/>
  <c r="C503" i="1"/>
  <c r="B503" i="1" s="1"/>
  <c r="C475" i="1"/>
  <c r="M475" i="1" s="1"/>
  <c r="C427" i="1"/>
  <c r="A427" i="1" s="1"/>
  <c r="C403" i="1"/>
  <c r="A403" i="1" s="1"/>
  <c r="C379" i="1"/>
  <c r="A379" i="1" s="1"/>
  <c r="C354" i="1"/>
  <c r="J354" i="1" s="1"/>
  <c r="C329" i="1"/>
  <c r="A329" i="1" s="1"/>
  <c r="C277" i="1"/>
  <c r="A277" i="1" s="1"/>
  <c r="J528" i="1"/>
  <c r="K528" i="1"/>
  <c r="L528" i="1"/>
  <c r="M528" i="1"/>
  <c r="N528" i="1"/>
  <c r="O528" i="1"/>
  <c r="P528" i="1"/>
  <c r="Q528" i="1"/>
  <c r="R528" i="1"/>
  <c r="A528" i="1"/>
  <c r="B528" i="1"/>
  <c r="G117" i="8"/>
  <c r="G118" i="8"/>
  <c r="G119" i="8"/>
  <c r="G120" i="8"/>
  <c r="G121" i="8"/>
  <c r="H116" i="8"/>
  <c r="I116" i="8"/>
  <c r="G116" i="8"/>
  <c r="F116" i="8"/>
  <c r="F114" i="8"/>
  <c r="B17" i="18"/>
  <c r="F121" i="8" s="1"/>
  <c r="J303" i="1"/>
  <c r="K303" i="1"/>
  <c r="L303" i="1"/>
  <c r="M303" i="1"/>
  <c r="N303" i="1"/>
  <c r="O303" i="1"/>
  <c r="P303" i="1"/>
  <c r="Q303" i="1"/>
  <c r="R303" i="1"/>
  <c r="A303" i="1"/>
  <c r="B303" i="1"/>
  <c r="C1115" i="1"/>
  <c r="N1115" i="1" s="1"/>
  <c r="C1116" i="1"/>
  <c r="N1116" i="1" s="1"/>
  <c r="C1117" i="1"/>
  <c r="O1117" i="1" s="1"/>
  <c r="C1118" i="1"/>
  <c r="L1118" i="1" s="1"/>
  <c r="C1119" i="1"/>
  <c r="O1119" i="1" s="1"/>
  <c r="C1120" i="1"/>
  <c r="J1120" i="1" s="1"/>
  <c r="C1121" i="1"/>
  <c r="Q1121" i="1" s="1"/>
  <c r="C1122" i="1"/>
  <c r="P1122" i="1" s="1"/>
  <c r="C1123" i="1"/>
  <c r="N1123" i="1" s="1"/>
  <c r="C1124" i="1"/>
  <c r="K1124" i="1" s="1"/>
  <c r="C1125" i="1"/>
  <c r="O1125" i="1" s="1"/>
  <c r="C1126" i="1"/>
  <c r="O1126" i="1" s="1"/>
  <c r="C1127" i="1"/>
  <c r="L1127" i="1" s="1"/>
  <c r="C1128" i="1"/>
  <c r="M1128" i="1" s="1"/>
  <c r="C1129" i="1"/>
  <c r="R1129" i="1" s="1"/>
  <c r="C1130" i="1"/>
  <c r="A1130" i="1" s="1"/>
  <c r="C1131" i="1"/>
  <c r="Q1131" i="1" s="1"/>
  <c r="C1132" i="1"/>
  <c r="K1132" i="1" s="1"/>
  <c r="C1133" i="1"/>
  <c r="K1133" i="1" s="1"/>
  <c r="C1134" i="1"/>
  <c r="N1134" i="1" s="1"/>
  <c r="C1135" i="1"/>
  <c r="N1135" i="1" s="1"/>
  <c r="C1136" i="1"/>
  <c r="O1136" i="1" s="1"/>
  <c r="C1137" i="1"/>
  <c r="A1137" i="1" s="1"/>
  <c r="C1138" i="1"/>
  <c r="B1138" i="1" s="1"/>
  <c r="C1139" i="1"/>
  <c r="Q1139" i="1" s="1"/>
  <c r="C1140" i="1"/>
  <c r="K1140" i="1" s="1"/>
  <c r="C1141" i="1"/>
  <c r="K1141" i="1" s="1"/>
  <c r="C1142" i="1"/>
  <c r="L1142" i="1" s="1"/>
  <c r="C1143" i="1"/>
  <c r="L1143" i="1" s="1"/>
  <c r="C1144" i="1"/>
  <c r="Q1144" i="1" s="1"/>
  <c r="C1145" i="1"/>
  <c r="A1145" i="1" s="1"/>
  <c r="C1146" i="1"/>
  <c r="O1146" i="1" s="1"/>
  <c r="C1147" i="1"/>
  <c r="Q1147" i="1" s="1"/>
  <c r="C1148" i="1"/>
  <c r="M1148" i="1" s="1"/>
  <c r="C1149" i="1"/>
  <c r="N1149" i="1" s="1"/>
  <c r="C1150" i="1"/>
  <c r="Q1150" i="1" s="1"/>
  <c r="C1151" i="1"/>
  <c r="Q1151" i="1" s="1"/>
  <c r="C1152" i="1"/>
  <c r="M1152" i="1" s="1"/>
  <c r="C1153" i="1"/>
  <c r="A1153" i="1" s="1"/>
  <c r="C1154" i="1"/>
  <c r="O1154" i="1" s="1"/>
  <c r="C1155" i="1"/>
  <c r="N1155" i="1" s="1"/>
  <c r="C1156" i="1"/>
  <c r="O1156" i="1" s="1"/>
  <c r="C1157" i="1"/>
  <c r="Q1157" i="1" s="1"/>
  <c r="C1158" i="1"/>
  <c r="N1158" i="1" s="1"/>
  <c r="C1159" i="1"/>
  <c r="A1159" i="1" s="1"/>
  <c r="C1160" i="1"/>
  <c r="Q1160" i="1" s="1"/>
  <c r="C1161" i="1"/>
  <c r="J1161" i="1" s="1"/>
  <c r="C1162" i="1"/>
  <c r="P1162" i="1" s="1"/>
  <c r="C1163" i="1"/>
  <c r="N1163" i="1" s="1"/>
  <c r="C1164" i="1"/>
  <c r="Q1164" i="1" s="1"/>
  <c r="C1165" i="1"/>
  <c r="L1165" i="1" s="1"/>
  <c r="C1166" i="1"/>
  <c r="L1166" i="1" s="1"/>
  <c r="C1167" i="1"/>
  <c r="R1167" i="1" s="1"/>
  <c r="C1168" i="1"/>
  <c r="M1168" i="1" s="1"/>
  <c r="C1169" i="1"/>
  <c r="P1169" i="1" s="1"/>
  <c r="C1170" i="1"/>
  <c r="O1170" i="1" s="1"/>
  <c r="C1171" i="1"/>
  <c r="Q1171" i="1" s="1"/>
  <c r="C1172" i="1"/>
  <c r="K1172" i="1" s="1"/>
  <c r="C1173" i="1"/>
  <c r="O1173" i="1" s="1"/>
  <c r="C1174" i="1"/>
  <c r="P1174" i="1" s="1"/>
  <c r="C1175" i="1"/>
  <c r="J1175" i="1" s="1"/>
  <c r="C1176" i="1"/>
  <c r="Q1176" i="1" s="1"/>
  <c r="C1177" i="1"/>
  <c r="Q1177" i="1" s="1"/>
  <c r="C1178" i="1"/>
  <c r="P1178" i="1" s="1"/>
  <c r="C1179" i="1"/>
  <c r="Q1179" i="1" s="1"/>
  <c r="C1180" i="1"/>
  <c r="J1180" i="1" s="1"/>
  <c r="C1181" i="1"/>
  <c r="J1181" i="1" s="1"/>
  <c r="C1182" i="1"/>
  <c r="M1182" i="1" s="1"/>
  <c r="C1183" i="1"/>
  <c r="A1183" i="1" s="1"/>
  <c r="C1184" i="1"/>
  <c r="M1184" i="1" s="1"/>
  <c r="C1185" i="1"/>
  <c r="R1185" i="1" s="1"/>
  <c r="C1186" i="1"/>
  <c r="A1186" i="1" s="1"/>
  <c r="C1187" i="1"/>
  <c r="Q1187" i="1" s="1"/>
  <c r="C1188" i="1"/>
  <c r="M1188" i="1" s="1"/>
  <c r="C1189" i="1"/>
  <c r="L1189" i="1" s="1"/>
  <c r="C1190" i="1"/>
  <c r="K1190" i="1" s="1"/>
  <c r="C1191" i="1"/>
  <c r="L1191" i="1" s="1"/>
  <c r="C1192" i="1"/>
  <c r="P1192" i="1" s="1"/>
  <c r="C1193" i="1"/>
  <c r="A1193" i="1" s="1"/>
  <c r="C1194" i="1"/>
  <c r="Q1194" i="1" s="1"/>
  <c r="C1195" i="1"/>
  <c r="Q1195" i="1" s="1"/>
  <c r="C1196" i="1"/>
  <c r="P1196" i="1" s="1"/>
  <c r="C1197" i="1"/>
  <c r="O1197" i="1" s="1"/>
  <c r="C1198" i="1"/>
  <c r="P1198" i="1" s="1"/>
  <c r="C1199" i="1"/>
  <c r="J1199" i="1" s="1"/>
  <c r="C1200" i="1"/>
  <c r="K1200" i="1" s="1"/>
  <c r="C1201" i="1"/>
  <c r="A1201" i="1" s="1"/>
  <c r="C1202" i="1"/>
  <c r="O1202" i="1" s="1"/>
  <c r="C1203" i="1"/>
  <c r="Q1203" i="1" s="1"/>
  <c r="C1204" i="1"/>
  <c r="K1204" i="1" s="1"/>
  <c r="C1205" i="1"/>
  <c r="J1205" i="1" s="1"/>
  <c r="C1206" i="1"/>
  <c r="K1206" i="1" s="1"/>
  <c r="C1207" i="1"/>
  <c r="L1207" i="1" s="1"/>
  <c r="C1208" i="1"/>
  <c r="N1208" i="1" s="1"/>
  <c r="C1209" i="1"/>
  <c r="A1209" i="1" s="1"/>
  <c r="C1210" i="1"/>
  <c r="O1210" i="1" s="1"/>
  <c r="C1211" i="1"/>
  <c r="Q1211" i="1" s="1"/>
  <c r="C1212" i="1"/>
  <c r="O1212" i="1" s="1"/>
  <c r="C1213" i="1"/>
  <c r="M1213" i="1" s="1"/>
  <c r="C1214" i="1"/>
  <c r="P1214" i="1" s="1"/>
  <c r="C1215" i="1"/>
  <c r="B1215" i="1" s="1"/>
  <c r="C1216" i="1"/>
  <c r="J1216" i="1" s="1"/>
  <c r="C1217" i="1"/>
  <c r="A1217" i="1" s="1"/>
  <c r="C1218" i="1"/>
  <c r="P1218" i="1" s="1"/>
  <c r="C1219" i="1"/>
  <c r="Q1219" i="1" s="1"/>
  <c r="C1220" i="1"/>
  <c r="K1220" i="1" s="1"/>
  <c r="C1221" i="1"/>
  <c r="P1221" i="1" s="1"/>
  <c r="C1222" i="1"/>
  <c r="O1222" i="1" s="1"/>
  <c r="C1223" i="1"/>
  <c r="N1223" i="1" s="1"/>
  <c r="C1224" i="1"/>
  <c r="N1224" i="1" s="1"/>
  <c r="C1225" i="1"/>
  <c r="J1225" i="1" s="1"/>
  <c r="C1226" i="1"/>
  <c r="A1226" i="1" s="1"/>
  <c r="C1227" i="1"/>
  <c r="Q1227" i="1" s="1"/>
  <c r="C1228" i="1"/>
  <c r="P1228" i="1" s="1"/>
  <c r="C1229" i="1"/>
  <c r="J1229" i="1" s="1"/>
  <c r="C1230" i="1"/>
  <c r="Q1230" i="1" s="1"/>
  <c r="C1231" i="1"/>
  <c r="O1231" i="1" s="1"/>
  <c r="C1232" i="1"/>
  <c r="Q1232" i="1" s="1"/>
  <c r="C1233" i="1"/>
  <c r="P1233" i="1" s="1"/>
  <c r="C1234" i="1"/>
  <c r="P1234" i="1" s="1"/>
  <c r="C1235" i="1"/>
  <c r="Q1235" i="1" s="1"/>
  <c r="C1236" i="1"/>
  <c r="K1236" i="1" s="1"/>
  <c r="C1237" i="1"/>
  <c r="L1237" i="1" s="1"/>
  <c r="C1238" i="1"/>
  <c r="K1238" i="1" s="1"/>
  <c r="C1239" i="1"/>
  <c r="P1239" i="1" s="1"/>
  <c r="C1240" i="1"/>
  <c r="L1240" i="1" s="1"/>
  <c r="C1241" i="1"/>
  <c r="A1241" i="1" s="1"/>
  <c r="C1242" i="1"/>
  <c r="A1242" i="1" s="1"/>
  <c r="C1243" i="1"/>
  <c r="Q1243" i="1" s="1"/>
  <c r="C1244" i="1"/>
  <c r="N1244" i="1" s="1"/>
  <c r="C1245" i="1"/>
  <c r="N1245" i="1" s="1"/>
  <c r="C1246" i="1"/>
  <c r="M1246" i="1" s="1"/>
  <c r="C1247" i="1"/>
  <c r="J1247" i="1" s="1"/>
  <c r="C1248" i="1"/>
  <c r="P1248" i="1" s="1"/>
  <c r="C1249" i="1"/>
  <c r="P1249" i="1" s="1"/>
  <c r="C1250" i="1"/>
  <c r="O1250" i="1" s="1"/>
  <c r="C1251" i="1"/>
  <c r="Q1251" i="1" s="1"/>
  <c r="C1252" i="1"/>
  <c r="J1252" i="1" s="1"/>
  <c r="C1253" i="1"/>
  <c r="Q1253" i="1" s="1"/>
  <c r="C1254" i="1"/>
  <c r="P1254" i="1" s="1"/>
  <c r="C1255" i="1"/>
  <c r="Q1255" i="1" s="1"/>
  <c r="C1256" i="1"/>
  <c r="L1256" i="1" s="1"/>
  <c r="C1257" i="1"/>
  <c r="J1257" i="1" s="1"/>
  <c r="C1258" i="1"/>
  <c r="O1258" i="1" s="1"/>
  <c r="C1259" i="1"/>
  <c r="Q1259" i="1" s="1"/>
  <c r="C1260" i="1"/>
  <c r="N1260" i="1" s="1"/>
  <c r="C1261" i="1"/>
  <c r="K1261" i="1" s="1"/>
  <c r="C1262" i="1"/>
  <c r="J1262" i="1" s="1"/>
  <c r="C1263" i="1"/>
  <c r="N1263" i="1" s="1"/>
  <c r="C1264" i="1"/>
  <c r="P1264" i="1" s="1"/>
  <c r="C1265" i="1"/>
  <c r="O1265" i="1" s="1"/>
  <c r="C1266" i="1"/>
  <c r="M1266" i="1" s="1"/>
  <c r="C1267" i="1"/>
  <c r="O1267" i="1" s="1"/>
  <c r="C1268" i="1"/>
  <c r="Q1268" i="1" s="1"/>
  <c r="C1269" i="1"/>
  <c r="M1269" i="1" s="1"/>
  <c r="C1270" i="1"/>
  <c r="L1270" i="1" s="1"/>
  <c r="C1271" i="1"/>
  <c r="O1271" i="1" s="1"/>
  <c r="C1272" i="1"/>
  <c r="L1272" i="1" s="1"/>
  <c r="C1273" i="1"/>
  <c r="L1273" i="1" s="1"/>
  <c r="C1274" i="1"/>
  <c r="O1274" i="1" s="1"/>
  <c r="C1275" i="1"/>
  <c r="P1275" i="1" s="1"/>
  <c r="C1276" i="1"/>
  <c r="M1276" i="1" s="1"/>
  <c r="C1277" i="1"/>
  <c r="O1277" i="1" s="1"/>
  <c r="C1278" i="1"/>
  <c r="N1278" i="1" s="1"/>
  <c r="C1279" i="1"/>
  <c r="A1279" i="1" s="1"/>
  <c r="C1280" i="1"/>
  <c r="P1280" i="1" s="1"/>
  <c r="C1281" i="1"/>
  <c r="Q1281" i="1" s="1"/>
  <c r="C1282" i="1"/>
  <c r="Q1282" i="1" s="1"/>
  <c r="C1283" i="1"/>
  <c r="Q1283" i="1" s="1"/>
  <c r="C1284" i="1"/>
  <c r="O1284" i="1" s="1"/>
  <c r="C1285" i="1"/>
  <c r="Q1285" i="1" s="1"/>
  <c r="C1286" i="1"/>
  <c r="P1286" i="1" s="1"/>
  <c r="C1287" i="1"/>
  <c r="A1287" i="1" s="1"/>
  <c r="C1288" i="1"/>
  <c r="K1288" i="1" s="1"/>
  <c r="C1289" i="1"/>
  <c r="L1289" i="1" s="1"/>
  <c r="C1290" i="1"/>
  <c r="J1290" i="1" s="1"/>
  <c r="C1291" i="1"/>
  <c r="J1291" i="1" s="1"/>
  <c r="C1292" i="1"/>
  <c r="Q1292" i="1" s="1"/>
  <c r="C1293" i="1"/>
  <c r="J1293" i="1" s="1"/>
  <c r="C1294" i="1"/>
  <c r="Q1294" i="1" s="1"/>
  <c r="C1295" i="1"/>
  <c r="J1295" i="1" s="1"/>
  <c r="C1296" i="1"/>
  <c r="O1296" i="1" s="1"/>
  <c r="C1297" i="1"/>
  <c r="L1297" i="1" s="1"/>
  <c r="C1298" i="1"/>
  <c r="J1298" i="1" s="1"/>
  <c r="C1299" i="1"/>
  <c r="K1299" i="1" s="1"/>
  <c r="C1300" i="1"/>
  <c r="L1300" i="1" s="1"/>
  <c r="C1301" i="1"/>
  <c r="K1301" i="1" s="1"/>
  <c r="C1302" i="1"/>
  <c r="J1302" i="1" s="1"/>
  <c r="C1303" i="1"/>
  <c r="A1303" i="1" s="1"/>
  <c r="C1304" i="1"/>
  <c r="K1304" i="1" s="1"/>
  <c r="C1305" i="1"/>
  <c r="L1305" i="1" s="1"/>
  <c r="C1306" i="1"/>
  <c r="J1306" i="1" s="1"/>
  <c r="C1307" i="1"/>
  <c r="L1307" i="1" s="1"/>
  <c r="C1308" i="1"/>
  <c r="P1308" i="1" s="1"/>
  <c r="C1309" i="1"/>
  <c r="M1309" i="1" s="1"/>
  <c r="C1310" i="1"/>
  <c r="L1310" i="1" s="1"/>
  <c r="C1311" i="1"/>
  <c r="P1311" i="1" s="1"/>
  <c r="C1312" i="1"/>
  <c r="O1312" i="1" s="1"/>
  <c r="C1114" i="1"/>
  <c r="P1114" i="1" s="1"/>
  <c r="J1113" i="1"/>
  <c r="K1113" i="1"/>
  <c r="L1113" i="1"/>
  <c r="M1113" i="1"/>
  <c r="N1113" i="1"/>
  <c r="O1113" i="1"/>
  <c r="P1113" i="1"/>
  <c r="Q1113" i="1"/>
  <c r="R1113" i="1"/>
  <c r="N1143" i="1"/>
  <c r="Q1143" i="1"/>
  <c r="L1183" i="1"/>
  <c r="O1183" i="1"/>
  <c r="A1113" i="1"/>
  <c r="B1113" i="1"/>
  <c r="N1191" i="1" l="1"/>
  <c r="R1191" i="1"/>
  <c r="A1248" i="1"/>
  <c r="B1223" i="1"/>
  <c r="B1183" i="1"/>
  <c r="O1303" i="1"/>
  <c r="P1263" i="1"/>
  <c r="A1224" i="1"/>
  <c r="B1143" i="1"/>
  <c r="R1223" i="1"/>
  <c r="B1264" i="1"/>
  <c r="M1223" i="1"/>
  <c r="L1223" i="1"/>
  <c r="O1192" i="1"/>
  <c r="K1191" i="1"/>
  <c r="A1191" i="1"/>
  <c r="O1151" i="1"/>
  <c r="J1191" i="1"/>
  <c r="K1151" i="1"/>
  <c r="A197" i="1"/>
  <c r="B197" i="1"/>
  <c r="R197" i="1"/>
  <c r="P197" i="1"/>
  <c r="M197" i="1"/>
  <c r="L197" i="1"/>
  <c r="N197" i="1"/>
  <c r="Q197" i="1"/>
  <c r="J197" i="1"/>
  <c r="K197" i="1"/>
  <c r="C198" i="1"/>
  <c r="O197" i="1"/>
  <c r="M1247" i="1"/>
  <c r="O1248" i="1"/>
  <c r="Q1231" i="1"/>
  <c r="N1271" i="1"/>
  <c r="M1271" i="1"/>
  <c r="Q1271" i="1"/>
  <c r="A1128" i="1"/>
  <c r="Q1215" i="1"/>
  <c r="P1303" i="1"/>
  <c r="O1295" i="1"/>
  <c r="L1295" i="1"/>
  <c r="Q1288" i="1"/>
  <c r="A1264" i="1"/>
  <c r="B1263" i="1"/>
  <c r="K1263" i="1"/>
  <c r="B1248" i="1"/>
  <c r="J1263" i="1"/>
  <c r="O1175" i="1"/>
  <c r="M1159" i="1"/>
  <c r="P1151" i="1"/>
  <c r="M1312" i="1"/>
  <c r="M1135" i="1"/>
  <c r="R1311" i="1"/>
  <c r="A1311" i="1"/>
  <c r="Q1119" i="1"/>
  <c r="A1239" i="1"/>
  <c r="A1135" i="1"/>
  <c r="M1255" i="1"/>
  <c r="M1231" i="1"/>
  <c r="A1295" i="1"/>
  <c r="N1311" i="1"/>
  <c r="N1231" i="1"/>
  <c r="J1135" i="1"/>
  <c r="O1311" i="1"/>
  <c r="B1271" i="1"/>
  <c r="J1311" i="1"/>
  <c r="A1271" i="1"/>
  <c r="B1231" i="1"/>
  <c r="A1175" i="1"/>
  <c r="M1311" i="1"/>
  <c r="N1303" i="1"/>
  <c r="R1287" i="1"/>
  <c r="L1271" i="1"/>
  <c r="P1255" i="1"/>
  <c r="O1239" i="1"/>
  <c r="L1231" i="1"/>
  <c r="K1223" i="1"/>
  <c r="Q1191" i="1"/>
  <c r="R1183" i="1"/>
  <c r="N1175" i="1"/>
  <c r="N1151" i="1"/>
  <c r="K1143" i="1"/>
  <c r="A1231" i="1"/>
  <c r="B1151" i="1"/>
  <c r="L1311" i="1"/>
  <c r="M1303" i="1"/>
  <c r="O1279" i="1"/>
  <c r="K1271" i="1"/>
  <c r="O1255" i="1"/>
  <c r="N1239" i="1"/>
  <c r="K1231" i="1"/>
  <c r="J1223" i="1"/>
  <c r="P1191" i="1"/>
  <c r="Q1183" i="1"/>
  <c r="M1175" i="1"/>
  <c r="M1151" i="1"/>
  <c r="J1143" i="1"/>
  <c r="B1311" i="1"/>
  <c r="A1151" i="1"/>
  <c r="K1311" i="1"/>
  <c r="L1303" i="1"/>
  <c r="R1271" i="1"/>
  <c r="J1271" i="1"/>
  <c r="N1255" i="1"/>
  <c r="R1231" i="1"/>
  <c r="J1231" i="1"/>
  <c r="R1215" i="1"/>
  <c r="O1191" i="1"/>
  <c r="P1183" i="1"/>
  <c r="Q1167" i="1"/>
  <c r="L1151" i="1"/>
  <c r="R1135" i="1"/>
  <c r="B1303" i="1"/>
  <c r="A1263" i="1"/>
  <c r="A1215" i="1"/>
  <c r="A1143" i="1"/>
  <c r="Q1311" i="1"/>
  <c r="R1303" i="1"/>
  <c r="N1295" i="1"/>
  <c r="P1271" i="1"/>
  <c r="M1263" i="1"/>
  <c r="L1255" i="1"/>
  <c r="P1231" i="1"/>
  <c r="Q1223" i="1"/>
  <c r="R1207" i="1"/>
  <c r="M1191" i="1"/>
  <c r="N1183" i="1"/>
  <c r="R1151" i="1"/>
  <c r="J1151" i="1"/>
  <c r="L1135" i="1"/>
  <c r="B1295" i="1"/>
  <c r="B1191" i="1"/>
  <c r="B1135" i="1"/>
  <c r="Q1303" i="1"/>
  <c r="M1295" i="1"/>
  <c r="L1263" i="1"/>
  <c r="K1255" i="1"/>
  <c r="P1223" i="1"/>
  <c r="K1207" i="1"/>
  <c r="M1183" i="1"/>
  <c r="R1143" i="1"/>
  <c r="K1135" i="1"/>
  <c r="B1207" i="1"/>
  <c r="Q1287" i="1"/>
  <c r="J1207" i="1"/>
  <c r="A1207" i="1"/>
  <c r="M1239" i="1"/>
  <c r="B1200" i="1"/>
  <c r="L1239" i="1"/>
  <c r="N1167" i="1"/>
  <c r="A1200" i="1"/>
  <c r="N1287" i="1"/>
  <c r="K1239" i="1"/>
  <c r="M1167" i="1"/>
  <c r="B1199" i="1"/>
  <c r="B1127" i="1"/>
  <c r="M1287" i="1"/>
  <c r="O1199" i="1"/>
  <c r="L1167" i="1"/>
  <c r="B1255" i="1"/>
  <c r="A1199" i="1"/>
  <c r="A1127" i="1"/>
  <c r="J1255" i="1"/>
  <c r="K1167" i="1"/>
  <c r="A1255" i="1"/>
  <c r="B1119" i="1"/>
  <c r="K1287" i="1"/>
  <c r="O1215" i="1"/>
  <c r="M1199" i="1"/>
  <c r="J1167" i="1"/>
  <c r="N1127" i="1"/>
  <c r="A1119" i="1"/>
  <c r="K1303" i="1"/>
  <c r="J1287" i="1"/>
  <c r="R1263" i="1"/>
  <c r="R1247" i="1"/>
  <c r="N1215" i="1"/>
  <c r="L1199" i="1"/>
  <c r="K1183" i="1"/>
  <c r="R1159" i="1"/>
  <c r="P1143" i="1"/>
  <c r="M1127" i="1"/>
  <c r="A1304" i="1"/>
  <c r="B1184" i="1"/>
  <c r="J1303" i="1"/>
  <c r="O1280" i="1"/>
  <c r="Q1263" i="1"/>
  <c r="Q1247" i="1"/>
  <c r="M1215" i="1"/>
  <c r="K1199" i="1"/>
  <c r="J1183" i="1"/>
  <c r="Q1159" i="1"/>
  <c r="O1143" i="1"/>
  <c r="K1127" i="1"/>
  <c r="P1167" i="1"/>
  <c r="P1287" i="1"/>
  <c r="R1199" i="1"/>
  <c r="O1167" i="1"/>
  <c r="O1287" i="1"/>
  <c r="Q1199" i="1"/>
  <c r="P1199" i="1"/>
  <c r="R1127" i="1"/>
  <c r="J1239" i="1"/>
  <c r="Q1127" i="1"/>
  <c r="L1287" i="1"/>
  <c r="P1215" i="1"/>
  <c r="N1199" i="1"/>
  <c r="O1127" i="1"/>
  <c r="B1247" i="1"/>
  <c r="R1295" i="1"/>
  <c r="R1279" i="1"/>
  <c r="P1247" i="1"/>
  <c r="L1215" i="1"/>
  <c r="R1175" i="1"/>
  <c r="P1159" i="1"/>
  <c r="J1127" i="1"/>
  <c r="A1247" i="1"/>
  <c r="Q1295" i="1"/>
  <c r="Q1279" i="1"/>
  <c r="O1263" i="1"/>
  <c r="O1247" i="1"/>
  <c r="K1215" i="1"/>
  <c r="Q1175" i="1"/>
  <c r="O1159" i="1"/>
  <c r="M1143" i="1"/>
  <c r="M1120" i="1"/>
  <c r="B1296" i="1"/>
  <c r="B1239" i="1"/>
  <c r="B1175" i="1"/>
  <c r="P1295" i="1"/>
  <c r="P1279" i="1"/>
  <c r="N1247" i="1"/>
  <c r="J1215" i="1"/>
  <c r="P1175" i="1"/>
  <c r="N1159" i="1"/>
  <c r="R1119" i="1"/>
  <c r="B1167" i="1"/>
  <c r="N1279" i="1"/>
  <c r="L1247" i="1"/>
  <c r="Q1207" i="1"/>
  <c r="L1159" i="1"/>
  <c r="N1119" i="1"/>
  <c r="B1287" i="1"/>
  <c r="A1167" i="1"/>
  <c r="M1279" i="1"/>
  <c r="K1247" i="1"/>
  <c r="P1207" i="1"/>
  <c r="K1159" i="1"/>
  <c r="M1119" i="1"/>
  <c r="B1159" i="1"/>
  <c r="L1279" i="1"/>
  <c r="O1207" i="1"/>
  <c r="L1175" i="1"/>
  <c r="J1159" i="1"/>
  <c r="Q1135" i="1"/>
  <c r="L1119" i="1"/>
  <c r="A1280" i="1"/>
  <c r="K1295" i="1"/>
  <c r="K1279" i="1"/>
  <c r="Q1256" i="1"/>
  <c r="R1239" i="1"/>
  <c r="N1207" i="1"/>
  <c r="K1175" i="1"/>
  <c r="P1135" i="1"/>
  <c r="J1119" i="1"/>
  <c r="B1279" i="1"/>
  <c r="A1223" i="1"/>
  <c r="J1279" i="1"/>
  <c r="R1255" i="1"/>
  <c r="Q1239" i="1"/>
  <c r="O1223" i="1"/>
  <c r="M1207" i="1"/>
  <c r="O1135" i="1"/>
  <c r="F115" i="8"/>
  <c r="F117" i="8"/>
  <c r="F110" i="8"/>
  <c r="F118" i="8"/>
  <c r="F111" i="8"/>
  <c r="F119" i="8"/>
  <c r="F112" i="8"/>
  <c r="F120" i="8"/>
  <c r="F113" i="8"/>
  <c r="M1158" i="1"/>
  <c r="A1288" i="1"/>
  <c r="J1117" i="1"/>
  <c r="M1134" i="1"/>
  <c r="J1220" i="1"/>
  <c r="O1214" i="1"/>
  <c r="A1296" i="1"/>
  <c r="B1240" i="1"/>
  <c r="B1216" i="1"/>
  <c r="B1176" i="1"/>
  <c r="N1280" i="1"/>
  <c r="R1152" i="1"/>
  <c r="B1256" i="1"/>
  <c r="A1216" i="1"/>
  <c r="A1176" i="1"/>
  <c r="J1304" i="1"/>
  <c r="M1208" i="1"/>
  <c r="P1176" i="1"/>
  <c r="B1272" i="1"/>
  <c r="B1192" i="1"/>
  <c r="A1144" i="1"/>
  <c r="B1120" i="1"/>
  <c r="K1272" i="1"/>
  <c r="P1232" i="1"/>
  <c r="N1144" i="1"/>
  <c r="B1312" i="1"/>
  <c r="B1288" i="1"/>
  <c r="P1200" i="1"/>
  <c r="R1168" i="1"/>
  <c r="R1288" i="1"/>
  <c r="K1224" i="1"/>
  <c r="J1200" i="1"/>
  <c r="J1168" i="1"/>
  <c r="Q1252" i="1"/>
  <c r="R1132" i="1"/>
  <c r="M1116" i="1"/>
  <c r="A1172" i="1"/>
  <c r="J1236" i="1"/>
  <c r="B1164" i="1"/>
  <c r="J1204" i="1"/>
  <c r="O1198" i="1"/>
  <c r="N1126" i="1"/>
  <c r="K1118" i="1"/>
  <c r="B1134" i="1"/>
  <c r="O1174" i="1"/>
  <c r="A1214" i="1"/>
  <c r="M1230" i="1"/>
  <c r="R1206" i="1"/>
  <c r="P1150" i="1"/>
  <c r="A1150" i="1"/>
  <c r="J1206" i="1"/>
  <c r="R1190" i="1"/>
  <c r="P1310" i="1"/>
  <c r="J1190" i="1"/>
  <c r="B1310" i="1"/>
  <c r="K1166" i="1"/>
  <c r="K1142" i="1"/>
  <c r="A1246" i="1"/>
  <c r="L1182" i="1"/>
  <c r="K1935" i="1"/>
  <c r="B1222" i="1"/>
  <c r="B1198" i="1"/>
  <c r="B1174" i="1"/>
  <c r="A1134" i="1"/>
  <c r="L1286" i="1"/>
  <c r="P1270" i="1"/>
  <c r="N1214" i="1"/>
  <c r="Q1206" i="1"/>
  <c r="N1198" i="1"/>
  <c r="Q1190" i="1"/>
  <c r="K1182" i="1"/>
  <c r="N1174" i="1"/>
  <c r="R1166" i="1"/>
  <c r="J1166" i="1"/>
  <c r="L1158" i="1"/>
  <c r="O1150" i="1"/>
  <c r="R1142" i="1"/>
  <c r="J1142" i="1"/>
  <c r="L1134" i="1"/>
  <c r="M1126" i="1"/>
  <c r="A1198" i="1"/>
  <c r="A1174" i="1"/>
  <c r="B1118" i="1"/>
  <c r="Q1246" i="1"/>
  <c r="M1214" i="1"/>
  <c r="P1206" i="1"/>
  <c r="M1198" i="1"/>
  <c r="P1190" i="1"/>
  <c r="R1182" i="1"/>
  <c r="J1182" i="1"/>
  <c r="M1174" i="1"/>
  <c r="Q1166" i="1"/>
  <c r="K1158" i="1"/>
  <c r="N1150" i="1"/>
  <c r="Q1142" i="1"/>
  <c r="K1134" i="1"/>
  <c r="L1126" i="1"/>
  <c r="A1222" i="1"/>
  <c r="B1206" i="1"/>
  <c r="B1182" i="1"/>
  <c r="B1158" i="1"/>
  <c r="A1118" i="1"/>
  <c r="N1302" i="1"/>
  <c r="N1262" i="1"/>
  <c r="L1214" i="1"/>
  <c r="O1206" i="1"/>
  <c r="L1198" i="1"/>
  <c r="O1190" i="1"/>
  <c r="Q1182" i="1"/>
  <c r="L1174" i="1"/>
  <c r="P1166" i="1"/>
  <c r="R1158" i="1"/>
  <c r="J1158" i="1"/>
  <c r="M1150" i="1"/>
  <c r="P1142" i="1"/>
  <c r="R1134" i="1"/>
  <c r="J1134" i="1"/>
  <c r="K1126" i="1"/>
  <c r="L475" i="1"/>
  <c r="A1206" i="1"/>
  <c r="A1182" i="1"/>
  <c r="A1158" i="1"/>
  <c r="B1142" i="1"/>
  <c r="O1238" i="1"/>
  <c r="K1214" i="1"/>
  <c r="N1206" i="1"/>
  <c r="K1198" i="1"/>
  <c r="N1190" i="1"/>
  <c r="P1182" i="1"/>
  <c r="K1174" i="1"/>
  <c r="O1166" i="1"/>
  <c r="Q1158" i="1"/>
  <c r="L1150" i="1"/>
  <c r="O1142" i="1"/>
  <c r="Q1134" i="1"/>
  <c r="R1126" i="1"/>
  <c r="J1126" i="1"/>
  <c r="Q1118" i="1"/>
  <c r="N1118" i="1"/>
  <c r="A1270" i="1"/>
  <c r="A1142" i="1"/>
  <c r="B1126" i="1"/>
  <c r="M1294" i="1"/>
  <c r="R1278" i="1"/>
  <c r="R1214" i="1"/>
  <c r="J1214" i="1"/>
  <c r="M1206" i="1"/>
  <c r="R1198" i="1"/>
  <c r="J1198" i="1"/>
  <c r="M1190" i="1"/>
  <c r="O1182" i="1"/>
  <c r="R1174" i="1"/>
  <c r="J1174" i="1"/>
  <c r="N1166" i="1"/>
  <c r="P1158" i="1"/>
  <c r="K1150" i="1"/>
  <c r="N1142" i="1"/>
  <c r="P1134" i="1"/>
  <c r="Q1126" i="1"/>
  <c r="P1118" i="1"/>
  <c r="B1190" i="1"/>
  <c r="B1166" i="1"/>
  <c r="A1126" i="1"/>
  <c r="L1254" i="1"/>
  <c r="Q1214" i="1"/>
  <c r="L1206" i="1"/>
  <c r="Q1198" i="1"/>
  <c r="L1190" i="1"/>
  <c r="N1182" i="1"/>
  <c r="Q1174" i="1"/>
  <c r="M1166" i="1"/>
  <c r="O1158" i="1"/>
  <c r="R1150" i="1"/>
  <c r="J1150" i="1"/>
  <c r="M1142" i="1"/>
  <c r="O1134" i="1"/>
  <c r="P1126" i="1"/>
  <c r="M1118" i="1"/>
  <c r="B1286" i="1"/>
  <c r="J1278" i="1"/>
  <c r="B1246" i="1"/>
  <c r="B1214" i="1"/>
  <c r="A1190" i="1"/>
  <c r="A1166" i="1"/>
  <c r="B1150" i="1"/>
  <c r="K1870" i="1"/>
  <c r="O1308" i="1"/>
  <c r="R1236" i="1"/>
  <c r="R1220" i="1"/>
  <c r="R1204" i="1"/>
  <c r="M1172" i="1"/>
  <c r="N1156" i="1"/>
  <c r="Q475" i="1"/>
  <c r="A1225" i="1"/>
  <c r="A1180" i="1"/>
  <c r="N1212" i="1"/>
  <c r="Q1180" i="1"/>
  <c r="Q527" i="1"/>
  <c r="A1305" i="1"/>
  <c r="M1260" i="1"/>
  <c r="M1244" i="1"/>
  <c r="O1228" i="1"/>
  <c r="M1164" i="1"/>
  <c r="N527" i="1"/>
  <c r="P1292" i="1"/>
  <c r="O1196" i="1"/>
  <c r="M527" i="1"/>
  <c r="L527" i="1"/>
  <c r="K527" i="1"/>
  <c r="J527" i="1"/>
  <c r="P527" i="1"/>
  <c r="B527" i="1"/>
  <c r="O1189" i="1"/>
  <c r="L1276" i="1"/>
  <c r="N1229" i="1"/>
  <c r="A1157" i="1"/>
  <c r="R1197" i="1"/>
  <c r="Q1149" i="1"/>
  <c r="K475" i="1"/>
  <c r="J475" i="1"/>
  <c r="K1300" i="1"/>
  <c r="N1284" i="1"/>
  <c r="B1300" i="1"/>
  <c r="N1133" i="1"/>
  <c r="B1189" i="1"/>
  <c r="B1269" i="1"/>
  <c r="P1268" i="1"/>
  <c r="A503" i="1"/>
  <c r="N503" i="1"/>
  <c r="O503" i="1"/>
  <c r="M503" i="1"/>
  <c r="L503" i="1"/>
  <c r="K503" i="1"/>
  <c r="J503" i="1"/>
  <c r="Q503" i="1"/>
  <c r="P503" i="1"/>
  <c r="B1304" i="1"/>
  <c r="A1265" i="1"/>
  <c r="A1249" i="1"/>
  <c r="A1240" i="1"/>
  <c r="B1224" i="1"/>
  <c r="A1192" i="1"/>
  <c r="A1184" i="1"/>
  <c r="B1152" i="1"/>
  <c r="K1312" i="1"/>
  <c r="P1283" i="1"/>
  <c r="Q1272" i="1"/>
  <c r="M1248" i="1"/>
  <c r="M1224" i="1"/>
  <c r="R1200" i="1"/>
  <c r="M1192" i="1"/>
  <c r="L1168" i="1"/>
  <c r="P1144" i="1"/>
  <c r="P475" i="1"/>
  <c r="A1312" i="1"/>
  <c r="A1272" i="1"/>
  <c r="B1232" i="1"/>
  <c r="B1136" i="1"/>
  <c r="A1114" i="1"/>
  <c r="N1296" i="1"/>
  <c r="O1288" i="1"/>
  <c r="L1280" i="1"/>
  <c r="K1256" i="1"/>
  <c r="N1232" i="1"/>
  <c r="K1208" i="1"/>
  <c r="N1176" i="1"/>
  <c r="L1152" i="1"/>
  <c r="A1232" i="1"/>
  <c r="B1208" i="1"/>
  <c r="A1136" i="1"/>
  <c r="R1304" i="1"/>
  <c r="M1296" i="1"/>
  <c r="J1288" i="1"/>
  <c r="Q1240" i="1"/>
  <c r="R1184" i="1"/>
  <c r="J1152" i="1"/>
  <c r="Q1136" i="1"/>
  <c r="A1168" i="1"/>
  <c r="B1144" i="1"/>
  <c r="Q1304" i="1"/>
  <c r="K1296" i="1"/>
  <c r="O1264" i="1"/>
  <c r="K1240" i="1"/>
  <c r="Q1216" i="1"/>
  <c r="L1184" i="1"/>
  <c r="P1160" i="1"/>
  <c r="B475" i="1"/>
  <c r="A1281" i="1"/>
  <c r="A1185" i="1"/>
  <c r="N1312" i="1"/>
  <c r="O1304" i="1"/>
  <c r="M1264" i="1"/>
  <c r="O1216" i="1"/>
  <c r="J1184" i="1"/>
  <c r="N1160" i="1"/>
  <c r="A475" i="1"/>
  <c r="O475" i="1"/>
  <c r="N475" i="1"/>
  <c r="N403" i="1"/>
  <c r="B354" i="1"/>
  <c r="A354" i="1"/>
  <c r="N427" i="1"/>
  <c r="L427" i="1"/>
  <c r="L1188" i="1"/>
  <c r="M427" i="1"/>
  <c r="K427" i="1"/>
  <c r="J427" i="1"/>
  <c r="P427" i="1"/>
  <c r="B427" i="1"/>
  <c r="O427" i="1"/>
  <c r="L403" i="1"/>
  <c r="M403" i="1"/>
  <c r="K403" i="1"/>
  <c r="J403" i="1"/>
  <c r="P403" i="1"/>
  <c r="B403" i="1"/>
  <c r="O403" i="1"/>
  <c r="L1312" i="1"/>
  <c r="P1304" i="1"/>
  <c r="L1296" i="1"/>
  <c r="P1288" i="1"/>
  <c r="M1280" i="1"/>
  <c r="R1272" i="1"/>
  <c r="J1272" i="1"/>
  <c r="N1264" i="1"/>
  <c r="R1256" i="1"/>
  <c r="J1256" i="1"/>
  <c r="N1248" i="1"/>
  <c r="R1240" i="1"/>
  <c r="J1240" i="1"/>
  <c r="O1232" i="1"/>
  <c r="L1224" i="1"/>
  <c r="P1216" i="1"/>
  <c r="L1208" i="1"/>
  <c r="Q1200" i="1"/>
  <c r="N1192" i="1"/>
  <c r="K1184" i="1"/>
  <c r="O1176" i="1"/>
  <c r="K1168" i="1"/>
  <c r="O1160" i="1"/>
  <c r="K1152" i="1"/>
  <c r="O1144" i="1"/>
  <c r="R1136" i="1"/>
  <c r="L1120" i="1"/>
  <c r="B1280" i="1"/>
  <c r="A1256" i="1"/>
  <c r="A1208" i="1"/>
  <c r="B1160" i="1"/>
  <c r="A1152" i="1"/>
  <c r="A1120" i="1"/>
  <c r="R1312" i="1"/>
  <c r="J1312" i="1"/>
  <c r="N1304" i="1"/>
  <c r="R1296" i="1"/>
  <c r="J1296" i="1"/>
  <c r="N1288" i="1"/>
  <c r="K1280" i="1"/>
  <c r="P1272" i="1"/>
  <c r="L1264" i="1"/>
  <c r="P1256" i="1"/>
  <c r="L1248" i="1"/>
  <c r="P1240" i="1"/>
  <c r="M1232" i="1"/>
  <c r="R1224" i="1"/>
  <c r="J1224" i="1"/>
  <c r="N1216" i="1"/>
  <c r="R1208" i="1"/>
  <c r="J1208" i="1"/>
  <c r="O1200" i="1"/>
  <c r="L1192" i="1"/>
  <c r="Q1184" i="1"/>
  <c r="M1176" i="1"/>
  <c r="Q1168" i="1"/>
  <c r="M1160" i="1"/>
  <c r="Q1152" i="1"/>
  <c r="M1144" i="1"/>
  <c r="N1136" i="1"/>
  <c r="R1128" i="1"/>
  <c r="B1168" i="1"/>
  <c r="A1160" i="1"/>
  <c r="B1128" i="1"/>
  <c r="Q1312" i="1"/>
  <c r="M1304" i="1"/>
  <c r="Q1296" i="1"/>
  <c r="M1288" i="1"/>
  <c r="R1280" i="1"/>
  <c r="J1280" i="1"/>
  <c r="O1272" i="1"/>
  <c r="K1264" i="1"/>
  <c r="O1256" i="1"/>
  <c r="K1248" i="1"/>
  <c r="O1240" i="1"/>
  <c r="L1232" i="1"/>
  <c r="Q1224" i="1"/>
  <c r="M1216" i="1"/>
  <c r="Q1208" i="1"/>
  <c r="N1200" i="1"/>
  <c r="K1192" i="1"/>
  <c r="P1184" i="1"/>
  <c r="L1176" i="1"/>
  <c r="P1168" i="1"/>
  <c r="L1160" i="1"/>
  <c r="P1152" i="1"/>
  <c r="L1144" i="1"/>
  <c r="M1136" i="1"/>
  <c r="L1128" i="1"/>
  <c r="Q379" i="1"/>
  <c r="P1312" i="1"/>
  <c r="L1304" i="1"/>
  <c r="P1296" i="1"/>
  <c r="L1288" i="1"/>
  <c r="Q1280" i="1"/>
  <c r="N1272" i="1"/>
  <c r="R1264" i="1"/>
  <c r="J1264" i="1"/>
  <c r="N1256" i="1"/>
  <c r="R1248" i="1"/>
  <c r="J1248" i="1"/>
  <c r="N1240" i="1"/>
  <c r="K1232" i="1"/>
  <c r="P1224" i="1"/>
  <c r="L1216" i="1"/>
  <c r="P1208" i="1"/>
  <c r="M1200" i="1"/>
  <c r="R1192" i="1"/>
  <c r="J1192" i="1"/>
  <c r="O1184" i="1"/>
  <c r="K1176" i="1"/>
  <c r="O1168" i="1"/>
  <c r="K1160" i="1"/>
  <c r="O1152" i="1"/>
  <c r="K1144" i="1"/>
  <c r="L1136" i="1"/>
  <c r="K1128" i="1"/>
  <c r="N379" i="1"/>
  <c r="M1272" i="1"/>
  <c r="Q1264" i="1"/>
  <c r="M1256" i="1"/>
  <c r="Q1248" i="1"/>
  <c r="M1240" i="1"/>
  <c r="R1232" i="1"/>
  <c r="J1232" i="1"/>
  <c r="O1224" i="1"/>
  <c r="K1216" i="1"/>
  <c r="O1208" i="1"/>
  <c r="L1200" i="1"/>
  <c r="Q1192" i="1"/>
  <c r="N1184" i="1"/>
  <c r="R1176" i="1"/>
  <c r="J1176" i="1"/>
  <c r="N1168" i="1"/>
  <c r="R1160" i="1"/>
  <c r="J1160" i="1"/>
  <c r="N1152" i="1"/>
  <c r="R1144" i="1"/>
  <c r="J1144" i="1"/>
  <c r="J1136" i="1"/>
  <c r="J1128" i="1"/>
  <c r="L379" i="1"/>
  <c r="R1216" i="1"/>
  <c r="N1120" i="1"/>
  <c r="M379" i="1"/>
  <c r="K379" i="1"/>
  <c r="R379" i="1"/>
  <c r="J379" i="1"/>
  <c r="P379" i="1"/>
  <c r="B379" i="1"/>
  <c r="O379" i="1"/>
  <c r="A1169" i="1"/>
  <c r="B1163" i="1"/>
  <c r="B1115" i="1"/>
  <c r="K1289" i="1"/>
  <c r="Q1291" i="1"/>
  <c r="N1267" i="1"/>
  <c r="A1289" i="1"/>
  <c r="A1203" i="1"/>
  <c r="A1129" i="1"/>
  <c r="P1128" i="1"/>
  <c r="P354" i="1"/>
  <c r="J1299" i="1"/>
  <c r="O354" i="1"/>
  <c r="N354" i="1"/>
  <c r="B1275" i="1"/>
  <c r="B1251" i="1"/>
  <c r="A1227" i="1"/>
  <c r="P1241" i="1"/>
  <c r="M354" i="1"/>
  <c r="L354" i="1"/>
  <c r="K354" i="1"/>
  <c r="B1228" i="1"/>
  <c r="A1164" i="1"/>
  <c r="N1308" i="1"/>
  <c r="R1300" i="1"/>
  <c r="J1300" i="1"/>
  <c r="O1292" i="1"/>
  <c r="M1284" i="1"/>
  <c r="K1276" i="1"/>
  <c r="O1268" i="1"/>
  <c r="L1260" i="1"/>
  <c r="P1252" i="1"/>
  <c r="L1244" i="1"/>
  <c r="Q1236" i="1"/>
  <c r="N1228" i="1"/>
  <c r="Q1220" i="1"/>
  <c r="M1212" i="1"/>
  <c r="Q1204" i="1"/>
  <c r="N1196" i="1"/>
  <c r="K1188" i="1"/>
  <c r="P1180" i="1"/>
  <c r="J1172" i="1"/>
  <c r="L1164" i="1"/>
  <c r="M1156" i="1"/>
  <c r="R1148" i="1"/>
  <c r="Q1132" i="1"/>
  <c r="A1300" i="1"/>
  <c r="A1308" i="1"/>
  <c r="B1156" i="1"/>
  <c r="B1148" i="1"/>
  <c r="M1308" i="1"/>
  <c r="Q1300" i="1"/>
  <c r="N1292" i="1"/>
  <c r="L1284" i="1"/>
  <c r="R1276" i="1"/>
  <c r="J1276" i="1"/>
  <c r="N1268" i="1"/>
  <c r="K1260" i="1"/>
  <c r="O1252" i="1"/>
  <c r="K1244" i="1"/>
  <c r="P1236" i="1"/>
  <c r="M1228" i="1"/>
  <c r="P1220" i="1"/>
  <c r="L1212" i="1"/>
  <c r="P1204" i="1"/>
  <c r="M1196" i="1"/>
  <c r="R1188" i="1"/>
  <c r="J1188" i="1"/>
  <c r="O1180" i="1"/>
  <c r="K1164" i="1"/>
  <c r="L1156" i="1"/>
  <c r="Q1148" i="1"/>
  <c r="R1140" i="1"/>
  <c r="P1132" i="1"/>
  <c r="K1212" i="1"/>
  <c r="O1204" i="1"/>
  <c r="L1196" i="1"/>
  <c r="Q1188" i="1"/>
  <c r="N1180" i="1"/>
  <c r="R1172" i="1"/>
  <c r="K1156" i="1"/>
  <c r="P1148" i="1"/>
  <c r="Q1140" i="1"/>
  <c r="N1132" i="1"/>
  <c r="B1252" i="1"/>
  <c r="A1156" i="1"/>
  <c r="A1148" i="1"/>
  <c r="B1140" i="1"/>
  <c r="B1132" i="1"/>
  <c r="Q1276" i="1"/>
  <c r="M1268" i="1"/>
  <c r="R1260" i="1"/>
  <c r="J1260" i="1"/>
  <c r="N1252" i="1"/>
  <c r="R1244" i="1"/>
  <c r="J1244" i="1"/>
  <c r="O1236" i="1"/>
  <c r="A1252" i="1"/>
  <c r="A1236" i="1"/>
  <c r="A1220" i="1"/>
  <c r="A1212" i="1"/>
  <c r="B1204" i="1"/>
  <c r="A1140" i="1"/>
  <c r="A1132" i="1"/>
  <c r="B1124" i="1"/>
  <c r="B1116" i="1"/>
  <c r="K1308" i="1"/>
  <c r="O1300" i="1"/>
  <c r="L1292" i="1"/>
  <c r="R1284" i="1"/>
  <c r="J1284" i="1"/>
  <c r="P1276" i="1"/>
  <c r="L1268" i="1"/>
  <c r="Q1260" i="1"/>
  <c r="M1252" i="1"/>
  <c r="Q1244" i="1"/>
  <c r="N1236" i="1"/>
  <c r="K1228" i="1"/>
  <c r="N1220" i="1"/>
  <c r="R1212" i="1"/>
  <c r="J1212" i="1"/>
  <c r="N1204" i="1"/>
  <c r="K1196" i="1"/>
  <c r="P1188" i="1"/>
  <c r="M1180" i="1"/>
  <c r="Q1172" i="1"/>
  <c r="J1156" i="1"/>
  <c r="L1148" i="1"/>
  <c r="P1140" i="1"/>
  <c r="Q329" i="1"/>
  <c r="B1212" i="1"/>
  <c r="L1228" i="1"/>
  <c r="O1220" i="1"/>
  <c r="B1276" i="1"/>
  <c r="B1260" i="1"/>
  <c r="B1244" i="1"/>
  <c r="A1204" i="1"/>
  <c r="B1196" i="1"/>
  <c r="A1124" i="1"/>
  <c r="A1116" i="1"/>
  <c r="R1308" i="1"/>
  <c r="J1308" i="1"/>
  <c r="N1300" i="1"/>
  <c r="K1292" i="1"/>
  <c r="Q1284" i="1"/>
  <c r="O1276" i="1"/>
  <c r="K1268" i="1"/>
  <c r="P1260" i="1"/>
  <c r="L1252" i="1"/>
  <c r="P1244" i="1"/>
  <c r="M1236" i="1"/>
  <c r="R1228" i="1"/>
  <c r="J1228" i="1"/>
  <c r="M1220" i="1"/>
  <c r="Q1212" i="1"/>
  <c r="M1204" i="1"/>
  <c r="R1196" i="1"/>
  <c r="J1196" i="1"/>
  <c r="O1188" i="1"/>
  <c r="L1180" i="1"/>
  <c r="P1172" i="1"/>
  <c r="P1164" i="1"/>
  <c r="K1148" i="1"/>
  <c r="N1140" i="1"/>
  <c r="N329" i="1"/>
  <c r="B1308" i="1"/>
  <c r="A1228" i="1"/>
  <c r="B1236" i="1"/>
  <c r="B1220" i="1"/>
  <c r="L1308" i="1"/>
  <c r="P1300" i="1"/>
  <c r="M1292" i="1"/>
  <c r="K1284" i="1"/>
  <c r="B1292" i="1"/>
  <c r="B1284" i="1"/>
  <c r="A1276" i="1"/>
  <c r="B1268" i="1"/>
  <c r="A1260" i="1"/>
  <c r="A1244" i="1"/>
  <c r="A1196" i="1"/>
  <c r="B1188" i="1"/>
  <c r="Q1308" i="1"/>
  <c r="M1300" i="1"/>
  <c r="R1292" i="1"/>
  <c r="J1292" i="1"/>
  <c r="P1284" i="1"/>
  <c r="N1276" i="1"/>
  <c r="R1268" i="1"/>
  <c r="J1268" i="1"/>
  <c r="O1260" i="1"/>
  <c r="K1252" i="1"/>
  <c r="O1244" i="1"/>
  <c r="L1236" i="1"/>
  <c r="Q1228" i="1"/>
  <c r="L1220" i="1"/>
  <c r="P1212" i="1"/>
  <c r="L1204" i="1"/>
  <c r="Q1196" i="1"/>
  <c r="N1188" i="1"/>
  <c r="K1180" i="1"/>
  <c r="O1172" i="1"/>
  <c r="O1164" i="1"/>
  <c r="R1156" i="1"/>
  <c r="J1148" i="1"/>
  <c r="M1140" i="1"/>
  <c r="L329" i="1"/>
  <c r="A1292" i="1"/>
  <c r="A1284" i="1"/>
  <c r="A1268" i="1"/>
  <c r="A1188" i="1"/>
  <c r="B1180" i="1"/>
  <c r="B1172" i="1"/>
  <c r="R1252" i="1"/>
  <c r="R1180" i="1"/>
  <c r="N1172" i="1"/>
  <c r="N1164" i="1"/>
  <c r="Q1156" i="1"/>
  <c r="M329" i="1"/>
  <c r="K329" i="1"/>
  <c r="R329" i="1"/>
  <c r="J329" i="1"/>
  <c r="P329" i="1"/>
  <c r="B329" i="1"/>
  <c r="O329" i="1"/>
  <c r="A1269" i="1"/>
  <c r="B1261" i="1"/>
  <c r="B1237" i="1"/>
  <c r="B1149" i="1"/>
  <c r="O1275" i="1"/>
  <c r="R1245" i="1"/>
  <c r="P1237" i="1"/>
  <c r="M1229" i="1"/>
  <c r="K1197" i="1"/>
  <c r="M1157" i="1"/>
  <c r="J1149" i="1"/>
  <c r="A1115" i="1"/>
  <c r="Q1309" i="1"/>
  <c r="P1301" i="1"/>
  <c r="M1253" i="1"/>
  <c r="J1245" i="1"/>
  <c r="P1227" i="1"/>
  <c r="M1205" i="1"/>
  <c r="P1165" i="1"/>
  <c r="A1181" i="1"/>
  <c r="A1149" i="1"/>
  <c r="O1237" i="1"/>
  <c r="N1205" i="1"/>
  <c r="B1213" i="1"/>
  <c r="A1173" i="1"/>
  <c r="O1301" i="1"/>
  <c r="O1261" i="1"/>
  <c r="L1253" i="1"/>
  <c r="N1235" i="1"/>
  <c r="Q1213" i="1"/>
  <c r="R1173" i="1"/>
  <c r="O1165" i="1"/>
  <c r="R1125" i="1"/>
  <c r="Q277" i="1"/>
  <c r="B1221" i="1"/>
  <c r="J1197" i="1"/>
  <c r="L1157" i="1"/>
  <c r="P1309" i="1"/>
  <c r="O1293" i="1"/>
  <c r="B1293" i="1"/>
  <c r="A1205" i="1"/>
  <c r="A1133" i="1"/>
  <c r="J1309" i="1"/>
  <c r="N1301" i="1"/>
  <c r="N1293" i="1"/>
  <c r="M1285" i="1"/>
  <c r="R1277" i="1"/>
  <c r="Q1269" i="1"/>
  <c r="N1261" i="1"/>
  <c r="P1213" i="1"/>
  <c r="K1173" i="1"/>
  <c r="L1172" i="1"/>
  <c r="R1164" i="1"/>
  <c r="J1164" i="1"/>
  <c r="P1156" i="1"/>
  <c r="O1148" i="1"/>
  <c r="J1140" i="1"/>
  <c r="J1132" i="1"/>
  <c r="K1125" i="1"/>
  <c r="N277" i="1"/>
  <c r="Q1245" i="1"/>
  <c r="B1173" i="1"/>
  <c r="A1309" i="1"/>
  <c r="B1301" i="1"/>
  <c r="A1293" i="1"/>
  <c r="B1165" i="1"/>
  <c r="A1139" i="1"/>
  <c r="M1293" i="1"/>
  <c r="L1285" i="1"/>
  <c r="K1277" i="1"/>
  <c r="P1269" i="1"/>
  <c r="L1221" i="1"/>
  <c r="N1181" i="1"/>
  <c r="J1173" i="1"/>
  <c r="N1148" i="1"/>
  <c r="O1141" i="1"/>
  <c r="O1139" i="1"/>
  <c r="P1131" i="1"/>
  <c r="J1125" i="1"/>
  <c r="R1117" i="1"/>
  <c r="L277" i="1"/>
  <c r="B1245" i="1"/>
  <c r="R1309" i="1"/>
  <c r="A1285" i="1"/>
  <c r="B1277" i="1"/>
  <c r="B1197" i="1"/>
  <c r="B1125" i="1"/>
  <c r="K1307" i="1"/>
  <c r="R1299" i="1"/>
  <c r="J1277" i="1"/>
  <c r="L1259" i="1"/>
  <c r="K1221" i="1"/>
  <c r="P1189" i="1"/>
  <c r="M1181" i="1"/>
  <c r="R1149" i="1"/>
  <c r="N1141" i="1"/>
  <c r="O1133" i="1"/>
  <c r="R1124" i="1"/>
  <c r="K1117" i="1"/>
  <c r="M277" i="1"/>
  <c r="K277" i="1"/>
  <c r="R277" i="1"/>
  <c r="J277" i="1"/>
  <c r="P277" i="1"/>
  <c r="B277" i="1"/>
  <c r="O277" i="1"/>
  <c r="K1286" i="1"/>
  <c r="B1254" i="1"/>
  <c r="B1294" i="1"/>
  <c r="B1253" i="1"/>
  <c r="B1229" i="1"/>
  <c r="K1310" i="1"/>
  <c r="L1309" i="1"/>
  <c r="Q1302" i="1"/>
  <c r="R1301" i="1"/>
  <c r="J1301" i="1"/>
  <c r="P1294" i="1"/>
  <c r="Q1293" i="1"/>
  <c r="O1286" i="1"/>
  <c r="P1285" i="1"/>
  <c r="M1278" i="1"/>
  <c r="N1277" i="1"/>
  <c r="K1270" i="1"/>
  <c r="L1269" i="1"/>
  <c r="Q1262" i="1"/>
  <c r="R1261" i="1"/>
  <c r="J1261" i="1"/>
  <c r="O1254" i="1"/>
  <c r="P1253" i="1"/>
  <c r="L1246" i="1"/>
  <c r="M1245" i="1"/>
  <c r="R1238" i="1"/>
  <c r="J1238" i="1"/>
  <c r="K1237" i="1"/>
  <c r="P1230" i="1"/>
  <c r="Q1229" i="1"/>
  <c r="N1222" i="1"/>
  <c r="O1221" i="1"/>
  <c r="L1213" i="1"/>
  <c r="Q1205" i="1"/>
  <c r="N1197" i="1"/>
  <c r="K1189" i="1"/>
  <c r="Q1181" i="1"/>
  <c r="N1173" i="1"/>
  <c r="K1165" i="1"/>
  <c r="P1157" i="1"/>
  <c r="M1149" i="1"/>
  <c r="R1141" i="1"/>
  <c r="J1141" i="1"/>
  <c r="R1133" i="1"/>
  <c r="J1133" i="1"/>
  <c r="N1125" i="1"/>
  <c r="N1117" i="1"/>
  <c r="A1286" i="1"/>
  <c r="O1310" i="1"/>
  <c r="Q1278" i="1"/>
  <c r="R1222" i="1"/>
  <c r="B1230" i="1"/>
  <c r="A1301" i="1"/>
  <c r="A1294" i="1"/>
  <c r="A1277" i="1"/>
  <c r="B1270" i="1"/>
  <c r="A1253" i="1"/>
  <c r="A1229" i="1"/>
  <c r="B1205" i="1"/>
  <c r="B1181" i="1"/>
  <c r="B1157" i="1"/>
  <c r="B1133" i="1"/>
  <c r="R1310" i="1"/>
  <c r="J1310" i="1"/>
  <c r="K1309" i="1"/>
  <c r="P1302" i="1"/>
  <c r="Q1301" i="1"/>
  <c r="O1294" i="1"/>
  <c r="P1293" i="1"/>
  <c r="N1286" i="1"/>
  <c r="O1285" i="1"/>
  <c r="L1278" i="1"/>
  <c r="M1277" i="1"/>
  <c r="R1270" i="1"/>
  <c r="J1270" i="1"/>
  <c r="K1269" i="1"/>
  <c r="P1262" i="1"/>
  <c r="Q1261" i="1"/>
  <c r="N1254" i="1"/>
  <c r="O1253" i="1"/>
  <c r="K1246" i="1"/>
  <c r="L1245" i="1"/>
  <c r="Q1238" i="1"/>
  <c r="R1237" i="1"/>
  <c r="J1237" i="1"/>
  <c r="O1230" i="1"/>
  <c r="P1229" i="1"/>
  <c r="M1222" i="1"/>
  <c r="N1221" i="1"/>
  <c r="K1213" i="1"/>
  <c r="P1205" i="1"/>
  <c r="M1197" i="1"/>
  <c r="R1189" i="1"/>
  <c r="J1189" i="1"/>
  <c r="P1181" i="1"/>
  <c r="M1173" i="1"/>
  <c r="R1165" i="1"/>
  <c r="J1165" i="1"/>
  <c r="O1157" i="1"/>
  <c r="L1149" i="1"/>
  <c r="Q1141" i="1"/>
  <c r="Q1133" i="1"/>
  <c r="M1125" i="1"/>
  <c r="M1117" i="1"/>
  <c r="Q1310" i="1"/>
  <c r="O1302" i="1"/>
  <c r="N1294" i="1"/>
  <c r="M1286" i="1"/>
  <c r="N1285" i="1"/>
  <c r="K1278" i="1"/>
  <c r="L1277" i="1"/>
  <c r="Q1270" i="1"/>
  <c r="R1269" i="1"/>
  <c r="J1269" i="1"/>
  <c r="O1262" i="1"/>
  <c r="P1261" i="1"/>
  <c r="M1254" i="1"/>
  <c r="N1253" i="1"/>
  <c r="R1246" i="1"/>
  <c r="J1246" i="1"/>
  <c r="K1245" i="1"/>
  <c r="P1238" i="1"/>
  <c r="Q1237" i="1"/>
  <c r="N1230" i="1"/>
  <c r="O1229" i="1"/>
  <c r="L1222" i="1"/>
  <c r="M1221" i="1"/>
  <c r="R1213" i="1"/>
  <c r="J1213" i="1"/>
  <c r="O1205" i="1"/>
  <c r="L1197" i="1"/>
  <c r="Q1189" i="1"/>
  <c r="O1181" i="1"/>
  <c r="L1173" i="1"/>
  <c r="Q1165" i="1"/>
  <c r="N1157" i="1"/>
  <c r="K1149" i="1"/>
  <c r="P1141" i="1"/>
  <c r="P1133" i="1"/>
  <c r="L1125" i="1"/>
  <c r="L1117" i="1"/>
  <c r="A1310" i="1"/>
  <c r="B1262" i="1"/>
  <c r="O1270" i="1"/>
  <c r="P1246" i="1"/>
  <c r="L1230" i="1"/>
  <c r="B1309" i="1"/>
  <c r="B1285" i="1"/>
  <c r="A1262" i="1"/>
  <c r="A1245" i="1"/>
  <c r="A1238" i="1"/>
  <c r="A1221" i="1"/>
  <c r="A1197" i="1"/>
  <c r="A1125" i="1"/>
  <c r="N1310" i="1"/>
  <c r="O1309" i="1"/>
  <c r="L1302" i="1"/>
  <c r="M1301" i="1"/>
  <c r="K1294" i="1"/>
  <c r="L1293" i="1"/>
  <c r="R1286" i="1"/>
  <c r="J1286" i="1"/>
  <c r="K1285" i="1"/>
  <c r="P1278" i="1"/>
  <c r="Q1277" i="1"/>
  <c r="N1270" i="1"/>
  <c r="O1269" i="1"/>
  <c r="L1262" i="1"/>
  <c r="M1261" i="1"/>
  <c r="R1254" i="1"/>
  <c r="J1254" i="1"/>
  <c r="K1253" i="1"/>
  <c r="O1246" i="1"/>
  <c r="P1245" i="1"/>
  <c r="M1238" i="1"/>
  <c r="N1237" i="1"/>
  <c r="K1230" i="1"/>
  <c r="L1229" i="1"/>
  <c r="Q1222" i="1"/>
  <c r="R1221" i="1"/>
  <c r="J1221" i="1"/>
  <c r="O1213" i="1"/>
  <c r="L1205" i="1"/>
  <c r="Q1197" i="1"/>
  <c r="N1189" i="1"/>
  <c r="L1181" i="1"/>
  <c r="Q1173" i="1"/>
  <c r="N1165" i="1"/>
  <c r="K1157" i="1"/>
  <c r="P1149" i="1"/>
  <c r="M1141" i="1"/>
  <c r="M1133" i="1"/>
  <c r="Q1125" i="1"/>
  <c r="Q1117" i="1"/>
  <c r="L1294" i="1"/>
  <c r="N1238" i="1"/>
  <c r="J1222" i="1"/>
  <c r="B1302" i="1"/>
  <c r="B1141" i="1"/>
  <c r="B1117" i="1"/>
  <c r="M1310" i="1"/>
  <c r="N1309" i="1"/>
  <c r="K1302" i="1"/>
  <c r="L1301" i="1"/>
  <c r="R1294" i="1"/>
  <c r="J1294" i="1"/>
  <c r="K1293" i="1"/>
  <c r="Q1286" i="1"/>
  <c r="R1285" i="1"/>
  <c r="J1285" i="1"/>
  <c r="O1278" i="1"/>
  <c r="P1277" i="1"/>
  <c r="M1270" i="1"/>
  <c r="N1269" i="1"/>
  <c r="K1262" i="1"/>
  <c r="L1261" i="1"/>
  <c r="Q1254" i="1"/>
  <c r="R1253" i="1"/>
  <c r="J1253" i="1"/>
  <c r="N1246" i="1"/>
  <c r="O1245" i="1"/>
  <c r="L1238" i="1"/>
  <c r="M1237" i="1"/>
  <c r="R1230" i="1"/>
  <c r="J1230" i="1"/>
  <c r="K1229" i="1"/>
  <c r="P1222" i="1"/>
  <c r="Q1221" i="1"/>
  <c r="N1213" i="1"/>
  <c r="K1205" i="1"/>
  <c r="P1197" i="1"/>
  <c r="M1189" i="1"/>
  <c r="K1181" i="1"/>
  <c r="P1173" i="1"/>
  <c r="M1165" i="1"/>
  <c r="R1157" i="1"/>
  <c r="J1157" i="1"/>
  <c r="O1149" i="1"/>
  <c r="L1141" i="1"/>
  <c r="L1133" i="1"/>
  <c r="P1125" i="1"/>
  <c r="P1117" i="1"/>
  <c r="K1222" i="1"/>
  <c r="B1238" i="1"/>
  <c r="M1302" i="1"/>
  <c r="M1262" i="1"/>
  <c r="K1254" i="1"/>
  <c r="B1278" i="1"/>
  <c r="A1302" i="1"/>
  <c r="A1278" i="1"/>
  <c r="A1261" i="1"/>
  <c r="A1254" i="1"/>
  <c r="A1237" i="1"/>
  <c r="A1230" i="1"/>
  <c r="A1213" i="1"/>
  <c r="A1189" i="1"/>
  <c r="A1165" i="1"/>
  <c r="A1141" i="1"/>
  <c r="A1117" i="1"/>
  <c r="R1302" i="1"/>
  <c r="R1293" i="1"/>
  <c r="R1262" i="1"/>
  <c r="R1229" i="1"/>
  <c r="R1205" i="1"/>
  <c r="R1181" i="1"/>
  <c r="K1305" i="1"/>
  <c r="K1297" i="1"/>
  <c r="A1161" i="1"/>
  <c r="A1121" i="1"/>
  <c r="A1297" i="1"/>
  <c r="J1137" i="1"/>
  <c r="A1257" i="1"/>
  <c r="A1177" i="1"/>
  <c r="A1273" i="1"/>
  <c r="A1233" i="1"/>
  <c r="K1281" i="1"/>
  <c r="B1114" i="1"/>
  <c r="Q1115" i="1"/>
  <c r="N1124" i="1"/>
  <c r="M1124" i="1"/>
  <c r="Q1116" i="1"/>
  <c r="P1116" i="1"/>
  <c r="A1251" i="1"/>
  <c r="B1211" i="1"/>
  <c r="P1211" i="1"/>
  <c r="A1299" i="1"/>
  <c r="B1259" i="1"/>
  <c r="B1235" i="1"/>
  <c r="A1211" i="1"/>
  <c r="A1187" i="1"/>
  <c r="B1147" i="1"/>
  <c r="A1123" i="1"/>
  <c r="Q1307" i="1"/>
  <c r="P1299" i="1"/>
  <c r="O1291" i="1"/>
  <c r="N1283" i="1"/>
  <c r="M1275" i="1"/>
  <c r="L1267" i="1"/>
  <c r="J1259" i="1"/>
  <c r="O1251" i="1"/>
  <c r="N1227" i="1"/>
  <c r="O1219" i="1"/>
  <c r="O1211" i="1"/>
  <c r="O1203" i="1"/>
  <c r="O1195" i="1"/>
  <c r="O1187" i="1"/>
  <c r="P1179" i="1"/>
  <c r="L1124" i="1"/>
  <c r="A1275" i="1"/>
  <c r="A1163" i="1"/>
  <c r="P1291" i="1"/>
  <c r="O1227" i="1"/>
  <c r="P1195" i="1"/>
  <c r="B1283" i="1"/>
  <c r="A1259" i="1"/>
  <c r="B1210" i="1"/>
  <c r="B1171" i="1"/>
  <c r="A1147" i="1"/>
  <c r="P1307" i="1"/>
  <c r="O1299" i="1"/>
  <c r="N1291" i="1"/>
  <c r="M1283" i="1"/>
  <c r="L1275" i="1"/>
  <c r="K1267" i="1"/>
  <c r="R1259" i="1"/>
  <c r="N1251" i="1"/>
  <c r="N1219" i="1"/>
  <c r="N1211" i="1"/>
  <c r="N1203" i="1"/>
  <c r="N1195" i="1"/>
  <c r="N1187" i="1"/>
  <c r="O1179" i="1"/>
  <c r="P1171" i="1"/>
  <c r="B1187" i="1"/>
  <c r="N1275" i="1"/>
  <c r="M1267" i="1"/>
  <c r="K1259" i="1"/>
  <c r="P1203" i="1"/>
  <c r="A1235" i="1"/>
  <c r="B1307" i="1"/>
  <c r="A1283" i="1"/>
  <c r="A1258" i="1"/>
  <c r="B1219" i="1"/>
  <c r="B1195" i="1"/>
  <c r="A1171" i="1"/>
  <c r="B1131" i="1"/>
  <c r="O1307" i="1"/>
  <c r="N1299" i="1"/>
  <c r="M1291" i="1"/>
  <c r="L1283" i="1"/>
  <c r="K1275" i="1"/>
  <c r="R1267" i="1"/>
  <c r="J1267" i="1"/>
  <c r="P1259" i="1"/>
  <c r="M1251" i="1"/>
  <c r="P1243" i="1"/>
  <c r="N1179" i="1"/>
  <c r="O1171" i="1"/>
  <c r="P1163" i="1"/>
  <c r="P1147" i="1"/>
  <c r="O1283" i="1"/>
  <c r="P1187" i="1"/>
  <c r="A1307" i="1"/>
  <c r="B1267" i="1"/>
  <c r="B1243" i="1"/>
  <c r="A1219" i="1"/>
  <c r="A1195" i="1"/>
  <c r="B1155" i="1"/>
  <c r="A1131" i="1"/>
  <c r="N1307" i="1"/>
  <c r="M1299" i="1"/>
  <c r="L1291" i="1"/>
  <c r="K1283" i="1"/>
  <c r="R1275" i="1"/>
  <c r="J1275" i="1"/>
  <c r="Q1267" i="1"/>
  <c r="O1259" i="1"/>
  <c r="L1251" i="1"/>
  <c r="O1243" i="1"/>
  <c r="N1171" i="1"/>
  <c r="O1163" i="1"/>
  <c r="P1155" i="1"/>
  <c r="O1147" i="1"/>
  <c r="Q1163" i="1"/>
  <c r="B1299" i="1"/>
  <c r="R1307" i="1"/>
  <c r="J1307" i="1"/>
  <c r="P1219" i="1"/>
  <c r="N1139" i="1"/>
  <c r="B1291" i="1"/>
  <c r="A1267" i="1"/>
  <c r="A1243" i="1"/>
  <c r="B1179" i="1"/>
  <c r="A1155" i="1"/>
  <c r="M1307" i="1"/>
  <c r="L1299" i="1"/>
  <c r="K1291" i="1"/>
  <c r="R1283" i="1"/>
  <c r="J1283" i="1"/>
  <c r="Q1275" i="1"/>
  <c r="P1267" i="1"/>
  <c r="N1259" i="1"/>
  <c r="N1243" i="1"/>
  <c r="P1235" i="1"/>
  <c r="O1155" i="1"/>
  <c r="K1116" i="1"/>
  <c r="B1123" i="1"/>
  <c r="Q1299" i="1"/>
  <c r="P1251" i="1"/>
  <c r="L1235" i="1"/>
  <c r="A1291" i="1"/>
  <c r="B1227" i="1"/>
  <c r="B1203" i="1"/>
  <c r="A1179" i="1"/>
  <c r="B1139" i="1"/>
  <c r="R1291" i="1"/>
  <c r="M1259" i="1"/>
  <c r="L1243" i="1"/>
  <c r="O1235" i="1"/>
  <c r="B1266" i="1"/>
  <c r="A1138" i="1"/>
  <c r="M1258" i="1"/>
  <c r="O1234" i="1"/>
  <c r="O1140" i="1"/>
  <c r="Q1138" i="1"/>
  <c r="K1136" i="1"/>
  <c r="O1132" i="1"/>
  <c r="Q1128" i="1"/>
  <c r="J1124" i="1"/>
  <c r="K1120" i="1"/>
  <c r="L1116" i="1"/>
  <c r="Q1155" i="1"/>
  <c r="O1162" i="1"/>
  <c r="B1146" i="1"/>
  <c r="Q1306" i="1"/>
  <c r="Q1298" i="1"/>
  <c r="Q1290" i="1"/>
  <c r="P1282" i="1"/>
  <c r="N1274" i="1"/>
  <c r="M1132" i="1"/>
  <c r="O1128" i="1"/>
  <c r="Q1124" i="1"/>
  <c r="Q1120" i="1"/>
  <c r="A1266" i="1"/>
  <c r="A1194" i="1"/>
  <c r="O1218" i="1"/>
  <c r="L1140" i="1"/>
  <c r="P1136" i="1"/>
  <c r="L1132" i="1"/>
  <c r="N1128" i="1"/>
  <c r="P1124" i="1"/>
  <c r="P1120" i="1"/>
  <c r="B1274" i="1"/>
  <c r="B1202" i="1"/>
  <c r="P1194" i="1"/>
  <c r="O1124" i="1"/>
  <c r="O1120" i="1"/>
  <c r="A1202" i="1"/>
  <c r="O1178" i="1"/>
  <c r="B1282" i="1"/>
  <c r="A1274" i="1"/>
  <c r="B1218" i="1"/>
  <c r="A1210" i="1"/>
  <c r="B1154" i="1"/>
  <c r="A1146" i="1"/>
  <c r="P1306" i="1"/>
  <c r="P1298" i="1"/>
  <c r="P1290" i="1"/>
  <c r="O1282" i="1"/>
  <c r="M1274" i="1"/>
  <c r="Q1242" i="1"/>
  <c r="Q1210" i="1"/>
  <c r="O1194" i="1"/>
  <c r="P1138" i="1"/>
  <c r="O1131" i="1"/>
  <c r="P1127" i="1"/>
  <c r="R1120" i="1"/>
  <c r="K1119" i="1"/>
  <c r="R1116" i="1"/>
  <c r="J1116" i="1"/>
  <c r="Q1123" i="1"/>
  <c r="B1290" i="1"/>
  <c r="A1282" i="1"/>
  <c r="B1226" i="1"/>
  <c r="A1218" i="1"/>
  <c r="B1162" i="1"/>
  <c r="A1154" i="1"/>
  <c r="O1306" i="1"/>
  <c r="O1298" i="1"/>
  <c r="O1290" i="1"/>
  <c r="N1282" i="1"/>
  <c r="K1274" i="1"/>
  <c r="Q1266" i="1"/>
  <c r="P1242" i="1"/>
  <c r="Q1226" i="1"/>
  <c r="P1210" i="1"/>
  <c r="Q1186" i="1"/>
  <c r="Q1170" i="1"/>
  <c r="Q1154" i="1"/>
  <c r="O1138" i="1"/>
  <c r="N1131" i="1"/>
  <c r="P1115" i="1"/>
  <c r="A1290" i="1"/>
  <c r="N1306" i="1"/>
  <c r="N1298" i="1"/>
  <c r="N1290" i="1"/>
  <c r="M1282" i="1"/>
  <c r="P1266" i="1"/>
  <c r="O1242" i="1"/>
  <c r="P1226" i="1"/>
  <c r="P1186" i="1"/>
  <c r="P1170" i="1"/>
  <c r="P1154" i="1"/>
  <c r="Q1130" i="1"/>
  <c r="P1123" i="1"/>
  <c r="O1115" i="1"/>
  <c r="B1170" i="1"/>
  <c r="A1162" i="1"/>
  <c r="B1306" i="1"/>
  <c r="A1298" i="1"/>
  <c r="B1242" i="1"/>
  <c r="A1234" i="1"/>
  <c r="B1178" i="1"/>
  <c r="A1170" i="1"/>
  <c r="M1306" i="1"/>
  <c r="M1298" i="1"/>
  <c r="M1290" i="1"/>
  <c r="L1282" i="1"/>
  <c r="O1266" i="1"/>
  <c r="Q1250" i="1"/>
  <c r="O1226" i="1"/>
  <c r="Q1202" i="1"/>
  <c r="O1186" i="1"/>
  <c r="N1147" i="1"/>
  <c r="P1130" i="1"/>
  <c r="O1123" i="1"/>
  <c r="P1119" i="1"/>
  <c r="O1116" i="1"/>
  <c r="B1298" i="1"/>
  <c r="B1234" i="1"/>
  <c r="A1306" i="1"/>
  <c r="B1250" i="1"/>
  <c r="B1186" i="1"/>
  <c r="A1178" i="1"/>
  <c r="B1122" i="1"/>
  <c r="L1306" i="1"/>
  <c r="L1298" i="1"/>
  <c r="L1290" i="1"/>
  <c r="K1282" i="1"/>
  <c r="Q1274" i="1"/>
  <c r="N1266" i="1"/>
  <c r="Q1258" i="1"/>
  <c r="P1250" i="1"/>
  <c r="P1202" i="1"/>
  <c r="Q1146" i="1"/>
  <c r="P1139" i="1"/>
  <c r="O1130" i="1"/>
  <c r="B1258" i="1"/>
  <c r="A1250" i="1"/>
  <c r="B1194" i="1"/>
  <c r="B1130" i="1"/>
  <c r="A1122" i="1"/>
  <c r="K1306" i="1"/>
  <c r="K1298" i="1"/>
  <c r="K1290" i="1"/>
  <c r="P1274" i="1"/>
  <c r="P1258" i="1"/>
  <c r="Q1234" i="1"/>
  <c r="Q1218" i="1"/>
  <c r="Q1178" i="1"/>
  <c r="Q1162" i="1"/>
  <c r="P1146" i="1"/>
  <c r="Q1122" i="1"/>
  <c r="R1306" i="1"/>
  <c r="R1298" i="1"/>
  <c r="R1290" i="1"/>
  <c r="K1121" i="1"/>
  <c r="L1121" i="1"/>
  <c r="M1121" i="1"/>
  <c r="N1121" i="1"/>
  <c r="O1121" i="1"/>
  <c r="P1121" i="1"/>
  <c r="K1145" i="1"/>
  <c r="L1145" i="1"/>
  <c r="M1145" i="1"/>
  <c r="N1145" i="1"/>
  <c r="O1145" i="1"/>
  <c r="K1153" i="1"/>
  <c r="L1153" i="1"/>
  <c r="M1153" i="1"/>
  <c r="N1153" i="1"/>
  <c r="O1153" i="1"/>
  <c r="K1169" i="1"/>
  <c r="L1169" i="1"/>
  <c r="M1169" i="1"/>
  <c r="N1169" i="1"/>
  <c r="O1169" i="1"/>
  <c r="K1177" i="1"/>
  <c r="L1177" i="1"/>
  <c r="M1177" i="1"/>
  <c r="N1177" i="1"/>
  <c r="O1177" i="1"/>
  <c r="K1185" i="1"/>
  <c r="L1185" i="1"/>
  <c r="M1185" i="1"/>
  <c r="N1185" i="1"/>
  <c r="O1185" i="1"/>
  <c r="K1193" i="1"/>
  <c r="L1193" i="1"/>
  <c r="M1193" i="1"/>
  <c r="N1193" i="1"/>
  <c r="O1193" i="1"/>
  <c r="K1201" i="1"/>
  <c r="L1201" i="1"/>
  <c r="M1201" i="1"/>
  <c r="N1201" i="1"/>
  <c r="O1201" i="1"/>
  <c r="K1209" i="1"/>
  <c r="L1209" i="1"/>
  <c r="M1209" i="1"/>
  <c r="N1209" i="1"/>
  <c r="O1209" i="1"/>
  <c r="K1217" i="1"/>
  <c r="L1217" i="1"/>
  <c r="M1217" i="1"/>
  <c r="N1217" i="1"/>
  <c r="O1217" i="1"/>
  <c r="K1225" i="1"/>
  <c r="L1225" i="1"/>
  <c r="M1225" i="1"/>
  <c r="N1225" i="1"/>
  <c r="O1225" i="1"/>
  <c r="K1233" i="1"/>
  <c r="L1233" i="1"/>
  <c r="M1233" i="1"/>
  <c r="N1233" i="1"/>
  <c r="O1233" i="1"/>
  <c r="K1241" i="1"/>
  <c r="L1241" i="1"/>
  <c r="M1241" i="1"/>
  <c r="N1241" i="1"/>
  <c r="O1241" i="1"/>
  <c r="K1249" i="1"/>
  <c r="L1249" i="1"/>
  <c r="M1249" i="1"/>
  <c r="N1249" i="1"/>
  <c r="O1249" i="1"/>
  <c r="K1257" i="1"/>
  <c r="L1257" i="1"/>
  <c r="M1257" i="1"/>
  <c r="O1257" i="1"/>
  <c r="K1265" i="1"/>
  <c r="L1265" i="1"/>
  <c r="M1265" i="1"/>
  <c r="K1273" i="1"/>
  <c r="M1273" i="1"/>
  <c r="R1305" i="1"/>
  <c r="J1305" i="1"/>
  <c r="R1297" i="1"/>
  <c r="J1297" i="1"/>
  <c r="R1289" i="1"/>
  <c r="J1289" i="1"/>
  <c r="P1281" i="1"/>
  <c r="J1273" i="1"/>
  <c r="N1265" i="1"/>
  <c r="J1249" i="1"/>
  <c r="J1241" i="1"/>
  <c r="J1233" i="1"/>
  <c r="R1193" i="1"/>
  <c r="Q1185" i="1"/>
  <c r="P1177" i="1"/>
  <c r="J1169" i="1"/>
  <c r="J1121" i="1"/>
  <c r="J1114" i="1"/>
  <c r="R1114" i="1"/>
  <c r="K1114" i="1"/>
  <c r="L1114" i="1"/>
  <c r="M1114" i="1"/>
  <c r="N1114" i="1"/>
  <c r="O1114" i="1"/>
  <c r="J1122" i="1"/>
  <c r="R1122" i="1"/>
  <c r="K1122" i="1"/>
  <c r="L1122" i="1"/>
  <c r="M1122" i="1"/>
  <c r="N1122" i="1"/>
  <c r="O1122" i="1"/>
  <c r="J1130" i="1"/>
  <c r="R1130" i="1"/>
  <c r="K1130" i="1"/>
  <c r="L1130" i="1"/>
  <c r="M1130" i="1"/>
  <c r="N1130" i="1"/>
  <c r="J1138" i="1"/>
  <c r="R1138" i="1"/>
  <c r="K1138" i="1"/>
  <c r="L1138" i="1"/>
  <c r="M1138" i="1"/>
  <c r="N1138" i="1"/>
  <c r="J1146" i="1"/>
  <c r="R1146" i="1"/>
  <c r="K1146" i="1"/>
  <c r="L1146" i="1"/>
  <c r="M1146" i="1"/>
  <c r="N1146" i="1"/>
  <c r="J1154" i="1"/>
  <c r="R1154" i="1"/>
  <c r="K1154" i="1"/>
  <c r="L1154" i="1"/>
  <c r="M1154" i="1"/>
  <c r="N1154" i="1"/>
  <c r="J1162" i="1"/>
  <c r="R1162" i="1"/>
  <c r="K1162" i="1"/>
  <c r="L1162" i="1"/>
  <c r="M1162" i="1"/>
  <c r="N1162" i="1"/>
  <c r="J1170" i="1"/>
  <c r="R1170" i="1"/>
  <c r="K1170" i="1"/>
  <c r="L1170" i="1"/>
  <c r="M1170" i="1"/>
  <c r="N1170" i="1"/>
  <c r="J1178" i="1"/>
  <c r="R1178" i="1"/>
  <c r="K1178" i="1"/>
  <c r="L1178" i="1"/>
  <c r="M1178" i="1"/>
  <c r="N1178" i="1"/>
  <c r="J1186" i="1"/>
  <c r="R1186" i="1"/>
  <c r="K1186" i="1"/>
  <c r="L1186" i="1"/>
  <c r="M1186" i="1"/>
  <c r="N1186" i="1"/>
  <c r="J1194" i="1"/>
  <c r="R1194" i="1"/>
  <c r="K1194" i="1"/>
  <c r="L1194" i="1"/>
  <c r="M1194" i="1"/>
  <c r="N1194" i="1"/>
  <c r="J1202" i="1"/>
  <c r="R1202" i="1"/>
  <c r="K1202" i="1"/>
  <c r="L1202" i="1"/>
  <c r="M1202" i="1"/>
  <c r="N1202" i="1"/>
  <c r="J1210" i="1"/>
  <c r="R1210" i="1"/>
  <c r="K1210" i="1"/>
  <c r="L1210" i="1"/>
  <c r="M1210" i="1"/>
  <c r="N1210" i="1"/>
  <c r="J1218" i="1"/>
  <c r="R1218" i="1"/>
  <c r="K1218" i="1"/>
  <c r="L1218" i="1"/>
  <c r="M1218" i="1"/>
  <c r="N1218" i="1"/>
  <c r="J1226" i="1"/>
  <c r="R1226" i="1"/>
  <c r="K1226" i="1"/>
  <c r="L1226" i="1"/>
  <c r="M1226" i="1"/>
  <c r="N1226" i="1"/>
  <c r="J1234" i="1"/>
  <c r="R1234" i="1"/>
  <c r="K1234" i="1"/>
  <c r="L1234" i="1"/>
  <c r="M1234" i="1"/>
  <c r="N1234" i="1"/>
  <c r="J1242" i="1"/>
  <c r="R1242" i="1"/>
  <c r="K1242" i="1"/>
  <c r="L1242" i="1"/>
  <c r="M1242" i="1"/>
  <c r="N1242" i="1"/>
  <c r="J1250" i="1"/>
  <c r="R1250" i="1"/>
  <c r="K1250" i="1"/>
  <c r="L1250" i="1"/>
  <c r="M1250" i="1"/>
  <c r="N1250" i="1"/>
  <c r="J1258" i="1"/>
  <c r="R1258" i="1"/>
  <c r="K1258" i="1"/>
  <c r="L1258" i="1"/>
  <c r="N1258" i="1"/>
  <c r="J1266" i="1"/>
  <c r="R1266" i="1"/>
  <c r="K1266" i="1"/>
  <c r="L1266" i="1"/>
  <c r="J1274" i="1"/>
  <c r="R1274" i="1"/>
  <c r="L1274" i="1"/>
  <c r="J1282" i="1"/>
  <c r="R1282" i="1"/>
  <c r="K1129" i="1"/>
  <c r="L1129" i="1"/>
  <c r="M1129" i="1"/>
  <c r="N1129" i="1"/>
  <c r="O1129" i="1"/>
  <c r="J1265" i="1"/>
  <c r="P1305" i="1"/>
  <c r="P1297" i="1"/>
  <c r="P1289" i="1"/>
  <c r="N1281" i="1"/>
  <c r="R1273" i="1"/>
  <c r="R1209" i="1"/>
  <c r="Q1201" i="1"/>
  <c r="P1193" i="1"/>
  <c r="J1185" i="1"/>
  <c r="R1145" i="1"/>
  <c r="Q1137" i="1"/>
  <c r="P1129" i="1"/>
  <c r="K1161" i="1"/>
  <c r="L1161" i="1"/>
  <c r="M1161" i="1"/>
  <c r="N1161" i="1"/>
  <c r="O1161" i="1"/>
  <c r="Q1193" i="1"/>
  <c r="P1185" i="1"/>
  <c r="Q1129" i="1"/>
  <c r="O1305" i="1"/>
  <c r="O1297" i="1"/>
  <c r="O1289" i="1"/>
  <c r="M1281" i="1"/>
  <c r="Q1273" i="1"/>
  <c r="R1257" i="1"/>
  <c r="R1217" i="1"/>
  <c r="Q1209" i="1"/>
  <c r="P1201" i="1"/>
  <c r="J1193" i="1"/>
  <c r="R1153" i="1"/>
  <c r="Q1145" i="1"/>
  <c r="P1137" i="1"/>
  <c r="J1129" i="1"/>
  <c r="N1305" i="1"/>
  <c r="N1297" i="1"/>
  <c r="N1289" i="1"/>
  <c r="L1281" i="1"/>
  <c r="P1273" i="1"/>
  <c r="R1265" i="1"/>
  <c r="Q1257" i="1"/>
  <c r="R1225" i="1"/>
  <c r="Q1217" i="1"/>
  <c r="P1209" i="1"/>
  <c r="J1201" i="1"/>
  <c r="R1161" i="1"/>
  <c r="Q1153" i="1"/>
  <c r="P1145" i="1"/>
  <c r="K1137" i="1"/>
  <c r="L1137" i="1"/>
  <c r="M1137" i="1"/>
  <c r="N1137" i="1"/>
  <c r="O1137" i="1"/>
  <c r="Q1305" i="1"/>
  <c r="Q1289" i="1"/>
  <c r="R1201" i="1"/>
  <c r="M1305" i="1"/>
  <c r="M1297" i="1"/>
  <c r="M1289" i="1"/>
  <c r="J1281" i="1"/>
  <c r="O1273" i="1"/>
  <c r="Q1265" i="1"/>
  <c r="P1257" i="1"/>
  <c r="R1249" i="1"/>
  <c r="R1241" i="1"/>
  <c r="R1233" i="1"/>
  <c r="Q1225" i="1"/>
  <c r="P1217" i="1"/>
  <c r="J1209" i="1"/>
  <c r="R1169" i="1"/>
  <c r="Q1161" i="1"/>
  <c r="P1153" i="1"/>
  <c r="J1145" i="1"/>
  <c r="Q1114" i="1"/>
  <c r="Q1297" i="1"/>
  <c r="O1281" i="1"/>
  <c r="J1177" i="1"/>
  <c r="R1137" i="1"/>
  <c r="B1305" i="1"/>
  <c r="B1297" i="1"/>
  <c r="B1289" i="1"/>
  <c r="B1281" i="1"/>
  <c r="B1273" i="1"/>
  <c r="B1265" i="1"/>
  <c r="B1257" i="1"/>
  <c r="B1249" i="1"/>
  <c r="B1241" i="1"/>
  <c r="B1233" i="1"/>
  <c r="B1225" i="1"/>
  <c r="B1217" i="1"/>
  <c r="B1209" i="1"/>
  <c r="B1201" i="1"/>
  <c r="B1193" i="1"/>
  <c r="B1185" i="1"/>
  <c r="B1177" i="1"/>
  <c r="B1169" i="1"/>
  <c r="B1161" i="1"/>
  <c r="B1153" i="1"/>
  <c r="B1145" i="1"/>
  <c r="B1137" i="1"/>
  <c r="B1129" i="1"/>
  <c r="B1121" i="1"/>
  <c r="R1281" i="1"/>
  <c r="N1273" i="1"/>
  <c r="P1265" i="1"/>
  <c r="N1257" i="1"/>
  <c r="Q1249" i="1"/>
  <c r="Q1241" i="1"/>
  <c r="Q1233" i="1"/>
  <c r="P1225" i="1"/>
  <c r="J1217" i="1"/>
  <c r="R1177" i="1"/>
  <c r="Q1169" i="1"/>
  <c r="P1161" i="1"/>
  <c r="J1153" i="1"/>
  <c r="R1121" i="1"/>
  <c r="M1243" i="1"/>
  <c r="M1235" i="1"/>
  <c r="M1227" i="1"/>
  <c r="M1219" i="1"/>
  <c r="M1211" i="1"/>
  <c r="M1203" i="1"/>
  <c r="M1195" i="1"/>
  <c r="M1187" i="1"/>
  <c r="M1179" i="1"/>
  <c r="M1171" i="1"/>
  <c r="M1163" i="1"/>
  <c r="M1155" i="1"/>
  <c r="M1147" i="1"/>
  <c r="M1139" i="1"/>
  <c r="M1131" i="1"/>
  <c r="M1123" i="1"/>
  <c r="R1118" i="1"/>
  <c r="J1118" i="1"/>
  <c r="M1115" i="1"/>
  <c r="L1227" i="1"/>
  <c r="L1219" i="1"/>
  <c r="L1211" i="1"/>
  <c r="L1203" i="1"/>
  <c r="L1195" i="1"/>
  <c r="L1187" i="1"/>
  <c r="L1179" i="1"/>
  <c r="L1171" i="1"/>
  <c r="L1163" i="1"/>
  <c r="L1155" i="1"/>
  <c r="L1147" i="1"/>
  <c r="L1139" i="1"/>
  <c r="L1131" i="1"/>
  <c r="L1123" i="1"/>
  <c r="L1115" i="1"/>
  <c r="K1251" i="1"/>
  <c r="K1243" i="1"/>
  <c r="K1235" i="1"/>
  <c r="K1227" i="1"/>
  <c r="K1219" i="1"/>
  <c r="K1211" i="1"/>
  <c r="K1203" i="1"/>
  <c r="K1195" i="1"/>
  <c r="K1187" i="1"/>
  <c r="K1179" i="1"/>
  <c r="K1171" i="1"/>
  <c r="K1163" i="1"/>
  <c r="K1155" i="1"/>
  <c r="K1147" i="1"/>
  <c r="K1139" i="1"/>
  <c r="K1131" i="1"/>
  <c r="K1123" i="1"/>
  <c r="K1115" i="1"/>
  <c r="R1251" i="1"/>
  <c r="J1251" i="1"/>
  <c r="R1243" i="1"/>
  <c r="J1243" i="1"/>
  <c r="R1235" i="1"/>
  <c r="J1235" i="1"/>
  <c r="R1227" i="1"/>
  <c r="J1227" i="1"/>
  <c r="R1219" i="1"/>
  <c r="J1219" i="1"/>
  <c r="R1211" i="1"/>
  <c r="J1211" i="1"/>
  <c r="R1203" i="1"/>
  <c r="J1203" i="1"/>
  <c r="R1195" i="1"/>
  <c r="J1195" i="1"/>
  <c r="R1187" i="1"/>
  <c r="J1187" i="1"/>
  <c r="R1179" i="1"/>
  <c r="J1179" i="1"/>
  <c r="R1171" i="1"/>
  <c r="J1171" i="1"/>
  <c r="R1163" i="1"/>
  <c r="J1163" i="1"/>
  <c r="R1155" i="1"/>
  <c r="J1155" i="1"/>
  <c r="R1147" i="1"/>
  <c r="J1147" i="1"/>
  <c r="R1139" i="1"/>
  <c r="J1139" i="1"/>
  <c r="R1131" i="1"/>
  <c r="J1131" i="1"/>
  <c r="R1123" i="1"/>
  <c r="J1123" i="1"/>
  <c r="O1118" i="1"/>
  <c r="R1115" i="1"/>
  <c r="J1115" i="1"/>
  <c r="C1923" i="1"/>
  <c r="K1923" i="1" s="1"/>
  <c r="C1924" i="1"/>
  <c r="K1924" i="1" s="1"/>
  <c r="C1925" i="1"/>
  <c r="K1925" i="1" s="1"/>
  <c r="C1926" i="1"/>
  <c r="K1926" i="1" s="1"/>
  <c r="C1927" i="1"/>
  <c r="K1927" i="1" s="1"/>
  <c r="C1928" i="1"/>
  <c r="K1928" i="1" s="1"/>
  <c r="C1929" i="1"/>
  <c r="K1929" i="1" s="1"/>
  <c r="C1930" i="1"/>
  <c r="K1930" i="1" s="1"/>
  <c r="C1931" i="1"/>
  <c r="K1931" i="1" s="1"/>
  <c r="C1932" i="1"/>
  <c r="K1932" i="1" s="1"/>
  <c r="C1933" i="1"/>
  <c r="K1933" i="1" s="1"/>
  <c r="C1934" i="1"/>
  <c r="K1934" i="1" s="1"/>
  <c r="C1849" i="1"/>
  <c r="C1850" i="1"/>
  <c r="C1851" i="1"/>
  <c r="C1852" i="1"/>
  <c r="C1853" i="1"/>
  <c r="C1854" i="1"/>
  <c r="C1855" i="1"/>
  <c r="C1856" i="1"/>
  <c r="K1856" i="1" s="1"/>
  <c r="C1857" i="1"/>
  <c r="C1858" i="1"/>
  <c r="C1859" i="1"/>
  <c r="C1860" i="1"/>
  <c r="C1861" i="1"/>
  <c r="C1862" i="1"/>
  <c r="K1862" i="1" s="1"/>
  <c r="C1863" i="1"/>
  <c r="C1864" i="1"/>
  <c r="C1865" i="1"/>
  <c r="C1866" i="1"/>
  <c r="K1866" i="1" s="1"/>
  <c r="C1867" i="1"/>
  <c r="C1868" i="1"/>
  <c r="C1869" i="1"/>
  <c r="C333" i="1"/>
  <c r="A333" i="1" s="1"/>
  <c r="C334" i="1"/>
  <c r="A334" i="1" s="1"/>
  <c r="C335" i="1"/>
  <c r="A335" i="1" s="1"/>
  <c r="C336" i="1"/>
  <c r="A336" i="1" s="1"/>
  <c r="C337" i="1"/>
  <c r="A337" i="1" s="1"/>
  <c r="C338" i="1"/>
  <c r="M338" i="1" s="1"/>
  <c r="C339" i="1"/>
  <c r="L339" i="1" s="1"/>
  <c r="C340" i="1"/>
  <c r="B340" i="1" s="1"/>
  <c r="C341" i="1"/>
  <c r="A341" i="1" s="1"/>
  <c r="C342" i="1"/>
  <c r="A342" i="1" s="1"/>
  <c r="C343" i="1"/>
  <c r="A343" i="1" s="1"/>
  <c r="C344" i="1"/>
  <c r="A344" i="1" s="1"/>
  <c r="C345" i="1"/>
  <c r="A345" i="1" s="1"/>
  <c r="C346" i="1"/>
  <c r="M346" i="1" s="1"/>
  <c r="C347" i="1"/>
  <c r="L347" i="1" s="1"/>
  <c r="C348" i="1"/>
  <c r="B348" i="1" s="1"/>
  <c r="C349" i="1"/>
  <c r="B349" i="1" s="1"/>
  <c r="C350" i="1"/>
  <c r="A350" i="1" s="1"/>
  <c r="C351" i="1"/>
  <c r="A351" i="1" s="1"/>
  <c r="C352" i="1"/>
  <c r="A352" i="1" s="1"/>
  <c r="C353" i="1"/>
  <c r="A353" i="1" s="1"/>
  <c r="C506" i="1"/>
  <c r="A506" i="1" s="1"/>
  <c r="C507" i="1"/>
  <c r="A507" i="1" s="1"/>
  <c r="C508" i="1"/>
  <c r="P508" i="1" s="1"/>
  <c r="C509" i="1"/>
  <c r="A509" i="1" s="1"/>
  <c r="C510" i="1"/>
  <c r="A510" i="1" s="1"/>
  <c r="C511" i="1"/>
  <c r="M511" i="1" s="1"/>
  <c r="C512" i="1"/>
  <c r="B512" i="1" s="1"/>
  <c r="C513" i="1"/>
  <c r="B513" i="1" s="1"/>
  <c r="C514" i="1"/>
  <c r="A514" i="1" s="1"/>
  <c r="C515" i="1"/>
  <c r="A515" i="1" s="1"/>
  <c r="C516" i="1"/>
  <c r="B516" i="1" s="1"/>
  <c r="C517" i="1"/>
  <c r="A517" i="1" s="1"/>
  <c r="C518" i="1"/>
  <c r="A518" i="1" s="1"/>
  <c r="C519" i="1"/>
  <c r="M519" i="1" s="1"/>
  <c r="C520" i="1"/>
  <c r="B520" i="1" s="1"/>
  <c r="C521" i="1"/>
  <c r="B521" i="1" s="1"/>
  <c r="C522" i="1"/>
  <c r="B522" i="1" s="1"/>
  <c r="C523" i="1"/>
  <c r="A523" i="1" s="1"/>
  <c r="C524" i="1"/>
  <c r="A524" i="1" s="1"/>
  <c r="C525" i="1"/>
  <c r="A525" i="1" s="1"/>
  <c r="C526" i="1"/>
  <c r="A526" i="1" s="1"/>
  <c r="C505" i="1"/>
  <c r="C482" i="1"/>
  <c r="A482" i="1" s="1"/>
  <c r="C483" i="1"/>
  <c r="A483" i="1" s="1"/>
  <c r="C484" i="1"/>
  <c r="A484" i="1" s="1"/>
  <c r="C485" i="1"/>
  <c r="A485" i="1" s="1"/>
  <c r="C486" i="1"/>
  <c r="A486" i="1" s="1"/>
  <c r="C487" i="1"/>
  <c r="A487" i="1" s="1"/>
  <c r="C488" i="1"/>
  <c r="B488" i="1" s="1"/>
  <c r="C489" i="1"/>
  <c r="A489" i="1" s="1"/>
  <c r="C490" i="1"/>
  <c r="B490" i="1" s="1"/>
  <c r="C491" i="1"/>
  <c r="B491" i="1" s="1"/>
  <c r="C492" i="1"/>
  <c r="B492" i="1" s="1"/>
  <c r="C493" i="1"/>
  <c r="A493" i="1" s="1"/>
  <c r="C494" i="1"/>
  <c r="A494" i="1" s="1"/>
  <c r="C495" i="1"/>
  <c r="A495" i="1" s="1"/>
  <c r="C496" i="1"/>
  <c r="B496" i="1" s="1"/>
  <c r="C497" i="1"/>
  <c r="A497" i="1" s="1"/>
  <c r="C498" i="1"/>
  <c r="B498" i="1" s="1"/>
  <c r="C499" i="1"/>
  <c r="B499" i="1" s="1"/>
  <c r="C500" i="1"/>
  <c r="A500" i="1" s="1"/>
  <c r="C501" i="1"/>
  <c r="A501" i="1" s="1"/>
  <c r="C502" i="1"/>
  <c r="A502" i="1" s="1"/>
  <c r="C474" i="1"/>
  <c r="A474" i="1" s="1"/>
  <c r="R476" i="1"/>
  <c r="Q476" i="1"/>
  <c r="P476" i="1"/>
  <c r="O476" i="1"/>
  <c r="N476" i="1"/>
  <c r="M476" i="1"/>
  <c r="L476" i="1"/>
  <c r="K476" i="1"/>
  <c r="J476" i="1"/>
  <c r="B476" i="1"/>
  <c r="A476" i="1"/>
  <c r="Q198" i="1" l="1"/>
  <c r="C199" i="1"/>
  <c r="O198" i="1"/>
  <c r="R198" i="1"/>
  <c r="J198" i="1"/>
  <c r="B198" i="1"/>
  <c r="M198" i="1"/>
  <c r="N198" i="1"/>
  <c r="P198" i="1"/>
  <c r="K198" i="1"/>
  <c r="A198" i="1"/>
  <c r="L198" i="1"/>
  <c r="K1864" i="1"/>
  <c r="K1855" i="1"/>
  <c r="K1863" i="1"/>
  <c r="K1869" i="1"/>
  <c r="K1861" i="1"/>
  <c r="K1853" i="1"/>
  <c r="K1868" i="1"/>
  <c r="K1860" i="1"/>
  <c r="K1852" i="1"/>
  <c r="K1854" i="1"/>
  <c r="K1867" i="1"/>
  <c r="K1859" i="1"/>
  <c r="K1851" i="1"/>
  <c r="K1858" i="1"/>
  <c r="K1850" i="1"/>
  <c r="K1865" i="1"/>
  <c r="K1857" i="1"/>
  <c r="K1849" i="1"/>
  <c r="B353" i="1"/>
  <c r="A508" i="1"/>
  <c r="R512" i="1"/>
  <c r="L510" i="1"/>
  <c r="L352" i="1"/>
  <c r="N508" i="1"/>
  <c r="P340" i="1"/>
  <c r="Q339" i="1"/>
  <c r="N334" i="1"/>
  <c r="A347" i="1"/>
  <c r="R346" i="1"/>
  <c r="R338" i="1"/>
  <c r="M525" i="1"/>
  <c r="J346" i="1"/>
  <c r="J338" i="1"/>
  <c r="P348" i="1"/>
  <c r="K520" i="1"/>
  <c r="B346" i="1"/>
  <c r="A339" i="1"/>
  <c r="K353" i="1"/>
  <c r="K345" i="1"/>
  <c r="K337" i="1"/>
  <c r="Q347" i="1"/>
  <c r="M518" i="1"/>
  <c r="L344" i="1"/>
  <c r="L336" i="1"/>
  <c r="P514" i="1"/>
  <c r="B338"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5" i="1"/>
  <c r="R513" i="1"/>
  <c r="B347" i="1"/>
  <c r="L353" i="1"/>
  <c r="M352" i="1"/>
  <c r="N351" i="1"/>
  <c r="O350" i="1"/>
  <c r="P349" i="1"/>
  <c r="Q348" i="1"/>
  <c r="R347" i="1"/>
  <c r="J347" i="1"/>
  <c r="K346" i="1"/>
  <c r="L345" i="1"/>
  <c r="M344" i="1"/>
  <c r="N343" i="1"/>
  <c r="O342" i="1"/>
  <c r="P341" i="1"/>
  <c r="Q340" i="1"/>
  <c r="R339" i="1"/>
  <c r="J339" i="1"/>
  <c r="K338" i="1"/>
  <c r="L337" i="1"/>
  <c r="M336" i="1"/>
  <c r="N335" i="1"/>
  <c r="O334" i="1"/>
  <c r="P333" i="1"/>
  <c r="O333" i="1"/>
  <c r="R520" i="1"/>
  <c r="K512"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19" i="1"/>
  <c r="N509" i="1"/>
  <c r="A349" i="1"/>
  <c r="A346" i="1"/>
  <c r="A340" i="1"/>
  <c r="B337"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6" i="1"/>
  <c r="A348" i="1"/>
  <c r="B345" i="1"/>
  <c r="B339" i="1"/>
  <c r="B336" i="1"/>
  <c r="N353" i="1"/>
  <c r="O352" i="1"/>
  <c r="P351" i="1"/>
  <c r="Q350" i="1"/>
  <c r="R349" i="1"/>
  <c r="J349" i="1"/>
  <c r="K348" i="1"/>
  <c r="N345" i="1"/>
  <c r="O344" i="1"/>
  <c r="P343" i="1"/>
  <c r="Q342" i="1"/>
  <c r="R341" i="1"/>
  <c r="J341" i="1"/>
  <c r="K340" i="1"/>
  <c r="N337" i="1"/>
  <c r="O336" i="1"/>
  <c r="P335" i="1"/>
  <c r="Q334" i="1"/>
  <c r="R333" i="1"/>
  <c r="J333" i="1"/>
  <c r="B335" i="1"/>
  <c r="B351" i="1"/>
  <c r="B343" i="1"/>
  <c r="B350" i="1"/>
  <c r="B342" i="1"/>
  <c r="B334" i="1"/>
  <c r="B352" i="1"/>
  <c r="B344" i="1"/>
  <c r="B341" i="1"/>
  <c r="B333" i="1"/>
  <c r="R521" i="1"/>
  <c r="L518" i="1"/>
  <c r="Q513" i="1"/>
  <c r="M509" i="1"/>
  <c r="P523" i="1"/>
  <c r="P497" i="1"/>
  <c r="M526" i="1"/>
  <c r="J521" i="1"/>
  <c r="J513" i="1"/>
  <c r="P515" i="1"/>
  <c r="P507" i="1"/>
  <c r="J520" i="1"/>
  <c r="J512" i="1"/>
  <c r="Q506" i="1"/>
  <c r="N524" i="1"/>
  <c r="L519" i="1"/>
  <c r="Q514" i="1"/>
  <c r="M510" i="1"/>
  <c r="P506" i="1"/>
  <c r="L526" i="1"/>
  <c r="A511" i="1"/>
  <c r="K526" i="1"/>
  <c r="L525" i="1"/>
  <c r="M524" i="1"/>
  <c r="N523" i="1"/>
  <c r="P521" i="1"/>
  <c r="Q520" i="1"/>
  <c r="R519" i="1"/>
  <c r="J519" i="1"/>
  <c r="K518" i="1"/>
  <c r="L517" i="1"/>
  <c r="M516" i="1"/>
  <c r="N515" i="1"/>
  <c r="P513" i="1"/>
  <c r="Q512" i="1"/>
  <c r="R511" i="1"/>
  <c r="J511" i="1"/>
  <c r="K510" i="1"/>
  <c r="L509" i="1"/>
  <c r="M508" i="1"/>
  <c r="N507" i="1"/>
  <c r="A520" i="1"/>
  <c r="R526" i="1"/>
  <c r="J526" i="1"/>
  <c r="K525" i="1"/>
  <c r="L524" i="1"/>
  <c r="M523" i="1"/>
  <c r="N522" i="1"/>
  <c r="P520" i="1"/>
  <c r="Q519" i="1"/>
  <c r="R518" i="1"/>
  <c r="J518" i="1"/>
  <c r="K517" i="1"/>
  <c r="L516" i="1"/>
  <c r="M515" i="1"/>
  <c r="N514" i="1"/>
  <c r="P512" i="1"/>
  <c r="Q511" i="1"/>
  <c r="R510" i="1"/>
  <c r="J510" i="1"/>
  <c r="K509" i="1"/>
  <c r="L508" i="1"/>
  <c r="M507" i="1"/>
  <c r="N506" i="1"/>
  <c r="N517" i="1"/>
  <c r="L511" i="1"/>
  <c r="Q526" i="1"/>
  <c r="R525" i="1"/>
  <c r="J525" i="1"/>
  <c r="K524" i="1"/>
  <c r="L523" i="1"/>
  <c r="M522" i="1"/>
  <c r="N521" i="1"/>
  <c r="P519" i="1"/>
  <c r="Q518" i="1"/>
  <c r="R517" i="1"/>
  <c r="J517" i="1"/>
  <c r="K516" i="1"/>
  <c r="L515" i="1"/>
  <c r="M514" i="1"/>
  <c r="N513" i="1"/>
  <c r="P511" i="1"/>
  <c r="Q510" i="1"/>
  <c r="R509" i="1"/>
  <c r="J509" i="1"/>
  <c r="K508" i="1"/>
  <c r="L507" i="1"/>
  <c r="M506" i="1"/>
  <c r="P522" i="1"/>
  <c r="Q521" i="1"/>
  <c r="M517" i="1"/>
  <c r="A499" i="1"/>
  <c r="B484" i="1"/>
  <c r="B525" i="1"/>
  <c r="B519" i="1"/>
  <c r="B509" i="1"/>
  <c r="P526" i="1"/>
  <c r="Q525" i="1"/>
  <c r="R524" i="1"/>
  <c r="J524" i="1"/>
  <c r="K523" i="1"/>
  <c r="L522" i="1"/>
  <c r="M521" i="1"/>
  <c r="N520" i="1"/>
  <c r="P518" i="1"/>
  <c r="Q517" i="1"/>
  <c r="R516" i="1"/>
  <c r="J516" i="1"/>
  <c r="K515" i="1"/>
  <c r="L514" i="1"/>
  <c r="M513" i="1"/>
  <c r="N512" i="1"/>
  <c r="P510" i="1"/>
  <c r="Q509" i="1"/>
  <c r="R508" i="1"/>
  <c r="J508" i="1"/>
  <c r="K507" i="1"/>
  <c r="L506" i="1"/>
  <c r="Q522" i="1"/>
  <c r="A519" i="1"/>
  <c r="P525" i="1"/>
  <c r="Q524" i="1"/>
  <c r="R523" i="1"/>
  <c r="J523" i="1"/>
  <c r="K522" i="1"/>
  <c r="L521" i="1"/>
  <c r="M520" i="1"/>
  <c r="N519" i="1"/>
  <c r="P517" i="1"/>
  <c r="Q516" i="1"/>
  <c r="R515" i="1"/>
  <c r="J515" i="1"/>
  <c r="K514" i="1"/>
  <c r="L513" i="1"/>
  <c r="M512" i="1"/>
  <c r="N511" i="1"/>
  <c r="P509" i="1"/>
  <c r="Q508" i="1"/>
  <c r="R507" i="1"/>
  <c r="J507" i="1"/>
  <c r="K506" i="1"/>
  <c r="B517" i="1"/>
  <c r="B511" i="1"/>
  <c r="K511" i="1"/>
  <c r="A512" i="1"/>
  <c r="B508" i="1"/>
  <c r="N526" i="1"/>
  <c r="P524" i="1"/>
  <c r="Q523" i="1"/>
  <c r="R522" i="1"/>
  <c r="J522" i="1"/>
  <c r="K521" i="1"/>
  <c r="L520" i="1"/>
  <c r="N518" i="1"/>
  <c r="P516" i="1"/>
  <c r="Q515" i="1"/>
  <c r="R514" i="1"/>
  <c r="J514" i="1"/>
  <c r="K513" i="1"/>
  <c r="L512" i="1"/>
  <c r="N510" i="1"/>
  <c r="Q507" i="1"/>
  <c r="R506" i="1"/>
  <c r="J506" i="1"/>
  <c r="A522" i="1"/>
  <c r="B526" i="1"/>
  <c r="A521" i="1"/>
  <c r="B518" i="1"/>
  <c r="A513" i="1"/>
  <c r="B510" i="1"/>
  <c r="A516" i="1"/>
  <c r="B523" i="1"/>
  <c r="B515" i="1"/>
  <c r="B507" i="1"/>
  <c r="B524" i="1"/>
  <c r="B514" i="1"/>
  <c r="B506" i="1"/>
  <c r="N474" i="1"/>
  <c r="M474" i="1"/>
  <c r="L474" i="1"/>
  <c r="A488" i="1"/>
  <c r="J474" i="1"/>
  <c r="R474" i="1"/>
  <c r="A496" i="1"/>
  <c r="A491" i="1"/>
  <c r="B487" i="1"/>
  <c r="K502" i="1"/>
  <c r="Q474" i="1"/>
  <c r="L501" i="1"/>
  <c r="P474" i="1"/>
  <c r="B495" i="1"/>
  <c r="A490" i="1"/>
  <c r="N499" i="1"/>
  <c r="O474" i="1"/>
  <c r="O498" i="1"/>
  <c r="Q482" i="1"/>
  <c r="R502" i="1"/>
  <c r="J502" i="1"/>
  <c r="K501" i="1"/>
  <c r="L500" i="1"/>
  <c r="M499" i="1"/>
  <c r="N498" i="1"/>
  <c r="O497" i="1"/>
  <c r="P482" i="1"/>
  <c r="M500" i="1"/>
  <c r="Q502" i="1"/>
  <c r="R501" i="1"/>
  <c r="J501" i="1"/>
  <c r="K500" i="1"/>
  <c r="L499" i="1"/>
  <c r="M498" i="1"/>
  <c r="N497" i="1"/>
  <c r="O482" i="1"/>
  <c r="P502" i="1"/>
  <c r="Q501" i="1"/>
  <c r="R500" i="1"/>
  <c r="J500" i="1"/>
  <c r="K499" i="1"/>
  <c r="L498" i="1"/>
  <c r="M497" i="1"/>
  <c r="N482" i="1"/>
  <c r="K474" i="1"/>
  <c r="A498" i="1"/>
  <c r="O502" i="1"/>
  <c r="P501" i="1"/>
  <c r="Q500" i="1"/>
  <c r="R499" i="1"/>
  <c r="J499" i="1"/>
  <c r="K498" i="1"/>
  <c r="L497" i="1"/>
  <c r="M482" i="1"/>
  <c r="N502" i="1"/>
  <c r="O501" i="1"/>
  <c r="P500" i="1"/>
  <c r="Q499" i="1"/>
  <c r="R498" i="1"/>
  <c r="J498" i="1"/>
  <c r="K497" i="1"/>
  <c r="L482" i="1"/>
  <c r="M502" i="1"/>
  <c r="N501" i="1"/>
  <c r="O500" i="1"/>
  <c r="P499" i="1"/>
  <c r="Q498" i="1"/>
  <c r="R497" i="1"/>
  <c r="J497" i="1"/>
  <c r="K482" i="1"/>
  <c r="L502" i="1"/>
  <c r="M501" i="1"/>
  <c r="N500" i="1"/>
  <c r="O499" i="1"/>
  <c r="P498" i="1"/>
  <c r="Q497" i="1"/>
  <c r="R482" i="1"/>
  <c r="J482" i="1"/>
  <c r="B500" i="1"/>
  <c r="B497" i="1"/>
  <c r="A492" i="1"/>
  <c r="B489" i="1"/>
  <c r="B502" i="1"/>
  <c r="B486" i="1"/>
  <c r="B494" i="1"/>
  <c r="B483" i="1"/>
  <c r="B501" i="1"/>
  <c r="B485" i="1"/>
  <c r="B493" i="1"/>
  <c r="B482" i="1"/>
  <c r="B474" i="1"/>
  <c r="B199" i="1" l="1"/>
  <c r="K199" i="1"/>
  <c r="P199" i="1"/>
  <c r="Q199" i="1"/>
  <c r="N199" i="1"/>
  <c r="J199" i="1"/>
  <c r="O199" i="1"/>
  <c r="R199" i="1"/>
  <c r="A199" i="1"/>
  <c r="L199" i="1"/>
  <c r="M199" i="1"/>
  <c r="C454" i="1"/>
  <c r="J454" i="1" s="1"/>
  <c r="C455" i="1"/>
  <c r="Q455" i="1" s="1"/>
  <c r="C456" i="1"/>
  <c r="P456" i="1" s="1"/>
  <c r="C457" i="1"/>
  <c r="O457" i="1" s="1"/>
  <c r="C458" i="1"/>
  <c r="N458" i="1" s="1"/>
  <c r="C459" i="1"/>
  <c r="M459" i="1" s="1"/>
  <c r="C460" i="1"/>
  <c r="L460" i="1" s="1"/>
  <c r="C461" i="1"/>
  <c r="K461" i="1" s="1"/>
  <c r="C462" i="1"/>
  <c r="J462" i="1" s="1"/>
  <c r="C463" i="1"/>
  <c r="Q463" i="1" s="1"/>
  <c r="C464" i="1"/>
  <c r="P464" i="1" s="1"/>
  <c r="C465" i="1"/>
  <c r="O465" i="1" s="1"/>
  <c r="C466" i="1"/>
  <c r="N466" i="1" s="1"/>
  <c r="C467" i="1"/>
  <c r="M467" i="1" s="1"/>
  <c r="C468" i="1"/>
  <c r="L468" i="1" s="1"/>
  <c r="C469" i="1"/>
  <c r="K469" i="1" s="1"/>
  <c r="C470" i="1"/>
  <c r="J470" i="1" s="1"/>
  <c r="C471" i="1"/>
  <c r="Q471" i="1" s="1"/>
  <c r="C472" i="1"/>
  <c r="P472" i="1" s="1"/>
  <c r="C473" i="1"/>
  <c r="O473" i="1" s="1"/>
  <c r="C453" i="1"/>
  <c r="K452" i="1"/>
  <c r="M484" i="1"/>
  <c r="Q489" i="1"/>
  <c r="N493" i="1"/>
  <c r="M494" i="1"/>
  <c r="K484" i="1"/>
  <c r="P484" i="1"/>
  <c r="Q484" i="1"/>
  <c r="M490" i="1"/>
  <c r="N490" i="1"/>
  <c r="O490" i="1"/>
  <c r="P490" i="1"/>
  <c r="M492" i="1"/>
  <c r="C406" i="1"/>
  <c r="A406" i="1" s="1"/>
  <c r="C407" i="1"/>
  <c r="A407" i="1" s="1"/>
  <c r="C408" i="1"/>
  <c r="P408" i="1" s="1"/>
  <c r="C409" i="1"/>
  <c r="A409" i="1" s="1"/>
  <c r="C410" i="1"/>
  <c r="A410" i="1" s="1"/>
  <c r="C411" i="1"/>
  <c r="M411" i="1" s="1"/>
  <c r="C412" i="1"/>
  <c r="L412" i="1" s="1"/>
  <c r="C413" i="1"/>
  <c r="A413" i="1" s="1"/>
  <c r="C414" i="1"/>
  <c r="A414" i="1" s="1"/>
  <c r="C415" i="1"/>
  <c r="B415" i="1" s="1"/>
  <c r="C416" i="1"/>
  <c r="A416" i="1" s="1"/>
  <c r="C417" i="1"/>
  <c r="A417" i="1" s="1"/>
  <c r="C418" i="1"/>
  <c r="A418" i="1" s="1"/>
  <c r="C419" i="1"/>
  <c r="M419" i="1" s="1"/>
  <c r="C420" i="1"/>
  <c r="L420" i="1" s="1"/>
  <c r="C421" i="1"/>
  <c r="A421" i="1" s="1"/>
  <c r="C422" i="1"/>
  <c r="B422" i="1" s="1"/>
  <c r="C423" i="1"/>
  <c r="B423" i="1" s="1"/>
  <c r="C424" i="1"/>
  <c r="A424" i="1" s="1"/>
  <c r="C425" i="1"/>
  <c r="A425" i="1" s="1"/>
  <c r="C426" i="1"/>
  <c r="A426" i="1" s="1"/>
  <c r="C382" i="1"/>
  <c r="B382" i="1" s="1"/>
  <c r="C397" i="1"/>
  <c r="A397" i="1" s="1"/>
  <c r="C398" i="1"/>
  <c r="A398" i="1" s="1"/>
  <c r="C399" i="1"/>
  <c r="A399" i="1" s="1"/>
  <c r="C400" i="1"/>
  <c r="P400" i="1" s="1"/>
  <c r="C401" i="1"/>
  <c r="O401" i="1" s="1"/>
  <c r="C402" i="1"/>
  <c r="A402" i="1" s="1"/>
  <c r="J357" i="1"/>
  <c r="K357" i="1"/>
  <c r="L357" i="1"/>
  <c r="M357" i="1"/>
  <c r="N357" i="1"/>
  <c r="O357" i="1"/>
  <c r="P357" i="1"/>
  <c r="Q357" i="1"/>
  <c r="R357" i="1"/>
  <c r="C373" i="1"/>
  <c r="B373" i="1" s="1"/>
  <c r="C374" i="1"/>
  <c r="A374" i="1" s="1"/>
  <c r="C375" i="1"/>
  <c r="B375" i="1" s="1"/>
  <c r="C376" i="1"/>
  <c r="A376" i="1" s="1"/>
  <c r="C377" i="1"/>
  <c r="B377" i="1" s="1"/>
  <c r="C378" i="1"/>
  <c r="L378" i="1" s="1"/>
  <c r="A357" i="1"/>
  <c r="B357" i="1"/>
  <c r="J330" i="1"/>
  <c r="K330" i="1"/>
  <c r="L330" i="1"/>
  <c r="M330" i="1"/>
  <c r="N330" i="1"/>
  <c r="O330" i="1"/>
  <c r="P330" i="1"/>
  <c r="Q330" i="1"/>
  <c r="R330" i="1"/>
  <c r="C323" i="1"/>
  <c r="K323" i="1" s="1"/>
  <c r="C324" i="1"/>
  <c r="A324" i="1" s="1"/>
  <c r="C325" i="1"/>
  <c r="B325" i="1" s="1"/>
  <c r="C326" i="1"/>
  <c r="P326" i="1" s="1"/>
  <c r="C327" i="1"/>
  <c r="A327" i="1" s="1"/>
  <c r="C328" i="1"/>
  <c r="B328" i="1" s="1"/>
  <c r="C308" i="1"/>
  <c r="B308" i="1" s="1"/>
  <c r="C256" i="1"/>
  <c r="C271" i="1"/>
  <c r="B271" i="1" s="1"/>
  <c r="C272" i="1"/>
  <c r="B272" i="1" s="1"/>
  <c r="C273" i="1"/>
  <c r="A273" i="1" s="1"/>
  <c r="C274" i="1"/>
  <c r="A274" i="1" s="1"/>
  <c r="C275" i="1"/>
  <c r="A275" i="1" s="1"/>
  <c r="C276" i="1"/>
  <c r="A276" i="1" s="1"/>
  <c r="A256" i="1" l="1"/>
  <c r="L256" i="1"/>
  <c r="M256" i="1"/>
  <c r="N256" i="1"/>
  <c r="O256" i="1"/>
  <c r="P256" i="1"/>
  <c r="Q256" i="1"/>
  <c r="J256" i="1"/>
  <c r="R256" i="1"/>
  <c r="K256" i="1"/>
  <c r="A471" i="1"/>
  <c r="O462" i="1"/>
  <c r="A463" i="1"/>
  <c r="L458" i="1"/>
  <c r="B459" i="1"/>
  <c r="O456" i="1"/>
  <c r="O472" i="1"/>
  <c r="O471" i="1"/>
  <c r="P469" i="1"/>
  <c r="K467" i="1"/>
  <c r="M466" i="1"/>
  <c r="Q462" i="1"/>
  <c r="Q460" i="1"/>
  <c r="B471" i="1"/>
  <c r="B462" i="1"/>
  <c r="P471" i="1"/>
  <c r="J469" i="1"/>
  <c r="J467" i="1"/>
  <c r="P462" i="1"/>
  <c r="K460" i="1"/>
  <c r="K458" i="1"/>
  <c r="B470" i="1"/>
  <c r="A459" i="1"/>
  <c r="Q470" i="1"/>
  <c r="Q468" i="1"/>
  <c r="L466" i="1"/>
  <c r="R461" i="1"/>
  <c r="R459" i="1"/>
  <c r="P455" i="1"/>
  <c r="R468" i="1"/>
  <c r="J460" i="1"/>
  <c r="B467" i="1"/>
  <c r="B458" i="1"/>
  <c r="P470" i="1"/>
  <c r="K468" i="1"/>
  <c r="K466" i="1"/>
  <c r="Q461" i="1"/>
  <c r="L459" i="1"/>
  <c r="O455" i="1"/>
  <c r="A467" i="1"/>
  <c r="B455" i="1"/>
  <c r="O470" i="1"/>
  <c r="J468" i="1"/>
  <c r="O464" i="1"/>
  <c r="P461" i="1"/>
  <c r="K459" i="1"/>
  <c r="Q454" i="1"/>
  <c r="B466" i="1"/>
  <c r="A455" i="1"/>
  <c r="R469" i="1"/>
  <c r="R467" i="1"/>
  <c r="P463" i="1"/>
  <c r="J461" i="1"/>
  <c r="J459" i="1"/>
  <c r="P454" i="1"/>
  <c r="B463" i="1"/>
  <c r="B454" i="1"/>
  <c r="Q469" i="1"/>
  <c r="L467" i="1"/>
  <c r="O463" i="1"/>
  <c r="R460" i="1"/>
  <c r="M458" i="1"/>
  <c r="O454" i="1"/>
  <c r="N473" i="1"/>
  <c r="N472" i="1"/>
  <c r="N465" i="1"/>
  <c r="N456" i="1"/>
  <c r="L473" i="1"/>
  <c r="M472" i="1"/>
  <c r="N471" i="1"/>
  <c r="L465" i="1"/>
  <c r="N463" i="1"/>
  <c r="L457" i="1"/>
  <c r="P495" i="1"/>
  <c r="K487" i="1"/>
  <c r="A470" i="1"/>
  <c r="A466" i="1"/>
  <c r="A462" i="1"/>
  <c r="A458" i="1"/>
  <c r="A454" i="1"/>
  <c r="K473" i="1"/>
  <c r="L472" i="1"/>
  <c r="M471" i="1"/>
  <c r="N470" i="1"/>
  <c r="O469" i="1"/>
  <c r="P468" i="1"/>
  <c r="Q467" i="1"/>
  <c r="R466" i="1"/>
  <c r="J466" i="1"/>
  <c r="K465" i="1"/>
  <c r="L464" i="1"/>
  <c r="M463" i="1"/>
  <c r="N462" i="1"/>
  <c r="O461" i="1"/>
  <c r="P460" i="1"/>
  <c r="Q459" i="1"/>
  <c r="R458" i="1"/>
  <c r="J458" i="1"/>
  <c r="K457" i="1"/>
  <c r="L456" i="1"/>
  <c r="M455" i="1"/>
  <c r="N454" i="1"/>
  <c r="M457" i="1"/>
  <c r="K495" i="1"/>
  <c r="J487" i="1"/>
  <c r="B473" i="1"/>
  <c r="B469" i="1"/>
  <c r="B465" i="1"/>
  <c r="B461" i="1"/>
  <c r="B457" i="1"/>
  <c r="R473" i="1"/>
  <c r="J473" i="1"/>
  <c r="K472" i="1"/>
  <c r="L471" i="1"/>
  <c r="M470" i="1"/>
  <c r="N469" i="1"/>
  <c r="O468" i="1"/>
  <c r="P467" i="1"/>
  <c r="Q466" i="1"/>
  <c r="R465" i="1"/>
  <c r="J465" i="1"/>
  <c r="K464" i="1"/>
  <c r="L463" i="1"/>
  <c r="M462" i="1"/>
  <c r="N461" i="1"/>
  <c r="O460" i="1"/>
  <c r="P459" i="1"/>
  <c r="Q458" i="1"/>
  <c r="R457" i="1"/>
  <c r="J457" i="1"/>
  <c r="K456" i="1"/>
  <c r="L455" i="1"/>
  <c r="M454" i="1"/>
  <c r="N457" i="1"/>
  <c r="M456" i="1"/>
  <c r="N455" i="1"/>
  <c r="A473" i="1"/>
  <c r="A469" i="1"/>
  <c r="A465" i="1"/>
  <c r="A461" i="1"/>
  <c r="A457" i="1"/>
  <c r="Q473" i="1"/>
  <c r="R472" i="1"/>
  <c r="J472" i="1"/>
  <c r="K471" i="1"/>
  <c r="L470" i="1"/>
  <c r="M469" i="1"/>
  <c r="N468" i="1"/>
  <c r="O467" i="1"/>
  <c r="P466" i="1"/>
  <c r="Q465" i="1"/>
  <c r="R464" i="1"/>
  <c r="J464" i="1"/>
  <c r="K463" i="1"/>
  <c r="L462" i="1"/>
  <c r="M461" i="1"/>
  <c r="N460" i="1"/>
  <c r="O459" i="1"/>
  <c r="P458" i="1"/>
  <c r="Q457" i="1"/>
  <c r="R456" i="1"/>
  <c r="J456" i="1"/>
  <c r="K455" i="1"/>
  <c r="L454" i="1"/>
  <c r="M465" i="1"/>
  <c r="N464" i="1"/>
  <c r="N487" i="1"/>
  <c r="M464" i="1"/>
  <c r="B472" i="1"/>
  <c r="B468" i="1"/>
  <c r="B464" i="1"/>
  <c r="B460" i="1"/>
  <c r="B456" i="1"/>
  <c r="P473" i="1"/>
  <c r="Q472" i="1"/>
  <c r="R471" i="1"/>
  <c r="J471" i="1"/>
  <c r="K470" i="1"/>
  <c r="L469" i="1"/>
  <c r="M468" i="1"/>
  <c r="N467" i="1"/>
  <c r="O466" i="1"/>
  <c r="P465" i="1"/>
  <c r="Q464" i="1"/>
  <c r="R463" i="1"/>
  <c r="J463" i="1"/>
  <c r="K462" i="1"/>
  <c r="L461" i="1"/>
  <c r="M460" i="1"/>
  <c r="N459" i="1"/>
  <c r="O458" i="1"/>
  <c r="P457" i="1"/>
  <c r="Q456" i="1"/>
  <c r="R455" i="1"/>
  <c r="J455" i="1"/>
  <c r="K454" i="1"/>
  <c r="M473" i="1"/>
  <c r="A472" i="1"/>
  <c r="A468" i="1"/>
  <c r="A464" i="1"/>
  <c r="A460" i="1"/>
  <c r="A456" i="1"/>
  <c r="R470" i="1"/>
  <c r="R462" i="1"/>
  <c r="R454" i="1"/>
  <c r="M493" i="1"/>
  <c r="P492" i="1"/>
  <c r="O484" i="1"/>
  <c r="N492" i="1"/>
  <c r="N484" i="1"/>
  <c r="L492" i="1"/>
  <c r="K492" i="1"/>
  <c r="P485" i="1"/>
  <c r="O485" i="1"/>
  <c r="L491" i="1"/>
  <c r="R486" i="1"/>
  <c r="Q494" i="1"/>
  <c r="L486" i="1"/>
  <c r="J486" i="1"/>
  <c r="Q483" i="1"/>
  <c r="Q452" i="1"/>
  <c r="N491" i="1"/>
  <c r="P487" i="1"/>
  <c r="R483" i="1"/>
  <c r="R452" i="1"/>
  <c r="J452" i="1"/>
  <c r="R495" i="1"/>
  <c r="K491" i="1"/>
  <c r="M487" i="1"/>
  <c r="O483" i="1"/>
  <c r="P452" i="1"/>
  <c r="B452" i="1"/>
  <c r="Q495" i="1"/>
  <c r="L487" i="1"/>
  <c r="J483" i="1"/>
  <c r="O452" i="1"/>
  <c r="A452" i="1"/>
  <c r="N452" i="1"/>
  <c r="M452" i="1"/>
  <c r="J495" i="1"/>
  <c r="Q491" i="1"/>
  <c r="L452" i="1"/>
  <c r="O491" i="1"/>
  <c r="R487" i="1"/>
  <c r="R496" i="1"/>
  <c r="R494" i="1"/>
  <c r="M491" i="1"/>
  <c r="P489" i="1"/>
  <c r="Q485" i="1"/>
  <c r="R488" i="1"/>
  <c r="J496" i="1"/>
  <c r="L494" i="1"/>
  <c r="Q486" i="1"/>
  <c r="K494" i="1"/>
  <c r="R491" i="1"/>
  <c r="J491" i="1"/>
  <c r="P486" i="1"/>
  <c r="M485" i="1"/>
  <c r="P483" i="1"/>
  <c r="Q496" i="1"/>
  <c r="J494" i="1"/>
  <c r="O486" i="1"/>
  <c r="P491" i="1"/>
  <c r="N486" i="1"/>
  <c r="L483" i="1"/>
  <c r="P496" i="1"/>
  <c r="O489" i="1"/>
  <c r="N489" i="1"/>
  <c r="N496" i="1"/>
  <c r="O495" i="1"/>
  <c r="P494" i="1"/>
  <c r="R492" i="1"/>
  <c r="J492" i="1"/>
  <c r="L490" i="1"/>
  <c r="M489" i="1"/>
  <c r="K485" i="1"/>
  <c r="M496" i="1"/>
  <c r="N495" i="1"/>
  <c r="O494" i="1"/>
  <c r="Q492" i="1"/>
  <c r="K490" i="1"/>
  <c r="L489" i="1"/>
  <c r="J485" i="1"/>
  <c r="O496" i="1"/>
  <c r="L496" i="1"/>
  <c r="M495" i="1"/>
  <c r="N494" i="1"/>
  <c r="R490" i="1"/>
  <c r="K489" i="1"/>
  <c r="J490" i="1"/>
  <c r="K496" i="1"/>
  <c r="L495" i="1"/>
  <c r="O492" i="1"/>
  <c r="Q490" i="1"/>
  <c r="R489" i="1"/>
  <c r="J489" i="1"/>
  <c r="R485" i="1"/>
  <c r="M486" i="1"/>
  <c r="N485" i="1"/>
  <c r="K486" i="1"/>
  <c r="L485" i="1"/>
  <c r="L493" i="1"/>
  <c r="Q488" i="1"/>
  <c r="K493" i="1"/>
  <c r="P488" i="1"/>
  <c r="R493" i="1"/>
  <c r="J493" i="1"/>
  <c r="O488" i="1"/>
  <c r="Q493" i="1"/>
  <c r="M488" i="1"/>
  <c r="P493" i="1"/>
  <c r="L488" i="1"/>
  <c r="O493" i="1"/>
  <c r="K488" i="1"/>
  <c r="J488" i="1"/>
  <c r="Q487" i="1"/>
  <c r="L484" i="1"/>
  <c r="M483" i="1"/>
  <c r="N488" i="1"/>
  <c r="O487" i="1"/>
  <c r="R484" i="1"/>
  <c r="J484" i="1"/>
  <c r="K483" i="1"/>
  <c r="N483" i="1"/>
  <c r="Q422" i="1"/>
  <c r="A373" i="1"/>
  <c r="B412" i="1"/>
  <c r="M426" i="1"/>
  <c r="P422" i="1"/>
  <c r="L419" i="1"/>
  <c r="P414" i="1"/>
  <c r="M410" i="1"/>
  <c r="L410" i="1"/>
  <c r="B424" i="1"/>
  <c r="B411" i="1"/>
  <c r="M418" i="1"/>
  <c r="R413" i="1"/>
  <c r="A411" i="1"/>
  <c r="L426" i="1"/>
  <c r="R421" i="1"/>
  <c r="L418" i="1"/>
  <c r="Q413" i="1"/>
  <c r="N425" i="1"/>
  <c r="Q421" i="1"/>
  <c r="N417" i="1"/>
  <c r="J413" i="1"/>
  <c r="N409" i="1"/>
  <c r="M425" i="1"/>
  <c r="J421" i="1"/>
  <c r="M417" i="1"/>
  <c r="R412" i="1"/>
  <c r="M409" i="1"/>
  <c r="O424" i="1"/>
  <c r="R420" i="1"/>
  <c r="O416" i="1"/>
  <c r="K412" i="1"/>
  <c r="O408" i="1"/>
  <c r="K411" i="1"/>
  <c r="A420" i="1"/>
  <c r="N424" i="1"/>
  <c r="K420" i="1"/>
  <c r="N416" i="1"/>
  <c r="J412" i="1"/>
  <c r="N408" i="1"/>
  <c r="P423" i="1"/>
  <c r="J420" i="1"/>
  <c r="Q414" i="1"/>
  <c r="L411" i="1"/>
  <c r="Q406" i="1"/>
  <c r="K419" i="1"/>
  <c r="P406" i="1"/>
  <c r="A423" i="1"/>
  <c r="B419" i="1"/>
  <c r="K426" i="1"/>
  <c r="L425" i="1"/>
  <c r="M424" i="1"/>
  <c r="N423" i="1"/>
  <c r="O422" i="1"/>
  <c r="P421" i="1"/>
  <c r="Q420" i="1"/>
  <c r="R419" i="1"/>
  <c r="J419" i="1"/>
  <c r="K418" i="1"/>
  <c r="L417" i="1"/>
  <c r="M416" i="1"/>
  <c r="N415" i="1"/>
  <c r="O414" i="1"/>
  <c r="P413" i="1"/>
  <c r="Q412" i="1"/>
  <c r="R411" i="1"/>
  <c r="J411" i="1"/>
  <c r="K410" i="1"/>
  <c r="L409" i="1"/>
  <c r="M408" i="1"/>
  <c r="N407" i="1"/>
  <c r="O406" i="1"/>
  <c r="P407" i="1"/>
  <c r="O415" i="1"/>
  <c r="O407" i="1"/>
  <c r="A419" i="1"/>
  <c r="R426" i="1"/>
  <c r="J426" i="1"/>
  <c r="K425" i="1"/>
  <c r="L424" i="1"/>
  <c r="M423" i="1"/>
  <c r="N422" i="1"/>
  <c r="O421" i="1"/>
  <c r="P420" i="1"/>
  <c r="Q419" i="1"/>
  <c r="R418" i="1"/>
  <c r="J418" i="1"/>
  <c r="K417" i="1"/>
  <c r="L416" i="1"/>
  <c r="M415" i="1"/>
  <c r="N414" i="1"/>
  <c r="O413" i="1"/>
  <c r="P412" i="1"/>
  <c r="Q411" i="1"/>
  <c r="R410" i="1"/>
  <c r="J410" i="1"/>
  <c r="K409" i="1"/>
  <c r="L408" i="1"/>
  <c r="M407" i="1"/>
  <c r="N406" i="1"/>
  <c r="A422" i="1"/>
  <c r="B409" i="1"/>
  <c r="Q426" i="1"/>
  <c r="R425" i="1"/>
  <c r="J425" i="1"/>
  <c r="K424" i="1"/>
  <c r="L423" i="1"/>
  <c r="M422" i="1"/>
  <c r="N421" i="1"/>
  <c r="O420" i="1"/>
  <c r="P419" i="1"/>
  <c r="Q418" i="1"/>
  <c r="R417" i="1"/>
  <c r="J417" i="1"/>
  <c r="K416" i="1"/>
  <c r="L415" i="1"/>
  <c r="M414" i="1"/>
  <c r="N413" i="1"/>
  <c r="O412" i="1"/>
  <c r="P411" i="1"/>
  <c r="Q410" i="1"/>
  <c r="R409" i="1"/>
  <c r="J409" i="1"/>
  <c r="K408" i="1"/>
  <c r="L407" i="1"/>
  <c r="M406" i="1"/>
  <c r="A415" i="1"/>
  <c r="P426" i="1"/>
  <c r="Q425" i="1"/>
  <c r="R424" i="1"/>
  <c r="J424" i="1"/>
  <c r="K423" i="1"/>
  <c r="L422" i="1"/>
  <c r="M421" i="1"/>
  <c r="N420" i="1"/>
  <c r="O419" i="1"/>
  <c r="P418" i="1"/>
  <c r="Q417" i="1"/>
  <c r="R416" i="1"/>
  <c r="J416" i="1"/>
  <c r="K415" i="1"/>
  <c r="L414" i="1"/>
  <c r="M413" i="1"/>
  <c r="N412" i="1"/>
  <c r="O411" i="1"/>
  <c r="P410" i="1"/>
  <c r="Q409" i="1"/>
  <c r="R408" i="1"/>
  <c r="J408" i="1"/>
  <c r="K407" i="1"/>
  <c r="L406" i="1"/>
  <c r="O423" i="1"/>
  <c r="A412" i="1"/>
  <c r="B408" i="1"/>
  <c r="O426" i="1"/>
  <c r="P425" i="1"/>
  <c r="Q424" i="1"/>
  <c r="R423" i="1"/>
  <c r="J423" i="1"/>
  <c r="K422" i="1"/>
  <c r="L421" i="1"/>
  <c r="M420" i="1"/>
  <c r="N419" i="1"/>
  <c r="O418" i="1"/>
  <c r="P417" i="1"/>
  <c r="Q416" i="1"/>
  <c r="R415" i="1"/>
  <c r="J415" i="1"/>
  <c r="K414" i="1"/>
  <c r="L413" i="1"/>
  <c r="M412" i="1"/>
  <c r="N411" i="1"/>
  <c r="O410" i="1"/>
  <c r="P409" i="1"/>
  <c r="Q408" i="1"/>
  <c r="R407" i="1"/>
  <c r="J407" i="1"/>
  <c r="K406" i="1"/>
  <c r="P415" i="1"/>
  <c r="A401" i="1"/>
  <c r="B420" i="1"/>
  <c r="B416" i="1"/>
  <c r="A408" i="1"/>
  <c r="N426" i="1"/>
  <c r="O425" i="1"/>
  <c r="P424" i="1"/>
  <c r="Q423" i="1"/>
  <c r="R422" i="1"/>
  <c r="J422" i="1"/>
  <c r="K421" i="1"/>
  <c r="N418" i="1"/>
  <c r="O417" i="1"/>
  <c r="P416" i="1"/>
  <c r="Q415" i="1"/>
  <c r="R414" i="1"/>
  <c r="J414" i="1"/>
  <c r="K413" i="1"/>
  <c r="N410" i="1"/>
  <c r="O409" i="1"/>
  <c r="Q407" i="1"/>
  <c r="R406" i="1"/>
  <c r="J406" i="1"/>
  <c r="B421" i="1"/>
  <c r="B413" i="1"/>
  <c r="B426" i="1"/>
  <c r="B418" i="1"/>
  <c r="B410" i="1"/>
  <c r="B407" i="1"/>
  <c r="B425" i="1"/>
  <c r="B417" i="1"/>
  <c r="B414" i="1"/>
  <c r="B406" i="1"/>
  <c r="B401" i="1"/>
  <c r="B398" i="1"/>
  <c r="M402" i="1"/>
  <c r="N401" i="1"/>
  <c r="O400" i="1"/>
  <c r="P399" i="1"/>
  <c r="Q398" i="1"/>
  <c r="R397" i="1"/>
  <c r="J397" i="1"/>
  <c r="Q382" i="1"/>
  <c r="L402" i="1"/>
  <c r="M401" i="1"/>
  <c r="N400" i="1"/>
  <c r="O399" i="1"/>
  <c r="P398" i="1"/>
  <c r="Q397" i="1"/>
  <c r="P382" i="1"/>
  <c r="K402" i="1"/>
  <c r="L401" i="1"/>
  <c r="M400" i="1"/>
  <c r="N399" i="1"/>
  <c r="O398" i="1"/>
  <c r="P397" i="1"/>
  <c r="O382" i="1"/>
  <c r="O375" i="1"/>
  <c r="R402" i="1"/>
  <c r="J402" i="1"/>
  <c r="K401" i="1"/>
  <c r="L400" i="1"/>
  <c r="M399" i="1"/>
  <c r="N398" i="1"/>
  <c r="O397" i="1"/>
  <c r="N382" i="1"/>
  <c r="N375" i="1"/>
  <c r="B400" i="1"/>
  <c r="Q402" i="1"/>
  <c r="R401" i="1"/>
  <c r="J401" i="1"/>
  <c r="K400" i="1"/>
  <c r="L399" i="1"/>
  <c r="M398" i="1"/>
  <c r="N397" i="1"/>
  <c r="M382" i="1"/>
  <c r="L375" i="1"/>
  <c r="A400" i="1"/>
  <c r="P402" i="1"/>
  <c r="Q401" i="1"/>
  <c r="R400" i="1"/>
  <c r="J400" i="1"/>
  <c r="K399" i="1"/>
  <c r="L398" i="1"/>
  <c r="M397" i="1"/>
  <c r="L382" i="1"/>
  <c r="O402" i="1"/>
  <c r="P401" i="1"/>
  <c r="Q400" i="1"/>
  <c r="R399" i="1"/>
  <c r="J399" i="1"/>
  <c r="K398" i="1"/>
  <c r="L397" i="1"/>
  <c r="K382" i="1"/>
  <c r="N402" i="1"/>
  <c r="Q399" i="1"/>
  <c r="R398" i="1"/>
  <c r="J398" i="1"/>
  <c r="K397" i="1"/>
  <c r="R382" i="1"/>
  <c r="J382" i="1"/>
  <c r="A382" i="1"/>
  <c r="B397" i="1"/>
  <c r="B402" i="1"/>
  <c r="B399" i="1"/>
  <c r="B378"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B376"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B374" i="1"/>
  <c r="K326" i="1"/>
  <c r="Q323" i="1"/>
  <c r="P325" i="1"/>
  <c r="N323" i="1"/>
  <c r="B323" i="1"/>
  <c r="O325" i="1"/>
  <c r="J323" i="1"/>
  <c r="L325" i="1"/>
  <c r="R308" i="1"/>
  <c r="Q324" i="1"/>
  <c r="O308" i="1"/>
  <c r="N327" i="1"/>
  <c r="P324" i="1"/>
  <c r="K308" i="1"/>
  <c r="A326" i="1"/>
  <c r="O326" i="1"/>
  <c r="M324" i="1"/>
  <c r="J308" i="1"/>
  <c r="L328" i="1"/>
  <c r="K328" i="1"/>
  <c r="L327" i="1"/>
  <c r="M326" i="1"/>
  <c r="N325" i="1"/>
  <c r="O324" i="1"/>
  <c r="P323" i="1"/>
  <c r="Q308" i="1"/>
  <c r="M327" i="1"/>
  <c r="B326"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B327" i="1"/>
  <c r="B324"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B256" i="1"/>
  <c r="B276" i="1"/>
  <c r="A271" i="1"/>
  <c r="B273" i="1"/>
  <c r="A272" i="1"/>
  <c r="B275" i="1"/>
  <c r="B274" i="1"/>
  <c r="J331" i="1" l="1"/>
  <c r="K331" i="1"/>
  <c r="L331" i="1"/>
  <c r="M331" i="1"/>
  <c r="N331" i="1"/>
  <c r="O331" i="1"/>
  <c r="P331" i="1"/>
  <c r="Q331" i="1"/>
  <c r="R331" i="1"/>
  <c r="A331" i="1"/>
  <c r="B331" i="1"/>
  <c r="C332" i="1"/>
  <c r="A332" i="1" s="1"/>
  <c r="B4" i="18"/>
  <c r="F5" i="8" s="1"/>
  <c r="C237" i="1"/>
  <c r="P237" i="1" s="1"/>
  <c r="C236" i="1"/>
  <c r="R236" i="1" s="1"/>
  <c r="B235" i="1"/>
  <c r="F4" i="8" l="1"/>
  <c r="O332" i="1"/>
  <c r="N332" i="1"/>
  <c r="P332" i="1"/>
  <c r="M332" i="1"/>
  <c r="L332" i="1"/>
  <c r="K332" i="1"/>
  <c r="R332" i="1"/>
  <c r="J332" i="1"/>
  <c r="Q332" i="1"/>
  <c r="B332" i="1"/>
  <c r="M237" i="1"/>
  <c r="A237" i="1"/>
  <c r="L237" i="1"/>
  <c r="L236" i="1"/>
  <c r="O236" i="1"/>
  <c r="N236" i="1"/>
  <c r="M236" i="1"/>
  <c r="B236" i="1"/>
  <c r="K237" i="1"/>
  <c r="K236" i="1"/>
  <c r="Q237" i="1"/>
  <c r="Q236" i="1"/>
  <c r="R237" i="1"/>
  <c r="O237" i="1"/>
  <c r="N237" i="1"/>
  <c r="B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08" i="1"/>
  <c r="K1608" i="1"/>
  <c r="L1608" i="1"/>
  <c r="M1608" i="1"/>
  <c r="N1608" i="1"/>
  <c r="O1608" i="1"/>
  <c r="P1608" i="1"/>
  <c r="Q1608" i="1"/>
  <c r="R1608" i="1"/>
  <c r="A1608" i="1"/>
  <c r="B1608" i="1"/>
  <c r="A862" i="1" l="1"/>
  <c r="B862" i="1"/>
  <c r="J862" i="1"/>
  <c r="K862" i="1"/>
  <c r="L862" i="1"/>
  <c r="M862" i="1"/>
  <c r="N862" i="1"/>
  <c r="O862" i="1"/>
  <c r="P862" i="1"/>
  <c r="Q862" i="1"/>
  <c r="R862" i="1"/>
  <c r="C1647" i="1"/>
  <c r="Q1647" i="1" s="1"/>
  <c r="C1648" i="1"/>
  <c r="P1648" i="1" s="1"/>
  <c r="C1649" i="1"/>
  <c r="O1649" i="1" s="1"/>
  <c r="C1650" i="1"/>
  <c r="N1650" i="1" s="1"/>
  <c r="C1651" i="1"/>
  <c r="M1651" i="1" s="1"/>
  <c r="C1652" i="1"/>
  <c r="L1652" i="1" s="1"/>
  <c r="C1653" i="1"/>
  <c r="R1653" i="1" s="1"/>
  <c r="C1654" i="1"/>
  <c r="P1654" i="1" s="1"/>
  <c r="C1655" i="1"/>
  <c r="Q1655" i="1" s="1"/>
  <c r="C1656" i="1"/>
  <c r="P1656" i="1" s="1"/>
  <c r="C1657" i="1"/>
  <c r="O1657" i="1" s="1"/>
  <c r="C1658" i="1"/>
  <c r="N1658" i="1" s="1"/>
  <c r="C1659" i="1"/>
  <c r="M1659" i="1" s="1"/>
  <c r="C1660" i="1"/>
  <c r="L1660" i="1" s="1"/>
  <c r="C1661" i="1"/>
  <c r="J1661" i="1" s="1"/>
  <c r="C1662" i="1"/>
  <c r="P1662" i="1" s="1"/>
  <c r="C1663" i="1"/>
  <c r="Q1663" i="1" s="1"/>
  <c r="C1664" i="1"/>
  <c r="P1664" i="1" s="1"/>
  <c r="C1665" i="1"/>
  <c r="O1665" i="1" s="1"/>
  <c r="C1666" i="1"/>
  <c r="N1666" i="1" s="1"/>
  <c r="C1667" i="1"/>
  <c r="M1667" i="1" s="1"/>
  <c r="C1668" i="1"/>
  <c r="L1668" i="1" s="1"/>
  <c r="C1669" i="1"/>
  <c r="J1669" i="1" s="1"/>
  <c r="C1646" i="1"/>
  <c r="B20" i="18"/>
  <c r="F103" i="8" s="1"/>
  <c r="B19" i="18"/>
  <c r="F102" i="8" s="1"/>
  <c r="B18" i="18"/>
  <c r="F101" i="8" s="1"/>
  <c r="J1670" i="1"/>
  <c r="K1670" i="1"/>
  <c r="L1670" i="1"/>
  <c r="M1670" i="1"/>
  <c r="N1670" i="1"/>
  <c r="O1670" i="1"/>
  <c r="P1670" i="1"/>
  <c r="Q1670" i="1"/>
  <c r="R1670" i="1"/>
  <c r="A1670" i="1"/>
  <c r="B1670" i="1"/>
  <c r="B1645" i="1"/>
  <c r="A858" i="1"/>
  <c r="B858" i="1"/>
  <c r="A859" i="1"/>
  <c r="B859" i="1"/>
  <c r="A860" i="1"/>
  <c r="B860" i="1"/>
  <c r="A861" i="1"/>
  <c r="B861" i="1"/>
  <c r="A1313" i="1"/>
  <c r="B1313" i="1"/>
  <c r="A1314" i="1"/>
  <c r="B1314" i="1"/>
  <c r="C1315" i="1"/>
  <c r="P1315" i="1" s="1"/>
  <c r="C1316" i="1"/>
  <c r="B1316" i="1" s="1"/>
  <c r="C1317" i="1"/>
  <c r="A1317" i="1" s="1"/>
  <c r="C1318" i="1"/>
  <c r="A1318" i="1" s="1"/>
  <c r="C1319" i="1"/>
  <c r="M1319" i="1" s="1"/>
  <c r="C1320" i="1"/>
  <c r="B1320" i="1" s="1"/>
  <c r="C1321" i="1"/>
  <c r="N1321" i="1" s="1"/>
  <c r="C1322" i="1"/>
  <c r="Q1322" i="1" s="1"/>
  <c r="C1323" i="1"/>
  <c r="Q1323" i="1" s="1"/>
  <c r="C1324" i="1"/>
  <c r="B1324" i="1" s="1"/>
  <c r="C1325" i="1"/>
  <c r="A1325" i="1" s="1"/>
  <c r="C1326" i="1"/>
  <c r="A1326" i="1" s="1"/>
  <c r="C1327" i="1"/>
  <c r="P1327" i="1" s="1"/>
  <c r="C1328" i="1"/>
  <c r="B1328" i="1" s="1"/>
  <c r="C1329" i="1"/>
  <c r="C1330" i="1"/>
  <c r="A1330" i="1" s="1"/>
  <c r="C1331" i="1"/>
  <c r="R1331" i="1" s="1"/>
  <c r="C1332" i="1"/>
  <c r="B1332" i="1" s="1"/>
  <c r="C1333" i="1"/>
  <c r="A1333" i="1" s="1"/>
  <c r="C1334" i="1"/>
  <c r="A1334" i="1" s="1"/>
  <c r="C1335" i="1"/>
  <c r="K1335" i="1" s="1"/>
  <c r="C1336" i="1"/>
  <c r="B1336" i="1" s="1"/>
  <c r="C1337" i="1"/>
  <c r="P1337" i="1" s="1"/>
  <c r="C1338" i="1"/>
  <c r="A1338" i="1" s="1"/>
  <c r="C1339" i="1"/>
  <c r="K1339" i="1" s="1"/>
  <c r="C1340" i="1"/>
  <c r="B1340" i="1" s="1"/>
  <c r="C1341" i="1"/>
  <c r="A1341" i="1" s="1"/>
  <c r="C1342" i="1"/>
  <c r="A1342" i="1" s="1"/>
  <c r="C1343" i="1"/>
  <c r="P1343" i="1" s="1"/>
  <c r="C1344" i="1"/>
  <c r="B1344" i="1" s="1"/>
  <c r="C1345" i="1"/>
  <c r="K1345" i="1" s="1"/>
  <c r="C1346" i="1"/>
  <c r="A1346" i="1" s="1"/>
  <c r="C1347" i="1"/>
  <c r="L1347" i="1" s="1"/>
  <c r="C1348" i="1"/>
  <c r="B1348" i="1" s="1"/>
  <c r="C1349" i="1"/>
  <c r="A1349" i="1" s="1"/>
  <c r="C1350" i="1"/>
  <c r="A1350" i="1" s="1"/>
  <c r="C1351" i="1"/>
  <c r="R1351" i="1" s="1"/>
  <c r="C1352" i="1"/>
  <c r="B1352" i="1" s="1"/>
  <c r="C1353" i="1"/>
  <c r="R1353" i="1" s="1"/>
  <c r="C1354" i="1"/>
  <c r="A1354" i="1" s="1"/>
  <c r="C1355" i="1"/>
  <c r="M1355" i="1" s="1"/>
  <c r="C1356" i="1"/>
  <c r="B1356" i="1" s="1"/>
  <c r="C1357" i="1"/>
  <c r="A1357" i="1" s="1"/>
  <c r="C1358" i="1"/>
  <c r="A1358" i="1" s="1"/>
  <c r="C1359" i="1"/>
  <c r="L1359" i="1" s="1"/>
  <c r="C1360" i="1"/>
  <c r="B1360" i="1" s="1"/>
  <c r="C1361" i="1"/>
  <c r="C1362" i="1"/>
  <c r="A1362" i="1" s="1"/>
  <c r="C1363" i="1"/>
  <c r="P1363" i="1" s="1"/>
  <c r="C1364" i="1"/>
  <c r="B1364" i="1" s="1"/>
  <c r="C1365" i="1"/>
  <c r="A1365" i="1" s="1"/>
  <c r="C1366" i="1"/>
  <c r="A1366" i="1" s="1"/>
  <c r="C1367" i="1"/>
  <c r="N1367" i="1" s="1"/>
  <c r="C1368" i="1"/>
  <c r="B1368" i="1" s="1"/>
  <c r="C1369" i="1"/>
  <c r="C1370" i="1"/>
  <c r="A1370" i="1" s="1"/>
  <c r="C1371" i="1"/>
  <c r="P1371" i="1" s="1"/>
  <c r="C1372" i="1"/>
  <c r="B1372" i="1" s="1"/>
  <c r="C1373" i="1"/>
  <c r="A1373" i="1" s="1"/>
  <c r="C1374" i="1"/>
  <c r="A1374" i="1" s="1"/>
  <c r="C1375" i="1"/>
  <c r="Q1375" i="1" s="1"/>
  <c r="C1376" i="1"/>
  <c r="O1376" i="1" s="1"/>
  <c r="C1377" i="1"/>
  <c r="A1377" i="1" s="1"/>
  <c r="C1378" i="1"/>
  <c r="A1378" i="1" s="1"/>
  <c r="C1379" i="1"/>
  <c r="Q1379" i="1" s="1"/>
  <c r="C1380" i="1"/>
  <c r="A1380" i="1" s="1"/>
  <c r="C1381" i="1"/>
  <c r="A1381" i="1" s="1"/>
  <c r="C1382" i="1"/>
  <c r="A1382" i="1" s="1"/>
  <c r="C1383" i="1"/>
  <c r="K1383" i="1" s="1"/>
  <c r="C1384" i="1"/>
  <c r="B1384" i="1" s="1"/>
  <c r="C1385" i="1"/>
  <c r="A1385" i="1" s="1"/>
  <c r="C1386" i="1"/>
  <c r="A1386" i="1" s="1"/>
  <c r="C1387" i="1"/>
  <c r="J1387" i="1" s="1"/>
  <c r="C1388" i="1"/>
  <c r="A1388" i="1" s="1"/>
  <c r="C1389" i="1"/>
  <c r="A1389" i="1" s="1"/>
  <c r="C1390" i="1"/>
  <c r="A1390" i="1" s="1"/>
  <c r="C1391" i="1"/>
  <c r="Q1391" i="1" s="1"/>
  <c r="C1392" i="1"/>
  <c r="B1392" i="1" s="1"/>
  <c r="C1393" i="1"/>
  <c r="A1393" i="1" s="1"/>
  <c r="C1394" i="1"/>
  <c r="A1394" i="1" s="1"/>
  <c r="C1395" i="1"/>
  <c r="J1395" i="1" s="1"/>
  <c r="C1396" i="1"/>
  <c r="A1396" i="1" s="1"/>
  <c r="C1397" i="1"/>
  <c r="A1397" i="1" s="1"/>
  <c r="C1398" i="1"/>
  <c r="A1398" i="1" s="1"/>
  <c r="C1399" i="1"/>
  <c r="N1399" i="1" s="1"/>
  <c r="C1400" i="1"/>
  <c r="B1400" i="1" s="1"/>
  <c r="C1401" i="1"/>
  <c r="B1401" i="1" s="1"/>
  <c r="C1402" i="1"/>
  <c r="A1402" i="1" s="1"/>
  <c r="C1403" i="1"/>
  <c r="R1403" i="1" s="1"/>
  <c r="C1404" i="1"/>
  <c r="A1404" i="1" s="1"/>
  <c r="C1405" i="1"/>
  <c r="A1405" i="1" s="1"/>
  <c r="C1406" i="1"/>
  <c r="A1406" i="1" s="1"/>
  <c r="C1407" i="1"/>
  <c r="P1407" i="1" s="1"/>
  <c r="C1408" i="1"/>
  <c r="B1408" i="1" s="1"/>
  <c r="C1409" i="1"/>
  <c r="A1409" i="1" s="1"/>
  <c r="C1410" i="1"/>
  <c r="A1410" i="1" s="1"/>
  <c r="C1411" i="1"/>
  <c r="R1411" i="1" s="1"/>
  <c r="C1412" i="1"/>
  <c r="A1412" i="1" s="1"/>
  <c r="C1413" i="1"/>
  <c r="A1413" i="1" s="1"/>
  <c r="C1414" i="1"/>
  <c r="A1414" i="1" s="1"/>
  <c r="C1415" i="1"/>
  <c r="R1415" i="1" s="1"/>
  <c r="C1416" i="1"/>
  <c r="B1416" i="1" s="1"/>
  <c r="C1417" i="1"/>
  <c r="B1417" i="1" s="1"/>
  <c r="C1418" i="1"/>
  <c r="A1418" i="1" s="1"/>
  <c r="C1419" i="1"/>
  <c r="L1419" i="1" s="1"/>
  <c r="C1420" i="1"/>
  <c r="A1420" i="1" s="1"/>
  <c r="C1421" i="1"/>
  <c r="A1421" i="1" s="1"/>
  <c r="C1422" i="1"/>
  <c r="A1422" i="1" s="1"/>
  <c r="C1423" i="1"/>
  <c r="L1423" i="1" s="1"/>
  <c r="C1424" i="1"/>
  <c r="B1424" i="1" s="1"/>
  <c r="C1425" i="1"/>
  <c r="B1425" i="1" s="1"/>
  <c r="C1426" i="1"/>
  <c r="A1426" i="1" s="1"/>
  <c r="I1969" i="1"/>
  <c r="I1970" i="1"/>
  <c r="I1971" i="1"/>
  <c r="I1972" i="1"/>
  <c r="I1974" i="1"/>
  <c r="I1975" i="1"/>
  <c r="I1976" i="1"/>
  <c r="I1977" i="1"/>
  <c r="I1979" i="1"/>
  <c r="I1980" i="1"/>
  <c r="I1981" i="1"/>
  <c r="I1982" i="1"/>
  <c r="I1989" i="1"/>
  <c r="I1990" i="1"/>
  <c r="I1991" i="1"/>
  <c r="I1992" i="1"/>
  <c r="I1994" i="1"/>
  <c r="I1995" i="1"/>
  <c r="I1996" i="1"/>
  <c r="I1997" i="1"/>
  <c r="I1999" i="1"/>
  <c r="I2000" i="1"/>
  <c r="I2001" i="1"/>
  <c r="I2002" i="1"/>
  <c r="I2004" i="1"/>
  <c r="I2005" i="1"/>
  <c r="I2006" i="1"/>
  <c r="I2007" i="1"/>
  <c r="I2014" i="1"/>
  <c r="I2015" i="1"/>
  <c r="I2016" i="1"/>
  <c r="I2017" i="1"/>
  <c r="I2019" i="1"/>
  <c r="I2020" i="1"/>
  <c r="I2021" i="1"/>
  <c r="I2022" i="1"/>
  <c r="A2024" i="1"/>
  <c r="B2024" i="1"/>
  <c r="J2024" i="1"/>
  <c r="K2024" i="1"/>
  <c r="L2024" i="1"/>
  <c r="M2024" i="1"/>
  <c r="N2024" i="1"/>
  <c r="O2024" i="1"/>
  <c r="P2024" i="1"/>
  <c r="Q2024" i="1"/>
  <c r="R2024" i="1"/>
  <c r="I691" i="15"/>
  <c r="B630" i="15"/>
  <c r="B676" i="15" s="1"/>
  <c r="B696" i="15" s="1"/>
  <c r="B598" i="15"/>
  <c r="B675" i="15" s="1"/>
  <c r="B511" i="15"/>
  <c r="B465" i="15"/>
  <c r="B60" i="15"/>
  <c r="B666" i="15" s="1"/>
  <c r="B62" i="15"/>
  <c r="B668" i="15" s="1"/>
  <c r="B691" i="15" s="1"/>
  <c r="J1575" i="1"/>
  <c r="K1575" i="1"/>
  <c r="L1575" i="1"/>
  <c r="M1575" i="1"/>
  <c r="N1575" i="1"/>
  <c r="O1575" i="1"/>
  <c r="P1575" i="1"/>
  <c r="Q1575" i="1"/>
  <c r="R1575" i="1"/>
  <c r="A1575" i="1"/>
  <c r="B1575" i="1"/>
  <c r="A62" i="1"/>
  <c r="B62" i="1"/>
  <c r="A63" i="1"/>
  <c r="B63" i="1"/>
  <c r="A147" i="1"/>
  <c r="B147" i="1"/>
  <c r="A148" i="1"/>
  <c r="B148" i="1"/>
  <c r="A160" i="1"/>
  <c r="B160" i="1"/>
  <c r="A162" i="1"/>
  <c r="B162" i="1"/>
  <c r="A200" i="1"/>
  <c r="B200" i="1"/>
  <c r="A215" i="1"/>
  <c r="B215" i="1"/>
  <c r="A233" i="1"/>
  <c r="B233" i="1"/>
  <c r="A234" i="1"/>
  <c r="B234" i="1"/>
  <c r="A235" i="1"/>
  <c r="A244" i="1"/>
  <c r="B244" i="1"/>
  <c r="A245" i="1"/>
  <c r="B245" i="1"/>
  <c r="A248" i="1"/>
  <c r="B248" i="1"/>
  <c r="A254" i="1"/>
  <c r="B254" i="1"/>
  <c r="A302" i="1"/>
  <c r="B302" i="1"/>
  <c r="A305" i="1"/>
  <c r="B305" i="1"/>
  <c r="A306" i="1"/>
  <c r="B306" i="1"/>
  <c r="A330" i="1"/>
  <c r="B330" i="1"/>
  <c r="A355" i="1"/>
  <c r="B355" i="1"/>
  <c r="A356" i="1"/>
  <c r="B356" i="1"/>
  <c r="A380" i="1"/>
  <c r="B380" i="1"/>
  <c r="A404" i="1"/>
  <c r="B404" i="1"/>
  <c r="A479" i="1"/>
  <c r="B479" i="1"/>
  <c r="A480" i="1"/>
  <c r="B480" i="1"/>
  <c r="A555" i="1"/>
  <c r="B555" i="1"/>
  <c r="A580" i="1"/>
  <c r="B580" i="1"/>
  <c r="A655" i="1"/>
  <c r="B655" i="1"/>
  <c r="A656" i="1"/>
  <c r="B656" i="1"/>
  <c r="A657" i="1"/>
  <c r="B657" i="1"/>
  <c r="A658" i="1"/>
  <c r="B658" i="1"/>
  <c r="A1564" i="1"/>
  <c r="B1564" i="1"/>
  <c r="A1567" i="1"/>
  <c r="B1567" i="1"/>
  <c r="A1571" i="1"/>
  <c r="B1571" i="1"/>
  <c r="A1594" i="1"/>
  <c r="B1594" i="1"/>
  <c r="A1603" i="1"/>
  <c r="B1603" i="1"/>
  <c r="A1604" i="1"/>
  <c r="B1604" i="1"/>
  <c r="A1605" i="1"/>
  <c r="B1605" i="1"/>
  <c r="A1606" i="1"/>
  <c r="B1606" i="1"/>
  <c r="A1607" i="1"/>
  <c r="B1607" i="1"/>
  <c r="A1609" i="1"/>
  <c r="B1609" i="1"/>
  <c r="A1610" i="1"/>
  <c r="B1610" i="1"/>
  <c r="A1611" i="1"/>
  <c r="B1611" i="1"/>
  <c r="A1612" i="1"/>
  <c r="B1612" i="1"/>
  <c r="A1613" i="1"/>
  <c r="B1613" i="1"/>
  <c r="A1614" i="1"/>
  <c r="B1614" i="1"/>
  <c r="A1615" i="1"/>
  <c r="B1615" i="1"/>
  <c r="A1617" i="1"/>
  <c r="B1617" i="1"/>
  <c r="A1623" i="1"/>
  <c r="B1623" i="1"/>
  <c r="A1644" i="1"/>
  <c r="B1644" i="1"/>
  <c r="A1645" i="1"/>
  <c r="A1671" i="1"/>
  <c r="B1671" i="1"/>
  <c r="A1674" i="1"/>
  <c r="B1674" i="1"/>
  <c r="A1686" i="1"/>
  <c r="B1686" i="1"/>
  <c r="A1701" i="1"/>
  <c r="B1701" i="1"/>
  <c r="A1840" i="1"/>
  <c r="B1840" i="1"/>
  <c r="A1903" i="1"/>
  <c r="B1903" i="1"/>
  <c r="A1905" i="1"/>
  <c r="B1905" i="1"/>
  <c r="A2023" i="1"/>
  <c r="B2023" i="1"/>
  <c r="A1968" i="1"/>
  <c r="B1968" i="1"/>
  <c r="A1973" i="1"/>
  <c r="B1973" i="1"/>
  <c r="A1978" i="1"/>
  <c r="B1978" i="1"/>
  <c r="A1988" i="1"/>
  <c r="B1988" i="1"/>
  <c r="A1993" i="1"/>
  <c r="B1993" i="1"/>
  <c r="A1998" i="1"/>
  <c r="B1998" i="1"/>
  <c r="A2003" i="1"/>
  <c r="B2003" i="1"/>
  <c r="A2013" i="1"/>
  <c r="B2013" i="1"/>
  <c r="A2018" i="1"/>
  <c r="B2018"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0" i="1"/>
  <c r="K380" i="1"/>
  <c r="L380" i="1"/>
  <c r="M380" i="1"/>
  <c r="N380" i="1"/>
  <c r="O380" i="1"/>
  <c r="P380" i="1"/>
  <c r="Q380" i="1"/>
  <c r="R380" i="1"/>
  <c r="J404" i="1"/>
  <c r="K404" i="1"/>
  <c r="L404" i="1"/>
  <c r="M404" i="1"/>
  <c r="N404" i="1"/>
  <c r="O404" i="1"/>
  <c r="P404" i="1"/>
  <c r="Q404" i="1"/>
  <c r="R404" i="1"/>
  <c r="J479" i="1"/>
  <c r="K479" i="1"/>
  <c r="L479" i="1"/>
  <c r="M479" i="1"/>
  <c r="N479" i="1"/>
  <c r="O479" i="1"/>
  <c r="P479" i="1"/>
  <c r="Q479" i="1"/>
  <c r="R479" i="1"/>
  <c r="J480" i="1"/>
  <c r="K480" i="1"/>
  <c r="L480" i="1"/>
  <c r="M480" i="1"/>
  <c r="N480" i="1"/>
  <c r="O480" i="1"/>
  <c r="P480" i="1"/>
  <c r="Q480" i="1"/>
  <c r="R480" i="1"/>
  <c r="J555" i="1"/>
  <c r="K555" i="1"/>
  <c r="L555" i="1"/>
  <c r="M555" i="1"/>
  <c r="N555" i="1"/>
  <c r="O555" i="1"/>
  <c r="P555" i="1"/>
  <c r="Q555" i="1"/>
  <c r="R555" i="1"/>
  <c r="J580" i="1"/>
  <c r="K580" i="1"/>
  <c r="L580" i="1"/>
  <c r="M580" i="1"/>
  <c r="N580" i="1"/>
  <c r="O580" i="1"/>
  <c r="P580" i="1"/>
  <c r="Q580" i="1"/>
  <c r="R580" i="1"/>
  <c r="J655" i="1"/>
  <c r="K655" i="1"/>
  <c r="L655" i="1"/>
  <c r="M655" i="1"/>
  <c r="N655" i="1"/>
  <c r="O655" i="1"/>
  <c r="P655" i="1"/>
  <c r="Q655" i="1"/>
  <c r="R655" i="1"/>
  <c r="J656" i="1"/>
  <c r="K656" i="1"/>
  <c r="L656" i="1"/>
  <c r="M656" i="1"/>
  <c r="N656" i="1"/>
  <c r="O656" i="1"/>
  <c r="P656" i="1"/>
  <c r="Q656" i="1"/>
  <c r="R656" i="1"/>
  <c r="J657" i="1"/>
  <c r="K657" i="1"/>
  <c r="L657" i="1"/>
  <c r="M657" i="1"/>
  <c r="N657" i="1"/>
  <c r="O657" i="1"/>
  <c r="P657" i="1"/>
  <c r="Q657" i="1"/>
  <c r="R657" i="1"/>
  <c r="J1314" i="1"/>
  <c r="K1314" i="1"/>
  <c r="L1314" i="1"/>
  <c r="M1314" i="1"/>
  <c r="N1314" i="1"/>
  <c r="O1314" i="1"/>
  <c r="P1314" i="1"/>
  <c r="Q1314" i="1"/>
  <c r="R1314" i="1"/>
  <c r="J1313" i="1"/>
  <c r="K1313" i="1"/>
  <c r="L1313" i="1"/>
  <c r="M1313" i="1"/>
  <c r="N1313" i="1"/>
  <c r="O1313" i="1"/>
  <c r="P1313" i="1"/>
  <c r="Q1313" i="1"/>
  <c r="R1313" i="1"/>
  <c r="J658" i="1"/>
  <c r="K658" i="1"/>
  <c r="L658" i="1"/>
  <c r="M658" i="1"/>
  <c r="N658" i="1"/>
  <c r="O658" i="1"/>
  <c r="P658" i="1"/>
  <c r="Q658" i="1"/>
  <c r="R658" i="1"/>
  <c r="J858" i="1"/>
  <c r="K858" i="1"/>
  <c r="L858" i="1"/>
  <c r="M858" i="1"/>
  <c r="N858" i="1"/>
  <c r="O858" i="1"/>
  <c r="P858" i="1"/>
  <c r="Q858" i="1"/>
  <c r="R858" i="1"/>
  <c r="J859" i="1"/>
  <c r="K859" i="1"/>
  <c r="L859" i="1"/>
  <c r="M859" i="1"/>
  <c r="N859" i="1"/>
  <c r="O859" i="1"/>
  <c r="P859" i="1"/>
  <c r="Q859" i="1"/>
  <c r="R859" i="1"/>
  <c r="J860" i="1"/>
  <c r="K860" i="1"/>
  <c r="L860" i="1"/>
  <c r="M860" i="1"/>
  <c r="N860" i="1"/>
  <c r="O860" i="1"/>
  <c r="P860" i="1"/>
  <c r="Q860" i="1"/>
  <c r="R860" i="1"/>
  <c r="J861" i="1"/>
  <c r="K861" i="1"/>
  <c r="L861" i="1"/>
  <c r="M861" i="1"/>
  <c r="N861" i="1"/>
  <c r="O861" i="1"/>
  <c r="P861" i="1"/>
  <c r="Q861" i="1"/>
  <c r="R861" i="1"/>
  <c r="J1564" i="1"/>
  <c r="K1564" i="1"/>
  <c r="L1564" i="1"/>
  <c r="M1564" i="1"/>
  <c r="N1564" i="1"/>
  <c r="O1564" i="1"/>
  <c r="P1564" i="1"/>
  <c r="Q1564" i="1"/>
  <c r="R1564" i="1"/>
  <c r="J1567" i="1"/>
  <c r="K1567" i="1"/>
  <c r="L1567" i="1"/>
  <c r="M1567" i="1"/>
  <c r="N1567" i="1"/>
  <c r="O1567" i="1"/>
  <c r="P1567" i="1"/>
  <c r="Q1567" i="1"/>
  <c r="R1567" i="1"/>
  <c r="J1571" i="1"/>
  <c r="K1571" i="1"/>
  <c r="L1571" i="1"/>
  <c r="M1571" i="1"/>
  <c r="N1571" i="1"/>
  <c r="O1571" i="1"/>
  <c r="P1571" i="1"/>
  <c r="Q1571" i="1"/>
  <c r="R1571" i="1"/>
  <c r="J1594" i="1"/>
  <c r="K1594" i="1"/>
  <c r="L1594" i="1"/>
  <c r="M1594" i="1"/>
  <c r="N1594" i="1"/>
  <c r="O1594" i="1"/>
  <c r="P1594" i="1"/>
  <c r="Q1594" i="1"/>
  <c r="R1594" i="1"/>
  <c r="J1603" i="1"/>
  <c r="K1603" i="1"/>
  <c r="L1603" i="1"/>
  <c r="M1603" i="1"/>
  <c r="N1603" i="1"/>
  <c r="O1603" i="1"/>
  <c r="P1603" i="1"/>
  <c r="Q1603" i="1"/>
  <c r="R1603" i="1"/>
  <c r="J1604" i="1"/>
  <c r="K1604" i="1"/>
  <c r="L1604" i="1"/>
  <c r="M1604" i="1"/>
  <c r="N1604" i="1"/>
  <c r="O1604" i="1"/>
  <c r="P1604" i="1"/>
  <c r="Q1604" i="1"/>
  <c r="R1604" i="1"/>
  <c r="J1605" i="1"/>
  <c r="K1605" i="1"/>
  <c r="L1605" i="1"/>
  <c r="M1605" i="1"/>
  <c r="N1605" i="1"/>
  <c r="O1605" i="1"/>
  <c r="P1605" i="1"/>
  <c r="Q1605" i="1"/>
  <c r="R1605" i="1"/>
  <c r="J1606" i="1"/>
  <c r="K1606" i="1"/>
  <c r="L1606" i="1"/>
  <c r="M1606" i="1"/>
  <c r="N1606" i="1"/>
  <c r="O1606" i="1"/>
  <c r="P1606" i="1"/>
  <c r="Q1606" i="1"/>
  <c r="R1606" i="1"/>
  <c r="J1607" i="1"/>
  <c r="K1607" i="1"/>
  <c r="L1607" i="1"/>
  <c r="M1607" i="1"/>
  <c r="N1607" i="1"/>
  <c r="O1607" i="1"/>
  <c r="P1607" i="1"/>
  <c r="Q1607" i="1"/>
  <c r="R1607" i="1"/>
  <c r="J1609" i="1"/>
  <c r="K1609" i="1"/>
  <c r="L1609" i="1"/>
  <c r="M1609" i="1"/>
  <c r="N1609" i="1"/>
  <c r="O1609" i="1"/>
  <c r="P1609" i="1"/>
  <c r="Q1609" i="1"/>
  <c r="R1609" i="1"/>
  <c r="J1610" i="1"/>
  <c r="K1610" i="1"/>
  <c r="L1610" i="1"/>
  <c r="M1610" i="1"/>
  <c r="N1610" i="1"/>
  <c r="O1610" i="1"/>
  <c r="P1610" i="1"/>
  <c r="Q1610" i="1"/>
  <c r="R1610" i="1"/>
  <c r="J1611" i="1"/>
  <c r="K1611" i="1"/>
  <c r="L1611" i="1"/>
  <c r="M1611" i="1"/>
  <c r="N1611" i="1"/>
  <c r="O1611" i="1"/>
  <c r="P1611" i="1"/>
  <c r="Q1611" i="1"/>
  <c r="R1611" i="1"/>
  <c r="J1612" i="1"/>
  <c r="K1612" i="1"/>
  <c r="L1612" i="1"/>
  <c r="M1612" i="1"/>
  <c r="N1612" i="1"/>
  <c r="O1612" i="1"/>
  <c r="P1612" i="1"/>
  <c r="Q1612" i="1"/>
  <c r="R1612" i="1"/>
  <c r="J1613" i="1"/>
  <c r="K1613" i="1"/>
  <c r="L1613" i="1"/>
  <c r="M1613" i="1"/>
  <c r="N1613" i="1"/>
  <c r="O1613" i="1"/>
  <c r="P1613" i="1"/>
  <c r="Q1613" i="1"/>
  <c r="R1613" i="1"/>
  <c r="J1614" i="1"/>
  <c r="K1614" i="1"/>
  <c r="L1614" i="1"/>
  <c r="M1614" i="1"/>
  <c r="N1614" i="1"/>
  <c r="O1614" i="1"/>
  <c r="P1614" i="1"/>
  <c r="Q1614" i="1"/>
  <c r="R1614" i="1"/>
  <c r="J1615" i="1"/>
  <c r="K1615" i="1"/>
  <c r="L1615" i="1"/>
  <c r="M1615" i="1"/>
  <c r="N1615" i="1"/>
  <c r="O1615" i="1"/>
  <c r="P1615" i="1"/>
  <c r="Q1615" i="1"/>
  <c r="R1615" i="1"/>
  <c r="J1617" i="1"/>
  <c r="K1617" i="1"/>
  <c r="L1617" i="1"/>
  <c r="M1617" i="1"/>
  <c r="N1617" i="1"/>
  <c r="P1617" i="1"/>
  <c r="Q1617" i="1"/>
  <c r="R1617" i="1"/>
  <c r="J1623" i="1"/>
  <c r="K1623" i="1"/>
  <c r="L1623" i="1"/>
  <c r="M1623" i="1"/>
  <c r="N1623" i="1"/>
  <c r="O1623" i="1"/>
  <c r="P1623" i="1"/>
  <c r="Q1623" i="1"/>
  <c r="R1623" i="1"/>
  <c r="J1644" i="1"/>
  <c r="K1644" i="1"/>
  <c r="L1644" i="1"/>
  <c r="M1644" i="1"/>
  <c r="N1644" i="1"/>
  <c r="O1644" i="1"/>
  <c r="P1644" i="1"/>
  <c r="Q1644" i="1"/>
  <c r="R1644" i="1"/>
  <c r="J1645" i="1"/>
  <c r="K1645" i="1"/>
  <c r="L1645" i="1"/>
  <c r="M1645" i="1"/>
  <c r="N1645" i="1"/>
  <c r="O1645" i="1"/>
  <c r="P1645" i="1"/>
  <c r="Q1645" i="1"/>
  <c r="R1645" i="1"/>
  <c r="J1671" i="1"/>
  <c r="K1671" i="1"/>
  <c r="L1671" i="1"/>
  <c r="M1671" i="1"/>
  <c r="N1671" i="1"/>
  <c r="O1671" i="1"/>
  <c r="P1671" i="1"/>
  <c r="Q1671" i="1"/>
  <c r="R1671" i="1"/>
  <c r="J1674" i="1"/>
  <c r="K1674" i="1"/>
  <c r="L1674" i="1"/>
  <c r="M1674" i="1"/>
  <c r="N1674" i="1"/>
  <c r="O1674" i="1"/>
  <c r="P1674" i="1"/>
  <c r="Q1674" i="1"/>
  <c r="R1674" i="1"/>
  <c r="J1686" i="1"/>
  <c r="K1686" i="1"/>
  <c r="L1686" i="1"/>
  <c r="M1686" i="1"/>
  <c r="N1686" i="1"/>
  <c r="O1686" i="1"/>
  <c r="P1686" i="1"/>
  <c r="Q1686" i="1"/>
  <c r="R1686" i="1"/>
  <c r="J1701" i="1"/>
  <c r="K1701" i="1"/>
  <c r="L1701" i="1"/>
  <c r="M1701" i="1"/>
  <c r="N1701" i="1"/>
  <c r="O1701" i="1"/>
  <c r="P1701" i="1"/>
  <c r="Q1701" i="1"/>
  <c r="R1701" i="1"/>
  <c r="J1840" i="1"/>
  <c r="K1840" i="1"/>
  <c r="L1840" i="1"/>
  <c r="M1840" i="1"/>
  <c r="N1840" i="1"/>
  <c r="O1840" i="1"/>
  <c r="P1840" i="1"/>
  <c r="Q1840" i="1"/>
  <c r="R1840" i="1"/>
  <c r="K1846" i="1"/>
  <c r="K1847" i="1"/>
  <c r="K1871" i="1"/>
  <c r="K1896" i="1"/>
  <c r="J1903" i="1"/>
  <c r="K1903" i="1"/>
  <c r="L1903" i="1"/>
  <c r="M1903" i="1"/>
  <c r="N1903" i="1"/>
  <c r="O1903" i="1"/>
  <c r="P1903" i="1"/>
  <c r="Q1903" i="1"/>
  <c r="R1903" i="1"/>
  <c r="J1905" i="1"/>
  <c r="K1905" i="1"/>
  <c r="L1905" i="1"/>
  <c r="M1905" i="1"/>
  <c r="N1905" i="1"/>
  <c r="O1905" i="1"/>
  <c r="P1905" i="1"/>
  <c r="Q1905" i="1"/>
  <c r="R1905" i="1"/>
  <c r="K1911" i="1"/>
  <c r="K1912" i="1"/>
  <c r="K1936" i="1"/>
  <c r="K1961" i="1"/>
  <c r="J2023" i="1"/>
  <c r="K2023" i="1"/>
  <c r="L2023" i="1"/>
  <c r="M2023" i="1"/>
  <c r="N2023" i="1"/>
  <c r="O2023" i="1"/>
  <c r="P2023" i="1"/>
  <c r="Q2023" i="1"/>
  <c r="R2023" i="1"/>
  <c r="J1968" i="1"/>
  <c r="K1968" i="1"/>
  <c r="L1968" i="1"/>
  <c r="M1968" i="1"/>
  <c r="N1968" i="1"/>
  <c r="O1968" i="1"/>
  <c r="P1968" i="1"/>
  <c r="Q1968" i="1"/>
  <c r="R1968" i="1"/>
  <c r="J1973" i="1"/>
  <c r="K1973" i="1"/>
  <c r="L1973" i="1"/>
  <c r="M1973" i="1"/>
  <c r="N1973" i="1"/>
  <c r="O1973" i="1"/>
  <c r="R1973" i="1"/>
  <c r="J1978" i="1"/>
  <c r="K1978" i="1"/>
  <c r="L1978" i="1"/>
  <c r="M1978" i="1"/>
  <c r="N1978" i="1"/>
  <c r="O1978" i="1"/>
  <c r="R1978" i="1"/>
  <c r="J1988" i="1"/>
  <c r="K1988" i="1"/>
  <c r="L1988" i="1"/>
  <c r="M1988" i="1"/>
  <c r="N1988" i="1"/>
  <c r="O1988" i="1"/>
  <c r="R1988" i="1"/>
  <c r="J1993" i="1"/>
  <c r="K1993" i="1"/>
  <c r="L1993" i="1"/>
  <c r="M1993" i="1"/>
  <c r="N1993" i="1"/>
  <c r="O1993" i="1"/>
  <c r="R1993" i="1"/>
  <c r="J1998" i="1"/>
  <c r="K1998" i="1"/>
  <c r="L1998" i="1"/>
  <c r="M1998" i="1"/>
  <c r="N1998" i="1"/>
  <c r="O1998" i="1"/>
  <c r="R1998" i="1"/>
  <c r="J2003" i="1"/>
  <c r="K2003" i="1"/>
  <c r="L2003" i="1"/>
  <c r="M2003" i="1"/>
  <c r="N2003" i="1"/>
  <c r="O2003" i="1"/>
  <c r="R2003" i="1"/>
  <c r="J2013" i="1"/>
  <c r="K2013" i="1"/>
  <c r="L2013" i="1"/>
  <c r="M2013" i="1"/>
  <c r="N2013" i="1"/>
  <c r="O2013" i="1"/>
  <c r="R2013" i="1"/>
  <c r="J2018" i="1"/>
  <c r="K2018" i="1"/>
  <c r="L2018" i="1"/>
  <c r="M2018" i="1"/>
  <c r="N2018" i="1"/>
  <c r="O2018" i="1"/>
  <c r="R2018" i="1"/>
  <c r="K121" i="19"/>
  <c r="Q2018" i="1" s="1"/>
  <c r="K120" i="19"/>
  <c r="Q2013" i="1" s="1"/>
  <c r="K118" i="19"/>
  <c r="Q2003" i="1" s="1"/>
  <c r="K117" i="19"/>
  <c r="Q1998" i="1" s="1"/>
  <c r="K116" i="19"/>
  <c r="Q1993" i="1" s="1"/>
  <c r="K115" i="19"/>
  <c r="Q1988" i="1" s="1"/>
  <c r="K113" i="19"/>
  <c r="Q1978" i="1" s="1"/>
  <c r="K112" i="19"/>
  <c r="Q1973" i="1" s="1"/>
  <c r="J121" i="19"/>
  <c r="P2018" i="1" s="1"/>
  <c r="J120" i="19"/>
  <c r="P2013" i="1" s="1"/>
  <c r="J118" i="19"/>
  <c r="P2003" i="1" s="1"/>
  <c r="J117" i="19"/>
  <c r="P1998" i="1" s="1"/>
  <c r="J116" i="19"/>
  <c r="P1993" i="1" s="1"/>
  <c r="J115" i="19"/>
  <c r="P1988" i="1" s="1"/>
  <c r="J113" i="19"/>
  <c r="P1978" i="1" s="1"/>
  <c r="J112" i="19"/>
  <c r="P1973" i="1" s="1"/>
  <c r="L110" i="19"/>
  <c r="R1961" i="1" s="1"/>
  <c r="K110" i="19"/>
  <c r="Q1961" i="1" s="1"/>
  <c r="J110" i="19"/>
  <c r="P1961" i="1" s="1"/>
  <c r="I110" i="19"/>
  <c r="H110" i="19"/>
  <c r="N1961" i="1" s="1"/>
  <c r="G110" i="19"/>
  <c r="M1961" i="1" s="1"/>
  <c r="F110" i="19"/>
  <c r="L1961" i="1" s="1"/>
  <c r="D110" i="19"/>
  <c r="J1961" i="1" s="1"/>
  <c r="L109" i="19"/>
  <c r="R1936" i="1" s="1"/>
  <c r="K109" i="19"/>
  <c r="Q1936" i="1" s="1"/>
  <c r="J109" i="19"/>
  <c r="P1936" i="1" s="1"/>
  <c r="I109" i="19"/>
  <c r="O1936" i="1" s="1"/>
  <c r="H109" i="19"/>
  <c r="N1936" i="1" s="1"/>
  <c r="G109" i="19"/>
  <c r="M1936" i="1" s="1"/>
  <c r="F109" i="19"/>
  <c r="L1936" i="1" s="1"/>
  <c r="D109" i="19"/>
  <c r="J1936" i="1" s="1"/>
  <c r="L108" i="19"/>
  <c r="R1935" i="1" s="1"/>
  <c r="K108" i="19"/>
  <c r="Q1935" i="1" s="1"/>
  <c r="J108" i="19"/>
  <c r="P1935" i="1" s="1"/>
  <c r="I108" i="19"/>
  <c r="O1935" i="1" s="1"/>
  <c r="H108" i="19"/>
  <c r="N1935" i="1" s="1"/>
  <c r="G108" i="19"/>
  <c r="M1935" i="1" s="1"/>
  <c r="F108" i="19"/>
  <c r="L1935" i="1" s="1"/>
  <c r="D108" i="19"/>
  <c r="J1935" i="1" s="1"/>
  <c r="L107" i="19"/>
  <c r="R1911" i="1" s="1"/>
  <c r="K107" i="19"/>
  <c r="Q1911" i="1" s="1"/>
  <c r="J107" i="19"/>
  <c r="P1911" i="1" s="1"/>
  <c r="I107" i="19"/>
  <c r="O1911" i="1" s="1"/>
  <c r="H107" i="19"/>
  <c r="N1911" i="1" s="1"/>
  <c r="G107" i="19"/>
  <c r="M1911" i="1" s="1"/>
  <c r="F107" i="19"/>
  <c r="L1911" i="1" s="1"/>
  <c r="D107" i="19"/>
  <c r="J1911" i="1" s="1"/>
  <c r="B107" i="19"/>
  <c r="B1911" i="1" s="1"/>
  <c r="B108" i="19"/>
  <c r="B1935" i="1" s="1"/>
  <c r="B109" i="19"/>
  <c r="B1936" i="1" s="1"/>
  <c r="B110" i="19"/>
  <c r="B1961" i="1" s="1"/>
  <c r="A108" i="19"/>
  <c r="A1935" i="1" s="1"/>
  <c r="A109" i="19"/>
  <c r="A1936" i="1" s="1"/>
  <c r="A110" i="19"/>
  <c r="A1961" i="1" s="1"/>
  <c r="A107" i="19"/>
  <c r="A1911" i="1" s="1"/>
  <c r="L103" i="19"/>
  <c r="R1896" i="1" s="1"/>
  <c r="K103" i="19"/>
  <c r="Q1896" i="1" s="1"/>
  <c r="J103" i="19"/>
  <c r="P1896" i="1" s="1"/>
  <c r="I103" i="19"/>
  <c r="O1896" i="1" s="1"/>
  <c r="H103" i="19"/>
  <c r="N1896" i="1" s="1"/>
  <c r="G103" i="19"/>
  <c r="M1896" i="1" s="1"/>
  <c r="F103" i="19"/>
  <c r="L1896" i="1" s="1"/>
  <c r="D103" i="19"/>
  <c r="J1896" i="1" s="1"/>
  <c r="L102" i="19"/>
  <c r="K102" i="19"/>
  <c r="J102" i="19"/>
  <c r="P1871" i="1" s="1"/>
  <c r="I102" i="19"/>
  <c r="O1871" i="1" s="1"/>
  <c r="H102" i="19"/>
  <c r="N1871" i="1" s="1"/>
  <c r="G102" i="19"/>
  <c r="M1871" i="1" s="1"/>
  <c r="F102" i="19"/>
  <c r="L1871" i="1" s="1"/>
  <c r="D102" i="19"/>
  <c r="J1871" i="1" s="1"/>
  <c r="L101" i="19"/>
  <c r="R1870" i="1" s="1"/>
  <c r="K101" i="19"/>
  <c r="Q1870" i="1" s="1"/>
  <c r="J101" i="19"/>
  <c r="P1870" i="1" s="1"/>
  <c r="I101" i="19"/>
  <c r="O1870" i="1" s="1"/>
  <c r="H101" i="19"/>
  <c r="N1870" i="1" s="1"/>
  <c r="G101" i="19"/>
  <c r="M1870" i="1" s="1"/>
  <c r="F101" i="19"/>
  <c r="L1870" i="1" s="1"/>
  <c r="D101" i="19"/>
  <c r="J1870" i="1" s="1"/>
  <c r="L100" i="19"/>
  <c r="R1846" i="1" s="1"/>
  <c r="K100" i="19"/>
  <c r="Q1846" i="1" s="1"/>
  <c r="J100" i="19"/>
  <c r="P1846" i="1" s="1"/>
  <c r="I100" i="19"/>
  <c r="O1846" i="1" s="1"/>
  <c r="H100" i="19"/>
  <c r="N1846" i="1" s="1"/>
  <c r="G100" i="19"/>
  <c r="M1846" i="1" s="1"/>
  <c r="F100" i="19"/>
  <c r="L1846" i="1" s="1"/>
  <c r="D100" i="19"/>
  <c r="J1846" i="1" s="1"/>
  <c r="B103" i="19"/>
  <c r="B1896" i="1" s="1"/>
  <c r="A103" i="19"/>
  <c r="A1896" i="1" s="1"/>
  <c r="B102" i="19"/>
  <c r="B1871" i="1" s="1"/>
  <c r="A102" i="19"/>
  <c r="A1871" i="1" s="1"/>
  <c r="B101" i="19"/>
  <c r="B1870" i="1" s="1"/>
  <c r="A101" i="19"/>
  <c r="A1870" i="1" s="1"/>
  <c r="B100" i="19"/>
  <c r="B1846" i="1" s="1"/>
  <c r="A100" i="19"/>
  <c r="A1846" i="1" s="1"/>
  <c r="G21" i="19"/>
  <c r="M234" i="1" s="1"/>
  <c r="G13" i="19"/>
  <c r="M162" i="1" s="1"/>
  <c r="G10" i="19"/>
  <c r="M148" i="1" s="1"/>
  <c r="C557" i="1"/>
  <c r="B557" i="1" s="1"/>
  <c r="C558" i="1"/>
  <c r="C559" i="1"/>
  <c r="P559" i="1" s="1"/>
  <c r="C560" i="1"/>
  <c r="C561" i="1"/>
  <c r="C562" i="1"/>
  <c r="O562" i="1" s="1"/>
  <c r="C563" i="1"/>
  <c r="C564" i="1"/>
  <c r="C565" i="1"/>
  <c r="A565" i="1" s="1"/>
  <c r="C566" i="1"/>
  <c r="C567" i="1"/>
  <c r="M567" i="1" s="1"/>
  <c r="C568" i="1"/>
  <c r="C569" i="1"/>
  <c r="C570" i="1"/>
  <c r="Q570" i="1" s="1"/>
  <c r="C571" i="1"/>
  <c r="K571" i="1" s="1"/>
  <c r="C572" i="1"/>
  <c r="C573" i="1"/>
  <c r="Q573" i="1" s="1"/>
  <c r="C574" i="1"/>
  <c r="C575" i="1"/>
  <c r="B575" i="1" s="1"/>
  <c r="C576" i="1"/>
  <c r="C577" i="1"/>
  <c r="M577" i="1" s="1"/>
  <c r="C578" i="1"/>
  <c r="B578" i="1" s="1"/>
  <c r="C579" i="1"/>
  <c r="C556"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44" i="1"/>
  <c r="C1945" i="1"/>
  <c r="K1945" i="1" s="1"/>
  <c r="C1946" i="1"/>
  <c r="C1947" i="1"/>
  <c r="C1948" i="1"/>
  <c r="C1949" i="1"/>
  <c r="C1950" i="1"/>
  <c r="C1951" i="1"/>
  <c r="K1951" i="1" s="1"/>
  <c r="C1952" i="1"/>
  <c r="C1953" i="1"/>
  <c r="C1954" i="1"/>
  <c r="C1955" i="1"/>
  <c r="C1956" i="1"/>
  <c r="C1957" i="1"/>
  <c r="C1958" i="1"/>
  <c r="C1959" i="1"/>
  <c r="C1960" i="1"/>
  <c r="C1879" i="1"/>
  <c r="C1880" i="1"/>
  <c r="C1881" i="1"/>
  <c r="C1882" i="1"/>
  <c r="C1883" i="1"/>
  <c r="C1884" i="1"/>
  <c r="C1885" i="1"/>
  <c r="C1886" i="1"/>
  <c r="C1887" i="1"/>
  <c r="C1888" i="1"/>
  <c r="C1889" i="1"/>
  <c r="C1890" i="1"/>
  <c r="C1891" i="1"/>
  <c r="C1892" i="1"/>
  <c r="C1893" i="1"/>
  <c r="C1894" i="1"/>
  <c r="C1895" i="1"/>
  <c r="C1572" i="1"/>
  <c r="Q1572" i="1" s="1"/>
  <c r="C1568" i="1"/>
  <c r="C722" i="1"/>
  <c r="C723" i="1"/>
  <c r="R723" i="1" s="1"/>
  <c r="C724" i="1"/>
  <c r="C725" i="1"/>
  <c r="A725" i="1" s="1"/>
  <c r="C726" i="1"/>
  <c r="J726" i="1" s="1"/>
  <c r="C727" i="1"/>
  <c r="C728" i="1"/>
  <c r="M728" i="1" s="1"/>
  <c r="C729" i="1"/>
  <c r="P729" i="1" s="1"/>
  <c r="C730" i="1"/>
  <c r="K730" i="1" s="1"/>
  <c r="C731" i="1"/>
  <c r="C732" i="1"/>
  <c r="Q732" i="1" s="1"/>
  <c r="C733" i="1"/>
  <c r="C734" i="1"/>
  <c r="B734" i="1" s="1"/>
  <c r="C735" i="1"/>
  <c r="P735" i="1" s="1"/>
  <c r="C736" i="1"/>
  <c r="C737" i="1"/>
  <c r="C738" i="1"/>
  <c r="C739" i="1"/>
  <c r="L739" i="1" s="1"/>
  <c r="C740" i="1"/>
  <c r="K740" i="1" s="1"/>
  <c r="C741" i="1"/>
  <c r="P741" i="1" s="1"/>
  <c r="C742" i="1"/>
  <c r="C743" i="1"/>
  <c r="M743" i="1" s="1"/>
  <c r="C744" i="1"/>
  <c r="C745" i="1"/>
  <c r="M745" i="1" s="1"/>
  <c r="C746" i="1"/>
  <c r="P746" i="1" s="1"/>
  <c r="C747" i="1"/>
  <c r="J747" i="1" s="1"/>
  <c r="C748" i="1"/>
  <c r="C749" i="1"/>
  <c r="N749" i="1" s="1"/>
  <c r="C750" i="1"/>
  <c r="C751" i="1"/>
  <c r="M751" i="1" s="1"/>
  <c r="C752" i="1"/>
  <c r="M752" i="1" s="1"/>
  <c r="C753" i="1"/>
  <c r="C754" i="1"/>
  <c r="C755" i="1"/>
  <c r="C756" i="1"/>
  <c r="L756" i="1" s="1"/>
  <c r="C757" i="1"/>
  <c r="K757" i="1" s="1"/>
  <c r="C758" i="1"/>
  <c r="J758" i="1" s="1"/>
  <c r="C759" i="1"/>
  <c r="M759" i="1" s="1"/>
  <c r="C760" i="1"/>
  <c r="C761" i="1"/>
  <c r="J761" i="1" s="1"/>
  <c r="C762" i="1"/>
  <c r="A762" i="1" s="1"/>
  <c r="C763" i="1"/>
  <c r="P763" i="1" s="1"/>
  <c r="C764" i="1"/>
  <c r="Q764" i="1" s="1"/>
  <c r="C765" i="1"/>
  <c r="A765" i="1" s="1"/>
  <c r="C766" i="1"/>
  <c r="N766" i="1" s="1"/>
  <c r="C767" i="1"/>
  <c r="R767" i="1" s="1"/>
  <c r="C768" i="1"/>
  <c r="O768" i="1" s="1"/>
  <c r="C769" i="1"/>
  <c r="C770" i="1"/>
  <c r="N770" i="1" s="1"/>
  <c r="C771" i="1"/>
  <c r="R771" i="1" s="1"/>
  <c r="C772" i="1"/>
  <c r="O772" i="1" s="1"/>
  <c r="C773" i="1"/>
  <c r="R773" i="1" s="1"/>
  <c r="C774" i="1"/>
  <c r="C775" i="1"/>
  <c r="R775" i="1" s="1"/>
  <c r="C776" i="1"/>
  <c r="Q776" i="1" s="1"/>
  <c r="C777" i="1"/>
  <c r="P777" i="1" s="1"/>
  <c r="C778" i="1"/>
  <c r="O778" i="1" s="1"/>
  <c r="C779" i="1"/>
  <c r="J779" i="1" s="1"/>
  <c r="C780" i="1"/>
  <c r="C781" i="1"/>
  <c r="A781" i="1" s="1"/>
  <c r="C782" i="1"/>
  <c r="C783" i="1"/>
  <c r="L783" i="1" s="1"/>
  <c r="C784" i="1"/>
  <c r="K784" i="1" s="1"/>
  <c r="C785" i="1"/>
  <c r="B785" i="1" s="1"/>
  <c r="C786" i="1"/>
  <c r="C787" i="1"/>
  <c r="C788" i="1"/>
  <c r="C789" i="1"/>
  <c r="B789" i="1" s="1"/>
  <c r="C790" i="1"/>
  <c r="K790" i="1" s="1"/>
  <c r="C791" i="1"/>
  <c r="J791" i="1" s="1"/>
  <c r="C792" i="1"/>
  <c r="P792" i="1" s="1"/>
  <c r="C793" i="1"/>
  <c r="A793" i="1" s="1"/>
  <c r="C794" i="1"/>
  <c r="B794" i="1" s="1"/>
  <c r="C795" i="1"/>
  <c r="B795" i="1" s="1"/>
  <c r="C796" i="1"/>
  <c r="N796" i="1" s="1"/>
  <c r="C797" i="1"/>
  <c r="L797" i="1" s="1"/>
  <c r="C798" i="1"/>
  <c r="C799" i="1"/>
  <c r="C800" i="1"/>
  <c r="C801" i="1"/>
  <c r="C802" i="1"/>
  <c r="J802" i="1" s="1"/>
  <c r="C803" i="1"/>
  <c r="B803" i="1" s="1"/>
  <c r="C804" i="1"/>
  <c r="N804" i="1" s="1"/>
  <c r="C805" i="1"/>
  <c r="M805" i="1" s="1"/>
  <c r="C806" i="1"/>
  <c r="C807" i="1"/>
  <c r="A807" i="1" s="1"/>
  <c r="C808" i="1"/>
  <c r="A808" i="1" s="1"/>
  <c r="C809" i="1"/>
  <c r="P809" i="1" s="1"/>
  <c r="C810" i="1"/>
  <c r="Q810" i="1" s="1"/>
  <c r="C811" i="1"/>
  <c r="R811" i="1" s="1"/>
  <c r="C812" i="1"/>
  <c r="C813" i="1"/>
  <c r="C814" i="1"/>
  <c r="C815" i="1"/>
  <c r="P815" i="1" s="1"/>
  <c r="C816" i="1"/>
  <c r="A816" i="1" s="1"/>
  <c r="C817" i="1"/>
  <c r="P817" i="1" s="1"/>
  <c r="C818" i="1"/>
  <c r="C819" i="1"/>
  <c r="B819" i="1" s="1"/>
  <c r="C820" i="1"/>
  <c r="R820" i="1" s="1"/>
  <c r="C821" i="1"/>
  <c r="P821" i="1" s="1"/>
  <c r="C822" i="1"/>
  <c r="R822" i="1" s="1"/>
  <c r="C823" i="1"/>
  <c r="Q823" i="1" s="1"/>
  <c r="C824" i="1"/>
  <c r="A824" i="1" s="1"/>
  <c r="C825" i="1"/>
  <c r="P825" i="1" s="1"/>
  <c r="C826" i="1"/>
  <c r="C827" i="1"/>
  <c r="C828" i="1"/>
  <c r="M828" i="1" s="1"/>
  <c r="C829" i="1"/>
  <c r="Q829" i="1" s="1"/>
  <c r="C830" i="1"/>
  <c r="J830" i="1" s="1"/>
  <c r="C831" i="1"/>
  <c r="N831" i="1" s="1"/>
  <c r="C832" i="1"/>
  <c r="C833" i="1"/>
  <c r="C834" i="1"/>
  <c r="O834" i="1" s="1"/>
  <c r="C835" i="1"/>
  <c r="Q835" i="1" s="1"/>
  <c r="C836" i="1"/>
  <c r="M836" i="1" s="1"/>
  <c r="C837" i="1"/>
  <c r="A837" i="1" s="1"/>
  <c r="C838" i="1"/>
  <c r="C839" i="1"/>
  <c r="C840" i="1"/>
  <c r="O840" i="1" s="1"/>
  <c r="C841" i="1"/>
  <c r="C842" i="1"/>
  <c r="B842" i="1" s="1"/>
  <c r="C843" i="1"/>
  <c r="C844" i="1"/>
  <c r="O844" i="1" s="1"/>
  <c r="C845" i="1"/>
  <c r="K845" i="1" s="1"/>
  <c r="C846" i="1"/>
  <c r="M846" i="1" s="1"/>
  <c r="C847" i="1"/>
  <c r="M847" i="1" s="1"/>
  <c r="C848" i="1"/>
  <c r="C849" i="1"/>
  <c r="J849" i="1" s="1"/>
  <c r="C850" i="1"/>
  <c r="C851" i="1"/>
  <c r="C852" i="1"/>
  <c r="C853" i="1"/>
  <c r="C854" i="1"/>
  <c r="J854" i="1" s="1"/>
  <c r="C855" i="1"/>
  <c r="J855" i="1" s="1"/>
  <c r="C856" i="1"/>
  <c r="O856" i="1" s="1"/>
  <c r="C857" i="1"/>
  <c r="R857" i="1" s="1"/>
  <c r="C1427" i="1"/>
  <c r="J1427" i="1" s="1"/>
  <c r="C1428" i="1"/>
  <c r="C1429" i="1"/>
  <c r="C1430" i="1"/>
  <c r="K1430" i="1" s="1"/>
  <c r="C1431" i="1"/>
  <c r="J1431" i="1" s="1"/>
  <c r="C1432" i="1"/>
  <c r="A1432" i="1" s="1"/>
  <c r="C1433" i="1"/>
  <c r="K1433" i="1" s="1"/>
  <c r="C1434" i="1"/>
  <c r="O1434" i="1" s="1"/>
  <c r="C1435" i="1"/>
  <c r="K1435" i="1" s="1"/>
  <c r="C1436" i="1"/>
  <c r="M1436" i="1" s="1"/>
  <c r="C1437" i="1"/>
  <c r="L1437" i="1" s="1"/>
  <c r="C1438" i="1"/>
  <c r="J1438" i="1" s="1"/>
  <c r="C1439" i="1"/>
  <c r="C1440" i="1"/>
  <c r="L1440" i="1" s="1"/>
  <c r="C1441" i="1"/>
  <c r="Q1441" i="1" s="1"/>
  <c r="C1442" i="1"/>
  <c r="A1442" i="1" s="1"/>
  <c r="C1443" i="1"/>
  <c r="P1443" i="1" s="1"/>
  <c r="C1444" i="1"/>
  <c r="N1444" i="1" s="1"/>
  <c r="C1445" i="1"/>
  <c r="B1445" i="1" s="1"/>
  <c r="C1446" i="1"/>
  <c r="J1446" i="1" s="1"/>
  <c r="C1447" i="1"/>
  <c r="Q1447" i="1" s="1"/>
  <c r="C1448" i="1"/>
  <c r="A1448" i="1" s="1"/>
  <c r="C1449" i="1"/>
  <c r="L1449" i="1" s="1"/>
  <c r="C1450" i="1"/>
  <c r="R1450" i="1" s="1"/>
  <c r="C1451" i="1"/>
  <c r="C1452" i="1"/>
  <c r="C1453" i="1"/>
  <c r="C1454" i="1"/>
  <c r="B1454" i="1" s="1"/>
  <c r="C1455" i="1"/>
  <c r="N1455" i="1" s="1"/>
  <c r="C1456" i="1"/>
  <c r="C1457" i="1"/>
  <c r="C1458" i="1"/>
  <c r="C1459" i="1"/>
  <c r="R1459" i="1" s="1"/>
  <c r="C1460" i="1"/>
  <c r="N1460" i="1" s="1"/>
  <c r="C1461" i="1"/>
  <c r="P1461" i="1" s="1"/>
  <c r="C1462" i="1"/>
  <c r="M1462" i="1" s="1"/>
  <c r="C1463" i="1"/>
  <c r="Q1463" i="1" s="1"/>
  <c r="C1464" i="1"/>
  <c r="L1464" i="1" s="1"/>
  <c r="C1465" i="1"/>
  <c r="Q1465" i="1" s="1"/>
  <c r="C1466" i="1"/>
  <c r="M1466" i="1" s="1"/>
  <c r="C1467" i="1"/>
  <c r="C1468" i="1"/>
  <c r="C1469" i="1"/>
  <c r="C1470" i="1"/>
  <c r="K1470" i="1" s="1"/>
  <c r="C1471" i="1"/>
  <c r="R1471" i="1" s="1"/>
  <c r="C1472" i="1"/>
  <c r="B1472" i="1" s="1"/>
  <c r="C1473" i="1"/>
  <c r="N1473" i="1" s="1"/>
  <c r="C1474" i="1"/>
  <c r="L1474" i="1" s="1"/>
  <c r="C1475" i="1"/>
  <c r="M1475" i="1" s="1"/>
  <c r="C1476" i="1"/>
  <c r="C1477" i="1"/>
  <c r="M1477" i="1" s="1"/>
  <c r="C1478" i="1"/>
  <c r="L1478" i="1" s="1"/>
  <c r="C1479" i="1"/>
  <c r="L1479" i="1" s="1"/>
  <c r="C1480" i="1"/>
  <c r="P1480" i="1" s="1"/>
  <c r="C1481" i="1"/>
  <c r="C1482" i="1"/>
  <c r="L1482" i="1" s="1"/>
  <c r="C1483" i="1"/>
  <c r="C1484" i="1"/>
  <c r="C1485" i="1"/>
  <c r="K1485" i="1" s="1"/>
  <c r="C1486" i="1"/>
  <c r="O1486" i="1" s="1"/>
  <c r="C1487" i="1"/>
  <c r="N1487" i="1" s="1"/>
  <c r="C1488" i="1"/>
  <c r="J1488" i="1" s="1"/>
  <c r="C1489" i="1"/>
  <c r="C1490" i="1"/>
  <c r="O1490" i="1" s="1"/>
  <c r="C1491" i="1"/>
  <c r="B1491" i="1" s="1"/>
  <c r="C1492" i="1"/>
  <c r="C1493" i="1"/>
  <c r="C1494" i="1"/>
  <c r="O1494" i="1" s="1"/>
  <c r="C1495" i="1"/>
  <c r="O1495" i="1" s="1"/>
  <c r="C1496" i="1"/>
  <c r="C1497" i="1"/>
  <c r="J1497" i="1" s="1"/>
  <c r="C1498" i="1"/>
  <c r="B1498" i="1" s="1"/>
  <c r="C1499" i="1"/>
  <c r="O1499" i="1" s="1"/>
  <c r="C1500" i="1"/>
  <c r="J1500" i="1" s="1"/>
  <c r="C1501" i="1"/>
  <c r="M1501" i="1" s="1"/>
  <c r="C1502" i="1"/>
  <c r="K1502" i="1" s="1"/>
  <c r="C1503" i="1"/>
  <c r="P1503" i="1" s="1"/>
  <c r="C1504" i="1"/>
  <c r="J1504" i="1" s="1"/>
  <c r="C1505" i="1"/>
  <c r="L1505" i="1" s="1"/>
  <c r="C1506" i="1"/>
  <c r="L1506" i="1" s="1"/>
  <c r="C1507" i="1"/>
  <c r="J1507" i="1" s="1"/>
  <c r="C1508" i="1"/>
  <c r="N1508" i="1" s="1"/>
  <c r="C1509" i="1"/>
  <c r="C1510" i="1"/>
  <c r="B1510" i="1" s="1"/>
  <c r="C1511" i="1"/>
  <c r="C1512" i="1"/>
  <c r="R1512" i="1" s="1"/>
  <c r="C1513" i="1"/>
  <c r="C1514" i="1"/>
  <c r="Q1514" i="1" s="1"/>
  <c r="C1515" i="1"/>
  <c r="O1515" i="1" s="1"/>
  <c r="C1516" i="1"/>
  <c r="Q1516" i="1" s="1"/>
  <c r="C1517" i="1"/>
  <c r="M1517" i="1" s="1"/>
  <c r="C1518" i="1"/>
  <c r="J1518" i="1" s="1"/>
  <c r="C1519" i="1"/>
  <c r="K1519" i="1" s="1"/>
  <c r="C1520" i="1"/>
  <c r="B1520" i="1" s="1"/>
  <c r="C1521" i="1"/>
  <c r="C1522" i="1"/>
  <c r="A1522" i="1" s="1"/>
  <c r="C1523" i="1"/>
  <c r="R1523" i="1" s="1"/>
  <c r="C1524" i="1"/>
  <c r="C1525" i="1"/>
  <c r="P1525" i="1" s="1"/>
  <c r="C1526" i="1"/>
  <c r="L1526" i="1" s="1"/>
  <c r="C1527" i="1"/>
  <c r="B1527" i="1" s="1"/>
  <c r="C1528" i="1"/>
  <c r="B1528" i="1" s="1"/>
  <c r="C1529" i="1"/>
  <c r="N1529" i="1" s="1"/>
  <c r="C1530" i="1"/>
  <c r="C1531" i="1"/>
  <c r="C1532" i="1"/>
  <c r="C1533" i="1"/>
  <c r="C1534" i="1"/>
  <c r="N1534" i="1" s="1"/>
  <c r="C1535" i="1"/>
  <c r="C1536" i="1"/>
  <c r="C1537" i="1"/>
  <c r="C1538" i="1"/>
  <c r="J1538" i="1" s="1"/>
  <c r="C1539" i="1"/>
  <c r="C1540" i="1"/>
  <c r="C1541" i="1"/>
  <c r="C1542" i="1"/>
  <c r="R1542" i="1" s="1"/>
  <c r="C1543" i="1"/>
  <c r="J1543" i="1" s="1"/>
  <c r="C1544" i="1"/>
  <c r="R1544" i="1" s="1"/>
  <c r="C1545" i="1"/>
  <c r="J1545" i="1" s="1"/>
  <c r="C1546" i="1"/>
  <c r="A1546" i="1" s="1"/>
  <c r="C1547" i="1"/>
  <c r="Q1547" i="1" s="1"/>
  <c r="C1548" i="1"/>
  <c r="B1548" i="1" s="1"/>
  <c r="C1549" i="1"/>
  <c r="C1550" i="1"/>
  <c r="L1550" i="1" s="1"/>
  <c r="C1551" i="1"/>
  <c r="C1552" i="1"/>
  <c r="O1552" i="1" s="1"/>
  <c r="C1553" i="1"/>
  <c r="M1553" i="1" s="1"/>
  <c r="C1554" i="1"/>
  <c r="N1554" i="1" s="1"/>
  <c r="C1555" i="1"/>
  <c r="B1555" i="1" s="1"/>
  <c r="C1556" i="1"/>
  <c r="C1557" i="1"/>
  <c r="R1557" i="1" s="1"/>
  <c r="C1558" i="1"/>
  <c r="C1559" i="1"/>
  <c r="L1559" i="1" s="1"/>
  <c r="C1560" i="1"/>
  <c r="K1560" i="1" s="1"/>
  <c r="C1561" i="1"/>
  <c r="P1561" i="1" s="1"/>
  <c r="C1562" i="1"/>
  <c r="C1563" i="1"/>
  <c r="Q1413" i="1"/>
  <c r="L1413" i="1"/>
  <c r="M1413" i="1"/>
  <c r="C596" i="1"/>
  <c r="N596" i="1" s="1"/>
  <c r="C597" i="1"/>
  <c r="C598" i="1"/>
  <c r="O598" i="1" s="1"/>
  <c r="C599" i="1"/>
  <c r="B599" i="1" s="1"/>
  <c r="C600" i="1"/>
  <c r="M600" i="1" s="1"/>
  <c r="C601" i="1"/>
  <c r="B601" i="1" s="1"/>
  <c r="C602" i="1"/>
  <c r="L602" i="1" s="1"/>
  <c r="C603" i="1"/>
  <c r="N603" i="1" s="1"/>
  <c r="C604" i="1"/>
  <c r="R604" i="1" s="1"/>
  <c r="C605" i="1"/>
  <c r="C606" i="1"/>
  <c r="C607" i="1"/>
  <c r="C608" i="1"/>
  <c r="C609" i="1"/>
  <c r="C610" i="1"/>
  <c r="L610" i="1" s="1"/>
  <c r="C611" i="1"/>
  <c r="C612" i="1"/>
  <c r="J612" i="1" s="1"/>
  <c r="C613" i="1"/>
  <c r="C614" i="1"/>
  <c r="A614" i="1" s="1"/>
  <c r="C615" i="1"/>
  <c r="K615" i="1" s="1"/>
  <c r="C616" i="1"/>
  <c r="C617" i="1"/>
  <c r="P617" i="1" s="1"/>
  <c r="C618" i="1"/>
  <c r="C619" i="1"/>
  <c r="K619" i="1" s="1"/>
  <c r="C620" i="1"/>
  <c r="L620" i="1" s="1"/>
  <c r="C621" i="1"/>
  <c r="C622" i="1"/>
  <c r="C623" i="1"/>
  <c r="M623" i="1" s="1"/>
  <c r="C624" i="1"/>
  <c r="N624" i="1" s="1"/>
  <c r="C625" i="1"/>
  <c r="P625" i="1" s="1"/>
  <c r="C626" i="1"/>
  <c r="N626" i="1" s="1"/>
  <c r="C627" i="1"/>
  <c r="C628" i="1"/>
  <c r="L628" i="1" s="1"/>
  <c r="C629" i="1"/>
  <c r="G152" i="13"/>
  <c r="G139" i="13"/>
  <c r="C582" i="1"/>
  <c r="C583" i="1"/>
  <c r="A583" i="1" s="1"/>
  <c r="C584" i="1"/>
  <c r="N584" i="1" s="1"/>
  <c r="C585" i="1"/>
  <c r="A585" i="1" s="1"/>
  <c r="C586" i="1"/>
  <c r="B586" i="1" s="1"/>
  <c r="C587" i="1"/>
  <c r="C588" i="1"/>
  <c r="L588" i="1" s="1"/>
  <c r="C589" i="1"/>
  <c r="C590" i="1"/>
  <c r="C591" i="1"/>
  <c r="L591" i="1" s="1"/>
  <c r="C592" i="1"/>
  <c r="C593" i="1"/>
  <c r="C594" i="1"/>
  <c r="K594" i="1" s="1"/>
  <c r="C595" i="1"/>
  <c r="C581" i="1"/>
  <c r="P581" i="1" s="1"/>
  <c r="C383" i="1"/>
  <c r="C384" i="1"/>
  <c r="C385" i="1"/>
  <c r="C386" i="1"/>
  <c r="C387" i="1"/>
  <c r="C388" i="1"/>
  <c r="C389" i="1"/>
  <c r="C390" i="1"/>
  <c r="C391" i="1"/>
  <c r="C392" i="1"/>
  <c r="C393" i="1"/>
  <c r="C394" i="1"/>
  <c r="C395" i="1"/>
  <c r="C396" i="1"/>
  <c r="C381" i="1"/>
  <c r="R381"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676" i="1"/>
  <c r="A1676" i="1" s="1"/>
  <c r="C1677" i="1"/>
  <c r="P1677" i="1" s="1"/>
  <c r="C1678" i="1"/>
  <c r="M1678" i="1" s="1"/>
  <c r="C1679" i="1"/>
  <c r="R1679" i="1" s="1"/>
  <c r="C1680" i="1"/>
  <c r="O1680" i="1" s="1"/>
  <c r="C1681" i="1"/>
  <c r="A1681" i="1" s="1"/>
  <c r="C1682" i="1"/>
  <c r="L1682" i="1" s="1"/>
  <c r="C1683" i="1"/>
  <c r="C1684" i="1"/>
  <c r="P1684" i="1" s="1"/>
  <c r="C1685" i="1"/>
  <c r="K1685" i="1" s="1"/>
  <c r="C1675" i="1"/>
  <c r="O1675" i="1" s="1"/>
  <c r="P1373" i="1"/>
  <c r="Q1373" i="1"/>
  <c r="J1373" i="1"/>
  <c r="R1373" i="1"/>
  <c r="M1373" i="1"/>
  <c r="P1357" i="1"/>
  <c r="R1333" i="1"/>
  <c r="L1333" i="1"/>
  <c r="O1333" i="1"/>
  <c r="K1333" i="1"/>
  <c r="L1393" i="1"/>
  <c r="N1393" i="1"/>
  <c r="R1393"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1975" i="1"/>
  <c r="B1975" i="1" s="1"/>
  <c r="C1976" i="1"/>
  <c r="C1977" i="1"/>
  <c r="M1977" i="1" s="1"/>
  <c r="C1974" i="1"/>
  <c r="B1974" i="1" s="1"/>
  <c r="C1980" i="1"/>
  <c r="N1980" i="1" s="1"/>
  <c r="C1981" i="1"/>
  <c r="L1981" i="1" s="1"/>
  <c r="C1982" i="1"/>
  <c r="C1979" i="1"/>
  <c r="C1990" i="1"/>
  <c r="M1990" i="1" s="1"/>
  <c r="C1991" i="1"/>
  <c r="M1991" i="1" s="1"/>
  <c r="C1992" i="1"/>
  <c r="L1992" i="1" s="1"/>
  <c r="C1989" i="1"/>
  <c r="A1989" i="1" s="1"/>
  <c r="C1995" i="1"/>
  <c r="C1996" i="1"/>
  <c r="N1996" i="1" s="1"/>
  <c r="C1997" i="1"/>
  <c r="J1997" i="1" s="1"/>
  <c r="C1994" i="1"/>
  <c r="B1994" i="1" s="1"/>
  <c r="C2000" i="1"/>
  <c r="O2000" i="1" s="1"/>
  <c r="C2001" i="1"/>
  <c r="C2002" i="1"/>
  <c r="B2002" i="1" s="1"/>
  <c r="C1999" i="1"/>
  <c r="O1999" i="1" s="1"/>
  <c r="C2005" i="1"/>
  <c r="R2005" i="1" s="1"/>
  <c r="C2006" i="1"/>
  <c r="O2006" i="1" s="1"/>
  <c r="C2007" i="1"/>
  <c r="B2007" i="1" s="1"/>
  <c r="C2004" i="1"/>
  <c r="C2015" i="1"/>
  <c r="J2015" i="1" s="1"/>
  <c r="C2016" i="1"/>
  <c r="C2017" i="1"/>
  <c r="O2017" i="1" s="1"/>
  <c r="C2014" i="1"/>
  <c r="B2014" i="1" s="1"/>
  <c r="C2019" i="1"/>
  <c r="C2020" i="1"/>
  <c r="A2020" i="1" s="1"/>
  <c r="C2021" i="1"/>
  <c r="K2021" i="1" s="1"/>
  <c r="C2022" i="1"/>
  <c r="C1969" i="1"/>
  <c r="J1969" i="1" s="1"/>
  <c r="C1970" i="1"/>
  <c r="K1970" i="1" s="1"/>
  <c r="C1971" i="1"/>
  <c r="C1972" i="1"/>
  <c r="P1972" i="1" s="1"/>
  <c r="B10" i="18"/>
  <c r="F47" i="8" s="1"/>
  <c r="B12" i="18"/>
  <c r="F81" i="8" s="1"/>
  <c r="B13" i="18"/>
  <c r="F80" i="8" s="1"/>
  <c r="B14" i="18"/>
  <c r="F67" i="8" s="1"/>
  <c r="B11" i="18"/>
  <c r="F53" i="8" s="1"/>
  <c r="B31" i="18"/>
  <c r="F167" i="8" s="1"/>
  <c r="B7" i="18"/>
  <c r="F34" i="8" s="1"/>
  <c r="B5" i="18"/>
  <c r="F9" i="8" s="1"/>
  <c r="B51" i="18"/>
  <c r="I47" i="19" s="1"/>
  <c r="O527" i="1"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C263" i="1"/>
  <c r="B263" i="1" s="1"/>
  <c r="C322" i="1"/>
  <c r="O322" i="1" s="1"/>
  <c r="C321" i="1"/>
  <c r="N321" i="1" s="1"/>
  <c r="C320" i="1"/>
  <c r="R320" i="1" s="1"/>
  <c r="C319" i="1"/>
  <c r="L319" i="1" s="1"/>
  <c r="C318" i="1"/>
  <c r="O318" i="1" s="1"/>
  <c r="C317" i="1"/>
  <c r="C316" i="1"/>
  <c r="P316" i="1" s="1"/>
  <c r="C315" i="1"/>
  <c r="R315" i="1" s="1"/>
  <c r="C314" i="1"/>
  <c r="B314" i="1" s="1"/>
  <c r="C313" i="1"/>
  <c r="M313" i="1" s="1"/>
  <c r="C312" i="1"/>
  <c r="P312" i="1" s="1"/>
  <c r="C311" i="1"/>
  <c r="C310" i="1"/>
  <c r="Q310" i="1" s="1"/>
  <c r="C309" i="1"/>
  <c r="C307" i="1"/>
  <c r="J307" i="1" s="1"/>
  <c r="C1967" i="1"/>
  <c r="C1902" i="1"/>
  <c r="C481" i="1"/>
  <c r="Q481" i="1" s="1"/>
  <c r="C1574" i="1"/>
  <c r="K1574" i="1" s="1"/>
  <c r="C1573" i="1"/>
  <c r="J1573" i="1" s="1"/>
  <c r="C1569" i="1"/>
  <c r="O1569" i="1" s="1"/>
  <c r="C1570" i="1"/>
  <c r="J1570" i="1" s="1"/>
  <c r="C1700" i="1"/>
  <c r="O1700" i="1" s="1"/>
  <c r="C1699" i="1"/>
  <c r="P1699" i="1" s="1"/>
  <c r="C1698" i="1"/>
  <c r="C1697" i="1"/>
  <c r="Q1697" i="1" s="1"/>
  <c r="C1696" i="1"/>
  <c r="C1695" i="1"/>
  <c r="C1694" i="1"/>
  <c r="J1694" i="1" s="1"/>
  <c r="C1693" i="1"/>
  <c r="L1693" i="1" s="1"/>
  <c r="C1692" i="1"/>
  <c r="N1692" i="1" s="1"/>
  <c r="C1691" i="1"/>
  <c r="R1691" i="1" s="1"/>
  <c r="C1690" i="1"/>
  <c r="C1689" i="1"/>
  <c r="O1689" i="1" s="1"/>
  <c r="C1688" i="1"/>
  <c r="C1687" i="1"/>
  <c r="C372" i="1"/>
  <c r="Q372" i="1" s="1"/>
  <c r="C371" i="1"/>
  <c r="N371" i="1" s="1"/>
  <c r="C370" i="1"/>
  <c r="N370" i="1" s="1"/>
  <c r="C270" i="1"/>
  <c r="K270" i="1" s="1"/>
  <c r="C269" i="1"/>
  <c r="R269" i="1" s="1"/>
  <c r="C268" i="1"/>
  <c r="C1673" i="1"/>
  <c r="K1673" i="1" s="1"/>
  <c r="C1672" i="1"/>
  <c r="C666" i="1"/>
  <c r="C667" i="1"/>
  <c r="C668" i="1"/>
  <c r="A668" i="1" s="1"/>
  <c r="C669" i="1"/>
  <c r="L669" i="1" s="1"/>
  <c r="C670" i="1"/>
  <c r="O670" i="1" s="1"/>
  <c r="C671" i="1"/>
  <c r="C672" i="1"/>
  <c r="Q672" i="1" s="1"/>
  <c r="C673" i="1"/>
  <c r="A673" i="1" s="1"/>
  <c r="C674" i="1"/>
  <c r="R674" i="1" s="1"/>
  <c r="C675" i="1"/>
  <c r="Q675" i="1" s="1"/>
  <c r="C676" i="1"/>
  <c r="A676" i="1" s="1"/>
  <c r="C677" i="1"/>
  <c r="R677" i="1" s="1"/>
  <c r="C678" i="1"/>
  <c r="O678" i="1" s="1"/>
  <c r="C679" i="1"/>
  <c r="B679" i="1" s="1"/>
  <c r="C680" i="1"/>
  <c r="R680" i="1" s="1"/>
  <c r="C681" i="1"/>
  <c r="K681" i="1" s="1"/>
  <c r="C682" i="1"/>
  <c r="M682" i="1" s="1"/>
  <c r="C683" i="1"/>
  <c r="J683" i="1" s="1"/>
  <c r="C684" i="1"/>
  <c r="L684" i="1" s="1"/>
  <c r="C685" i="1"/>
  <c r="C686" i="1"/>
  <c r="B686" i="1" s="1"/>
  <c r="C687" i="1"/>
  <c r="J687" i="1" s="1"/>
  <c r="C688" i="1"/>
  <c r="B688" i="1" s="1"/>
  <c r="C689" i="1"/>
  <c r="C690" i="1"/>
  <c r="C691" i="1"/>
  <c r="C692" i="1"/>
  <c r="Q692" i="1" s="1"/>
  <c r="C693" i="1"/>
  <c r="C694" i="1"/>
  <c r="M694" i="1" s="1"/>
  <c r="C695" i="1"/>
  <c r="C696" i="1"/>
  <c r="B696" i="1" s="1"/>
  <c r="C697" i="1"/>
  <c r="Q697" i="1" s="1"/>
  <c r="C698" i="1"/>
  <c r="J698" i="1" s="1"/>
  <c r="C699" i="1"/>
  <c r="C700" i="1"/>
  <c r="J700" i="1" s="1"/>
  <c r="C701" i="1"/>
  <c r="O701" i="1" s="1"/>
  <c r="C702" i="1"/>
  <c r="K702" i="1" s="1"/>
  <c r="C703" i="1"/>
  <c r="C704" i="1"/>
  <c r="J704" i="1" s="1"/>
  <c r="C705" i="1"/>
  <c r="C706" i="1"/>
  <c r="K706" i="1" s="1"/>
  <c r="C707" i="1"/>
  <c r="M707" i="1" s="1"/>
  <c r="C708" i="1"/>
  <c r="K708" i="1" s="1"/>
  <c r="C709" i="1"/>
  <c r="O709" i="1" s="1"/>
  <c r="C710" i="1"/>
  <c r="R710" i="1" s="1"/>
  <c r="C711" i="1"/>
  <c r="C712" i="1"/>
  <c r="C713" i="1"/>
  <c r="Q713" i="1" s="1"/>
  <c r="C714" i="1"/>
  <c r="P714" i="1" s="1"/>
  <c r="C715" i="1"/>
  <c r="L715" i="1" s="1"/>
  <c r="C716" i="1"/>
  <c r="A716" i="1" s="1"/>
  <c r="C717" i="1"/>
  <c r="C718" i="1"/>
  <c r="A718" i="1" s="1"/>
  <c r="C719" i="1"/>
  <c r="A719" i="1" s="1"/>
  <c r="C720" i="1"/>
  <c r="A720" i="1" s="1"/>
  <c r="C721" i="1"/>
  <c r="J721" i="1" s="1"/>
  <c r="C665" i="1"/>
  <c r="C664" i="1"/>
  <c r="R664" i="1" s="1"/>
  <c r="C1602" i="1"/>
  <c r="J1602" i="1" s="1"/>
  <c r="C1601" i="1"/>
  <c r="J1601" i="1" s="1"/>
  <c r="C1600" i="1"/>
  <c r="C1599" i="1"/>
  <c r="C1598" i="1"/>
  <c r="R1598" i="1" s="1"/>
  <c r="C1597" i="1"/>
  <c r="B1597" i="1" s="1"/>
  <c r="C1596" i="1"/>
  <c r="C1595" i="1"/>
  <c r="L1595" i="1" s="1"/>
  <c r="C1639" i="1"/>
  <c r="C1640" i="1"/>
  <c r="L1640" i="1" s="1"/>
  <c r="C1641" i="1"/>
  <c r="C1642" i="1"/>
  <c r="R1642" i="1" s="1"/>
  <c r="C1643" i="1"/>
  <c r="P1643" i="1" s="1"/>
  <c r="Q1713" i="1"/>
  <c r="B1715" i="1"/>
  <c r="Q1717" i="1"/>
  <c r="C204" i="1"/>
  <c r="C209" i="1"/>
  <c r="B209" i="1" s="1"/>
  <c r="C214" i="1"/>
  <c r="J214" i="1" s="1"/>
  <c r="C202" i="1"/>
  <c r="K202" i="1" s="1"/>
  <c r="C203" i="1"/>
  <c r="J203" i="1" s="1"/>
  <c r="C205" i="1"/>
  <c r="Q205" i="1" s="1"/>
  <c r="C206" i="1"/>
  <c r="M206" i="1" s="1"/>
  <c r="C207" i="1"/>
  <c r="O207" i="1" s="1"/>
  <c r="C208" i="1"/>
  <c r="C210" i="1"/>
  <c r="Q210" i="1" s="1"/>
  <c r="C211" i="1"/>
  <c r="Q211" i="1" s="1"/>
  <c r="C212" i="1"/>
  <c r="P212" i="1" s="1"/>
  <c r="C213" i="1"/>
  <c r="P213" i="1" s="1"/>
  <c r="B17" i="10"/>
  <c r="C1566" i="1"/>
  <c r="K1566" i="1" s="1"/>
  <c r="C1565"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5" i="1"/>
  <c r="N405" i="1" s="1"/>
  <c r="C365" i="1"/>
  <c r="J365" i="1" s="1"/>
  <c r="C663" i="1"/>
  <c r="C662" i="1"/>
  <c r="B662" i="1" s="1"/>
  <c r="C661" i="1"/>
  <c r="C660" i="1"/>
  <c r="P660" i="1" s="1"/>
  <c r="C659" i="1"/>
  <c r="A659" i="1" s="1"/>
  <c r="C478" i="1"/>
  <c r="C477" i="1"/>
  <c r="C1920"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22" i="1"/>
  <c r="C267" i="1"/>
  <c r="K267" i="1" s="1"/>
  <c r="C369" i="1"/>
  <c r="Q369" i="1" s="1"/>
  <c r="C1921" i="1"/>
  <c r="C266" i="1"/>
  <c r="R266" i="1" s="1"/>
  <c r="C368" i="1"/>
  <c r="C1638" i="1"/>
  <c r="A1638" i="1" s="1"/>
  <c r="L1712" i="1"/>
  <c r="C163" i="1"/>
  <c r="C1637" i="1"/>
  <c r="K1637"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18" i="1"/>
  <c r="A1618" i="1" s="1"/>
  <c r="C1619" i="1"/>
  <c r="C1620" i="1"/>
  <c r="N1620" i="1" s="1"/>
  <c r="C1621" i="1"/>
  <c r="C1622" i="1"/>
  <c r="A1622" i="1" s="1"/>
  <c r="C257" i="1"/>
  <c r="B257" i="1" s="1"/>
  <c r="C258" i="1"/>
  <c r="C259" i="1"/>
  <c r="P259" i="1" s="1"/>
  <c r="C260" i="1"/>
  <c r="J260" i="1" s="1"/>
  <c r="C261" i="1"/>
  <c r="N261" i="1" s="1"/>
  <c r="C262" i="1"/>
  <c r="J262" i="1" s="1"/>
  <c r="C264" i="1"/>
  <c r="C265" i="1"/>
  <c r="R265" i="1" s="1"/>
  <c r="C255" i="1"/>
  <c r="J255" i="1" s="1"/>
  <c r="C366" i="1"/>
  <c r="Q366" i="1" s="1"/>
  <c r="C367" i="1"/>
  <c r="C201" i="1"/>
  <c r="M201" i="1" s="1"/>
  <c r="C221" i="1"/>
  <c r="A221" i="1" s="1"/>
  <c r="C222" i="1"/>
  <c r="O222" i="1" s="1"/>
  <c r="C223" i="1"/>
  <c r="C224" i="1"/>
  <c r="R224" i="1" s="1"/>
  <c r="C225" i="1"/>
  <c r="B225" i="1" s="1"/>
  <c r="C226" i="1"/>
  <c r="C227" i="1"/>
  <c r="C228" i="1"/>
  <c r="A228" i="1" s="1"/>
  <c r="C229" i="1"/>
  <c r="K229" i="1" s="1"/>
  <c r="C230" i="1"/>
  <c r="B230" i="1" s="1"/>
  <c r="C231" i="1"/>
  <c r="C232" i="1"/>
  <c r="O232" i="1" s="1"/>
  <c r="B194" i="13"/>
  <c r="B196" i="13"/>
  <c r="B197" i="13"/>
  <c r="C1966" i="1"/>
  <c r="C1965" i="1"/>
  <c r="C1964" i="1"/>
  <c r="C1963" i="1"/>
  <c r="C1962" i="1"/>
  <c r="C1943" i="1"/>
  <c r="C1942" i="1"/>
  <c r="C1941" i="1"/>
  <c r="C1940" i="1"/>
  <c r="C1939" i="1"/>
  <c r="C1938" i="1"/>
  <c r="C1937" i="1"/>
  <c r="C1919" i="1"/>
  <c r="K1919" i="1" s="1"/>
  <c r="C1918" i="1"/>
  <c r="C1917" i="1"/>
  <c r="C1916" i="1"/>
  <c r="C1915" i="1"/>
  <c r="C1914" i="1"/>
  <c r="C1913" i="1"/>
  <c r="C1901" i="1"/>
  <c r="C1900" i="1"/>
  <c r="K1900" i="1" s="1"/>
  <c r="C1899" i="1"/>
  <c r="C1898" i="1"/>
  <c r="C1897" i="1"/>
  <c r="C1910" i="1"/>
  <c r="C1909" i="1"/>
  <c r="N1909" i="1" s="1"/>
  <c r="C1908" i="1"/>
  <c r="N1908" i="1" s="1"/>
  <c r="C1907" i="1"/>
  <c r="B1907" i="1" s="1"/>
  <c r="C1906" i="1"/>
  <c r="N1906" i="1" s="1"/>
  <c r="C1878" i="1"/>
  <c r="C1877" i="1"/>
  <c r="C1876" i="1"/>
  <c r="C1875" i="1"/>
  <c r="C1874" i="1"/>
  <c r="C1873" i="1"/>
  <c r="K1873" i="1" s="1"/>
  <c r="C1872" i="1"/>
  <c r="C1848" i="1"/>
  <c r="C1842" i="1"/>
  <c r="C1843" i="1"/>
  <c r="A1843" i="1" s="1"/>
  <c r="C1844" i="1"/>
  <c r="C1845" i="1"/>
  <c r="C1841" i="1"/>
  <c r="C1636" i="1"/>
  <c r="C1625" i="1"/>
  <c r="C1626" i="1"/>
  <c r="P1626" i="1" s="1"/>
  <c r="C1627" i="1"/>
  <c r="B1627" i="1" s="1"/>
  <c r="C1628" i="1"/>
  <c r="J1628" i="1" s="1"/>
  <c r="C1629" i="1"/>
  <c r="A1629" i="1" s="1"/>
  <c r="C1630" i="1"/>
  <c r="Q1630" i="1" s="1"/>
  <c r="C1631" i="1"/>
  <c r="C1632" i="1"/>
  <c r="K1632" i="1" s="1"/>
  <c r="C1633" i="1"/>
  <c r="L1633" i="1" s="1"/>
  <c r="C1634" i="1"/>
  <c r="B1634" i="1" s="1"/>
  <c r="C1635" i="1"/>
  <c r="C1624" i="1"/>
  <c r="K1624" i="1" s="1"/>
  <c r="C359" i="1"/>
  <c r="B359" i="1" s="1"/>
  <c r="C360" i="1"/>
  <c r="C361" i="1"/>
  <c r="R361" i="1" s="1"/>
  <c r="C362" i="1"/>
  <c r="C363" i="1"/>
  <c r="L363" i="1" s="1"/>
  <c r="C364" i="1"/>
  <c r="R364" i="1" s="1"/>
  <c r="C358" i="1"/>
  <c r="N358" i="1" s="1"/>
  <c r="C250" i="1"/>
  <c r="P250" i="1" s="1"/>
  <c r="C251" i="1"/>
  <c r="C252" i="1"/>
  <c r="A252" i="1" s="1"/>
  <c r="C253" i="1"/>
  <c r="C249" i="1"/>
  <c r="A249" i="1" s="1"/>
  <c r="C247" i="1"/>
  <c r="C246" i="1"/>
  <c r="P246" i="1" s="1"/>
  <c r="C217" i="1"/>
  <c r="L217" i="1" s="1"/>
  <c r="C218" i="1"/>
  <c r="C219" i="1"/>
  <c r="K219" i="1" s="1"/>
  <c r="C220" i="1"/>
  <c r="C216" i="1"/>
  <c r="C150" i="1"/>
  <c r="L150" i="1" s="1"/>
  <c r="A1709" i="1"/>
  <c r="O1708" i="1"/>
  <c r="B1707" i="1"/>
  <c r="L1706" i="1"/>
  <c r="N1703" i="1"/>
  <c r="C1702" i="1"/>
  <c r="R505" i="1"/>
  <c r="F92" i="8"/>
  <c r="F73" i="8"/>
  <c r="B159" i="13"/>
  <c r="F72" i="8"/>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F213" i="8" l="1"/>
  <c r="F104" i="8"/>
  <c r="F105" i="8"/>
  <c r="M1341" i="1"/>
  <c r="L1421" i="1"/>
  <c r="K1341" i="1"/>
  <c r="N1341" i="1"/>
  <c r="L1341" i="1"/>
  <c r="N1365" i="1"/>
  <c r="O1365" i="1"/>
  <c r="N1421" i="1"/>
  <c r="K1325" i="1"/>
  <c r="O1317" i="1"/>
  <c r="J1325" i="1"/>
  <c r="R1417" i="1"/>
  <c r="Q1365" i="1"/>
  <c r="M1421" i="1"/>
  <c r="P1421" i="1"/>
  <c r="M1401" i="1"/>
  <c r="J1365" i="1"/>
  <c r="P1365" i="1"/>
  <c r="L1325" i="1"/>
  <c r="P1321" i="1"/>
  <c r="Q1397" i="1"/>
  <c r="R1325" i="1"/>
  <c r="R1397" i="1"/>
  <c r="M1397" i="1"/>
  <c r="L1397" i="1"/>
  <c r="M1357" i="1"/>
  <c r="O1357" i="1"/>
  <c r="O1417" i="1"/>
  <c r="L1317" i="1"/>
  <c r="K1317" i="1"/>
  <c r="N1357" i="1"/>
  <c r="J1317" i="1"/>
  <c r="Q1357" i="1"/>
  <c r="M1425" i="1"/>
  <c r="R1401" i="1"/>
  <c r="R1381" i="1"/>
  <c r="B730" i="1"/>
  <c r="Q1385" i="1"/>
  <c r="O1349" i="1"/>
  <c r="J1381" i="1"/>
  <c r="N1409" i="1"/>
  <c r="L1409" i="1"/>
  <c r="P1425" i="1"/>
  <c r="K1381" i="1"/>
  <c r="J1385" i="1"/>
  <c r="N1349" i="1"/>
  <c r="Q1381" i="1"/>
  <c r="A1516" i="1"/>
  <c r="L1349" i="1"/>
  <c r="K1349" i="1"/>
  <c r="L1385" i="1"/>
  <c r="P1349" i="1"/>
  <c r="N1389" i="1"/>
  <c r="K1405" i="1"/>
  <c r="L1389" i="1"/>
  <c r="N1405" i="1"/>
  <c r="M1409" i="1"/>
  <c r="R1389" i="1"/>
  <c r="L1405" i="1"/>
  <c r="J1389" i="1"/>
  <c r="P1982" i="1"/>
  <c r="N1917" i="1"/>
  <c r="N1921" i="1"/>
  <c r="F199" i="8"/>
  <c r="M1315" i="1"/>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696" i="15"/>
  <c r="C695" i="15"/>
  <c r="B679" i="15"/>
  <c r="B678" i="15" s="1"/>
  <c r="B688" i="15" s="1"/>
  <c r="C694" i="15"/>
  <c r="E693" i="15"/>
  <c r="B689" i="15"/>
  <c r="C693" i="15"/>
  <c r="O1912" i="1"/>
  <c r="Q1403" i="1"/>
  <c r="Q1395" i="1"/>
  <c r="J1403" i="1"/>
  <c r="P1411" i="1"/>
  <c r="R1339" i="1"/>
  <c r="K1347" i="1"/>
  <c r="L1340" i="1"/>
  <c r="L1355" i="1"/>
  <c r="N1380" i="1"/>
  <c r="J1411" i="1"/>
  <c r="O1363" i="1"/>
  <c r="R1419" i="1"/>
  <c r="K1356" i="1"/>
  <c r="N1371" i="1"/>
  <c r="N1396" i="1"/>
  <c r="M1316" i="1"/>
  <c r="P1323" i="1"/>
  <c r="P1379" i="1"/>
  <c r="J1412" i="1"/>
  <c r="P1331" i="1"/>
  <c r="O1387" i="1"/>
  <c r="J1331" i="1"/>
  <c r="P1324" i="1"/>
  <c r="L1316" i="1"/>
  <c r="O1324" i="1"/>
  <c r="R1340" i="1"/>
  <c r="Q1356" i="1"/>
  <c r="L1380" i="1"/>
  <c r="M1396" i="1"/>
  <c r="K1412" i="1"/>
  <c r="R1316" i="1"/>
  <c r="L1324" i="1"/>
  <c r="J1340" i="1"/>
  <c r="M1364" i="1"/>
  <c r="K1380" i="1"/>
  <c r="J1396" i="1"/>
  <c r="Q1412" i="1"/>
  <c r="Q1324" i="1"/>
  <c r="O1348" i="1"/>
  <c r="L1364" i="1"/>
  <c r="O1388" i="1"/>
  <c r="O1404" i="1"/>
  <c r="L1420" i="1"/>
  <c r="P1332" i="1"/>
  <c r="K1348" i="1"/>
  <c r="J1364" i="1"/>
  <c r="P1388" i="1"/>
  <c r="L1404" i="1"/>
  <c r="O1420" i="1"/>
  <c r="L1332" i="1"/>
  <c r="R1348" i="1"/>
  <c r="O1372" i="1"/>
  <c r="L1388" i="1"/>
  <c r="N1404" i="1"/>
  <c r="K1420" i="1"/>
  <c r="J1332" i="1"/>
  <c r="M1356" i="1"/>
  <c r="N1372" i="1"/>
  <c r="Q1388" i="1"/>
  <c r="Q1404" i="1"/>
  <c r="Q1332" i="1"/>
  <c r="N1356" i="1"/>
  <c r="R1372" i="1"/>
  <c r="R1412" i="1"/>
  <c r="F163" i="8"/>
  <c r="F176" i="8"/>
  <c r="F164" i="8"/>
  <c r="F157" i="8"/>
  <c r="F205" i="8"/>
  <c r="F170" i="8"/>
  <c r="F143" i="8"/>
  <c r="F140" i="8"/>
  <c r="F141" i="8"/>
  <c r="F200" i="8"/>
  <c r="F212" i="8"/>
  <c r="F160" i="8"/>
  <c r="F146" i="8"/>
  <c r="F168" i="8"/>
  <c r="F147" i="8"/>
  <c r="F188" i="8"/>
  <c r="F128" i="8"/>
  <c r="F159" i="8"/>
  <c r="F179" i="8"/>
  <c r="F100" i="8"/>
  <c r="F185" i="8"/>
  <c r="F144" i="8"/>
  <c r="F178" i="8"/>
  <c r="F42" i="8"/>
  <c r="L1315" i="1"/>
  <c r="O1323" i="1"/>
  <c r="O1331" i="1"/>
  <c r="Q1339" i="1"/>
  <c r="J1339" i="1"/>
  <c r="R1347" i="1"/>
  <c r="K1355" i="1"/>
  <c r="L1363" i="1"/>
  <c r="M1371" i="1"/>
  <c r="O1379" i="1"/>
  <c r="M1387" i="1"/>
  <c r="O1403" i="1"/>
  <c r="O1395" i="1"/>
  <c r="M1411" i="1"/>
  <c r="O1419" i="1"/>
  <c r="J1419" i="1"/>
  <c r="M1323" i="1"/>
  <c r="M1331" i="1"/>
  <c r="P1339" i="1"/>
  <c r="P1347" i="1"/>
  <c r="J1347" i="1"/>
  <c r="R1355" i="1"/>
  <c r="K1363" i="1"/>
  <c r="L1371" i="1"/>
  <c r="M1379" i="1"/>
  <c r="N1387" i="1"/>
  <c r="N1403" i="1"/>
  <c r="M1395" i="1"/>
  <c r="Q1411" i="1"/>
  <c r="M1419" i="1"/>
  <c r="L1323" i="1"/>
  <c r="Q1331" i="1"/>
  <c r="O1339" i="1"/>
  <c r="N1347" i="1"/>
  <c r="Q1355" i="1"/>
  <c r="J1355" i="1"/>
  <c r="R1363" i="1"/>
  <c r="K1371" i="1"/>
  <c r="L1379" i="1"/>
  <c r="P1387" i="1"/>
  <c r="P1403" i="1"/>
  <c r="N1395" i="1"/>
  <c r="O1411" i="1"/>
  <c r="K1419" i="1"/>
  <c r="J1315" i="1"/>
  <c r="R1315" i="1"/>
  <c r="K1323" i="1"/>
  <c r="N1331" i="1"/>
  <c r="M1339" i="1"/>
  <c r="O1347" i="1"/>
  <c r="P1355" i="1"/>
  <c r="N1363" i="1"/>
  <c r="J1363" i="1"/>
  <c r="R1371" i="1"/>
  <c r="K1379" i="1"/>
  <c r="L1387" i="1"/>
  <c r="M1403" i="1"/>
  <c r="P1395" i="1"/>
  <c r="N1411" i="1"/>
  <c r="Q1419" i="1"/>
  <c r="O1315" i="1"/>
  <c r="J1323" i="1"/>
  <c r="L1331" i="1"/>
  <c r="N1339" i="1"/>
  <c r="M1347" i="1"/>
  <c r="O1355" i="1"/>
  <c r="M1363" i="1"/>
  <c r="Q1371" i="1"/>
  <c r="J1371" i="1"/>
  <c r="R1379" i="1"/>
  <c r="K1387" i="1"/>
  <c r="K1403" i="1"/>
  <c r="L1395" i="1"/>
  <c r="K1411" i="1"/>
  <c r="P1419" i="1"/>
  <c r="Q1315" i="1"/>
  <c r="R1323" i="1"/>
  <c r="K1331" i="1"/>
  <c r="L1339" i="1"/>
  <c r="Q1347" i="1"/>
  <c r="N1355" i="1"/>
  <c r="Q1363" i="1"/>
  <c r="O1371" i="1"/>
  <c r="N1379" i="1"/>
  <c r="J1379" i="1"/>
  <c r="R1387" i="1"/>
  <c r="L1403" i="1"/>
  <c r="R1395" i="1"/>
  <c r="L1411" i="1"/>
  <c r="N1419" i="1"/>
  <c r="K1315" i="1"/>
  <c r="N1315" i="1"/>
  <c r="N1323" i="1"/>
  <c r="Q1387" i="1"/>
  <c r="K1395" i="1"/>
  <c r="Q690" i="1"/>
  <c r="K690" i="1"/>
  <c r="L690" i="1"/>
  <c r="M690" i="1"/>
  <c r="N690" i="1"/>
  <c r="O690" i="1"/>
  <c r="P690" i="1"/>
  <c r="J690" i="1"/>
  <c r="O1405" i="1"/>
  <c r="K1413" i="1"/>
  <c r="O1421" i="1"/>
  <c r="Q1325" i="1"/>
  <c r="J1333" i="1"/>
  <c r="R1341" i="1"/>
  <c r="M1349" i="1"/>
  <c r="L1357" i="1"/>
  <c r="M1365" i="1"/>
  <c r="K1373" i="1"/>
  <c r="N1381" i="1"/>
  <c r="P1381" i="1"/>
  <c r="Q1389" i="1"/>
  <c r="J1397" i="1"/>
  <c r="R1405" i="1"/>
  <c r="N1413" i="1"/>
  <c r="K1421" i="1"/>
  <c r="O1325" i="1"/>
  <c r="P1325" i="1"/>
  <c r="Q1333" i="1"/>
  <c r="J1341" i="1"/>
  <c r="R1349" i="1"/>
  <c r="K1357" i="1"/>
  <c r="L1365" i="1"/>
  <c r="O1373" i="1"/>
  <c r="O1381" i="1"/>
  <c r="M1389" i="1"/>
  <c r="P1389" i="1"/>
  <c r="N1397" i="1"/>
  <c r="P1397" i="1"/>
  <c r="J1405" i="1"/>
  <c r="R1413" i="1"/>
  <c r="Q1421" i="1"/>
  <c r="P1317" i="1"/>
  <c r="N1325" i="1"/>
  <c r="N1333" i="1"/>
  <c r="P1333" i="1"/>
  <c r="Q1341" i="1"/>
  <c r="J1349" i="1"/>
  <c r="R1357" i="1"/>
  <c r="K1365" i="1"/>
  <c r="L1373" i="1"/>
  <c r="M1381" i="1"/>
  <c r="K1389" i="1"/>
  <c r="K1397" i="1"/>
  <c r="Q1405" i="1"/>
  <c r="P1405" i="1"/>
  <c r="J1413" i="1"/>
  <c r="R1421" i="1"/>
  <c r="R1317" i="1"/>
  <c r="N1317" i="1"/>
  <c r="Q1317" i="1"/>
  <c r="M1317" i="1"/>
  <c r="M1325" i="1"/>
  <c r="M1333" i="1"/>
  <c r="O1341" i="1"/>
  <c r="P1341" i="1"/>
  <c r="Q1349" i="1"/>
  <c r="J1357" i="1"/>
  <c r="R1365" i="1"/>
  <c r="N1373" i="1"/>
  <c r="L1381" i="1"/>
  <c r="O1389" i="1"/>
  <c r="O1397" i="1"/>
  <c r="M1405" i="1"/>
  <c r="O1413" i="1"/>
  <c r="P1413" i="1"/>
  <c r="J1421" i="1"/>
  <c r="B1964" i="1"/>
  <c r="P1847" i="1"/>
  <c r="P1865" i="1"/>
  <c r="P1849" i="1"/>
  <c r="P1862" i="1"/>
  <c r="P1867" i="1"/>
  <c r="P1851" i="1"/>
  <c r="P1864" i="1"/>
  <c r="P1854" i="1"/>
  <c r="P1869" i="1"/>
  <c r="P1868" i="1"/>
  <c r="P1860" i="1"/>
  <c r="P1857" i="1"/>
  <c r="P1856" i="1"/>
  <c r="P1852" i="1"/>
  <c r="P1859" i="1"/>
  <c r="P1858" i="1"/>
  <c r="P1863" i="1"/>
  <c r="P1850" i="1"/>
  <c r="P1855" i="1"/>
  <c r="P1861" i="1"/>
  <c r="P1853" i="1"/>
  <c r="P1866" i="1"/>
  <c r="O1924" i="1"/>
  <c r="O1932" i="1"/>
  <c r="O1927" i="1"/>
  <c r="O1925" i="1"/>
  <c r="O1933" i="1"/>
  <c r="O1926" i="1"/>
  <c r="O1928" i="1"/>
  <c r="O1929" i="1"/>
  <c r="O1930" i="1"/>
  <c r="O1923" i="1"/>
  <c r="O1931" i="1"/>
  <c r="O1934" i="1"/>
  <c r="Q1847" i="1"/>
  <c r="Q1864" i="1"/>
  <c r="Q1857" i="1"/>
  <c r="Q1852" i="1"/>
  <c r="Q1851" i="1"/>
  <c r="Q1869" i="1"/>
  <c r="Q1856" i="1"/>
  <c r="Q1860" i="1"/>
  <c r="Q1861" i="1"/>
  <c r="Q1863" i="1"/>
  <c r="Q1853" i="1"/>
  <c r="Q1868" i="1"/>
  <c r="Q1867" i="1"/>
  <c r="Q1859" i="1"/>
  <c r="Q1866" i="1"/>
  <c r="Q1855" i="1"/>
  <c r="Q1858" i="1"/>
  <c r="Q1850" i="1"/>
  <c r="Q1862" i="1"/>
  <c r="Q1865" i="1"/>
  <c r="Q1849" i="1"/>
  <c r="Q1854" i="1"/>
  <c r="B1912" i="1"/>
  <c r="B1926" i="1"/>
  <c r="B1925" i="1"/>
  <c r="B1928" i="1"/>
  <c r="B1934" i="1"/>
  <c r="B1927" i="1"/>
  <c r="B1933" i="1"/>
  <c r="B1932" i="1"/>
  <c r="B1929" i="1"/>
  <c r="B1924" i="1"/>
  <c r="B1931" i="1"/>
  <c r="B1930" i="1"/>
  <c r="B1923" i="1"/>
  <c r="P1912" i="1"/>
  <c r="P1923" i="1"/>
  <c r="P1931" i="1"/>
  <c r="P1933" i="1"/>
  <c r="P1924" i="1"/>
  <c r="P1932" i="1"/>
  <c r="P1926" i="1"/>
  <c r="P1927" i="1"/>
  <c r="P1928" i="1"/>
  <c r="P1929" i="1"/>
  <c r="P1925" i="1"/>
  <c r="P1934" i="1"/>
  <c r="P1930" i="1"/>
  <c r="R1847" i="1"/>
  <c r="R1857" i="1"/>
  <c r="R1868" i="1"/>
  <c r="R1851" i="1"/>
  <c r="R1860" i="1"/>
  <c r="R1864" i="1"/>
  <c r="R1855" i="1"/>
  <c r="R1862" i="1"/>
  <c r="R1852" i="1"/>
  <c r="R1867" i="1"/>
  <c r="R1866" i="1"/>
  <c r="R1858" i="1"/>
  <c r="R1850" i="1"/>
  <c r="R1854" i="1"/>
  <c r="R1865" i="1"/>
  <c r="R1863" i="1"/>
  <c r="R1849" i="1"/>
  <c r="R1856" i="1"/>
  <c r="R1869" i="1"/>
  <c r="R1853" i="1"/>
  <c r="R1861" i="1"/>
  <c r="R1859" i="1"/>
  <c r="Q1912" i="1"/>
  <c r="Q1930" i="1"/>
  <c r="Q1924" i="1"/>
  <c r="Q1923" i="1"/>
  <c r="Q1931" i="1"/>
  <c r="Q1933" i="1"/>
  <c r="Q1926" i="1"/>
  <c r="Q1934" i="1"/>
  <c r="Q1927" i="1"/>
  <c r="Q1928" i="1"/>
  <c r="Q1932" i="1"/>
  <c r="Q1929" i="1"/>
  <c r="Q1925" i="1"/>
  <c r="J1847" i="1"/>
  <c r="J1851" i="1"/>
  <c r="J1856" i="1"/>
  <c r="J1864" i="1"/>
  <c r="J1863" i="1"/>
  <c r="J1853" i="1"/>
  <c r="J1868" i="1"/>
  <c r="J1857" i="1"/>
  <c r="J1860" i="1"/>
  <c r="J1861" i="1"/>
  <c r="J1859" i="1"/>
  <c r="J1855" i="1"/>
  <c r="J1865" i="1"/>
  <c r="J1862" i="1"/>
  <c r="J1852" i="1"/>
  <c r="J1866" i="1"/>
  <c r="J1858" i="1"/>
  <c r="J1850" i="1"/>
  <c r="J1849" i="1"/>
  <c r="J1854" i="1"/>
  <c r="J1869" i="1"/>
  <c r="J1867" i="1"/>
  <c r="J1912" i="1"/>
  <c r="J1929" i="1"/>
  <c r="J1931" i="1"/>
  <c r="J1930" i="1"/>
  <c r="J1923" i="1"/>
  <c r="J1924" i="1"/>
  <c r="J1925" i="1"/>
  <c r="J1933" i="1"/>
  <c r="J1926" i="1"/>
  <c r="J1934" i="1"/>
  <c r="J1927" i="1"/>
  <c r="J1932" i="1"/>
  <c r="J1928" i="1"/>
  <c r="R1912" i="1"/>
  <c r="R1929" i="1"/>
  <c r="R1930" i="1"/>
  <c r="R1925" i="1"/>
  <c r="R1933" i="1"/>
  <c r="R1926" i="1"/>
  <c r="R1934" i="1"/>
  <c r="R1927" i="1"/>
  <c r="R1924" i="1"/>
  <c r="R1928" i="1"/>
  <c r="R1923" i="1"/>
  <c r="R1931" i="1"/>
  <c r="R1932" i="1"/>
  <c r="O1847" i="1"/>
  <c r="O1866" i="1"/>
  <c r="O1865" i="1"/>
  <c r="O1855" i="1"/>
  <c r="O1869" i="1"/>
  <c r="O1861" i="1"/>
  <c r="O1867" i="1"/>
  <c r="O1859" i="1"/>
  <c r="O1857" i="1"/>
  <c r="O1853" i="1"/>
  <c r="O1860" i="1"/>
  <c r="O1858" i="1"/>
  <c r="O1849" i="1"/>
  <c r="O1854" i="1"/>
  <c r="O1863" i="1"/>
  <c r="O1862" i="1"/>
  <c r="O1864" i="1"/>
  <c r="O1852" i="1"/>
  <c r="O1851" i="1"/>
  <c r="O1850" i="1"/>
  <c r="O1856" i="1"/>
  <c r="O1868" i="1"/>
  <c r="O514" i="1"/>
  <c r="O518" i="1"/>
  <c r="O522" i="1"/>
  <c r="O523" i="1"/>
  <c r="O515" i="1"/>
  <c r="O506" i="1"/>
  <c r="O521" i="1"/>
  <c r="O510" i="1"/>
  <c r="O526" i="1"/>
  <c r="O516" i="1"/>
  <c r="O513" i="1"/>
  <c r="O507" i="1"/>
  <c r="O524" i="1"/>
  <c r="O508" i="1"/>
  <c r="O520" i="1"/>
  <c r="O512" i="1"/>
  <c r="O519" i="1"/>
  <c r="O517" i="1"/>
  <c r="O511" i="1"/>
  <c r="O525" i="1"/>
  <c r="O509" i="1"/>
  <c r="L1847" i="1"/>
  <c r="L1853" i="1"/>
  <c r="L1862" i="1"/>
  <c r="L1867" i="1"/>
  <c r="L1861" i="1"/>
  <c r="L1859" i="1"/>
  <c r="L1852" i="1"/>
  <c r="L1863" i="1"/>
  <c r="L1857" i="1"/>
  <c r="L1865" i="1"/>
  <c r="L1849" i="1"/>
  <c r="L1851" i="1"/>
  <c r="L1869" i="1"/>
  <c r="L1855" i="1"/>
  <c r="L1866" i="1"/>
  <c r="L1868" i="1"/>
  <c r="L1858" i="1"/>
  <c r="L1854" i="1"/>
  <c r="L1860" i="1"/>
  <c r="L1850" i="1"/>
  <c r="L1864" i="1"/>
  <c r="L1856" i="1"/>
  <c r="L1912" i="1"/>
  <c r="L1927" i="1"/>
  <c r="L1928" i="1"/>
  <c r="L1930" i="1"/>
  <c r="L1923" i="1"/>
  <c r="L1931" i="1"/>
  <c r="L1924" i="1"/>
  <c r="L1932" i="1"/>
  <c r="L1925" i="1"/>
  <c r="L1933" i="1"/>
  <c r="L1929" i="1"/>
  <c r="L1926" i="1"/>
  <c r="L1934" i="1"/>
  <c r="B1878" i="1"/>
  <c r="B1886" i="1"/>
  <c r="A1847" i="1"/>
  <c r="A1851" i="1"/>
  <c r="A1862" i="1"/>
  <c r="A1857" i="1"/>
  <c r="A1860" i="1"/>
  <c r="A1849" i="1"/>
  <c r="A1861" i="1"/>
  <c r="A1868" i="1"/>
  <c r="A1859" i="1"/>
  <c r="A1853" i="1"/>
  <c r="A1865" i="1"/>
  <c r="A1852" i="1"/>
  <c r="A1855" i="1"/>
  <c r="A1850" i="1"/>
  <c r="A1869" i="1"/>
  <c r="A1866" i="1"/>
  <c r="A1854" i="1"/>
  <c r="A1867" i="1"/>
  <c r="A1864" i="1"/>
  <c r="A1858" i="1"/>
  <c r="A1856" i="1"/>
  <c r="A1863" i="1"/>
  <c r="M1847" i="1"/>
  <c r="M1864" i="1"/>
  <c r="M1851" i="1"/>
  <c r="M1855" i="1"/>
  <c r="M1854" i="1"/>
  <c r="M1866" i="1"/>
  <c r="M1849" i="1"/>
  <c r="M1856" i="1"/>
  <c r="M1858" i="1"/>
  <c r="M1863" i="1"/>
  <c r="M1853" i="1"/>
  <c r="M1850" i="1"/>
  <c r="M1868" i="1"/>
  <c r="M1852" i="1"/>
  <c r="M1862" i="1"/>
  <c r="M1865" i="1"/>
  <c r="M1861" i="1"/>
  <c r="M1869" i="1"/>
  <c r="M1860" i="1"/>
  <c r="M1867" i="1"/>
  <c r="M1857" i="1"/>
  <c r="M1859" i="1"/>
  <c r="M1912" i="1"/>
  <c r="M1926" i="1"/>
  <c r="M1934" i="1"/>
  <c r="M1927" i="1"/>
  <c r="M1930" i="1"/>
  <c r="M1923" i="1"/>
  <c r="M1931" i="1"/>
  <c r="M1924" i="1"/>
  <c r="M1932" i="1"/>
  <c r="M1925" i="1"/>
  <c r="M1933" i="1"/>
  <c r="M1928" i="1"/>
  <c r="M1929" i="1"/>
  <c r="O1848" i="1"/>
  <c r="O1962" i="1"/>
  <c r="B1847" i="1"/>
  <c r="B1852" i="1"/>
  <c r="B1854" i="1"/>
  <c r="B1856" i="1"/>
  <c r="B1869" i="1"/>
  <c r="B1858" i="1"/>
  <c r="B1864" i="1"/>
  <c r="B1861" i="1"/>
  <c r="B1853" i="1"/>
  <c r="B1849" i="1"/>
  <c r="B1862" i="1"/>
  <c r="B1850" i="1"/>
  <c r="B1866" i="1"/>
  <c r="B1857" i="1"/>
  <c r="B1851" i="1"/>
  <c r="B1859" i="1"/>
  <c r="B1868" i="1"/>
  <c r="B1855" i="1"/>
  <c r="B1865" i="1"/>
  <c r="B1863" i="1"/>
  <c r="B1867" i="1"/>
  <c r="B1860" i="1"/>
  <c r="N1851" i="1"/>
  <c r="N1853" i="1"/>
  <c r="N1858" i="1"/>
  <c r="N1854" i="1"/>
  <c r="N1859" i="1"/>
  <c r="N1850" i="1"/>
  <c r="N1855" i="1"/>
  <c r="N1861" i="1"/>
  <c r="N1865" i="1"/>
  <c r="N1857" i="1"/>
  <c r="N1852" i="1"/>
  <c r="N1860" i="1"/>
  <c r="N1849" i="1"/>
  <c r="N1863" i="1"/>
  <c r="N1868" i="1"/>
  <c r="N1867" i="1"/>
  <c r="N1866" i="1"/>
  <c r="N1862" i="1"/>
  <c r="N1864" i="1"/>
  <c r="N1869" i="1"/>
  <c r="N1856" i="1"/>
  <c r="A1912" i="1"/>
  <c r="A1925" i="1"/>
  <c r="A1929" i="1"/>
  <c r="A1928" i="1"/>
  <c r="A1933" i="1"/>
  <c r="A1923" i="1"/>
  <c r="A1931" i="1"/>
  <c r="A1930" i="1"/>
  <c r="A1926" i="1"/>
  <c r="A1924" i="1"/>
  <c r="A1932" i="1"/>
  <c r="A1927" i="1"/>
  <c r="A1934" i="1"/>
  <c r="N1912" i="1"/>
  <c r="N1925" i="1"/>
  <c r="N1933" i="1"/>
  <c r="N1927" i="1"/>
  <c r="N1926" i="1"/>
  <c r="N1934" i="1"/>
  <c r="N1929" i="1"/>
  <c r="N1930" i="1"/>
  <c r="N1923" i="1"/>
  <c r="N1931" i="1"/>
  <c r="N1928" i="1"/>
  <c r="N1924" i="1"/>
  <c r="N1932" i="1"/>
  <c r="K1374" i="1"/>
  <c r="O1342" i="1"/>
  <c r="M1422" i="1"/>
  <c r="J674" i="1"/>
  <c r="P1691" i="1"/>
  <c r="L1977" i="1"/>
  <c r="K1992" i="1"/>
  <c r="O321" i="1"/>
  <c r="J1692" i="1"/>
  <c r="M696" i="1"/>
  <c r="M320" i="1"/>
  <c r="L708" i="1"/>
  <c r="O682" i="1"/>
  <c r="N670" i="1"/>
  <c r="K1342" i="1"/>
  <c r="M1366" i="1"/>
  <c r="O1334" i="1"/>
  <c r="Q391" i="1"/>
  <c r="J391" i="1"/>
  <c r="R391" i="1"/>
  <c r="K391" i="1"/>
  <c r="L391" i="1"/>
  <c r="M391" i="1"/>
  <c r="N391" i="1"/>
  <c r="O391" i="1"/>
  <c r="P391" i="1"/>
  <c r="Q383" i="1"/>
  <c r="J383" i="1"/>
  <c r="R383" i="1"/>
  <c r="K383" i="1"/>
  <c r="L383" i="1"/>
  <c r="M383" i="1"/>
  <c r="N383" i="1"/>
  <c r="O383" i="1"/>
  <c r="P383" i="1"/>
  <c r="Q1342" i="1"/>
  <c r="N1374" i="1"/>
  <c r="P1390" i="1"/>
  <c r="J390" i="1"/>
  <c r="R390" i="1"/>
  <c r="K390" i="1"/>
  <c r="L390" i="1"/>
  <c r="M390" i="1"/>
  <c r="N390" i="1"/>
  <c r="O390" i="1"/>
  <c r="P390" i="1"/>
  <c r="Q390" i="1"/>
  <c r="L1414" i="1"/>
  <c r="L1996" i="1"/>
  <c r="P1318" i="1"/>
  <c r="R1350" i="1"/>
  <c r="J1382" i="1"/>
  <c r="L396" i="1"/>
  <c r="M396" i="1"/>
  <c r="N396" i="1"/>
  <c r="O396" i="1"/>
  <c r="P396" i="1"/>
  <c r="Q396" i="1"/>
  <c r="J396" i="1"/>
  <c r="R396" i="1"/>
  <c r="K396" i="1"/>
  <c r="L388" i="1"/>
  <c r="M388" i="1"/>
  <c r="N388" i="1"/>
  <c r="O388" i="1"/>
  <c r="P388" i="1"/>
  <c r="Q388" i="1"/>
  <c r="J388" i="1"/>
  <c r="R388" i="1"/>
  <c r="K388" i="1"/>
  <c r="Q260" i="1"/>
  <c r="P1996" i="1"/>
  <c r="L1318" i="1"/>
  <c r="P1350" i="1"/>
  <c r="N1382" i="1"/>
  <c r="M1326" i="1"/>
  <c r="M395" i="1"/>
  <c r="N395" i="1"/>
  <c r="O395" i="1"/>
  <c r="P395" i="1"/>
  <c r="Q395" i="1"/>
  <c r="J395" i="1"/>
  <c r="R395" i="1"/>
  <c r="K395" i="1"/>
  <c r="L395" i="1"/>
  <c r="M387" i="1"/>
  <c r="N387" i="1"/>
  <c r="O387" i="1"/>
  <c r="P387" i="1"/>
  <c r="Q387" i="1"/>
  <c r="J387" i="1"/>
  <c r="R387" i="1"/>
  <c r="K387" i="1"/>
  <c r="L387" i="1"/>
  <c r="K389" i="1"/>
  <c r="L389" i="1"/>
  <c r="M389" i="1"/>
  <c r="N389" i="1"/>
  <c r="O389" i="1"/>
  <c r="P389" i="1"/>
  <c r="Q389" i="1"/>
  <c r="J389" i="1"/>
  <c r="R389" i="1"/>
  <c r="M2020" i="1"/>
  <c r="K1358" i="1"/>
  <c r="K1326" i="1"/>
  <c r="N394" i="1"/>
  <c r="O394" i="1"/>
  <c r="P394" i="1"/>
  <c r="Q394" i="1"/>
  <c r="J394" i="1"/>
  <c r="R394" i="1"/>
  <c r="K394" i="1"/>
  <c r="L394" i="1"/>
  <c r="M394" i="1"/>
  <c r="N386" i="1"/>
  <c r="O386" i="1"/>
  <c r="P386" i="1"/>
  <c r="Q386" i="1"/>
  <c r="J386" i="1"/>
  <c r="R386" i="1"/>
  <c r="K386" i="1"/>
  <c r="L386" i="1"/>
  <c r="M386" i="1"/>
  <c r="K2020" i="1"/>
  <c r="Q1358" i="1"/>
  <c r="R1334" i="1"/>
  <c r="O393" i="1"/>
  <c r="P393" i="1"/>
  <c r="Q393" i="1"/>
  <c r="J393" i="1"/>
  <c r="R393" i="1"/>
  <c r="K393" i="1"/>
  <c r="L393" i="1"/>
  <c r="M393" i="1"/>
  <c r="N393" i="1"/>
  <c r="O385" i="1"/>
  <c r="P385" i="1"/>
  <c r="Q385" i="1"/>
  <c r="J385" i="1"/>
  <c r="R385" i="1"/>
  <c r="K385" i="1"/>
  <c r="L385" i="1"/>
  <c r="M385" i="1"/>
  <c r="N385" i="1"/>
  <c r="R1366" i="1"/>
  <c r="M1334" i="1"/>
  <c r="P392" i="1"/>
  <c r="Q392" i="1"/>
  <c r="J392" i="1"/>
  <c r="R392" i="1"/>
  <c r="K392" i="1"/>
  <c r="L392" i="1"/>
  <c r="M392" i="1"/>
  <c r="N392" i="1"/>
  <c r="O392" i="1"/>
  <c r="A384" i="1"/>
  <c r="P384" i="1"/>
  <c r="Q384" i="1"/>
  <c r="J384" i="1"/>
  <c r="R384" i="1"/>
  <c r="K384" i="1"/>
  <c r="L384" i="1"/>
  <c r="M384" i="1"/>
  <c r="N384" i="1"/>
  <c r="O384" i="1"/>
  <c r="O1318" i="1"/>
  <c r="P1342" i="1"/>
  <c r="Q1350" i="1"/>
  <c r="J1358" i="1"/>
  <c r="N1366" i="1"/>
  <c r="L1374" i="1"/>
  <c r="R1382" i="1"/>
  <c r="L1326" i="1"/>
  <c r="N1334" i="1"/>
  <c r="R1390" i="1"/>
  <c r="N1422" i="1"/>
  <c r="J1342" i="1"/>
  <c r="N1350" i="1"/>
  <c r="O1350" i="1"/>
  <c r="P1358" i="1"/>
  <c r="Q1366" i="1"/>
  <c r="J1374" i="1"/>
  <c r="M1382" i="1"/>
  <c r="R1326" i="1"/>
  <c r="L1334" i="1"/>
  <c r="O1390" i="1"/>
  <c r="N1398" i="1"/>
  <c r="J1318" i="1"/>
  <c r="R1342" i="1"/>
  <c r="L1350" i="1"/>
  <c r="R1358" i="1"/>
  <c r="O1358" i="1"/>
  <c r="P1366" i="1"/>
  <c r="Q1374" i="1"/>
  <c r="K1382" i="1"/>
  <c r="J1326" i="1"/>
  <c r="J1334" i="1"/>
  <c r="M1398" i="1"/>
  <c r="N1318" i="1"/>
  <c r="N1342" i="1"/>
  <c r="M1350" i="1"/>
  <c r="N1358" i="1"/>
  <c r="L1366" i="1"/>
  <c r="O1366" i="1"/>
  <c r="P1374" i="1"/>
  <c r="Q1382" i="1"/>
  <c r="Q1326" i="1"/>
  <c r="K1334" i="1"/>
  <c r="K1406" i="1"/>
  <c r="R1318" i="1"/>
  <c r="M1318" i="1"/>
  <c r="M1342" i="1"/>
  <c r="K1350" i="1"/>
  <c r="M1358" i="1"/>
  <c r="J1366" i="1"/>
  <c r="R1374" i="1"/>
  <c r="O1374" i="1"/>
  <c r="P1382" i="1"/>
  <c r="P1326" i="1"/>
  <c r="Q1334" i="1"/>
  <c r="R1406" i="1"/>
  <c r="K1318" i="1"/>
  <c r="Q1318" i="1"/>
  <c r="L1342" i="1"/>
  <c r="J1350" i="1"/>
  <c r="L1358" i="1"/>
  <c r="K1366" i="1"/>
  <c r="M1374" i="1"/>
  <c r="L1382" i="1"/>
  <c r="O1382" i="1"/>
  <c r="N1326" i="1"/>
  <c r="O1326" i="1"/>
  <c r="P1334" i="1"/>
  <c r="N1414" i="1"/>
  <c r="Q17" i="1"/>
  <c r="P67" i="1"/>
  <c r="P260" i="1"/>
  <c r="R210" i="1"/>
  <c r="N152" i="1"/>
  <c r="O67" i="1"/>
  <c r="J1618" i="1"/>
  <c r="K260" i="1"/>
  <c r="R228" i="1"/>
  <c r="Q1943" i="1"/>
  <c r="Q1913" i="1"/>
  <c r="Q1938" i="1"/>
  <c r="P2017" i="1"/>
  <c r="P2016" i="1"/>
  <c r="L1885" i="1"/>
  <c r="L1889" i="1"/>
  <c r="M321" i="1"/>
  <c r="M1692" i="1"/>
  <c r="B260" i="1"/>
  <c r="N1999" i="1"/>
  <c r="A321" i="1"/>
  <c r="J675" i="1"/>
  <c r="M1999" i="1"/>
  <c r="L1972" i="1"/>
  <c r="P1692" i="1"/>
  <c r="K201" i="1"/>
  <c r="A313" i="1"/>
  <c r="P675" i="1"/>
  <c r="R201" i="1"/>
  <c r="N2014" i="1"/>
  <c r="O675" i="1"/>
  <c r="J1972" i="1"/>
  <c r="M2014" i="1"/>
  <c r="N1989" i="1"/>
  <c r="Q1618" i="1"/>
  <c r="J228" i="1"/>
  <c r="A2014" i="1"/>
  <c r="Q721" i="1"/>
  <c r="Q149" i="1"/>
  <c r="J149" i="1"/>
  <c r="N1969" i="1"/>
  <c r="R678" i="1"/>
  <c r="N1328" i="1"/>
  <c r="L152" i="1"/>
  <c r="M1320" i="1"/>
  <c r="K1320" i="1"/>
  <c r="L1368" i="1"/>
  <c r="Q213" i="1"/>
  <c r="J1408" i="1"/>
  <c r="P152" i="1"/>
  <c r="K17" i="1"/>
  <c r="M1328" i="1"/>
  <c r="K1368" i="1"/>
  <c r="P1416" i="1"/>
  <c r="M2002" i="1"/>
  <c r="J694" i="1"/>
  <c r="N149" i="1"/>
  <c r="N67" i="1"/>
  <c r="P1618" i="1"/>
  <c r="O260" i="1"/>
  <c r="A260" i="1"/>
  <c r="J201" i="1"/>
  <c r="Q228" i="1"/>
  <c r="K1316" i="1"/>
  <c r="R1320" i="1"/>
  <c r="O1996" i="1"/>
  <c r="A2007" i="1"/>
  <c r="P481" i="1"/>
  <c r="Q684" i="1"/>
  <c r="K28" i="1"/>
  <c r="N1324" i="1"/>
  <c r="O1332" i="1"/>
  <c r="O1340" i="1"/>
  <c r="Q1340" i="1"/>
  <c r="J1348" i="1"/>
  <c r="R1356" i="1"/>
  <c r="K1364" i="1"/>
  <c r="L1372" i="1"/>
  <c r="M1380" i="1"/>
  <c r="N1388" i="1"/>
  <c r="O1336" i="1"/>
  <c r="O1396" i="1"/>
  <c r="P1404" i="1"/>
  <c r="N1412" i="1"/>
  <c r="P1420" i="1"/>
  <c r="Q1420" i="1"/>
  <c r="Q1416" i="1"/>
  <c r="A2002" i="1"/>
  <c r="M706" i="1"/>
  <c r="A149" i="1"/>
  <c r="M67" i="1"/>
  <c r="N1618" i="1"/>
  <c r="N260" i="1"/>
  <c r="Q201" i="1"/>
  <c r="B201" i="1"/>
  <c r="P228" i="1"/>
  <c r="J1316" i="1"/>
  <c r="Q1320" i="1"/>
  <c r="O683" i="1"/>
  <c r="R2006" i="1"/>
  <c r="R318" i="1"/>
  <c r="L1697" i="1"/>
  <c r="M1324" i="1"/>
  <c r="N1332" i="1"/>
  <c r="N1340" i="1"/>
  <c r="P1348" i="1"/>
  <c r="Q1348" i="1"/>
  <c r="J1356" i="1"/>
  <c r="R1364" i="1"/>
  <c r="K1372" i="1"/>
  <c r="O1380" i="1"/>
  <c r="M1388" i="1"/>
  <c r="N1336" i="1"/>
  <c r="P1384" i="1"/>
  <c r="L1396" i="1"/>
  <c r="R1404" i="1"/>
  <c r="L1412" i="1"/>
  <c r="N1420" i="1"/>
  <c r="L1424" i="1"/>
  <c r="R684" i="1"/>
  <c r="J318" i="1"/>
  <c r="J481" i="1"/>
  <c r="M260" i="1"/>
  <c r="P201" i="1"/>
  <c r="O228" i="1"/>
  <c r="J1344" i="1"/>
  <c r="J1424" i="1"/>
  <c r="R67" i="1"/>
  <c r="L260" i="1"/>
  <c r="O201" i="1"/>
  <c r="N228" i="1"/>
  <c r="P1316" i="1"/>
  <c r="O1320" i="1"/>
  <c r="R1981" i="1"/>
  <c r="N2006" i="1"/>
  <c r="L310" i="1"/>
  <c r="M1689" i="1"/>
  <c r="A1673" i="1"/>
  <c r="R704" i="1"/>
  <c r="P1352" i="1"/>
  <c r="K1324" i="1"/>
  <c r="M1332" i="1"/>
  <c r="P1340" i="1"/>
  <c r="N1348" i="1"/>
  <c r="L1356" i="1"/>
  <c r="P1364" i="1"/>
  <c r="Q1364" i="1"/>
  <c r="J1372" i="1"/>
  <c r="R1380" i="1"/>
  <c r="K1388" i="1"/>
  <c r="O1344" i="1"/>
  <c r="R1392" i="1"/>
  <c r="R1396" i="1"/>
  <c r="M1404" i="1"/>
  <c r="P1412" i="1"/>
  <c r="J1420" i="1"/>
  <c r="Q1400" i="1"/>
  <c r="P1440" i="1"/>
  <c r="L67" i="1"/>
  <c r="M1618" i="1"/>
  <c r="A201" i="1"/>
  <c r="O1981" i="1"/>
  <c r="K1697" i="1"/>
  <c r="M704" i="1"/>
  <c r="L1618" i="1"/>
  <c r="B228" i="1"/>
  <c r="J67" i="1"/>
  <c r="N1320" i="1"/>
  <c r="L1352" i="1"/>
  <c r="R1324" i="1"/>
  <c r="K1332" i="1"/>
  <c r="M1340" i="1"/>
  <c r="M1348" i="1"/>
  <c r="P1356" i="1"/>
  <c r="N1364" i="1"/>
  <c r="M1372" i="1"/>
  <c r="Q1372" i="1"/>
  <c r="J1380" i="1"/>
  <c r="R1388" i="1"/>
  <c r="R1360" i="1"/>
  <c r="Q1392" i="1"/>
  <c r="K1396" i="1"/>
  <c r="J1404" i="1"/>
  <c r="O1412" i="1"/>
  <c r="M1420" i="1"/>
  <c r="N1400" i="1"/>
  <c r="J1480" i="1"/>
  <c r="J1320" i="1"/>
  <c r="K67" i="1"/>
  <c r="P1320" i="1"/>
  <c r="J2006" i="1"/>
  <c r="K1384" i="1"/>
  <c r="P314" i="1"/>
  <c r="B67" i="1"/>
  <c r="A67" i="1"/>
  <c r="K1618" i="1"/>
  <c r="B1618" i="1"/>
  <c r="R260" i="1"/>
  <c r="N201" i="1"/>
  <c r="L228" i="1"/>
  <c r="Q1316" i="1"/>
  <c r="O1316" i="1"/>
  <c r="P1981" i="1"/>
  <c r="B2006" i="1"/>
  <c r="K310" i="1"/>
  <c r="L1689" i="1"/>
  <c r="P672" i="1"/>
  <c r="A710" i="1"/>
  <c r="K1977" i="1"/>
  <c r="M1693" i="1"/>
  <c r="A152" i="1"/>
  <c r="R1618" i="1"/>
  <c r="L201" i="1"/>
  <c r="K228" i="1"/>
  <c r="N1316" i="1"/>
  <c r="L1320" i="1"/>
  <c r="B1981" i="1"/>
  <c r="R2020" i="1"/>
  <c r="Q678" i="1"/>
  <c r="M716" i="1"/>
  <c r="O1352" i="1"/>
  <c r="J1324" i="1"/>
  <c r="R1332" i="1"/>
  <c r="K1340" i="1"/>
  <c r="L1348" i="1"/>
  <c r="O1356" i="1"/>
  <c r="O1364" i="1"/>
  <c r="P1372" i="1"/>
  <c r="P1380" i="1"/>
  <c r="Q1380" i="1"/>
  <c r="J1388" i="1"/>
  <c r="K1328" i="1"/>
  <c r="Q1360" i="1"/>
  <c r="P1396" i="1"/>
  <c r="Q1396" i="1"/>
  <c r="K1404" i="1"/>
  <c r="M1412" i="1"/>
  <c r="R1420" i="1"/>
  <c r="N1408" i="1"/>
  <c r="K152" i="1"/>
  <c r="P149" i="1"/>
  <c r="P358" i="1"/>
  <c r="K213" i="1"/>
  <c r="L17" i="1"/>
  <c r="A320" i="1"/>
  <c r="A1691" i="1"/>
  <c r="M670" i="1"/>
  <c r="P682" i="1"/>
  <c r="L696" i="1"/>
  <c r="Q708" i="1"/>
  <c r="R152" i="1"/>
  <c r="B152" i="1"/>
  <c r="O149" i="1"/>
  <c r="P1709" i="1"/>
  <c r="R213" i="1"/>
  <c r="N17" i="1"/>
  <c r="L312" i="1"/>
  <c r="K1699" i="1"/>
  <c r="P269" i="1"/>
  <c r="P670" i="1"/>
  <c r="B682" i="1"/>
  <c r="A696" i="1"/>
  <c r="N714" i="1"/>
  <c r="B1709" i="1"/>
  <c r="J213" i="1"/>
  <c r="M17" i="1"/>
  <c r="K312" i="1"/>
  <c r="O1699" i="1"/>
  <c r="L269" i="1"/>
  <c r="K676" i="1"/>
  <c r="A682" i="1"/>
  <c r="R702" i="1"/>
  <c r="M714" i="1"/>
  <c r="L714" i="1"/>
  <c r="J152" i="1"/>
  <c r="K149" i="1"/>
  <c r="B149" i="1"/>
  <c r="O213" i="1"/>
  <c r="B17" i="1"/>
  <c r="K320" i="1"/>
  <c r="N312" i="1"/>
  <c r="M1699" i="1"/>
  <c r="A269" i="1"/>
  <c r="R676" i="1"/>
  <c r="Q702" i="1"/>
  <c r="N1542" i="1"/>
  <c r="B1448" i="1"/>
  <c r="L320" i="1"/>
  <c r="O312" i="1"/>
  <c r="N1699" i="1"/>
  <c r="J269" i="1"/>
  <c r="J676" i="1"/>
  <c r="O702" i="1"/>
  <c r="Q152" i="1"/>
  <c r="L149" i="1"/>
  <c r="J320" i="1"/>
  <c r="M312" i="1"/>
  <c r="J1691" i="1"/>
  <c r="B269" i="1"/>
  <c r="Q682" i="1"/>
  <c r="B702" i="1"/>
  <c r="N686" i="1"/>
  <c r="N213" i="1"/>
  <c r="A213" i="1"/>
  <c r="Q320" i="1"/>
  <c r="Q1691" i="1"/>
  <c r="K670" i="1"/>
  <c r="R682" i="1"/>
  <c r="N696" i="1"/>
  <c r="A702" i="1"/>
  <c r="R690" i="1"/>
  <c r="M205" i="1"/>
  <c r="O1464" i="1"/>
  <c r="L1343" i="1"/>
  <c r="J1335" i="1"/>
  <c r="P1319" i="1"/>
  <c r="J56" i="1"/>
  <c r="N1991" i="1"/>
  <c r="K803" i="1"/>
  <c r="K1327" i="1"/>
  <c r="J1359" i="1"/>
  <c r="L1375" i="1"/>
  <c r="J1351" i="1"/>
  <c r="J1367" i="1"/>
  <c r="M149" i="1"/>
  <c r="M152" i="1"/>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L1999" i="1"/>
  <c r="L2014" i="1"/>
  <c r="K16" i="1"/>
  <c r="Q318" i="1"/>
  <c r="R310" i="1"/>
  <c r="O481" i="1"/>
  <c r="R1697" i="1"/>
  <c r="R1689" i="1"/>
  <c r="M1673" i="1"/>
  <c r="M672" i="1"/>
  <c r="P678" i="1"/>
  <c r="P684" i="1"/>
  <c r="Q704" i="1"/>
  <c r="N716" i="1"/>
  <c r="Q1972" i="1"/>
  <c r="R1385" i="1"/>
  <c r="O1393" i="1"/>
  <c r="R1330" i="1"/>
  <c r="Q1409" i="1"/>
  <c r="R1520" i="1"/>
  <c r="N1425" i="1"/>
  <c r="P1401" i="1"/>
  <c r="M1417" i="1"/>
  <c r="K1999" i="1"/>
  <c r="K2014" i="1"/>
  <c r="A1620" i="1"/>
  <c r="P318" i="1"/>
  <c r="P310" i="1"/>
  <c r="N481" i="1"/>
  <c r="J1697" i="1"/>
  <c r="J1689" i="1"/>
  <c r="R1673" i="1"/>
  <c r="L672" i="1"/>
  <c r="M678" i="1"/>
  <c r="K684" i="1"/>
  <c r="O704" i="1"/>
  <c r="L716" i="1"/>
  <c r="B1972" i="1"/>
  <c r="P1385" i="1"/>
  <c r="K1393" i="1"/>
  <c r="O1409" i="1"/>
  <c r="A1526" i="1"/>
  <c r="R1425" i="1"/>
  <c r="L1425" i="1"/>
  <c r="N1401" i="1"/>
  <c r="J1417" i="1"/>
  <c r="R1999" i="1"/>
  <c r="B1999" i="1"/>
  <c r="R2014" i="1"/>
  <c r="M1843" i="1"/>
  <c r="B318" i="1"/>
  <c r="O310" i="1"/>
  <c r="M481" i="1"/>
  <c r="P1697" i="1"/>
  <c r="Q1689" i="1"/>
  <c r="J1673" i="1"/>
  <c r="J672" i="1"/>
  <c r="J678" i="1"/>
  <c r="N684" i="1"/>
  <c r="A704" i="1"/>
  <c r="Q716" i="1"/>
  <c r="O1385" i="1"/>
  <c r="J1393" i="1"/>
  <c r="P1409" i="1"/>
  <c r="O1425" i="1"/>
  <c r="Q1401" i="1"/>
  <c r="L1401" i="1"/>
  <c r="N1417" i="1"/>
  <c r="J794" i="1"/>
  <c r="J1999" i="1"/>
  <c r="A1999" i="1"/>
  <c r="J2014" i="1"/>
  <c r="M318" i="1"/>
  <c r="A318" i="1"/>
  <c r="B310" i="1"/>
  <c r="L481" i="1"/>
  <c r="O1697" i="1"/>
  <c r="P1689" i="1"/>
  <c r="Q1673" i="1"/>
  <c r="K672" i="1"/>
  <c r="N678" i="1"/>
  <c r="A684" i="1"/>
  <c r="P710" i="1"/>
  <c r="K1385" i="1"/>
  <c r="Q1393" i="1"/>
  <c r="K1409" i="1"/>
  <c r="K1425" i="1"/>
  <c r="O1401" i="1"/>
  <c r="Q1417" i="1"/>
  <c r="L1417" i="1"/>
  <c r="O794" i="1"/>
  <c r="P1964" i="1"/>
  <c r="L318" i="1"/>
  <c r="N1697" i="1"/>
  <c r="N672" i="1"/>
  <c r="Q1377" i="1"/>
  <c r="N1385" i="1"/>
  <c r="P1393" i="1"/>
  <c r="Q1525" i="1"/>
  <c r="J1409" i="1"/>
  <c r="J1425" i="1"/>
  <c r="K1401" i="1"/>
  <c r="P1417" i="1"/>
  <c r="B820" i="1"/>
  <c r="Q1999" i="1"/>
  <c r="P2014" i="1"/>
  <c r="Q2014" i="1"/>
  <c r="N310" i="1"/>
  <c r="A310" i="1"/>
  <c r="A481" i="1"/>
  <c r="N1689" i="1"/>
  <c r="O1673" i="1"/>
  <c r="B678" i="1"/>
  <c r="K710" i="1"/>
  <c r="A1634" i="1"/>
  <c r="O2014" i="1"/>
  <c r="B1595" i="1"/>
  <c r="K318" i="1"/>
  <c r="M310" i="1"/>
  <c r="B481" i="1"/>
  <c r="A1697" i="1"/>
  <c r="B1689" i="1"/>
  <c r="N1673" i="1"/>
  <c r="A672" i="1"/>
  <c r="A678" i="1"/>
  <c r="J710" i="1"/>
  <c r="O1972" i="1"/>
  <c r="R1989" i="1"/>
  <c r="N1377" i="1"/>
  <c r="M1385" i="1"/>
  <c r="M1393" i="1"/>
  <c r="A1557" i="1"/>
  <c r="R1409" i="1"/>
  <c r="Q1425" i="1"/>
  <c r="J1401" i="1"/>
  <c r="K1417" i="1"/>
  <c r="N1426" i="1"/>
  <c r="R1595" i="1"/>
  <c r="N1715" i="1"/>
  <c r="N205" i="1"/>
  <c r="R32" i="1"/>
  <c r="O1997" i="1"/>
  <c r="J1319" i="1"/>
  <c r="L1319" i="1"/>
  <c r="Q1335" i="1"/>
  <c r="O1327" i="1"/>
  <c r="P1359" i="1"/>
  <c r="M1351" i="1"/>
  <c r="L1367" i="1"/>
  <c r="O1343" i="1"/>
  <c r="J1595" i="1"/>
  <c r="M1715" i="1"/>
  <c r="B205" i="1"/>
  <c r="N24" i="1"/>
  <c r="L1900" i="1"/>
  <c r="N2007" i="1"/>
  <c r="R1319" i="1"/>
  <c r="M1335" i="1"/>
  <c r="M1327" i="1"/>
  <c r="N1327" i="1"/>
  <c r="O1359" i="1"/>
  <c r="L1351" i="1"/>
  <c r="M1367" i="1"/>
  <c r="M1343" i="1"/>
  <c r="N1343" i="1"/>
  <c r="N1595" i="1"/>
  <c r="A1715" i="1"/>
  <c r="A205" i="1"/>
  <c r="M16" i="1"/>
  <c r="A1900" i="1"/>
  <c r="M2007" i="1"/>
  <c r="Q1319" i="1"/>
  <c r="R1335" i="1"/>
  <c r="L1327" i="1"/>
  <c r="K1359" i="1"/>
  <c r="N1359" i="1"/>
  <c r="K1351" i="1"/>
  <c r="K1367" i="1"/>
  <c r="K1343" i="1"/>
  <c r="M1433" i="1"/>
  <c r="A1708" i="1"/>
  <c r="R1715" i="1"/>
  <c r="L205" i="1"/>
  <c r="R56" i="1"/>
  <c r="L1628" i="1"/>
  <c r="N1982" i="1"/>
  <c r="L2021" i="1"/>
  <c r="O1319" i="1"/>
  <c r="P1335" i="1"/>
  <c r="R1327" i="1"/>
  <c r="R1359" i="1"/>
  <c r="J1375" i="1"/>
  <c r="P1351" i="1"/>
  <c r="R1367" i="1"/>
  <c r="J1343" i="1"/>
  <c r="Q1595" i="1"/>
  <c r="J1715" i="1"/>
  <c r="K205" i="1"/>
  <c r="K48" i="1"/>
  <c r="L1997" i="1"/>
  <c r="B2021" i="1"/>
  <c r="N1319" i="1"/>
  <c r="O1335" i="1"/>
  <c r="J1327" i="1"/>
  <c r="Q1359" i="1"/>
  <c r="O1351" i="1"/>
  <c r="P1367" i="1"/>
  <c r="R1343" i="1"/>
  <c r="R1399" i="1"/>
  <c r="M1595" i="1"/>
  <c r="Q1715" i="1"/>
  <c r="J205" i="1"/>
  <c r="L48" i="1"/>
  <c r="K1997" i="1"/>
  <c r="K1319" i="1"/>
  <c r="L1335" i="1"/>
  <c r="N1335" i="1"/>
  <c r="Q1327" i="1"/>
  <c r="M1359" i="1"/>
  <c r="Q1351" i="1"/>
  <c r="N1351" i="1"/>
  <c r="O1367" i="1"/>
  <c r="Q1343" i="1"/>
  <c r="K1595" i="1"/>
  <c r="P1715" i="1"/>
  <c r="P205" i="1"/>
  <c r="B40" i="1"/>
  <c r="Q1367" i="1"/>
  <c r="O1938" i="1"/>
  <c r="M222" i="1"/>
  <c r="K1330" i="1"/>
  <c r="P1913" i="1"/>
  <c r="M1338" i="1"/>
  <c r="L1346" i="1"/>
  <c r="Q1908" i="1"/>
  <c r="J232" i="1"/>
  <c r="P1370" i="1"/>
  <c r="M1354" i="1"/>
  <c r="O846" i="1"/>
  <c r="P1713" i="1"/>
  <c r="R1873" i="1"/>
  <c r="J267" i="1"/>
  <c r="J1362" i="1"/>
  <c r="Q1394" i="1"/>
  <c r="N58" i="1"/>
  <c r="L1848" i="1"/>
  <c r="L266" i="1"/>
  <c r="N1378" i="1"/>
  <c r="P1559" i="1"/>
  <c r="O1402" i="1"/>
  <c r="O34" i="1"/>
  <c r="O1626" i="1"/>
  <c r="Q1386" i="1"/>
  <c r="A1488" i="1"/>
  <c r="J1410" i="1"/>
  <c r="Q756" i="1"/>
  <c r="P762" i="1"/>
  <c r="N18" i="1"/>
  <c r="J1634" i="1"/>
  <c r="N1322" i="1"/>
  <c r="L1431" i="1"/>
  <c r="J1418" i="1"/>
  <c r="P202" i="1"/>
  <c r="K58" i="1"/>
  <c r="K34" i="1"/>
  <c r="B18" i="1"/>
  <c r="L1964" i="1"/>
  <c r="M1938" i="1"/>
  <c r="O1913" i="1"/>
  <c r="O1908" i="1"/>
  <c r="Q1873" i="1"/>
  <c r="K1848" i="1"/>
  <c r="N1626" i="1"/>
  <c r="Q1634" i="1"/>
  <c r="P267" i="1"/>
  <c r="B266" i="1"/>
  <c r="O262" i="1"/>
  <c r="L230" i="1"/>
  <c r="M364" i="1"/>
  <c r="L1338" i="1"/>
  <c r="M1370" i="1"/>
  <c r="M1322" i="1"/>
  <c r="Q1330" i="1"/>
  <c r="N1346" i="1"/>
  <c r="K1346" i="1"/>
  <c r="L1354" i="1"/>
  <c r="M1362" i="1"/>
  <c r="J1378" i="1"/>
  <c r="P1386" i="1"/>
  <c r="O1394" i="1"/>
  <c r="J1402" i="1"/>
  <c r="Q1410" i="1"/>
  <c r="R1418" i="1"/>
  <c r="J1426" i="1"/>
  <c r="K1964" i="1"/>
  <c r="L1938" i="1"/>
  <c r="N1913" i="1"/>
  <c r="M1908" i="1"/>
  <c r="N1873" i="1"/>
  <c r="J1848" i="1"/>
  <c r="M1626" i="1"/>
  <c r="P1634" i="1"/>
  <c r="Q267" i="1"/>
  <c r="L262" i="1"/>
  <c r="K230" i="1"/>
  <c r="Q1338" i="1"/>
  <c r="K1338" i="1"/>
  <c r="L1370" i="1"/>
  <c r="L1322" i="1"/>
  <c r="P1330" i="1"/>
  <c r="J1346" i="1"/>
  <c r="Q1354" i="1"/>
  <c r="K1354" i="1"/>
  <c r="L1362" i="1"/>
  <c r="M1378" i="1"/>
  <c r="N1386" i="1"/>
  <c r="M1394" i="1"/>
  <c r="Q1402" i="1"/>
  <c r="N1410" i="1"/>
  <c r="P1418" i="1"/>
  <c r="L1426" i="1"/>
  <c r="R1964" i="1"/>
  <c r="A1938" i="1"/>
  <c r="K1908" i="1"/>
  <c r="L1908" i="1"/>
  <c r="M1873" i="1"/>
  <c r="K1626" i="1"/>
  <c r="L1626" i="1"/>
  <c r="O1634" i="1"/>
  <c r="B267" i="1"/>
  <c r="P262" i="1"/>
  <c r="R230" i="1"/>
  <c r="P1338" i="1"/>
  <c r="O1370" i="1"/>
  <c r="K1370" i="1"/>
  <c r="K1322" i="1"/>
  <c r="N1330" i="1"/>
  <c r="R1346" i="1"/>
  <c r="O1354" i="1"/>
  <c r="R1362" i="1"/>
  <c r="K1362" i="1"/>
  <c r="L1378" i="1"/>
  <c r="M1386" i="1"/>
  <c r="P1394" i="1"/>
  <c r="K1394" i="1"/>
  <c r="M1402" i="1"/>
  <c r="L1410" i="1"/>
  <c r="O1418" i="1"/>
  <c r="R1426" i="1"/>
  <c r="B58" i="1"/>
  <c r="R34" i="1"/>
  <c r="M1597" i="1"/>
  <c r="B34" i="1"/>
  <c r="O1597" i="1"/>
  <c r="B202" i="1"/>
  <c r="A50" i="1"/>
  <c r="R26" i="1"/>
  <c r="K1913" i="1"/>
  <c r="J1908" i="1"/>
  <c r="B1908" i="1"/>
  <c r="B1873" i="1"/>
  <c r="R1626" i="1"/>
  <c r="B1626" i="1"/>
  <c r="N1634" i="1"/>
  <c r="A267" i="1"/>
  <c r="Q1620" i="1"/>
  <c r="N262" i="1"/>
  <c r="P230" i="1"/>
  <c r="N1338" i="1"/>
  <c r="J1370" i="1"/>
  <c r="P1322" i="1"/>
  <c r="J1330" i="1"/>
  <c r="Q1346" i="1"/>
  <c r="P1354" i="1"/>
  <c r="Q1362" i="1"/>
  <c r="R1378" i="1"/>
  <c r="K1378" i="1"/>
  <c r="L1386" i="1"/>
  <c r="J1454" i="1"/>
  <c r="N1394" i="1"/>
  <c r="L1402" i="1"/>
  <c r="K1402" i="1"/>
  <c r="M1410" i="1"/>
  <c r="L1418" i="1"/>
  <c r="Q1426" i="1"/>
  <c r="O1964" i="1"/>
  <c r="R202" i="1"/>
  <c r="J202" i="1"/>
  <c r="Q50" i="1"/>
  <c r="A1597" i="1"/>
  <c r="L212" i="1"/>
  <c r="O42" i="1"/>
  <c r="K26" i="1"/>
  <c r="K1938" i="1"/>
  <c r="J1913" i="1"/>
  <c r="R1908" i="1"/>
  <c r="A1908" i="1"/>
  <c r="A1873" i="1"/>
  <c r="J1626" i="1"/>
  <c r="A1626" i="1"/>
  <c r="M1634" i="1"/>
  <c r="M266" i="1"/>
  <c r="P1620" i="1"/>
  <c r="B262" i="1"/>
  <c r="A230" i="1"/>
  <c r="J1338" i="1"/>
  <c r="N1370" i="1"/>
  <c r="R1322" i="1"/>
  <c r="O1330" i="1"/>
  <c r="P1346" i="1"/>
  <c r="N1354" i="1"/>
  <c r="P1362" i="1"/>
  <c r="P1378" i="1"/>
  <c r="O1386" i="1"/>
  <c r="K1386" i="1"/>
  <c r="Q1494" i="1"/>
  <c r="Q1430" i="1"/>
  <c r="J1394" i="1"/>
  <c r="R1402" i="1"/>
  <c r="R1410" i="1"/>
  <c r="K1410" i="1"/>
  <c r="M1418" i="1"/>
  <c r="O1426" i="1"/>
  <c r="O212" i="1"/>
  <c r="N42" i="1"/>
  <c r="K18" i="1"/>
  <c r="R1938" i="1"/>
  <c r="L1873" i="1"/>
  <c r="N267" i="1"/>
  <c r="P266" i="1"/>
  <c r="M1620" i="1"/>
  <c r="Q222" i="1"/>
  <c r="R1338" i="1"/>
  <c r="R1370" i="1"/>
  <c r="J1322" i="1"/>
  <c r="M1330" i="1"/>
  <c r="O1346" i="1"/>
  <c r="J1354" i="1"/>
  <c r="O1362" i="1"/>
  <c r="Q1378" i="1"/>
  <c r="J1386" i="1"/>
  <c r="J1510" i="1"/>
  <c r="N1462" i="1"/>
  <c r="L1394" i="1"/>
  <c r="P1402" i="1"/>
  <c r="P1410" i="1"/>
  <c r="Q1418" i="1"/>
  <c r="K1418" i="1"/>
  <c r="M1426" i="1"/>
  <c r="M1713" i="1"/>
  <c r="R1913" i="1"/>
  <c r="P1908" i="1"/>
  <c r="P1848" i="1"/>
  <c r="Q1626" i="1"/>
  <c r="K1634" i="1"/>
  <c r="L1634" i="1"/>
  <c r="K1713" i="1"/>
  <c r="O58" i="1"/>
  <c r="L42" i="1"/>
  <c r="J18" i="1"/>
  <c r="Q660" i="1"/>
  <c r="R1634" i="1"/>
  <c r="L267" i="1"/>
  <c r="N266" i="1"/>
  <c r="B1620" i="1"/>
  <c r="P222" i="1"/>
  <c r="O1338" i="1"/>
  <c r="Q1370" i="1"/>
  <c r="O1322" i="1"/>
  <c r="L1330" i="1"/>
  <c r="M1346" i="1"/>
  <c r="R1354" i="1"/>
  <c r="N1362" i="1"/>
  <c r="O1378" i="1"/>
  <c r="R1386" i="1"/>
  <c r="B1534" i="1"/>
  <c r="M1486" i="1"/>
  <c r="R1394" i="1"/>
  <c r="N1402" i="1"/>
  <c r="O1410" i="1"/>
  <c r="N1418" i="1"/>
  <c r="P1426" i="1"/>
  <c r="K1426" i="1"/>
  <c r="P73" i="1"/>
  <c r="J65" i="1"/>
  <c r="L73" i="1"/>
  <c r="P65" i="1"/>
  <c r="Q65" i="1"/>
  <c r="K73" i="1"/>
  <c r="L65" i="1"/>
  <c r="R73" i="1"/>
  <c r="M65" i="1"/>
  <c r="J73" i="1"/>
  <c r="B65" i="1"/>
  <c r="B73" i="1"/>
  <c r="N73" i="1"/>
  <c r="N66" i="1"/>
  <c r="R65" i="1"/>
  <c r="P1902" i="1"/>
  <c r="B1938" i="1"/>
  <c r="Q1848" i="1"/>
  <c r="R1901" i="1"/>
  <c r="O1961" i="1"/>
  <c r="O1965" i="1"/>
  <c r="N1881" i="1"/>
  <c r="B1947" i="1"/>
  <c r="P1999" i="1"/>
  <c r="A1848" i="1"/>
  <c r="N1895" i="1"/>
  <c r="J1887" i="1"/>
  <c r="R314" i="1"/>
  <c r="A1902" i="1"/>
  <c r="A1570" i="1"/>
  <c r="O668" i="1"/>
  <c r="P688" i="1"/>
  <c r="R706" i="1"/>
  <c r="Q314" i="1"/>
  <c r="P1693" i="1"/>
  <c r="B668" i="1"/>
  <c r="K688" i="1"/>
  <c r="P706" i="1"/>
  <c r="B320" i="1"/>
  <c r="B312" i="1"/>
  <c r="B1691" i="1"/>
  <c r="O269" i="1"/>
  <c r="L676" i="1"/>
  <c r="P696" i="1"/>
  <c r="A224" i="1"/>
  <c r="M1454" i="1"/>
  <c r="A1494" i="1"/>
  <c r="M1430" i="1"/>
  <c r="J1470" i="1"/>
  <c r="L694" i="1"/>
  <c r="P1550" i="1"/>
  <c r="N1438" i="1"/>
  <c r="N1486" i="1"/>
  <c r="B1382" i="1"/>
  <c r="J322" i="1"/>
  <c r="B1693" i="1"/>
  <c r="J370" i="1"/>
  <c r="N1478" i="1"/>
  <c r="O1518" i="1"/>
  <c r="N1550" i="1"/>
  <c r="K1438" i="1"/>
  <c r="L1486" i="1"/>
  <c r="P322" i="1"/>
  <c r="K314" i="1"/>
  <c r="O370" i="1"/>
  <c r="K694" i="1"/>
  <c r="N322" i="1"/>
  <c r="A314" i="1"/>
  <c r="N1570" i="1"/>
  <c r="B370" i="1"/>
  <c r="A694" i="1"/>
  <c r="M708" i="1"/>
  <c r="J1478" i="1"/>
  <c r="N1518" i="1"/>
  <c r="L1446" i="1"/>
  <c r="N314" i="1"/>
  <c r="B674" i="1"/>
  <c r="M1994" i="1"/>
  <c r="K1478" i="1"/>
  <c r="M1518" i="1"/>
  <c r="O1446" i="1"/>
  <c r="P1526" i="1"/>
  <c r="M322" i="1"/>
  <c r="N1902" i="1"/>
  <c r="R1570" i="1"/>
  <c r="M668" i="1"/>
  <c r="R700" i="1"/>
  <c r="K322" i="1"/>
  <c r="K1902" i="1"/>
  <c r="B1570" i="1"/>
  <c r="L668" i="1"/>
  <c r="J688" i="1"/>
  <c r="M700" i="1"/>
  <c r="N720" i="1"/>
  <c r="M1494" i="1"/>
  <c r="M1534" i="1"/>
  <c r="B1446" i="1"/>
  <c r="O1526" i="1"/>
  <c r="P30" i="1"/>
  <c r="L760" i="1"/>
  <c r="Q760" i="1"/>
  <c r="N727" i="1"/>
  <c r="J727" i="1"/>
  <c r="J753" i="1"/>
  <c r="B753" i="1"/>
  <c r="J313" i="1"/>
  <c r="O1692" i="1"/>
  <c r="R721" i="1"/>
  <c r="R1969" i="1"/>
  <c r="B740" i="1"/>
  <c r="K1539" i="1"/>
  <c r="O1539" i="1"/>
  <c r="J251" i="1"/>
  <c r="R251" i="1"/>
  <c r="N1844" i="1"/>
  <c r="R1844" i="1"/>
  <c r="N1640" i="1"/>
  <c r="K714" i="1"/>
  <c r="O714" i="1"/>
  <c r="A714" i="1"/>
  <c r="R714" i="1"/>
  <c r="B714" i="1"/>
  <c r="J714" i="1"/>
  <c r="Q714" i="1"/>
  <c r="N708" i="1"/>
  <c r="P708" i="1"/>
  <c r="R708" i="1"/>
  <c r="B708" i="1"/>
  <c r="O708" i="1"/>
  <c r="M702" i="1"/>
  <c r="L702" i="1"/>
  <c r="N702" i="1"/>
  <c r="P702" i="1"/>
  <c r="J702" i="1"/>
  <c r="Q696" i="1"/>
  <c r="O696" i="1"/>
  <c r="J696" i="1"/>
  <c r="R696" i="1"/>
  <c r="K696" i="1"/>
  <c r="J682" i="1"/>
  <c r="K682" i="1"/>
  <c r="L682" i="1"/>
  <c r="N682" i="1"/>
  <c r="B676" i="1"/>
  <c r="O676" i="1"/>
  <c r="P676" i="1"/>
  <c r="N676" i="1"/>
  <c r="M676" i="1"/>
  <c r="Q676" i="1"/>
  <c r="Q670" i="1"/>
  <c r="R670" i="1"/>
  <c r="A670" i="1"/>
  <c r="J670" i="1"/>
  <c r="B670" i="1"/>
  <c r="L670" i="1"/>
  <c r="Q269" i="1"/>
  <c r="K269" i="1"/>
  <c r="M269" i="1"/>
  <c r="N269" i="1"/>
  <c r="L1691" i="1"/>
  <c r="K1691" i="1"/>
  <c r="M1691" i="1"/>
  <c r="N1691" i="1"/>
  <c r="O1691" i="1"/>
  <c r="Q1699" i="1"/>
  <c r="A1699" i="1"/>
  <c r="J1699" i="1"/>
  <c r="B1699" i="1"/>
  <c r="R1699" i="1"/>
  <c r="L1699" i="1"/>
  <c r="Q312" i="1"/>
  <c r="J312" i="1"/>
  <c r="A312" i="1"/>
  <c r="R312" i="1"/>
  <c r="N320" i="1"/>
  <c r="O320" i="1"/>
  <c r="P320" i="1"/>
  <c r="M1970" i="1"/>
  <c r="N1970" i="1"/>
  <c r="O1970" i="1"/>
  <c r="R1970" i="1"/>
  <c r="O1976" i="1"/>
  <c r="B1976" i="1"/>
  <c r="N1920" i="1"/>
  <c r="Q1920" i="1"/>
  <c r="J1920" i="1"/>
  <c r="P14" i="1"/>
  <c r="M14" i="1"/>
  <c r="M38" i="1"/>
  <c r="O38" i="1"/>
  <c r="J54" i="1"/>
  <c r="P54" i="1"/>
  <c r="L1565" i="1"/>
  <c r="A1565" i="1"/>
  <c r="B1565" i="1"/>
  <c r="K1717" i="1"/>
  <c r="R1717" i="1"/>
  <c r="B721" i="1"/>
  <c r="L721" i="1"/>
  <c r="M721" i="1"/>
  <c r="O721" i="1"/>
  <c r="R675" i="1"/>
  <c r="K675" i="1"/>
  <c r="M675" i="1"/>
  <c r="L1692" i="1"/>
  <c r="K1692" i="1"/>
  <c r="O313" i="1"/>
  <c r="N313" i="1"/>
  <c r="P313" i="1"/>
  <c r="Q313" i="1"/>
  <c r="L321" i="1"/>
  <c r="P321" i="1"/>
  <c r="J321" i="1"/>
  <c r="O1969" i="1"/>
  <c r="B1969" i="1"/>
  <c r="A1969" i="1"/>
  <c r="M1969" i="1"/>
  <c r="M1377" i="1"/>
  <c r="J1384" i="1"/>
  <c r="P1392" i="1"/>
  <c r="O1400" i="1"/>
  <c r="Q1408" i="1"/>
  <c r="L1416" i="1"/>
  <c r="P1424" i="1"/>
  <c r="K1377" i="1"/>
  <c r="L1377" i="1"/>
  <c r="R1384" i="1"/>
  <c r="L1392" i="1"/>
  <c r="P1400" i="1"/>
  <c r="M1400" i="1"/>
  <c r="O1408" i="1"/>
  <c r="K1416" i="1"/>
  <c r="N1424" i="1"/>
  <c r="P674" i="1"/>
  <c r="N688" i="1"/>
  <c r="L706" i="1"/>
  <c r="L720" i="1"/>
  <c r="M228" i="1"/>
  <c r="P24" i="1"/>
  <c r="K1620" i="1"/>
  <c r="L222" i="1"/>
  <c r="M230" i="1"/>
  <c r="P1673" i="1"/>
  <c r="R672" i="1"/>
  <c r="L678" i="1"/>
  <c r="O684" i="1"/>
  <c r="B690" i="1"/>
  <c r="N704" i="1"/>
  <c r="Q710" i="1"/>
  <c r="Q157" i="1"/>
  <c r="R1377" i="1"/>
  <c r="O1384" i="1"/>
  <c r="J1392" i="1"/>
  <c r="L1477" i="1"/>
  <c r="L1400" i="1"/>
  <c r="R1408" i="1"/>
  <c r="M1408" i="1"/>
  <c r="O1416" i="1"/>
  <c r="K1424" i="1"/>
  <c r="L1622" i="1"/>
  <c r="O157" i="1"/>
  <c r="P1377" i="1"/>
  <c r="N1384" i="1"/>
  <c r="O1392" i="1"/>
  <c r="J1400" i="1"/>
  <c r="P1408" i="1"/>
  <c r="N1416" i="1"/>
  <c r="M1416" i="1"/>
  <c r="O1424" i="1"/>
  <c r="B796" i="1"/>
  <c r="O1377" i="1"/>
  <c r="Q1384" i="1"/>
  <c r="M1384" i="1"/>
  <c r="N1392" i="1"/>
  <c r="P1501" i="1"/>
  <c r="K1400" i="1"/>
  <c r="L1408" i="1"/>
  <c r="J1416" i="1"/>
  <c r="R1424" i="1"/>
  <c r="M1424" i="1"/>
  <c r="Q834" i="1"/>
  <c r="J1377" i="1"/>
  <c r="L1384" i="1"/>
  <c r="K1392" i="1"/>
  <c r="M1392" i="1"/>
  <c r="R1400" i="1"/>
  <c r="K1408" i="1"/>
  <c r="R1416" i="1"/>
  <c r="Q1424" i="1"/>
  <c r="B1423" i="1"/>
  <c r="M1423" i="1"/>
  <c r="R1423" i="1"/>
  <c r="Q1423" i="1"/>
  <c r="K1423" i="1"/>
  <c r="N1423" i="1"/>
  <c r="O1423" i="1"/>
  <c r="P1423" i="1"/>
  <c r="J1423" i="1"/>
  <c r="B1415" i="1"/>
  <c r="J1415" i="1"/>
  <c r="K1415" i="1"/>
  <c r="O1415" i="1"/>
  <c r="L1415" i="1"/>
  <c r="M1415" i="1"/>
  <c r="N1415" i="1"/>
  <c r="Q1415" i="1"/>
  <c r="P1415" i="1"/>
  <c r="B1407" i="1"/>
  <c r="O1407" i="1"/>
  <c r="R1407" i="1"/>
  <c r="L1407" i="1"/>
  <c r="K1407" i="1"/>
  <c r="M1407" i="1"/>
  <c r="Q1407" i="1"/>
  <c r="N1407" i="1"/>
  <c r="J1407" i="1"/>
  <c r="B1399" i="1"/>
  <c r="P1399" i="1"/>
  <c r="L1399" i="1"/>
  <c r="O1399" i="1"/>
  <c r="Q1399" i="1"/>
  <c r="J1399" i="1"/>
  <c r="K1399" i="1"/>
  <c r="M1399" i="1"/>
  <c r="B1391" i="1"/>
  <c r="M1391" i="1"/>
  <c r="N1391" i="1"/>
  <c r="R1391" i="1"/>
  <c r="O1391" i="1"/>
  <c r="P1391" i="1"/>
  <c r="J1391" i="1"/>
  <c r="K1391" i="1"/>
  <c r="L1391" i="1"/>
  <c r="B1383" i="1"/>
  <c r="J1383" i="1"/>
  <c r="L1383" i="1"/>
  <c r="N1383" i="1"/>
  <c r="Q1383" i="1"/>
  <c r="O1383" i="1"/>
  <c r="P1383" i="1"/>
  <c r="M1383" i="1"/>
  <c r="R1383" i="1"/>
  <c r="B1376" i="1"/>
  <c r="L1376" i="1"/>
  <c r="Q1376" i="1"/>
  <c r="R1376" i="1"/>
  <c r="J1376" i="1"/>
  <c r="K1376" i="1"/>
  <c r="M1376" i="1"/>
  <c r="P1376" i="1"/>
  <c r="N1376" i="1"/>
  <c r="P251" i="1"/>
  <c r="O478" i="1"/>
  <c r="K478" i="1"/>
  <c r="B321" i="1"/>
  <c r="B313" i="1"/>
  <c r="B1692" i="1"/>
  <c r="B675" i="1"/>
  <c r="A721" i="1"/>
  <c r="R1708" i="1"/>
  <c r="Q1844" i="1"/>
  <c r="Q1969" i="1"/>
  <c r="M56" i="1"/>
  <c r="M24" i="1"/>
  <c r="R16" i="1"/>
  <c r="L478" i="1"/>
  <c r="M1962" i="1"/>
  <c r="L1906" i="1"/>
  <c r="R1843" i="1"/>
  <c r="M1624" i="1"/>
  <c r="K1707" i="1"/>
  <c r="Q1601" i="1"/>
  <c r="B1717" i="1"/>
  <c r="N54" i="1"/>
  <c r="M30" i="1"/>
  <c r="Q71" i="1"/>
  <c r="Q1622" i="1"/>
  <c r="N232" i="1"/>
  <c r="K1321" i="1"/>
  <c r="A157" i="1"/>
  <c r="J32" i="1"/>
  <c r="A32" i="1"/>
  <c r="M48" i="1"/>
  <c r="N48" i="1"/>
  <c r="R321" i="1"/>
  <c r="R313" i="1"/>
  <c r="R1692" i="1"/>
  <c r="L675" i="1"/>
  <c r="A675" i="1"/>
  <c r="J1708" i="1"/>
  <c r="M1943" i="1"/>
  <c r="P1844" i="1"/>
  <c r="P1969" i="1"/>
  <c r="L56" i="1"/>
  <c r="O40" i="1"/>
  <c r="K32" i="1"/>
  <c r="L24" i="1"/>
  <c r="J16" i="1"/>
  <c r="R478" i="1"/>
  <c r="B1962" i="1"/>
  <c r="P1906" i="1"/>
  <c r="P1843" i="1"/>
  <c r="L1624" i="1"/>
  <c r="P1601" i="1"/>
  <c r="R207" i="1"/>
  <c r="A54" i="1"/>
  <c r="K30" i="1"/>
  <c r="N71" i="1"/>
  <c r="M1638" i="1"/>
  <c r="L232" i="1"/>
  <c r="R1321" i="1"/>
  <c r="M853" i="1"/>
  <c r="A853" i="1"/>
  <c r="P853" i="1"/>
  <c r="N847" i="1"/>
  <c r="Q847" i="1"/>
  <c r="A847" i="1"/>
  <c r="K847" i="1"/>
  <c r="L847" i="1"/>
  <c r="J841" i="1"/>
  <c r="P841" i="1"/>
  <c r="P827" i="1"/>
  <c r="B827" i="1"/>
  <c r="J827" i="1"/>
  <c r="R827" i="1"/>
  <c r="L827" i="1"/>
  <c r="M827" i="1"/>
  <c r="A821" i="1"/>
  <c r="J821" i="1"/>
  <c r="R821" i="1"/>
  <c r="K821" i="1"/>
  <c r="L821" i="1"/>
  <c r="O821" i="1"/>
  <c r="A815" i="1"/>
  <c r="B815" i="1"/>
  <c r="J815" i="1"/>
  <c r="R815" i="1"/>
  <c r="K815" i="1"/>
  <c r="O815" i="1"/>
  <c r="Q815" i="1"/>
  <c r="A809" i="1"/>
  <c r="B809" i="1"/>
  <c r="J809" i="1"/>
  <c r="L809" i="1"/>
  <c r="N809" i="1"/>
  <c r="O809" i="1"/>
  <c r="Q809" i="1"/>
  <c r="J795" i="1"/>
  <c r="R795" i="1"/>
  <c r="M795" i="1"/>
  <c r="N795" i="1"/>
  <c r="O795" i="1"/>
  <c r="P795" i="1"/>
  <c r="R789" i="1"/>
  <c r="L789" i="1"/>
  <c r="M789" i="1"/>
  <c r="O789" i="1"/>
  <c r="Q789" i="1"/>
  <c r="A789" i="1"/>
  <c r="O783" i="1"/>
  <c r="K783" i="1"/>
  <c r="P783" i="1"/>
  <c r="R783" i="1"/>
  <c r="Q783" i="1"/>
  <c r="A783" i="1"/>
  <c r="B783" i="1"/>
  <c r="Q777" i="1"/>
  <c r="R777" i="1"/>
  <c r="J777" i="1"/>
  <c r="M777" i="1"/>
  <c r="K777" i="1"/>
  <c r="A777" i="1"/>
  <c r="B777" i="1"/>
  <c r="R763" i="1"/>
  <c r="J763" i="1"/>
  <c r="M763" i="1"/>
  <c r="B763" i="1"/>
  <c r="N763" i="1"/>
  <c r="O763" i="1"/>
  <c r="M757" i="1"/>
  <c r="Q757" i="1"/>
  <c r="R757" i="1"/>
  <c r="A757" i="1"/>
  <c r="L757" i="1"/>
  <c r="O757" i="1"/>
  <c r="P757" i="1"/>
  <c r="R751" i="1"/>
  <c r="J751" i="1"/>
  <c r="L751" i="1"/>
  <c r="N751" i="1"/>
  <c r="O751" i="1"/>
  <c r="K751" i="1"/>
  <c r="R745" i="1"/>
  <c r="B745" i="1"/>
  <c r="L745" i="1"/>
  <c r="O745" i="1"/>
  <c r="K745" i="1"/>
  <c r="J745" i="1"/>
  <c r="B731" i="1"/>
  <c r="L731" i="1"/>
  <c r="N731" i="1"/>
  <c r="O731" i="1"/>
  <c r="P731" i="1"/>
  <c r="Q731" i="1"/>
  <c r="R731" i="1"/>
  <c r="B725" i="1"/>
  <c r="L725" i="1"/>
  <c r="N725" i="1"/>
  <c r="P725" i="1"/>
  <c r="Q725" i="1"/>
  <c r="J725" i="1"/>
  <c r="R725" i="1"/>
  <c r="A1369" i="1"/>
  <c r="L1369" i="1"/>
  <c r="J1369" i="1"/>
  <c r="M1369" i="1"/>
  <c r="N1369" i="1"/>
  <c r="K1369" i="1"/>
  <c r="O1369" i="1"/>
  <c r="P1369" i="1"/>
  <c r="Q1369" i="1"/>
  <c r="A1329" i="1"/>
  <c r="P1329" i="1"/>
  <c r="J1329" i="1"/>
  <c r="K1329" i="1"/>
  <c r="O1329" i="1"/>
  <c r="Q1329" i="1"/>
  <c r="L1329" i="1"/>
  <c r="R1329" i="1"/>
  <c r="M1329" i="1"/>
  <c r="Q1708" i="1"/>
  <c r="L1943" i="1"/>
  <c r="M1844" i="1"/>
  <c r="P40" i="1"/>
  <c r="P32" i="1"/>
  <c r="J24" i="1"/>
  <c r="B16" i="1"/>
  <c r="Q478" i="1"/>
  <c r="O1919" i="1"/>
  <c r="K1906" i="1"/>
  <c r="O1843" i="1"/>
  <c r="B1601" i="1"/>
  <c r="N207" i="1"/>
  <c r="M46" i="1"/>
  <c r="P22" i="1"/>
  <c r="R365" i="1"/>
  <c r="K1638" i="1"/>
  <c r="P265" i="1"/>
  <c r="B232" i="1"/>
  <c r="J1321" i="1"/>
  <c r="O249" i="1"/>
  <c r="K716" i="1"/>
  <c r="R716" i="1"/>
  <c r="O827" i="1"/>
  <c r="A1361" i="1"/>
  <c r="P1361" i="1"/>
  <c r="L1361" i="1"/>
  <c r="R1361" i="1"/>
  <c r="M1361" i="1"/>
  <c r="N1361" i="1"/>
  <c r="J1361" i="1"/>
  <c r="K1361" i="1"/>
  <c r="O1361" i="1"/>
  <c r="A1337" i="1"/>
  <c r="K1337" i="1"/>
  <c r="O1337" i="1"/>
  <c r="Q1337" i="1"/>
  <c r="R1337" i="1"/>
  <c r="L1337" i="1"/>
  <c r="J1337" i="1"/>
  <c r="M1337" i="1"/>
  <c r="N1337" i="1"/>
  <c r="J1624" i="1"/>
  <c r="N1624" i="1"/>
  <c r="R1628" i="1"/>
  <c r="N1628" i="1"/>
  <c r="N1879" i="1"/>
  <c r="K1879" i="1"/>
  <c r="Q1953" i="1"/>
  <c r="K1953" i="1"/>
  <c r="N1708" i="1"/>
  <c r="K1943" i="1"/>
  <c r="A1844" i="1"/>
  <c r="Q48" i="1"/>
  <c r="M32" i="1"/>
  <c r="P478" i="1"/>
  <c r="N1919" i="1"/>
  <c r="Q1906" i="1"/>
  <c r="N1843" i="1"/>
  <c r="Q1624" i="1"/>
  <c r="M1640" i="1"/>
  <c r="A207" i="1"/>
  <c r="Q265" i="1"/>
  <c r="Q1361" i="1"/>
  <c r="J1563" i="1"/>
  <c r="M1563" i="1"/>
  <c r="J1531" i="1"/>
  <c r="A1531" i="1"/>
  <c r="J1483" i="1"/>
  <c r="P1483" i="1"/>
  <c r="Q1483" i="1"/>
  <c r="K1451" i="1"/>
  <c r="Q1451" i="1"/>
  <c r="L1443" i="1"/>
  <c r="R1443" i="1"/>
  <c r="A1353" i="1"/>
  <c r="K1353" i="1"/>
  <c r="J1353" i="1"/>
  <c r="L1353" i="1"/>
  <c r="O1353" i="1"/>
  <c r="M1353" i="1"/>
  <c r="N1353" i="1"/>
  <c r="P1353" i="1"/>
  <c r="Q1353" i="1"/>
  <c r="A1345" i="1"/>
  <c r="O1345" i="1"/>
  <c r="P1345" i="1"/>
  <c r="Q1345" i="1"/>
  <c r="L1345" i="1"/>
  <c r="R1345" i="1"/>
  <c r="M1345" i="1"/>
  <c r="N1345" i="1"/>
  <c r="J1345" i="1"/>
  <c r="A1321" i="1"/>
  <c r="M1321" i="1"/>
  <c r="J1844" i="1"/>
  <c r="O1321" i="1"/>
  <c r="O71" i="1"/>
  <c r="J71" i="1"/>
  <c r="K24" i="1"/>
  <c r="A24" i="1"/>
  <c r="R40" i="1"/>
  <c r="L40" i="1"/>
  <c r="Q56" i="1"/>
  <c r="K56" i="1"/>
  <c r="N1329" i="1"/>
  <c r="K1708" i="1"/>
  <c r="R1943" i="1"/>
  <c r="P48" i="1"/>
  <c r="K40" i="1"/>
  <c r="L32" i="1"/>
  <c r="O16" i="1"/>
  <c r="B478" i="1"/>
  <c r="R1900" i="1"/>
  <c r="B1906" i="1"/>
  <c r="Q1628" i="1"/>
  <c r="B1624" i="1"/>
  <c r="R1878" i="1"/>
  <c r="J38" i="1"/>
  <c r="O14" i="1"/>
  <c r="L1920" i="1"/>
  <c r="K265" i="1"/>
  <c r="L1321" i="1"/>
  <c r="A708" i="1"/>
  <c r="J708" i="1"/>
  <c r="R1369" i="1"/>
  <c r="B1708" i="1"/>
  <c r="B1943" i="1"/>
  <c r="L1844" i="1"/>
  <c r="P56" i="1"/>
  <c r="J48" i="1"/>
  <c r="N40" i="1"/>
  <c r="Q24" i="1"/>
  <c r="P16" i="1"/>
  <c r="A478" i="1"/>
  <c r="O1900" i="1"/>
  <c r="M1628" i="1"/>
  <c r="A1624" i="1"/>
  <c r="M224" i="1"/>
  <c r="Q1321" i="1"/>
  <c r="O365" i="1"/>
  <c r="M365" i="1"/>
  <c r="R22" i="1"/>
  <c r="K22" i="1"/>
  <c r="L46" i="1"/>
  <c r="B46" i="1"/>
  <c r="Q1565" i="1"/>
  <c r="P1565" i="1"/>
  <c r="O1640" i="1"/>
  <c r="A1640" i="1"/>
  <c r="Q772" i="1"/>
  <c r="A842" i="1"/>
  <c r="N318" i="1"/>
  <c r="J310" i="1"/>
  <c r="M1697" i="1"/>
  <c r="B1697" i="1"/>
  <c r="O672" i="1"/>
  <c r="B672" i="1"/>
  <c r="K678" i="1"/>
  <c r="P704" i="1"/>
  <c r="L710" i="1"/>
  <c r="N1976" i="1"/>
  <c r="A1372" i="1"/>
  <c r="M9" i="1"/>
  <c r="N9" i="1"/>
  <c r="A9" i="1"/>
  <c r="O9" i="1"/>
  <c r="B9" i="1"/>
  <c r="P9" i="1"/>
  <c r="L9" i="1"/>
  <c r="Q9" i="1"/>
  <c r="J9" i="1"/>
  <c r="R9" i="1"/>
  <c r="K9" i="1"/>
  <c r="N665" i="1"/>
  <c r="R665" i="1"/>
  <c r="L1687" i="1"/>
  <c r="B1687" i="1"/>
  <c r="J1695" i="1"/>
  <c r="K1695" i="1"/>
  <c r="M217" i="1"/>
  <c r="J17" i="1"/>
  <c r="P1595" i="1"/>
  <c r="O1715" i="1"/>
  <c r="R205" i="1"/>
  <c r="N56" i="1"/>
  <c r="R48" i="1"/>
  <c r="B48" i="1"/>
  <c r="M40" i="1"/>
  <c r="N32" i="1"/>
  <c r="O24" i="1"/>
  <c r="Q16" i="1"/>
  <c r="A16" i="1"/>
  <c r="J478" i="1"/>
  <c r="Q262" i="1"/>
  <c r="J222" i="1"/>
  <c r="J230" i="1"/>
  <c r="P359" i="1"/>
  <c r="J1996" i="1"/>
  <c r="A2006" i="1"/>
  <c r="R2007" i="1"/>
  <c r="O1601" i="1"/>
  <c r="K1640" i="1"/>
  <c r="N1717" i="1"/>
  <c r="J207" i="1"/>
  <c r="M1565" i="1"/>
  <c r="Q54" i="1"/>
  <c r="K46" i="1"/>
  <c r="A46" i="1"/>
  <c r="B38" i="1"/>
  <c r="A30" i="1"/>
  <c r="B22" i="1"/>
  <c r="L14" i="1"/>
  <c r="Q365" i="1"/>
  <c r="N1601" i="1"/>
  <c r="J1640" i="1"/>
  <c r="M1717" i="1"/>
  <c r="Q207" i="1"/>
  <c r="K1565"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1643" i="1"/>
  <c r="R1643" i="1"/>
  <c r="J716" i="1"/>
  <c r="B716" i="1"/>
  <c r="P716" i="1"/>
  <c r="B710" i="1"/>
  <c r="M710" i="1"/>
  <c r="N710" i="1"/>
  <c r="K704" i="1"/>
  <c r="L704" i="1"/>
  <c r="A690" i="1"/>
  <c r="M684" i="1"/>
  <c r="B684" i="1"/>
  <c r="J684" i="1"/>
  <c r="B1673" i="1"/>
  <c r="L1673" i="1"/>
  <c r="A1689" i="1"/>
  <c r="K1689" i="1"/>
  <c r="K481" i="1"/>
  <c r="R481" i="1"/>
  <c r="K1972" i="1"/>
  <c r="M1972" i="1"/>
  <c r="J1989" i="1"/>
  <c r="O1989" i="1"/>
  <c r="K1601" i="1"/>
  <c r="P1640" i="1"/>
  <c r="L1717" i="1"/>
  <c r="P207" i="1"/>
  <c r="R1565" i="1"/>
  <c r="K54" i="1"/>
  <c r="R46" i="1"/>
  <c r="L38" i="1"/>
  <c r="O30" i="1"/>
  <c r="N22" i="1"/>
  <c r="K14" i="1"/>
  <c r="A365" i="1"/>
  <c r="A4" i="1"/>
  <c r="J4" i="1"/>
  <c r="R4" i="1"/>
  <c r="B4" i="1"/>
  <c r="K4" i="1"/>
  <c r="L4" i="1"/>
  <c r="M4" i="1"/>
  <c r="N4" i="1"/>
  <c r="Q4" i="1"/>
  <c r="O4" i="1"/>
  <c r="P4" i="1"/>
  <c r="B12" i="1"/>
  <c r="J12" i="1"/>
  <c r="R12" i="1"/>
  <c r="K12" i="1"/>
  <c r="L12" i="1"/>
  <c r="M12" i="1"/>
  <c r="N12" i="1"/>
  <c r="Q12" i="1"/>
  <c r="O12" i="1"/>
  <c r="P12" i="1"/>
  <c r="K721" i="1"/>
  <c r="M213" i="1"/>
  <c r="P17" i="1"/>
  <c r="A17" i="1"/>
  <c r="O1595" i="1"/>
  <c r="A1595" i="1"/>
  <c r="O205" i="1"/>
  <c r="O48" i="1"/>
  <c r="Q40" i="1"/>
  <c r="A40" i="1"/>
  <c r="R24" i="1"/>
  <c r="L16" i="1"/>
  <c r="O219" i="1"/>
  <c r="N1981" i="1"/>
  <c r="B1996" i="1"/>
  <c r="L2020" i="1"/>
  <c r="J1982" i="1"/>
  <c r="K2007" i="1"/>
  <c r="B704" i="1"/>
  <c r="O710" i="1"/>
  <c r="O716" i="1"/>
  <c r="O1920" i="1"/>
  <c r="R1972" i="1"/>
  <c r="R157" i="1"/>
  <c r="P155" i="1"/>
  <c r="B155" i="1"/>
  <c r="K365" i="1"/>
  <c r="B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J1565" i="1"/>
  <c r="O1565" i="1"/>
  <c r="M207" i="1"/>
  <c r="B207" i="1"/>
  <c r="K207" i="1"/>
  <c r="A1717" i="1"/>
  <c r="O1717" i="1"/>
  <c r="P1717" i="1"/>
  <c r="Q1640" i="1"/>
  <c r="R1640" i="1"/>
  <c r="L1601" i="1"/>
  <c r="R1601" i="1"/>
  <c r="M1601" i="1"/>
  <c r="A1601" i="1"/>
  <c r="B1640" i="1"/>
  <c r="J1717" i="1"/>
  <c r="L207" i="1"/>
  <c r="N1565" i="1"/>
  <c r="O54" i="1"/>
  <c r="O46" i="1"/>
  <c r="P38" i="1"/>
  <c r="N30" i="1"/>
  <c r="O22" i="1"/>
  <c r="N14" i="1"/>
  <c r="L365" i="1"/>
  <c r="K1920" i="1"/>
  <c r="K1702" i="1"/>
  <c r="P1702" i="1"/>
  <c r="O7" i="1"/>
  <c r="B7" i="1"/>
  <c r="P7" i="1"/>
  <c r="Q7" i="1"/>
  <c r="J7" i="1"/>
  <c r="R7" i="1"/>
  <c r="K7" i="1"/>
  <c r="N7" i="1"/>
  <c r="L7" i="1"/>
  <c r="A7" i="1"/>
  <c r="M7" i="1"/>
  <c r="A8" i="1"/>
  <c r="N8" i="1"/>
  <c r="B8" i="1"/>
  <c r="O8" i="1"/>
  <c r="P8" i="1"/>
  <c r="Q8" i="1"/>
  <c r="J8" i="1"/>
  <c r="R8" i="1"/>
  <c r="M8" i="1"/>
  <c r="K8" i="1"/>
  <c r="L8" i="1"/>
  <c r="P693" i="1"/>
  <c r="O693" i="1"/>
  <c r="K1536" i="1"/>
  <c r="M1536" i="1"/>
  <c r="A1496" i="1"/>
  <c r="P1496" i="1"/>
  <c r="A1456" i="1"/>
  <c r="B1456" i="1"/>
  <c r="R1478" i="1"/>
  <c r="L1534" i="1"/>
  <c r="O1550" i="1"/>
  <c r="J1526" i="1"/>
  <c r="R1448" i="1"/>
  <c r="K1488" i="1"/>
  <c r="L1528" i="1"/>
  <c r="Q1989" i="1"/>
  <c r="L1536" i="1"/>
  <c r="O1558" i="1"/>
  <c r="K1558" i="1"/>
  <c r="K1542" i="1"/>
  <c r="P1542" i="1"/>
  <c r="P1518" i="1"/>
  <c r="L1518" i="1"/>
  <c r="O1510" i="1"/>
  <c r="N1510" i="1"/>
  <c r="J1502" i="1"/>
  <c r="O1502" i="1"/>
  <c r="L1494" i="1"/>
  <c r="R1494" i="1"/>
  <c r="O1470" i="1"/>
  <c r="R1470" i="1"/>
  <c r="N1454" i="1"/>
  <c r="A1454" i="1"/>
  <c r="P1446" i="1"/>
  <c r="Q1446" i="1"/>
  <c r="N1430" i="1"/>
  <c r="O1430" i="1"/>
  <c r="K798" i="1"/>
  <c r="Q798" i="1"/>
  <c r="P1456" i="1"/>
  <c r="O1496" i="1"/>
  <c r="N1544" i="1"/>
  <c r="R1533" i="1"/>
  <c r="B1533" i="1"/>
  <c r="A1445" i="1"/>
  <c r="L1445" i="1"/>
  <c r="B733" i="1"/>
  <c r="Q733" i="1"/>
  <c r="O1504" i="1"/>
  <c r="Q1544" i="1"/>
  <c r="A856" i="1"/>
  <c r="R1454" i="1"/>
  <c r="Q1478" i="1"/>
  <c r="R1510" i="1"/>
  <c r="B1518" i="1"/>
  <c r="M1542" i="1"/>
  <c r="P1438" i="1"/>
  <c r="J1462" i="1"/>
  <c r="K1486" i="1"/>
  <c r="R1558" i="1"/>
  <c r="B1464" i="1"/>
  <c r="B1504" i="1"/>
  <c r="M1552" i="1"/>
  <c r="J1499" i="1"/>
  <c r="A1499" i="1"/>
  <c r="R1427" i="1"/>
  <c r="M1427" i="1"/>
  <c r="K732" i="1"/>
  <c r="N792" i="1"/>
  <c r="J847" i="1"/>
  <c r="O847" i="1"/>
  <c r="K827" i="1"/>
  <c r="A827" i="1"/>
  <c r="Q827" i="1"/>
  <c r="B821" i="1"/>
  <c r="N821" i="1"/>
  <c r="M815" i="1"/>
  <c r="L815" i="1"/>
  <c r="R809" i="1"/>
  <c r="K809" i="1"/>
  <c r="L795" i="1"/>
  <c r="A795" i="1"/>
  <c r="Q795" i="1"/>
  <c r="J789" i="1"/>
  <c r="N789" i="1"/>
  <c r="M783" i="1"/>
  <c r="J783" i="1"/>
  <c r="O777" i="1"/>
  <c r="N777" i="1"/>
  <c r="K763" i="1"/>
  <c r="A763" i="1"/>
  <c r="Q763" i="1"/>
  <c r="N757" i="1"/>
  <c r="J757" i="1"/>
  <c r="A751" i="1"/>
  <c r="P751" i="1"/>
  <c r="P745" i="1"/>
  <c r="N745" i="1"/>
  <c r="K731" i="1"/>
  <c r="A731" i="1"/>
  <c r="M731" i="1"/>
  <c r="O725" i="1"/>
  <c r="K725" i="1"/>
  <c r="B1879" i="1"/>
  <c r="L1454" i="1"/>
  <c r="B1478" i="1"/>
  <c r="K1510" i="1"/>
  <c r="P1534" i="1"/>
  <c r="B1542" i="1"/>
  <c r="Q1438" i="1"/>
  <c r="A1462" i="1"/>
  <c r="A1486" i="1"/>
  <c r="J1558" i="1"/>
  <c r="J1432" i="1"/>
  <c r="P1472" i="1"/>
  <c r="J1512" i="1"/>
  <c r="J1552" i="1"/>
  <c r="A764" i="1"/>
  <c r="A734" i="1"/>
  <c r="A794" i="1"/>
  <c r="R794" i="1"/>
  <c r="L224" i="1"/>
  <c r="P224" i="1"/>
  <c r="R1622" i="1"/>
  <c r="N1622" i="1"/>
  <c r="J1638" i="1"/>
  <c r="Q1638" i="1"/>
  <c r="Q5" i="1"/>
  <c r="J5" i="1"/>
  <c r="R5" i="1"/>
  <c r="P5" i="1"/>
  <c r="A5" i="1"/>
  <c r="K5" i="1"/>
  <c r="B5" i="1"/>
  <c r="L5" i="1"/>
  <c r="M5" i="1"/>
  <c r="N5" i="1"/>
  <c r="O5" i="1"/>
  <c r="Q13" i="1"/>
  <c r="J13" i="1"/>
  <c r="R13" i="1"/>
  <c r="K13" i="1"/>
  <c r="P13" i="1"/>
  <c r="L13" i="1"/>
  <c r="M13" i="1"/>
  <c r="N13" i="1"/>
  <c r="O13" i="1"/>
  <c r="N1517" i="1"/>
  <c r="K1454" i="1"/>
  <c r="N1494" i="1"/>
  <c r="L1510" i="1"/>
  <c r="O1534" i="1"/>
  <c r="J1550" i="1"/>
  <c r="P1430" i="1"/>
  <c r="B1438" i="1"/>
  <c r="B1462" i="1"/>
  <c r="P1502" i="1"/>
  <c r="Q1443" i="1"/>
  <c r="B1563" i="1"/>
  <c r="K1440" i="1"/>
  <c r="L1480" i="1"/>
  <c r="K1520" i="1"/>
  <c r="R1560" i="1"/>
  <c r="M725" i="1"/>
  <c r="J731" i="1"/>
  <c r="Q745" i="1"/>
  <c r="A745" i="1"/>
  <c r="B751" i="1"/>
  <c r="B757" i="1"/>
  <c r="L763" i="1"/>
  <c r="L777" i="1"/>
  <c r="N783" i="1"/>
  <c r="K789" i="1"/>
  <c r="K795" i="1"/>
  <c r="M809" i="1"/>
  <c r="N815" i="1"/>
  <c r="M821" i="1"/>
  <c r="N827" i="1"/>
  <c r="L820" i="1"/>
  <c r="B847" i="1"/>
  <c r="R798" i="1"/>
  <c r="L10" i="1"/>
  <c r="M10" i="1"/>
  <c r="N10" i="1"/>
  <c r="O10" i="1"/>
  <c r="A10" i="1"/>
  <c r="P10" i="1"/>
  <c r="K10" i="1"/>
  <c r="B10" i="1"/>
  <c r="Q10" i="1"/>
  <c r="J10" i="1"/>
  <c r="R10" i="1"/>
  <c r="L1913" i="1"/>
  <c r="P1873" i="1"/>
  <c r="A1943" i="1"/>
  <c r="J1962" i="1"/>
  <c r="Q1900" i="1"/>
  <c r="N1887" i="1"/>
  <c r="N1962" i="1"/>
  <c r="N1964" i="1"/>
  <c r="N1938" i="1"/>
  <c r="A1913" i="1"/>
  <c r="N1848" i="1"/>
  <c r="M1964" i="1"/>
  <c r="M150" i="1"/>
  <c r="N1940" i="1"/>
  <c r="O1945" i="1"/>
  <c r="L1892" i="1"/>
  <c r="L1884" i="1"/>
  <c r="M1848" i="1"/>
  <c r="R1919" i="1"/>
  <c r="R1920" i="1"/>
  <c r="R1902" i="1"/>
  <c r="N1945" i="1"/>
  <c r="B1883" i="1"/>
  <c r="A1919" i="1"/>
  <c r="Q2006" i="1"/>
  <c r="A1942" i="1"/>
  <c r="Q1997" i="1"/>
  <c r="Q1964" i="1"/>
  <c r="J1964" i="1"/>
  <c r="P1920" i="1"/>
  <c r="A1920" i="1"/>
  <c r="P1900" i="1"/>
  <c r="Q2005" i="1"/>
  <c r="N1847" i="1"/>
  <c r="J1902" i="1"/>
  <c r="J1873" i="1"/>
  <c r="Q1894" i="1"/>
  <c r="A1960" i="1"/>
  <c r="N1952" i="1"/>
  <c r="N1944" i="1"/>
  <c r="J1938" i="1"/>
  <c r="M1913" i="1"/>
  <c r="R1848" i="1"/>
  <c r="P1943" i="1"/>
  <c r="A1967" i="1"/>
  <c r="M1919" i="1"/>
  <c r="B1920" i="1"/>
  <c r="B1899" i="1"/>
  <c r="P1938" i="1"/>
  <c r="Q2020" i="1"/>
  <c r="A1962" i="1"/>
  <c r="J1953" i="1"/>
  <c r="B1913" i="1"/>
  <c r="B1848" i="1"/>
  <c r="Q1981" i="1"/>
  <c r="M1920" i="1"/>
  <c r="Q1949" i="1"/>
  <c r="L1882" i="1"/>
  <c r="R1948" i="1"/>
  <c r="A1964" i="1"/>
  <c r="O1873" i="1"/>
  <c r="O1875" i="1"/>
  <c r="B1915" i="1"/>
  <c r="R1945" i="1"/>
  <c r="Q1947"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68" i="1"/>
  <c r="O674" i="1"/>
  <c r="Q688" i="1"/>
  <c r="N694" i="1"/>
  <c r="A700" i="1"/>
  <c r="B720" i="1"/>
  <c r="L1597" i="1"/>
  <c r="L202" i="1"/>
  <c r="L58" i="1"/>
  <c r="R50" i="1"/>
  <c r="N34" i="1"/>
  <c r="L18" i="1"/>
  <c r="M1708" i="1"/>
  <c r="N1943" i="1"/>
  <c r="O1943" i="1"/>
  <c r="K1844" i="1"/>
  <c r="B1844" i="1"/>
  <c r="Q1962" i="1"/>
  <c r="Q1919" i="1"/>
  <c r="J1919" i="1"/>
  <c r="N1900" i="1"/>
  <c r="J1906" i="1"/>
  <c r="A1906" i="1"/>
  <c r="J1843" i="1"/>
  <c r="P1628" i="1"/>
  <c r="B1628" i="1"/>
  <c r="P1624" i="1"/>
  <c r="N251" i="1"/>
  <c r="J1707" i="1"/>
  <c r="O1878" i="1"/>
  <c r="J1981" i="1"/>
  <c r="K1996" i="1"/>
  <c r="A1996" i="1"/>
  <c r="M2006" i="1"/>
  <c r="O2020" i="1"/>
  <c r="O1982" i="1"/>
  <c r="Q2007" i="1"/>
  <c r="R2021" i="1"/>
  <c r="M71" i="1"/>
  <c r="O1638" i="1"/>
  <c r="P1638" i="1"/>
  <c r="P1622" i="1"/>
  <c r="O265" i="1"/>
  <c r="O224" i="1"/>
  <c r="Q232" i="1"/>
  <c r="J157" i="1"/>
  <c r="R257" i="1"/>
  <c r="A263" i="1"/>
  <c r="N307" i="1"/>
  <c r="M372" i="1"/>
  <c r="L1708" i="1"/>
  <c r="P1962" i="1"/>
  <c r="P1919" i="1"/>
  <c r="B1919" i="1"/>
  <c r="M1900" i="1"/>
  <c r="R1906" i="1"/>
  <c r="Q1843" i="1"/>
  <c r="O1628" i="1"/>
  <c r="A1628" i="1"/>
  <c r="O1624" i="1"/>
  <c r="M251" i="1"/>
  <c r="O1707" i="1"/>
  <c r="M1878" i="1"/>
  <c r="K1981" i="1"/>
  <c r="R1996" i="1"/>
  <c r="K2006" i="1"/>
  <c r="L2006" i="1"/>
  <c r="N2020" i="1"/>
  <c r="K71" i="1"/>
  <c r="L71" i="1"/>
  <c r="N1638" i="1"/>
  <c r="B1638" i="1"/>
  <c r="B1622" i="1"/>
  <c r="M265" i="1"/>
  <c r="N224" i="1"/>
  <c r="P232" i="1"/>
  <c r="P157" i="1"/>
  <c r="K1967" i="1"/>
  <c r="A307" i="1"/>
  <c r="P1642" i="1"/>
  <c r="O615" i="1"/>
  <c r="B623" i="1"/>
  <c r="Q1549" i="1"/>
  <c r="J1549" i="1"/>
  <c r="N1541" i="1"/>
  <c r="O1541" i="1"/>
  <c r="A1509" i="1"/>
  <c r="O1509" i="1"/>
  <c r="J1493" i="1"/>
  <c r="R1493" i="1"/>
  <c r="N1493" i="1"/>
  <c r="B1469" i="1"/>
  <c r="J1469" i="1"/>
  <c r="O1469" i="1"/>
  <c r="R1453" i="1"/>
  <c r="L1453" i="1"/>
  <c r="O1429" i="1"/>
  <c r="P1429" i="1"/>
  <c r="J1429" i="1"/>
  <c r="R71" i="1"/>
  <c r="A71" i="1"/>
  <c r="L1638" i="1"/>
  <c r="M1622" i="1"/>
  <c r="L265" i="1"/>
  <c r="A265" i="1"/>
  <c r="K224" i="1"/>
  <c r="M232" i="1"/>
  <c r="N157" i="1"/>
  <c r="N1695" i="1"/>
  <c r="P28" i="1"/>
  <c r="N1922" i="1"/>
  <c r="L1922" i="1"/>
  <c r="R51" i="1"/>
  <c r="P51" i="1"/>
  <c r="Q624" i="1"/>
  <c r="A624" i="1"/>
  <c r="B616" i="1"/>
  <c r="P616" i="1"/>
  <c r="O608" i="1"/>
  <c r="B608" i="1"/>
  <c r="L608" i="1"/>
  <c r="O600" i="1"/>
  <c r="R600" i="1"/>
  <c r="J167" i="1"/>
  <c r="R167" i="1"/>
  <c r="M167" i="1"/>
  <c r="N167" i="1"/>
  <c r="B607" i="1"/>
  <c r="N607" i="1"/>
  <c r="R607" i="1"/>
  <c r="K599" i="1"/>
  <c r="R599" i="1"/>
  <c r="M599" i="1"/>
  <c r="J574" i="1"/>
  <c r="P574" i="1"/>
  <c r="P566" i="1"/>
  <c r="L566" i="1"/>
  <c r="K558" i="1"/>
  <c r="O558" i="1"/>
  <c r="O1570" i="1"/>
  <c r="K1693" i="1"/>
  <c r="M370" i="1"/>
  <c r="K674" i="1"/>
  <c r="A688" i="1"/>
  <c r="P700" i="1"/>
  <c r="B706" i="1"/>
  <c r="J720" i="1"/>
  <c r="J1597" i="1"/>
  <c r="N1713" i="1"/>
  <c r="R212" i="1"/>
  <c r="P50" i="1"/>
  <c r="J42" i="1"/>
  <c r="O26" i="1"/>
  <c r="N660" i="1"/>
  <c r="P1708" i="1"/>
  <c r="P1602" i="1"/>
  <c r="J1943" i="1"/>
  <c r="O1844" i="1"/>
  <c r="J154" i="1"/>
  <c r="K1962" i="1"/>
  <c r="L1962" i="1"/>
  <c r="L1919" i="1"/>
  <c r="J1900" i="1"/>
  <c r="B1900" i="1"/>
  <c r="O1906" i="1"/>
  <c r="L1843" i="1"/>
  <c r="B1843" i="1"/>
  <c r="K1628" i="1"/>
  <c r="R1624" i="1"/>
  <c r="L359" i="1"/>
  <c r="P219" i="1"/>
  <c r="M1981" i="1"/>
  <c r="A1981" i="1"/>
  <c r="Q1996" i="1"/>
  <c r="P2006" i="1"/>
  <c r="J2020" i="1"/>
  <c r="B2020" i="1"/>
  <c r="K1982" i="1"/>
  <c r="M1997" i="1"/>
  <c r="O2021" i="1"/>
  <c r="P71" i="1"/>
  <c r="R1638" i="1"/>
  <c r="K1622" i="1"/>
  <c r="J224" i="1"/>
  <c r="B224" i="1"/>
  <c r="K232" i="1"/>
  <c r="K221" i="1"/>
  <c r="M157" i="1"/>
  <c r="B157" i="1"/>
  <c r="L659" i="1"/>
  <c r="N1687" i="1"/>
  <c r="B692" i="1"/>
  <c r="K624" i="1"/>
  <c r="B265" i="1"/>
  <c r="N265" i="1"/>
  <c r="A666" i="1"/>
  <c r="J666" i="1"/>
  <c r="Q1902" i="1"/>
  <c r="K1570" i="1"/>
  <c r="R1693" i="1"/>
  <c r="L370" i="1"/>
  <c r="L674" i="1"/>
  <c r="Q694" i="1"/>
  <c r="O700" i="1"/>
  <c r="A706" i="1"/>
  <c r="P720" i="1"/>
  <c r="R1597" i="1"/>
  <c r="B1713" i="1"/>
  <c r="J212" i="1"/>
  <c r="B42" i="1"/>
  <c r="R1962" i="1"/>
  <c r="M1906" i="1"/>
  <c r="K1843" i="1"/>
  <c r="R359" i="1"/>
  <c r="B219" i="1"/>
  <c r="M1996" i="1"/>
  <c r="P2020" i="1"/>
  <c r="R1982" i="1"/>
  <c r="B1997" i="1"/>
  <c r="N2021" i="1"/>
  <c r="J1622" i="1"/>
  <c r="J265" i="1"/>
  <c r="Q224" i="1"/>
  <c r="R232" i="1"/>
  <c r="A232" i="1"/>
  <c r="K157" i="1"/>
  <c r="J1687" i="1"/>
  <c r="B698" i="1"/>
  <c r="A1972" i="1"/>
  <c r="N1972" i="1"/>
  <c r="P1989" i="1"/>
  <c r="M1989" i="1"/>
  <c r="B849" i="1"/>
  <c r="N1440" i="1"/>
  <c r="N1456" i="1"/>
  <c r="A1464" i="1"/>
  <c r="O1480" i="1"/>
  <c r="R1496" i="1"/>
  <c r="A1504" i="1"/>
  <c r="J1520" i="1"/>
  <c r="J1536" i="1"/>
  <c r="K1552" i="1"/>
  <c r="R784" i="1"/>
  <c r="M820" i="1"/>
  <c r="A733" i="1"/>
  <c r="N855" i="1"/>
  <c r="M1529" i="1"/>
  <c r="P1432" i="1"/>
  <c r="B1440" i="1"/>
  <c r="L1456" i="1"/>
  <c r="K1472" i="1"/>
  <c r="B1480" i="1"/>
  <c r="Q1496" i="1"/>
  <c r="N1512" i="1"/>
  <c r="M1528" i="1"/>
  <c r="Q1536" i="1"/>
  <c r="R1552" i="1"/>
  <c r="O753" i="1"/>
  <c r="J1660" i="1"/>
  <c r="P1454" i="1"/>
  <c r="O1478" i="1"/>
  <c r="K1494" i="1"/>
  <c r="Q1510" i="1"/>
  <c r="R1534" i="1"/>
  <c r="O1542" i="1"/>
  <c r="K1550" i="1"/>
  <c r="J1430" i="1"/>
  <c r="M1438" i="1"/>
  <c r="R1462" i="1"/>
  <c r="A1470" i="1"/>
  <c r="L1502" i="1"/>
  <c r="Q1558" i="1"/>
  <c r="P1499" i="1"/>
  <c r="R1432" i="1"/>
  <c r="O1448" i="1"/>
  <c r="Q1472" i="1"/>
  <c r="P1488" i="1"/>
  <c r="K1504" i="1"/>
  <c r="O1512" i="1"/>
  <c r="R1528" i="1"/>
  <c r="M1544" i="1"/>
  <c r="N1560" i="1"/>
  <c r="Q751" i="1"/>
  <c r="P789" i="1"/>
  <c r="Q821" i="1"/>
  <c r="O756" i="1"/>
  <c r="P846" i="1"/>
  <c r="R847" i="1"/>
  <c r="B759" i="1"/>
  <c r="N734" i="1"/>
  <c r="R772" i="1"/>
  <c r="L1879" i="1"/>
  <c r="Q1432" i="1"/>
  <c r="L1448" i="1"/>
  <c r="P1464" i="1"/>
  <c r="O1472" i="1"/>
  <c r="Q1488" i="1"/>
  <c r="L1504" i="1"/>
  <c r="B1512" i="1"/>
  <c r="J1528" i="1"/>
  <c r="K1544" i="1"/>
  <c r="M1560" i="1"/>
  <c r="N791" i="1"/>
  <c r="K1448" i="1"/>
  <c r="N1464" i="1"/>
  <c r="B1488" i="1"/>
  <c r="L1520" i="1"/>
  <c r="L1560" i="1"/>
  <c r="M791" i="1"/>
  <c r="O1716" i="1"/>
  <c r="A1716" i="1"/>
  <c r="M1716" i="1"/>
  <c r="M1690" i="1"/>
  <c r="J1690" i="1"/>
  <c r="R1977" i="1"/>
  <c r="A1977" i="1"/>
  <c r="M1992" i="1"/>
  <c r="L2002" i="1"/>
  <c r="M2017" i="1"/>
  <c r="N2017" i="1"/>
  <c r="M66" i="1"/>
  <c r="O1602" i="1"/>
  <c r="N23" i="1"/>
  <c r="Q504" i="1"/>
  <c r="K504" i="1"/>
  <c r="Q1704" i="1"/>
  <c r="A1704" i="1"/>
  <c r="R362" i="1"/>
  <c r="B362" i="1"/>
  <c r="M362" i="1"/>
  <c r="P362" i="1"/>
  <c r="N478" i="1"/>
  <c r="M478" i="1"/>
  <c r="B32" i="1"/>
  <c r="Q32" i="1"/>
  <c r="A56" i="1"/>
  <c r="O56" i="1"/>
  <c r="L1715" i="1"/>
  <c r="K1715" i="1"/>
  <c r="P1970" i="1"/>
  <c r="A1970" i="1"/>
  <c r="Q1970" i="1"/>
  <c r="B1970" i="1"/>
  <c r="J1970" i="1"/>
  <c r="L1970" i="1"/>
  <c r="A2016" i="1"/>
  <c r="M2016" i="1"/>
  <c r="M2001" i="1"/>
  <c r="J2001" i="1"/>
  <c r="K2001" i="1"/>
  <c r="L66" i="1"/>
  <c r="M1602" i="1"/>
  <c r="M1557" i="1"/>
  <c r="N1557" i="1"/>
  <c r="O1557" i="1"/>
  <c r="P1557" i="1"/>
  <c r="Q1557" i="1"/>
  <c r="J1557" i="1"/>
  <c r="L1557" i="1"/>
  <c r="A1549" i="1"/>
  <c r="L1549" i="1"/>
  <c r="K1549" i="1"/>
  <c r="M1549" i="1"/>
  <c r="N1549" i="1"/>
  <c r="O1549" i="1"/>
  <c r="P1549" i="1"/>
  <c r="B1549" i="1"/>
  <c r="R1549" i="1"/>
  <c r="Q1541" i="1"/>
  <c r="A1541" i="1"/>
  <c r="J1541" i="1"/>
  <c r="B1541" i="1"/>
  <c r="R1541" i="1"/>
  <c r="L1541" i="1"/>
  <c r="K1541" i="1"/>
  <c r="M1541" i="1"/>
  <c r="P1541" i="1"/>
  <c r="N1533" i="1"/>
  <c r="O1533" i="1"/>
  <c r="P1533" i="1"/>
  <c r="Q1533" i="1"/>
  <c r="A1533" i="1"/>
  <c r="J1533" i="1"/>
  <c r="M1533" i="1"/>
  <c r="B1525" i="1"/>
  <c r="R1525" i="1"/>
  <c r="L1525" i="1"/>
  <c r="K1525" i="1"/>
  <c r="M1525" i="1"/>
  <c r="N1525" i="1"/>
  <c r="O1525" i="1"/>
  <c r="A1525" i="1"/>
  <c r="J1525" i="1"/>
  <c r="P1517" i="1"/>
  <c r="Q1517" i="1"/>
  <c r="A1517" i="1"/>
  <c r="J1517" i="1"/>
  <c r="B1517" i="1"/>
  <c r="R1517" i="1"/>
  <c r="L1517" i="1"/>
  <c r="K1517" i="1"/>
  <c r="O1517" i="1"/>
  <c r="R1509" i="1"/>
  <c r="M1509" i="1"/>
  <c r="K1509" i="1"/>
  <c r="L1509" i="1"/>
  <c r="N1509" i="1"/>
  <c r="J1509" i="1"/>
  <c r="Q1509" i="1"/>
  <c r="A1501" i="1"/>
  <c r="N1501" i="1"/>
  <c r="B1501" i="1"/>
  <c r="O1501" i="1"/>
  <c r="J1501" i="1"/>
  <c r="Q1501" i="1"/>
  <c r="R1501" i="1"/>
  <c r="L1501" i="1"/>
  <c r="K1501" i="1"/>
  <c r="M1493" i="1"/>
  <c r="P1493" i="1"/>
  <c r="O1493" i="1"/>
  <c r="A1493" i="1"/>
  <c r="Q1493" i="1"/>
  <c r="B1493" i="1"/>
  <c r="K1493" i="1"/>
  <c r="L1493" i="1"/>
  <c r="J1485" i="1"/>
  <c r="Q1485" i="1"/>
  <c r="R1485" i="1"/>
  <c r="L1485" i="1"/>
  <c r="M1485" i="1"/>
  <c r="P1485" i="1"/>
  <c r="B1485" i="1"/>
  <c r="O1485" i="1"/>
  <c r="O1477" i="1"/>
  <c r="A1477" i="1"/>
  <c r="Q1477" i="1"/>
  <c r="B1477" i="1"/>
  <c r="K1477" i="1"/>
  <c r="J1477" i="1"/>
  <c r="N1477" i="1"/>
  <c r="R1477" i="1"/>
  <c r="P1477" i="1"/>
  <c r="L1469" i="1"/>
  <c r="M1469" i="1"/>
  <c r="P1469" i="1"/>
  <c r="K1469" i="1"/>
  <c r="A1469" i="1"/>
  <c r="N1469" i="1"/>
  <c r="R1469" i="1"/>
  <c r="B1461" i="1"/>
  <c r="K1461" i="1"/>
  <c r="J1461" i="1"/>
  <c r="N1461" i="1"/>
  <c r="R1461" i="1"/>
  <c r="L1461" i="1"/>
  <c r="M1461" i="1"/>
  <c r="A1461" i="1"/>
  <c r="Q1461" i="1"/>
  <c r="P1453" i="1"/>
  <c r="K1453" i="1"/>
  <c r="A1453" i="1"/>
  <c r="N1453" i="1"/>
  <c r="B1453" i="1"/>
  <c r="O1453" i="1"/>
  <c r="J1453" i="1"/>
  <c r="Q1453" i="1"/>
  <c r="M1453" i="1"/>
  <c r="M1445" i="1"/>
  <c r="O1445" i="1"/>
  <c r="Q1445" i="1"/>
  <c r="K1445" i="1"/>
  <c r="J1445" i="1"/>
  <c r="P1445" i="1"/>
  <c r="R1445" i="1"/>
  <c r="A1437" i="1"/>
  <c r="K1437" i="1"/>
  <c r="B1437" i="1"/>
  <c r="M1437" i="1"/>
  <c r="P1437" i="1"/>
  <c r="Q1437" i="1"/>
  <c r="J1437" i="1"/>
  <c r="R1437" i="1"/>
  <c r="O1437" i="1"/>
  <c r="L1429" i="1"/>
  <c r="M1429" i="1"/>
  <c r="Q1429" i="1"/>
  <c r="A1429" i="1"/>
  <c r="K1429" i="1"/>
  <c r="B1429" i="1"/>
  <c r="N1429" i="1"/>
  <c r="R1429" i="1"/>
  <c r="L671" i="1"/>
  <c r="N671" i="1"/>
  <c r="J268" i="1"/>
  <c r="B268" i="1"/>
  <c r="K268" i="1"/>
  <c r="M1698" i="1"/>
  <c r="A1698" i="1"/>
  <c r="J1698" i="1"/>
  <c r="B319" i="1"/>
  <c r="J319" i="1"/>
  <c r="P1971" i="1"/>
  <c r="L1971" i="1"/>
  <c r="Q1977" i="1"/>
  <c r="Q1992" i="1"/>
  <c r="J1992" i="1"/>
  <c r="R2002" i="1"/>
  <c r="K2017" i="1"/>
  <c r="A2017" i="1"/>
  <c r="B66" i="1"/>
  <c r="L1602" i="1"/>
  <c r="A1939" i="1"/>
  <c r="Q1939" i="1"/>
  <c r="R697" i="1"/>
  <c r="N697" i="1"/>
  <c r="P1977" i="1"/>
  <c r="P1992" i="1"/>
  <c r="B1992" i="1"/>
  <c r="J2002" i="1"/>
  <c r="R2017" i="1"/>
  <c r="R66" i="1"/>
  <c r="K1602" i="1"/>
  <c r="O671" i="1"/>
  <c r="M361" i="1"/>
  <c r="J150" i="1"/>
  <c r="N1437" i="1"/>
  <c r="O1461" i="1"/>
  <c r="N1485" i="1"/>
  <c r="P1509" i="1"/>
  <c r="K1533" i="1"/>
  <c r="K1557" i="1"/>
  <c r="J1639" i="1"/>
  <c r="A1639" i="1"/>
  <c r="J1977" i="1"/>
  <c r="B1977" i="1"/>
  <c r="R1992" i="1"/>
  <c r="K2002" i="1"/>
  <c r="L2017" i="1"/>
  <c r="B2017" i="1"/>
  <c r="O1977" i="1"/>
  <c r="O1992" i="1"/>
  <c r="A1992" i="1"/>
  <c r="Q2002" i="1"/>
  <c r="J2017" i="1"/>
  <c r="K66" i="1"/>
  <c r="R1602" i="1"/>
  <c r="Q677" i="1"/>
  <c r="Q1639" i="1"/>
  <c r="L1704" i="1"/>
  <c r="A311" i="1"/>
  <c r="J311" i="1"/>
  <c r="M311" i="1"/>
  <c r="M1955" i="1"/>
  <c r="Q1955" i="1"/>
  <c r="N1955" i="1"/>
  <c r="N1977" i="1"/>
  <c r="N1992" i="1"/>
  <c r="O2002" i="1"/>
  <c r="P2002" i="1"/>
  <c r="Q2017" i="1"/>
  <c r="Q66" i="1"/>
  <c r="B1602" i="1"/>
  <c r="O677" i="1"/>
  <c r="O55" i="1"/>
  <c r="L1976" i="1"/>
  <c r="N1445" i="1"/>
  <c r="Q1469" i="1"/>
  <c r="A1485" i="1"/>
  <c r="B1509" i="1"/>
  <c r="L1533" i="1"/>
  <c r="B1557" i="1"/>
  <c r="N1625" i="1"/>
  <c r="M1625" i="1"/>
  <c r="N2002" i="1"/>
  <c r="P66" i="1"/>
  <c r="A1602" i="1"/>
  <c r="M154" i="1"/>
  <c r="A1690" i="1"/>
  <c r="Q683" i="1"/>
  <c r="B55" i="1"/>
  <c r="Q1352" i="1"/>
  <c r="Q1390" i="1"/>
  <c r="M1375" i="1"/>
  <c r="O1328" i="1"/>
  <c r="Q1336" i="1"/>
  <c r="K1344" i="1"/>
  <c r="J1360" i="1"/>
  <c r="P1368" i="1"/>
  <c r="J1398" i="1"/>
  <c r="J1406" i="1"/>
  <c r="R1414" i="1"/>
  <c r="R1422" i="1"/>
  <c r="O1422" i="1"/>
  <c r="M727" i="1"/>
  <c r="A829" i="1"/>
  <c r="Q693" i="1"/>
  <c r="Q70" i="1"/>
  <c r="P225" i="1"/>
  <c r="M1569" i="1"/>
  <c r="K1352" i="1"/>
  <c r="M1390" i="1"/>
  <c r="P1375" i="1"/>
  <c r="J1328" i="1"/>
  <c r="R1336" i="1"/>
  <c r="M1336" i="1"/>
  <c r="N1344" i="1"/>
  <c r="O1360" i="1"/>
  <c r="J1368" i="1"/>
  <c r="B167" i="1"/>
  <c r="K1398" i="1"/>
  <c r="P1406" i="1"/>
  <c r="M1414" i="1"/>
  <c r="J1422" i="1"/>
  <c r="M733" i="1"/>
  <c r="R759" i="1"/>
  <c r="Q791" i="1"/>
  <c r="K1390" i="1"/>
  <c r="O1375" i="1"/>
  <c r="R1328" i="1"/>
  <c r="P1336" i="1"/>
  <c r="R1344" i="1"/>
  <c r="M1344" i="1"/>
  <c r="N1360" i="1"/>
  <c r="O1368" i="1"/>
  <c r="Q1398" i="1"/>
  <c r="M1406" i="1"/>
  <c r="J1414" i="1"/>
  <c r="P1422" i="1"/>
  <c r="O359" i="1"/>
  <c r="N219" i="1"/>
  <c r="N1707" i="1"/>
  <c r="J1878" i="1"/>
  <c r="R1922" i="1"/>
  <c r="N1352" i="1"/>
  <c r="L1390" i="1"/>
  <c r="R1375" i="1"/>
  <c r="N1375" i="1"/>
  <c r="P1328" i="1"/>
  <c r="L1336" i="1"/>
  <c r="P1344" i="1"/>
  <c r="P1360" i="1"/>
  <c r="M1360" i="1"/>
  <c r="N1368" i="1"/>
  <c r="N591" i="1"/>
  <c r="R1398" i="1"/>
  <c r="O1398" i="1"/>
  <c r="Q1406" i="1"/>
  <c r="P1414" i="1"/>
  <c r="L1422" i="1"/>
  <c r="R739" i="1"/>
  <c r="Q765" i="1"/>
  <c r="A803" i="1"/>
  <c r="Q1895" i="1"/>
  <c r="K565" i="1"/>
  <c r="A359" i="1"/>
  <c r="L219" i="1"/>
  <c r="L1707" i="1"/>
  <c r="P1878" i="1"/>
  <c r="K1712" i="1"/>
  <c r="R719" i="1"/>
  <c r="A44" i="1"/>
  <c r="J1352" i="1"/>
  <c r="M1352" i="1"/>
  <c r="J1390" i="1"/>
  <c r="K1375" i="1"/>
  <c r="L1328" i="1"/>
  <c r="K1336" i="1"/>
  <c r="Q1344" i="1"/>
  <c r="K1360" i="1"/>
  <c r="Q1368" i="1"/>
  <c r="M1368" i="1"/>
  <c r="K167" i="1"/>
  <c r="P1398" i="1"/>
  <c r="N1406" i="1"/>
  <c r="O1406" i="1"/>
  <c r="Q1414" i="1"/>
  <c r="K1422" i="1"/>
  <c r="A739" i="1"/>
  <c r="B771" i="1"/>
  <c r="J808" i="1"/>
  <c r="A1895" i="1"/>
  <c r="Q251" i="1"/>
  <c r="R219" i="1"/>
  <c r="A1707" i="1"/>
  <c r="A1878" i="1"/>
  <c r="O719" i="1"/>
  <c r="R1352" i="1"/>
  <c r="N1390" i="1"/>
  <c r="Q1328" i="1"/>
  <c r="J1336" i="1"/>
  <c r="L1344" i="1"/>
  <c r="L1360" i="1"/>
  <c r="R1368" i="1"/>
  <c r="Q167" i="1"/>
  <c r="L1398" i="1"/>
  <c r="L1406" i="1"/>
  <c r="K1414" i="1"/>
  <c r="O1414" i="1"/>
  <c r="Q1422" i="1"/>
  <c r="P727" i="1"/>
  <c r="P829" i="1"/>
  <c r="O66" i="1"/>
  <c r="N1602" i="1"/>
  <c r="P154" i="1"/>
  <c r="Q154" i="1"/>
  <c r="P319" i="1"/>
  <c r="P311" i="1"/>
  <c r="P1698" i="1"/>
  <c r="Q1690" i="1"/>
  <c r="O268" i="1"/>
  <c r="J671" i="1"/>
  <c r="M677" i="1"/>
  <c r="P683" i="1"/>
  <c r="M697" i="1"/>
  <c r="M1639" i="1"/>
  <c r="J1716" i="1"/>
  <c r="J55" i="1"/>
  <c r="P1939" i="1"/>
  <c r="R221" i="1"/>
  <c r="P23" i="1"/>
  <c r="N609" i="1"/>
  <c r="K609" i="1"/>
  <c r="N154" i="1"/>
  <c r="B154" i="1"/>
  <c r="O319" i="1"/>
  <c r="O311" i="1"/>
  <c r="O1698" i="1"/>
  <c r="P1690" i="1"/>
  <c r="N268" i="1"/>
  <c r="R671" i="1"/>
  <c r="K677" i="1"/>
  <c r="N683" i="1"/>
  <c r="L697" i="1"/>
  <c r="L1639" i="1"/>
  <c r="Q1716" i="1"/>
  <c r="R55" i="1"/>
  <c r="B23" i="1"/>
  <c r="L154" i="1"/>
  <c r="A154" i="1"/>
  <c r="A319" i="1"/>
  <c r="N311" i="1"/>
  <c r="N1698" i="1"/>
  <c r="N1690" i="1"/>
  <c r="R268" i="1"/>
  <c r="P671" i="1"/>
  <c r="J677" i="1"/>
  <c r="K683" i="1"/>
  <c r="K697" i="1"/>
  <c r="R1639" i="1"/>
  <c r="P1716" i="1"/>
  <c r="P55" i="1"/>
  <c r="L1625" i="1"/>
  <c r="M1683" i="1"/>
  <c r="R1683" i="1"/>
  <c r="L1683" i="1"/>
  <c r="O154" i="1"/>
  <c r="K247" i="1"/>
  <c r="R247" i="1"/>
  <c r="P1633" i="1"/>
  <c r="J1633" i="1"/>
  <c r="K1633" i="1"/>
  <c r="J1625" i="1"/>
  <c r="A1625" i="1"/>
  <c r="R1625" i="1"/>
  <c r="B1625" i="1"/>
  <c r="K1625" i="1"/>
  <c r="O1625" i="1"/>
  <c r="P1625" i="1"/>
  <c r="Q1625" i="1"/>
  <c r="A1874" i="1"/>
  <c r="P1874" i="1"/>
  <c r="R1874" i="1"/>
  <c r="K1874" i="1"/>
  <c r="B1914" i="1"/>
  <c r="O1914" i="1"/>
  <c r="P1914" i="1"/>
  <c r="M1939" i="1"/>
  <c r="N1939" i="1"/>
  <c r="O1939" i="1"/>
  <c r="B1939" i="1"/>
  <c r="J1939" i="1"/>
  <c r="K1939" i="1"/>
  <c r="R1939" i="1"/>
  <c r="L1939" i="1"/>
  <c r="O229" i="1"/>
  <c r="P229" i="1"/>
  <c r="P221" i="1"/>
  <c r="Q221" i="1"/>
  <c r="J221" i="1"/>
  <c r="B221" i="1"/>
  <c r="L221" i="1"/>
  <c r="N221" i="1"/>
  <c r="M221" i="1"/>
  <c r="O221" i="1"/>
  <c r="K74" i="1"/>
  <c r="Q74" i="1"/>
  <c r="J74" i="1"/>
  <c r="R74" i="1"/>
  <c r="N74" i="1"/>
  <c r="J477" i="1"/>
  <c r="K477" i="1"/>
  <c r="R405" i="1"/>
  <c r="B405" i="1"/>
  <c r="M405" i="1"/>
  <c r="O405" i="1"/>
  <c r="L405" i="1"/>
  <c r="M23" i="1"/>
  <c r="O23" i="1"/>
  <c r="R23" i="1"/>
  <c r="K23" i="1"/>
  <c r="Q23" i="1"/>
  <c r="J23" i="1"/>
  <c r="L23" i="1"/>
  <c r="M39" i="1"/>
  <c r="J39" i="1"/>
  <c r="N39" i="1"/>
  <c r="O39" i="1"/>
  <c r="P39" i="1"/>
  <c r="A39" i="1"/>
  <c r="Q39" i="1"/>
  <c r="B39" i="1"/>
  <c r="R39" i="1"/>
  <c r="L55" i="1"/>
  <c r="A55" i="1"/>
  <c r="Q55" i="1"/>
  <c r="L1566" i="1"/>
  <c r="Q1566" i="1"/>
  <c r="J1566" i="1"/>
  <c r="R1566" i="1"/>
  <c r="B1566" i="1"/>
  <c r="M1566" i="1"/>
  <c r="K1716" i="1"/>
  <c r="R1716" i="1"/>
  <c r="N1716" i="1"/>
  <c r="K1639" i="1"/>
  <c r="O1639" i="1"/>
  <c r="N1639" i="1"/>
  <c r="N703" i="1"/>
  <c r="Q703" i="1"/>
  <c r="R703" i="1"/>
  <c r="K703" i="1"/>
  <c r="L703" i="1"/>
  <c r="M703" i="1"/>
  <c r="B697" i="1"/>
  <c r="O697" i="1"/>
  <c r="J697" i="1"/>
  <c r="L683" i="1"/>
  <c r="M683" i="1"/>
  <c r="A677" i="1"/>
  <c r="N677" i="1"/>
  <c r="L677" i="1"/>
  <c r="Q671" i="1"/>
  <c r="A671" i="1"/>
  <c r="K671" i="1"/>
  <c r="P268" i="1"/>
  <c r="Q268" i="1"/>
  <c r="L268" i="1"/>
  <c r="B1690" i="1"/>
  <c r="K1690" i="1"/>
  <c r="O1690" i="1"/>
  <c r="Q1698" i="1"/>
  <c r="B1698" i="1"/>
  <c r="K1698" i="1"/>
  <c r="Q311" i="1"/>
  <c r="B311" i="1"/>
  <c r="K311" i="1"/>
  <c r="N319" i="1"/>
  <c r="M319" i="1"/>
  <c r="Q319" i="1"/>
  <c r="J1971" i="1"/>
  <c r="Q1971" i="1"/>
  <c r="R1971" i="1"/>
  <c r="M1971" i="1"/>
  <c r="N1971" i="1"/>
  <c r="A1971" i="1"/>
  <c r="O1971" i="1"/>
  <c r="A854" i="1"/>
  <c r="N854" i="1"/>
  <c r="B854" i="1"/>
  <c r="P854" i="1"/>
  <c r="Q854" i="1"/>
  <c r="O854" i="1"/>
  <c r="R854" i="1"/>
  <c r="K854" i="1"/>
  <c r="L854" i="1"/>
  <c r="M854" i="1"/>
  <c r="K848" i="1"/>
  <c r="L848" i="1"/>
  <c r="M848" i="1"/>
  <c r="B848" i="1"/>
  <c r="P848" i="1"/>
  <c r="Q848" i="1"/>
  <c r="O848" i="1"/>
  <c r="J848" i="1"/>
  <c r="R848" i="1"/>
  <c r="M834" i="1"/>
  <c r="A834" i="1"/>
  <c r="N834" i="1"/>
  <c r="B834" i="1"/>
  <c r="P834" i="1"/>
  <c r="J834" i="1"/>
  <c r="R834" i="1"/>
  <c r="K834" i="1"/>
  <c r="L834" i="1"/>
  <c r="R828" i="1"/>
  <c r="K828" i="1"/>
  <c r="L828" i="1"/>
  <c r="B828" i="1"/>
  <c r="N828" i="1"/>
  <c r="A828" i="1"/>
  <c r="P828" i="1"/>
  <c r="Q828" i="1"/>
  <c r="O828" i="1"/>
  <c r="J828" i="1"/>
  <c r="A822" i="1"/>
  <c r="P822" i="1"/>
  <c r="Q822" i="1"/>
  <c r="O822" i="1"/>
  <c r="J822" i="1"/>
  <c r="K822" i="1"/>
  <c r="L822" i="1"/>
  <c r="M822" i="1"/>
  <c r="B822" i="1"/>
  <c r="N822" i="1"/>
  <c r="L816" i="1"/>
  <c r="M816" i="1"/>
  <c r="B816" i="1"/>
  <c r="N816" i="1"/>
  <c r="Q816" i="1"/>
  <c r="O816" i="1"/>
  <c r="J816" i="1"/>
  <c r="R816" i="1"/>
  <c r="K816" i="1"/>
  <c r="B802" i="1"/>
  <c r="N802" i="1"/>
  <c r="A802" i="1"/>
  <c r="P802" i="1"/>
  <c r="Q802" i="1"/>
  <c r="O802" i="1"/>
  <c r="R802" i="1"/>
  <c r="K802" i="1"/>
  <c r="L802" i="1"/>
  <c r="M802" i="1"/>
  <c r="K796" i="1"/>
  <c r="L796" i="1"/>
  <c r="M796" i="1"/>
  <c r="A796" i="1"/>
  <c r="P796" i="1"/>
  <c r="Q796" i="1"/>
  <c r="O796" i="1"/>
  <c r="J796" i="1"/>
  <c r="R796" i="1"/>
  <c r="Q790" i="1"/>
  <c r="O790" i="1"/>
  <c r="J790" i="1"/>
  <c r="R790" i="1"/>
  <c r="L790" i="1"/>
  <c r="M790" i="1"/>
  <c r="B790" i="1"/>
  <c r="N790" i="1"/>
  <c r="A790" i="1"/>
  <c r="P790" i="1"/>
  <c r="O784" i="1"/>
  <c r="B784" i="1"/>
  <c r="P784" i="1"/>
  <c r="A784" i="1"/>
  <c r="Q784" i="1"/>
  <c r="M784" i="1"/>
  <c r="N784" i="1"/>
  <c r="J784" i="1"/>
  <c r="L784" i="1"/>
  <c r="A770" i="1"/>
  <c r="L770" i="1"/>
  <c r="K770" i="1"/>
  <c r="J770" i="1"/>
  <c r="M770" i="1"/>
  <c r="O770" i="1"/>
  <c r="P770" i="1"/>
  <c r="Q770" i="1"/>
  <c r="B770" i="1"/>
  <c r="R770" i="1"/>
  <c r="J764" i="1"/>
  <c r="L764" i="1"/>
  <c r="B764" i="1"/>
  <c r="P764" i="1"/>
  <c r="K764" i="1"/>
  <c r="R764" i="1"/>
  <c r="M764" i="1"/>
  <c r="N764" i="1"/>
  <c r="O764" i="1"/>
  <c r="M758" i="1"/>
  <c r="N758" i="1"/>
  <c r="O758" i="1"/>
  <c r="R758" i="1"/>
  <c r="A758" i="1"/>
  <c r="Q758" i="1"/>
  <c r="B758" i="1"/>
  <c r="P758" i="1"/>
  <c r="K758" i="1"/>
  <c r="L758" i="1"/>
  <c r="A752" i="1"/>
  <c r="L752" i="1"/>
  <c r="B752" i="1"/>
  <c r="P752" i="1"/>
  <c r="K752" i="1"/>
  <c r="Q752" i="1"/>
  <c r="N752" i="1"/>
  <c r="O752" i="1"/>
  <c r="J752" i="1"/>
  <c r="R752" i="1"/>
  <c r="K738" i="1"/>
  <c r="P738" i="1"/>
  <c r="M738" i="1"/>
  <c r="N738" i="1"/>
  <c r="J738" i="1"/>
  <c r="R738" i="1"/>
  <c r="A738" i="1"/>
  <c r="L738" i="1"/>
  <c r="B738" i="1"/>
  <c r="Q738" i="1"/>
  <c r="J732" i="1"/>
  <c r="A732" i="1"/>
  <c r="R732" i="1"/>
  <c r="B732" i="1"/>
  <c r="L732" i="1"/>
  <c r="M732" i="1"/>
  <c r="N732" i="1"/>
  <c r="O732" i="1"/>
  <c r="P732" i="1"/>
  <c r="N726" i="1"/>
  <c r="O726" i="1"/>
  <c r="P726" i="1"/>
  <c r="A726" i="1"/>
  <c r="R726" i="1"/>
  <c r="B726" i="1"/>
  <c r="Q726" i="1"/>
  <c r="K726" i="1"/>
  <c r="L726" i="1"/>
  <c r="M726" i="1"/>
  <c r="J66" i="1"/>
  <c r="Q1602" i="1"/>
  <c r="K154" i="1"/>
  <c r="K319" i="1"/>
  <c r="L311" i="1"/>
  <c r="L1698" i="1"/>
  <c r="L1690" i="1"/>
  <c r="A268" i="1"/>
  <c r="B671" i="1"/>
  <c r="B677" i="1"/>
  <c r="B683" i="1"/>
  <c r="P697" i="1"/>
  <c r="P1639" i="1"/>
  <c r="L1716" i="1"/>
  <c r="N55" i="1"/>
  <c r="K1971" i="1"/>
  <c r="K39" i="1"/>
  <c r="L74" i="1"/>
  <c r="L593" i="1"/>
  <c r="O593" i="1"/>
  <c r="A593" i="1"/>
  <c r="N848" i="1"/>
  <c r="R319" i="1"/>
  <c r="R311" i="1"/>
  <c r="R1698" i="1"/>
  <c r="R1690" i="1"/>
  <c r="M268" i="1"/>
  <c r="M671" i="1"/>
  <c r="P677" i="1"/>
  <c r="R683" i="1"/>
  <c r="A683" i="1"/>
  <c r="A697" i="1"/>
  <c r="B1639" i="1"/>
  <c r="B1716" i="1"/>
  <c r="M55" i="1"/>
  <c r="B1971" i="1"/>
  <c r="L39" i="1"/>
  <c r="O738" i="1"/>
  <c r="P816" i="1"/>
  <c r="A848" i="1"/>
  <c r="O167" i="1"/>
  <c r="P615" i="1"/>
  <c r="J616" i="1"/>
  <c r="L727" i="1"/>
  <c r="J739" i="1"/>
  <c r="A753" i="1"/>
  <c r="K771" i="1"/>
  <c r="O785" i="1"/>
  <c r="O803" i="1"/>
  <c r="A817" i="1"/>
  <c r="M856" i="1"/>
  <c r="N778" i="1"/>
  <c r="O824" i="1"/>
  <c r="K1895" i="1"/>
  <c r="B1661" i="1"/>
  <c r="N1656" i="1"/>
  <c r="Q616" i="1"/>
  <c r="L759" i="1"/>
  <c r="J771" i="1"/>
  <c r="A785" i="1"/>
  <c r="M803" i="1"/>
  <c r="M823" i="1"/>
  <c r="O849" i="1"/>
  <c r="R1895" i="1"/>
  <c r="P558" i="1"/>
  <c r="A1661" i="1"/>
  <c r="P1655" i="1"/>
  <c r="A12" i="1"/>
  <c r="M829" i="1"/>
  <c r="Q849" i="1"/>
  <c r="B1393" i="1"/>
  <c r="B1653" i="1"/>
  <c r="O1655" i="1"/>
  <c r="B1385" i="1"/>
  <c r="R1669" i="1"/>
  <c r="J1653" i="1"/>
  <c r="A1364" i="1"/>
  <c r="Q1669" i="1"/>
  <c r="K1651" i="1"/>
  <c r="P739" i="1"/>
  <c r="P753" i="1"/>
  <c r="N765" i="1"/>
  <c r="P791" i="1"/>
  <c r="N817" i="1"/>
  <c r="O835" i="1"/>
  <c r="Q855" i="1"/>
  <c r="B804" i="1"/>
  <c r="Q1879" i="1"/>
  <c r="A1953" i="1"/>
  <c r="R1668" i="1"/>
  <c r="K739" i="1"/>
  <c r="N753" i="1"/>
  <c r="L765" i="1"/>
  <c r="R797" i="1"/>
  <c r="M817" i="1"/>
  <c r="P835" i="1"/>
  <c r="Q836" i="1"/>
  <c r="M810" i="1"/>
  <c r="L1953" i="1"/>
  <c r="L1887" i="1"/>
  <c r="M1665" i="1"/>
  <c r="P381" i="1"/>
  <c r="O771" i="1"/>
  <c r="Q785" i="1"/>
  <c r="Q797" i="1"/>
  <c r="B817" i="1"/>
  <c r="B835" i="1"/>
  <c r="M824" i="1"/>
  <c r="M1700" i="1"/>
  <c r="N1702" i="1"/>
  <c r="A1702" i="1"/>
  <c r="J1702" i="1"/>
  <c r="R1702" i="1"/>
  <c r="L1702" i="1"/>
  <c r="M1702" i="1"/>
  <c r="L1710" i="1"/>
  <c r="A1710" i="1"/>
  <c r="J246" i="1"/>
  <c r="B246" i="1"/>
  <c r="M246" i="1"/>
  <c r="N246" i="1"/>
  <c r="O246" i="1"/>
  <c r="R246" i="1"/>
  <c r="L246" i="1"/>
  <c r="A364" i="1"/>
  <c r="N364" i="1"/>
  <c r="B364" i="1"/>
  <c r="O364" i="1"/>
  <c r="Q364" i="1"/>
  <c r="P364" i="1"/>
  <c r="J364" i="1"/>
  <c r="K364" i="1"/>
  <c r="L364" i="1"/>
  <c r="Q230" i="1"/>
  <c r="N230" i="1"/>
  <c r="O230" i="1"/>
  <c r="N222" i="1"/>
  <c r="A222" i="1"/>
  <c r="R222" i="1"/>
  <c r="B222" i="1"/>
  <c r="K222" i="1"/>
  <c r="A262" i="1"/>
  <c r="M262" i="1"/>
  <c r="R262" i="1"/>
  <c r="K262" i="1"/>
  <c r="L1620" i="1"/>
  <c r="J1620" i="1"/>
  <c r="R1620" i="1"/>
  <c r="J266" i="1"/>
  <c r="O266" i="1"/>
  <c r="Q266" i="1"/>
  <c r="A266" i="1"/>
  <c r="K266" i="1"/>
  <c r="R267" i="1"/>
  <c r="M267" i="1"/>
  <c r="O267" i="1"/>
  <c r="N65" i="1"/>
  <c r="A65" i="1"/>
  <c r="K65" i="1"/>
  <c r="A73" i="1"/>
  <c r="O73" i="1"/>
  <c r="M73" i="1"/>
  <c r="Q170" i="1"/>
  <c r="J170" i="1"/>
  <c r="Q321" i="1"/>
  <c r="K313" i="1"/>
  <c r="L313" i="1"/>
  <c r="Q1692" i="1"/>
  <c r="A1692" i="1"/>
  <c r="N675" i="1"/>
  <c r="N721" i="1"/>
  <c r="L213" i="1"/>
  <c r="B213" i="1"/>
  <c r="R17" i="1"/>
  <c r="K1969" i="1"/>
  <c r="L1969" i="1"/>
  <c r="K259" i="1"/>
  <c r="K170" i="1"/>
  <c r="J41" i="1"/>
  <c r="B1705" i="1"/>
  <c r="A1705" i="1"/>
  <c r="N1705" i="1"/>
  <c r="Q1705" i="1"/>
  <c r="K1705" i="1"/>
  <c r="O216" i="1"/>
  <c r="A216" i="1"/>
  <c r="K216" i="1"/>
  <c r="N216" i="1"/>
  <c r="P216" i="1"/>
  <c r="R216" i="1"/>
  <c r="P253" i="1"/>
  <c r="K253" i="1"/>
  <c r="L253" i="1"/>
  <c r="O253" i="1"/>
  <c r="N253" i="1"/>
  <c r="B361" i="1"/>
  <c r="A361" i="1"/>
  <c r="N361" i="1"/>
  <c r="Q361" i="1"/>
  <c r="A1631" i="1"/>
  <c r="R1631" i="1"/>
  <c r="Q1841" i="1"/>
  <c r="A1841" i="1"/>
  <c r="M1841" i="1"/>
  <c r="J1876" i="1"/>
  <c r="N1876" i="1"/>
  <c r="P1897" i="1"/>
  <c r="N1897" i="1"/>
  <c r="L1897" i="1"/>
  <c r="K1916" i="1"/>
  <c r="J1916" i="1"/>
  <c r="R1916" i="1"/>
  <c r="B1941" i="1"/>
  <c r="R1941" i="1"/>
  <c r="M1941" i="1"/>
  <c r="A227" i="1"/>
  <c r="K227" i="1"/>
  <c r="B68" i="1"/>
  <c r="M68" i="1"/>
  <c r="N68" i="1"/>
  <c r="Q68" i="1"/>
  <c r="L68" i="1"/>
  <c r="A68" i="1"/>
  <c r="K1596" i="1"/>
  <c r="A1596" i="1"/>
  <c r="M1596" i="1"/>
  <c r="K695" i="1"/>
  <c r="M695" i="1"/>
  <c r="A689" i="1"/>
  <c r="B689" i="1"/>
  <c r="K689" i="1"/>
  <c r="N689" i="1"/>
  <c r="J253" i="1"/>
  <c r="B1916" i="1"/>
  <c r="N1556" i="1"/>
  <c r="B1556" i="1"/>
  <c r="M1556" i="1"/>
  <c r="O1556" i="1"/>
  <c r="P1556" i="1"/>
  <c r="R1556" i="1"/>
  <c r="K1556" i="1"/>
  <c r="A1556" i="1"/>
  <c r="L1556" i="1"/>
  <c r="N1540" i="1"/>
  <c r="K1540" i="1"/>
  <c r="L1540" i="1"/>
  <c r="B1540" i="1"/>
  <c r="O1540" i="1"/>
  <c r="Q1540" i="1"/>
  <c r="J1540" i="1"/>
  <c r="A1532" i="1"/>
  <c r="B1532" i="1"/>
  <c r="B1524" i="1"/>
  <c r="M1524" i="1"/>
  <c r="N1524" i="1"/>
  <c r="P1524" i="1"/>
  <c r="Q1524" i="1"/>
  <c r="R1524" i="1"/>
  <c r="L1524" i="1"/>
  <c r="A1524" i="1"/>
  <c r="J1508" i="1"/>
  <c r="Q1508" i="1"/>
  <c r="A1508" i="1"/>
  <c r="R1508" i="1"/>
  <c r="L1508" i="1"/>
  <c r="O1508" i="1"/>
  <c r="P1500" i="1"/>
  <c r="B1500" i="1"/>
  <c r="A1492" i="1"/>
  <c r="O1492" i="1"/>
  <c r="B1492" i="1"/>
  <c r="P1492" i="1"/>
  <c r="K1492" i="1"/>
  <c r="R1492" i="1"/>
  <c r="M1492" i="1"/>
  <c r="Q1492" i="1"/>
  <c r="J1492" i="1"/>
  <c r="L1492" i="1"/>
  <c r="A1484" i="1"/>
  <c r="B1484" i="1"/>
  <c r="M1484" i="1"/>
  <c r="P1484" i="1"/>
  <c r="R1484" i="1"/>
  <c r="L1484" i="1"/>
  <c r="A1476" i="1"/>
  <c r="O1476" i="1"/>
  <c r="B1476" i="1"/>
  <c r="K1476" i="1"/>
  <c r="K1468" i="1"/>
  <c r="R1468" i="1"/>
  <c r="J1460" i="1"/>
  <c r="B1460" i="1"/>
  <c r="K1460" i="1"/>
  <c r="M1460" i="1"/>
  <c r="L1460" i="1"/>
  <c r="O1460" i="1"/>
  <c r="R1460" i="1"/>
  <c r="O1452" i="1"/>
  <c r="B1452" i="1"/>
  <c r="J1452" i="1"/>
  <c r="L1452" i="1"/>
  <c r="O1444" i="1"/>
  <c r="P1444" i="1"/>
  <c r="J1444" i="1"/>
  <c r="A1444" i="1"/>
  <c r="L1444" i="1"/>
  <c r="Q1444" i="1"/>
  <c r="R1444" i="1"/>
  <c r="K1444" i="1"/>
  <c r="M1444" i="1"/>
  <c r="R1436" i="1"/>
  <c r="A1436" i="1"/>
  <c r="B1436" i="1"/>
  <c r="K1436" i="1"/>
  <c r="J1436" i="1"/>
  <c r="N1436" i="1"/>
  <c r="L1436" i="1"/>
  <c r="O1436" i="1"/>
  <c r="B1428" i="1"/>
  <c r="O1428" i="1"/>
  <c r="N1428" i="1"/>
  <c r="J216" i="1"/>
  <c r="Q689" i="1"/>
  <c r="Q1876" i="1"/>
  <c r="B1444" i="1"/>
  <c r="N1484" i="1"/>
  <c r="K321" i="1"/>
  <c r="P721" i="1"/>
  <c r="M1705" i="1"/>
  <c r="R689" i="1"/>
  <c r="Q246" i="1"/>
  <c r="N1492" i="1"/>
  <c r="M1540" i="1"/>
  <c r="P1705" i="1"/>
  <c r="M1631" i="1"/>
  <c r="R1710" i="1"/>
  <c r="J1556" i="1"/>
  <c r="J1524" i="1"/>
  <c r="K1532" i="1"/>
  <c r="P585" i="1"/>
  <c r="R615" i="1"/>
  <c r="P608" i="1"/>
  <c r="L626" i="1"/>
  <c r="B1558" i="1"/>
  <c r="O1427" i="1"/>
  <c r="A1483" i="1"/>
  <c r="P847" i="1"/>
  <c r="O733" i="1"/>
  <c r="O759" i="1"/>
  <c r="P771" i="1"/>
  <c r="R785" i="1"/>
  <c r="A791" i="1"/>
  <c r="B823" i="1"/>
  <c r="P855" i="1"/>
  <c r="J734" i="1"/>
  <c r="K778" i="1"/>
  <c r="P1953" i="1"/>
  <c r="B1887" i="1"/>
  <c r="Q1884" i="1"/>
  <c r="M558" i="1"/>
  <c r="A566" i="1"/>
  <c r="B1669" i="1"/>
  <c r="B1649" i="1"/>
  <c r="K1667" i="1"/>
  <c r="O1663" i="1"/>
  <c r="L1658" i="1"/>
  <c r="R1652" i="1"/>
  <c r="M1649" i="1"/>
  <c r="P1712" i="1"/>
  <c r="P257" i="1"/>
  <c r="P687" i="1"/>
  <c r="A35" i="1"/>
  <c r="N718" i="1"/>
  <c r="L44" i="1"/>
  <c r="K797" i="1"/>
  <c r="A823" i="1"/>
  <c r="L558" i="1"/>
  <c r="B566" i="1"/>
  <c r="A1425" i="1"/>
  <c r="B1354" i="1"/>
  <c r="B1665" i="1"/>
  <c r="A1649" i="1"/>
  <c r="M1666" i="1"/>
  <c r="Q1662" i="1"/>
  <c r="N1657" i="1"/>
  <c r="K1652" i="1"/>
  <c r="O1648" i="1"/>
  <c r="N255" i="1"/>
  <c r="L687" i="1"/>
  <c r="R19" i="1"/>
  <c r="M718" i="1"/>
  <c r="R44" i="1"/>
  <c r="R165" i="1"/>
  <c r="J596" i="1"/>
  <c r="Q1951" i="1"/>
  <c r="J558" i="1"/>
  <c r="K574" i="1"/>
  <c r="B1409" i="1"/>
  <c r="A1665" i="1"/>
  <c r="L1666" i="1"/>
  <c r="R1660" i="1"/>
  <c r="M1657" i="1"/>
  <c r="J1652" i="1"/>
  <c r="N1648" i="1"/>
  <c r="N1665" i="1"/>
  <c r="K1660" i="1"/>
  <c r="O1656" i="1"/>
  <c r="L1651" i="1"/>
  <c r="P1647" i="1"/>
  <c r="O1647" i="1"/>
  <c r="R1881" i="1"/>
  <c r="B1657" i="1"/>
  <c r="K1668" i="1"/>
  <c r="O1664" i="1"/>
  <c r="L1659" i="1"/>
  <c r="M1650" i="1"/>
  <c r="M1921" i="1"/>
  <c r="P1892" i="1"/>
  <c r="K566" i="1"/>
  <c r="A1657" i="1"/>
  <c r="J1668" i="1"/>
  <c r="N1664" i="1"/>
  <c r="K1659" i="1"/>
  <c r="L1650" i="1"/>
  <c r="R1921" i="1"/>
  <c r="M371" i="1"/>
  <c r="A211" i="1"/>
  <c r="O698" i="1"/>
  <c r="R1960" i="1"/>
  <c r="Q566" i="1"/>
  <c r="L1667" i="1"/>
  <c r="P1663" i="1"/>
  <c r="M1658" i="1"/>
  <c r="N1649" i="1"/>
  <c r="P1945" i="1"/>
  <c r="R1887" i="1"/>
  <c r="R1880" i="1"/>
  <c r="P1947" i="1"/>
  <c r="Q1871" i="1"/>
  <c r="Q1891" i="1"/>
  <c r="R1871" i="1"/>
  <c r="P1952" i="1"/>
  <c r="K1842" i="1"/>
  <c r="L1842" i="1"/>
  <c r="O1842" i="1"/>
  <c r="P1842" i="1"/>
  <c r="Q1842" i="1"/>
  <c r="M1842" i="1"/>
  <c r="J1842" i="1"/>
  <c r="A1842" i="1"/>
  <c r="N1842" i="1"/>
  <c r="Q1872" i="1"/>
  <c r="K1872" i="1"/>
  <c r="R1907" i="1"/>
  <c r="A1907" i="1"/>
  <c r="L1907" i="1"/>
  <c r="N1907" i="1"/>
  <c r="P1907" i="1"/>
  <c r="O1937" i="1"/>
  <c r="J1937" i="1"/>
  <c r="B1937" i="1"/>
  <c r="Q1937" i="1"/>
  <c r="K1937" i="1"/>
  <c r="A1937" i="1"/>
  <c r="R1937" i="1"/>
  <c r="L1937" i="1"/>
  <c r="M1937" i="1"/>
  <c r="N1937" i="1"/>
  <c r="R264" i="1"/>
  <c r="M264" i="1"/>
  <c r="B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P1641" i="1"/>
  <c r="Q1641" i="1"/>
  <c r="R1641" i="1"/>
  <c r="J1641" i="1"/>
  <c r="K1641" i="1"/>
  <c r="L1641" i="1"/>
  <c r="A1641" i="1"/>
  <c r="B1641" i="1"/>
  <c r="M1641" i="1"/>
  <c r="N1641" i="1"/>
  <c r="M685" i="1"/>
  <c r="K685" i="1"/>
  <c r="A685" i="1"/>
  <c r="L685" i="1"/>
  <c r="J685" i="1"/>
  <c r="N685" i="1"/>
  <c r="O685" i="1"/>
  <c r="P685" i="1"/>
  <c r="Q685" i="1"/>
  <c r="R685" i="1"/>
  <c r="J1696" i="1"/>
  <c r="R1696" i="1"/>
  <c r="M1696" i="1"/>
  <c r="A1696" i="1"/>
  <c r="N1696" i="1"/>
  <c r="B1696" i="1"/>
  <c r="O1696" i="1"/>
  <c r="P1696" i="1"/>
  <c r="Q1696" i="1"/>
  <c r="K1696" i="1"/>
  <c r="J309" i="1"/>
  <c r="B309" i="1"/>
  <c r="N309" i="1"/>
  <c r="L309" i="1"/>
  <c r="M309" i="1"/>
  <c r="O309" i="1"/>
  <c r="A309" i="1"/>
  <c r="P309" i="1"/>
  <c r="Q309" i="1"/>
  <c r="R309" i="1"/>
  <c r="L2019" i="1"/>
  <c r="R2019" i="1"/>
  <c r="N2019" i="1"/>
  <c r="O2019" i="1"/>
  <c r="K2019" i="1"/>
  <c r="A2019" i="1"/>
  <c r="Q2019" i="1"/>
  <c r="B1980" i="1"/>
  <c r="O1980" i="1"/>
  <c r="L1980" i="1"/>
  <c r="J1980" i="1"/>
  <c r="K1980" i="1"/>
  <c r="M1980" i="1"/>
  <c r="O72" i="1"/>
  <c r="R1980" i="1"/>
  <c r="Q29" i="1"/>
  <c r="B1842" i="1"/>
  <c r="N505" i="1"/>
  <c r="B505" i="1"/>
  <c r="Q505" i="1"/>
  <c r="K505" i="1"/>
  <c r="L505" i="1"/>
  <c r="L1709" i="1"/>
  <c r="N1709" i="1"/>
  <c r="J1709" i="1"/>
  <c r="Q1709" i="1"/>
  <c r="R1709" i="1"/>
  <c r="J217" i="1"/>
  <c r="Q217" i="1"/>
  <c r="K217" i="1"/>
  <c r="N217" i="1"/>
  <c r="A217" i="1"/>
  <c r="O217" i="1"/>
  <c r="K358" i="1"/>
  <c r="B358" i="1"/>
  <c r="M358" i="1"/>
  <c r="Q358" i="1"/>
  <c r="J358" i="1"/>
  <c r="P1635" i="1"/>
  <c r="L1635" i="1"/>
  <c r="A1635" i="1"/>
  <c r="M1635" i="1"/>
  <c r="B1635" i="1"/>
  <c r="J1635" i="1"/>
  <c r="N1635" i="1"/>
  <c r="O1635" i="1"/>
  <c r="K663" i="1"/>
  <c r="O663" i="1"/>
  <c r="B663" i="1"/>
  <c r="R663" i="1"/>
  <c r="P663" i="1"/>
  <c r="A663" i="1"/>
  <c r="Q663" i="1"/>
  <c r="N663" i="1"/>
  <c r="J663" i="1"/>
  <c r="L663" i="1"/>
  <c r="A13" i="1"/>
  <c r="B13" i="1"/>
  <c r="L37" i="1"/>
  <c r="M37" i="1"/>
  <c r="B37" i="1"/>
  <c r="J37" i="1"/>
  <c r="A37" i="1"/>
  <c r="O37" i="1"/>
  <c r="P37" i="1"/>
  <c r="Q37" i="1"/>
  <c r="K37" i="1"/>
  <c r="N37" i="1"/>
  <c r="R37" i="1"/>
  <c r="L208" i="1"/>
  <c r="B208" i="1"/>
  <c r="J208" i="1"/>
  <c r="K208" i="1"/>
  <c r="N208" i="1"/>
  <c r="O208" i="1"/>
  <c r="P208" i="1"/>
  <c r="Q208" i="1"/>
  <c r="R208" i="1"/>
  <c r="A208" i="1"/>
  <c r="Q1600" i="1"/>
  <c r="R1600" i="1"/>
  <c r="L1600" i="1"/>
  <c r="N1600" i="1"/>
  <c r="O1600" i="1"/>
  <c r="P1600" i="1"/>
  <c r="A1600" i="1"/>
  <c r="B1600" i="1"/>
  <c r="M1600" i="1"/>
  <c r="J1600" i="1"/>
  <c r="B717" i="1"/>
  <c r="O717" i="1"/>
  <c r="A717" i="1"/>
  <c r="L717" i="1"/>
  <c r="J717" i="1"/>
  <c r="R717" i="1"/>
  <c r="K717" i="1"/>
  <c r="M717" i="1"/>
  <c r="N717" i="1"/>
  <c r="P717" i="1"/>
  <c r="N679" i="1"/>
  <c r="O679" i="1"/>
  <c r="M679" i="1"/>
  <c r="J679" i="1"/>
  <c r="R679" i="1"/>
  <c r="K679" i="1"/>
  <c r="L679" i="1"/>
  <c r="P679" i="1"/>
  <c r="A679" i="1"/>
  <c r="Q679" i="1"/>
  <c r="B1672" i="1"/>
  <c r="M1672" i="1"/>
  <c r="Q1672" i="1"/>
  <c r="A1672" i="1"/>
  <c r="O1672" i="1"/>
  <c r="P1672" i="1"/>
  <c r="J1672" i="1"/>
  <c r="R1672" i="1"/>
  <c r="K1672" i="1"/>
  <c r="L1672" i="1"/>
  <c r="A1688" i="1"/>
  <c r="L1688" i="1"/>
  <c r="K1688" i="1"/>
  <c r="N1688" i="1"/>
  <c r="B1688" i="1"/>
  <c r="O1688" i="1"/>
  <c r="P1688" i="1"/>
  <c r="Q1688" i="1"/>
  <c r="J1688" i="1"/>
  <c r="R1688" i="1"/>
  <c r="J2005" i="1"/>
  <c r="A2005" i="1"/>
  <c r="K2005" i="1"/>
  <c r="M2005" i="1"/>
  <c r="L2005" i="1"/>
  <c r="O2005" i="1"/>
  <c r="P2005" i="1"/>
  <c r="L358" i="1"/>
  <c r="R217" i="1"/>
  <c r="P505" i="1"/>
  <c r="L72" i="1"/>
  <c r="Q1980" i="1"/>
  <c r="N2005" i="1"/>
  <c r="L1696" i="1"/>
  <c r="B685" i="1"/>
  <c r="K1600" i="1"/>
  <c r="K1963" i="1"/>
  <c r="R1963" i="1"/>
  <c r="B1963" i="1"/>
  <c r="N223" i="1"/>
  <c r="J223" i="1"/>
  <c r="M223" i="1"/>
  <c r="Q223" i="1"/>
  <c r="A223" i="1"/>
  <c r="O223" i="1"/>
  <c r="R223" i="1"/>
  <c r="K223" i="1"/>
  <c r="B223" i="1"/>
  <c r="P223" i="1"/>
  <c r="L1621" i="1"/>
  <c r="A1621" i="1"/>
  <c r="N1621" i="1"/>
  <c r="B1621" i="1"/>
  <c r="P1621" i="1"/>
  <c r="Q1621" i="1"/>
  <c r="J1621" i="1"/>
  <c r="R1621" i="1"/>
  <c r="K453" i="1"/>
  <c r="B453"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4" i="1"/>
  <c r="L204" i="1"/>
  <c r="K204" i="1"/>
  <c r="A204" i="1"/>
  <c r="N204" i="1"/>
  <c r="J204" i="1"/>
  <c r="R204" i="1"/>
  <c r="M204" i="1"/>
  <c r="O204" i="1"/>
  <c r="P204" i="1"/>
  <c r="R711" i="1"/>
  <c r="M711" i="1"/>
  <c r="Q711" i="1"/>
  <c r="J711" i="1"/>
  <c r="K711" i="1"/>
  <c r="L711" i="1"/>
  <c r="A711" i="1"/>
  <c r="O711" i="1"/>
  <c r="B711" i="1"/>
  <c r="N711" i="1"/>
  <c r="P705" i="1"/>
  <c r="R705" i="1"/>
  <c r="Q705" i="1"/>
  <c r="J705" i="1"/>
  <c r="K705" i="1"/>
  <c r="M705" i="1"/>
  <c r="L705" i="1"/>
  <c r="A705" i="1"/>
  <c r="O705" i="1"/>
  <c r="B705" i="1"/>
  <c r="Q691" i="1"/>
  <c r="N691" i="1"/>
  <c r="O691" i="1"/>
  <c r="P691" i="1"/>
  <c r="J691" i="1"/>
  <c r="R691" i="1"/>
  <c r="K691" i="1"/>
  <c r="M691" i="1"/>
  <c r="A691" i="1"/>
  <c r="L691" i="1"/>
  <c r="R673" i="1"/>
  <c r="L673" i="1"/>
  <c r="B673" i="1"/>
  <c r="M673" i="1"/>
  <c r="J673" i="1"/>
  <c r="K673" i="1"/>
  <c r="N673" i="1"/>
  <c r="O673" i="1"/>
  <c r="Q673" i="1"/>
  <c r="P1574" i="1"/>
  <c r="O1574" i="1"/>
  <c r="J1574" i="1"/>
  <c r="M1574" i="1"/>
  <c r="N1574" i="1"/>
  <c r="A1574" i="1"/>
  <c r="B1574" i="1"/>
  <c r="Q1574" i="1"/>
  <c r="R1574" i="1"/>
  <c r="L1574" i="1"/>
  <c r="A317" i="1"/>
  <c r="N317" i="1"/>
  <c r="L317" i="1"/>
  <c r="K317" i="1"/>
  <c r="M317" i="1"/>
  <c r="O317" i="1"/>
  <c r="B317" i="1"/>
  <c r="P317" i="1"/>
  <c r="Q317" i="1"/>
  <c r="J317" i="1"/>
  <c r="R1995" i="1"/>
  <c r="Q1995" i="1"/>
  <c r="K1995" i="1"/>
  <c r="B1995" i="1"/>
  <c r="M1995" i="1"/>
  <c r="O1995" i="1"/>
  <c r="N1995" i="1"/>
  <c r="R358" i="1"/>
  <c r="B217" i="1"/>
  <c r="M505" i="1"/>
  <c r="Q1907" i="1"/>
  <c r="K72" i="1"/>
  <c r="A1980" i="1"/>
  <c r="B2005" i="1"/>
  <c r="O64" i="1"/>
  <c r="M1688" i="1"/>
  <c r="B691" i="1"/>
  <c r="O1641" i="1"/>
  <c r="O1907" i="1"/>
  <c r="A72" i="1"/>
  <c r="L1995" i="1"/>
  <c r="J2019" i="1"/>
  <c r="Q204" i="1"/>
  <c r="M663" i="1"/>
  <c r="L64" i="1"/>
  <c r="O358" i="1"/>
  <c r="O1709" i="1"/>
  <c r="J505" i="1"/>
  <c r="K1907" i="1"/>
  <c r="P1995" i="1"/>
  <c r="P2019" i="1"/>
  <c r="M1621" i="1"/>
  <c r="N705" i="1"/>
  <c r="M208" i="1"/>
  <c r="M1709" i="1"/>
  <c r="J1995" i="1"/>
  <c r="M2019" i="1"/>
  <c r="K1621" i="1"/>
  <c r="R317" i="1"/>
  <c r="P711" i="1"/>
  <c r="A358" i="1"/>
  <c r="A505" i="1"/>
  <c r="J1907" i="1"/>
  <c r="Q264" i="1"/>
  <c r="N1672" i="1"/>
  <c r="B61" i="1"/>
  <c r="P217" i="1"/>
  <c r="K1709" i="1"/>
  <c r="M1907" i="1"/>
  <c r="R72" i="1"/>
  <c r="P1980" i="1"/>
  <c r="A1995" i="1"/>
  <c r="B2019" i="1"/>
  <c r="A264" i="1"/>
  <c r="K309" i="1"/>
  <c r="P673" i="1"/>
  <c r="Q717" i="1"/>
  <c r="A53" i="1"/>
  <c r="J359" i="1"/>
  <c r="K251" i="1"/>
  <c r="B251" i="1"/>
  <c r="J219" i="1"/>
  <c r="Q1707" i="1"/>
  <c r="L1878" i="1"/>
  <c r="M1982" i="1"/>
  <c r="B1982" i="1"/>
  <c r="N1997" i="1"/>
  <c r="P2007" i="1"/>
  <c r="Q2021" i="1"/>
  <c r="J2021" i="1"/>
  <c r="P361" i="1"/>
  <c r="Q253" i="1"/>
  <c r="B253" i="1"/>
  <c r="M216" i="1"/>
  <c r="R1705" i="1"/>
  <c r="N693" i="1"/>
  <c r="P68" i="1"/>
  <c r="M689" i="1"/>
  <c r="P70" i="1"/>
  <c r="J1922" i="1"/>
  <c r="Q1921" i="1"/>
  <c r="B1712" i="1"/>
  <c r="M257" i="1"/>
  <c r="O225" i="1"/>
  <c r="R1897" i="1"/>
  <c r="R1841" i="1"/>
  <c r="L249" i="1"/>
  <c r="K1704" i="1"/>
  <c r="J1976" i="1"/>
  <c r="P2001" i="1"/>
  <c r="B2016" i="1"/>
  <c r="P1967" i="1"/>
  <c r="A687" i="1"/>
  <c r="N719" i="1"/>
  <c r="B19" i="1"/>
  <c r="J227" i="1"/>
  <c r="P669" i="1"/>
  <c r="O1975" i="1"/>
  <c r="O1915" i="1"/>
  <c r="J713" i="1"/>
  <c r="Q359" i="1"/>
  <c r="O251" i="1"/>
  <c r="A251" i="1"/>
  <c r="Q219" i="1"/>
  <c r="P1707" i="1"/>
  <c r="K1878" i="1"/>
  <c r="L1982" i="1"/>
  <c r="A1982" i="1"/>
  <c r="P1997" i="1"/>
  <c r="O2007" i="1"/>
  <c r="P2021" i="1"/>
  <c r="A2021" i="1"/>
  <c r="O361" i="1"/>
  <c r="M253" i="1"/>
  <c r="A253" i="1"/>
  <c r="L216" i="1"/>
  <c r="J1705" i="1"/>
  <c r="M693" i="1"/>
  <c r="O68" i="1"/>
  <c r="L689" i="1"/>
  <c r="O70" i="1"/>
  <c r="P1922" i="1"/>
  <c r="A1921" i="1"/>
  <c r="A1712" i="1"/>
  <c r="M225" i="1"/>
  <c r="B1967" i="1"/>
  <c r="O211" i="1"/>
  <c r="O35" i="1"/>
  <c r="R693" i="1"/>
  <c r="L693" i="1"/>
  <c r="N70" i="1"/>
  <c r="B1922" i="1"/>
  <c r="B1921" i="1"/>
  <c r="K255" i="1"/>
  <c r="R225" i="1"/>
  <c r="L263" i="1"/>
  <c r="N211" i="1"/>
  <c r="L35" i="1"/>
  <c r="Q158" i="1"/>
  <c r="P1694" i="1"/>
  <c r="N504" i="1"/>
  <c r="P504" i="1"/>
  <c r="J504" i="1"/>
  <c r="B504" i="1"/>
  <c r="M504" i="1"/>
  <c r="L504" i="1"/>
  <c r="B1704" i="1"/>
  <c r="M1704" i="1"/>
  <c r="P1704" i="1"/>
  <c r="J1704" i="1"/>
  <c r="O1704" i="1"/>
  <c r="R1704" i="1"/>
  <c r="K150" i="1"/>
  <c r="B150" i="1"/>
  <c r="P150" i="1"/>
  <c r="N150" i="1"/>
  <c r="O150" i="1"/>
  <c r="R150" i="1"/>
  <c r="A150" i="1"/>
  <c r="R249" i="1"/>
  <c r="Q249" i="1"/>
  <c r="B249" i="1"/>
  <c r="M249" i="1"/>
  <c r="N249" i="1"/>
  <c r="P249" i="1"/>
  <c r="J249" i="1"/>
  <c r="A362" i="1"/>
  <c r="O362" i="1"/>
  <c r="Q362" i="1"/>
  <c r="N362" i="1"/>
  <c r="J362" i="1"/>
  <c r="L362" i="1"/>
  <c r="J1632" i="1"/>
  <c r="L1632" i="1"/>
  <c r="M1632" i="1"/>
  <c r="J1636" i="1"/>
  <c r="O1636" i="1"/>
  <c r="K1636" i="1"/>
  <c r="A1875" i="1"/>
  <c r="R1875" i="1"/>
  <c r="M1875" i="1"/>
  <c r="B1875" i="1"/>
  <c r="O1910" i="1"/>
  <c r="B1910" i="1"/>
  <c r="R1910" i="1"/>
  <c r="K1910" i="1"/>
  <c r="N1915" i="1"/>
  <c r="M1915" i="1"/>
  <c r="K1915" i="1"/>
  <c r="J1915" i="1"/>
  <c r="L1940" i="1"/>
  <c r="J1940" i="1"/>
  <c r="O1940" i="1"/>
  <c r="P1940" i="1"/>
  <c r="Q1966" i="1"/>
  <c r="O1966" i="1"/>
  <c r="R1966" i="1"/>
  <c r="K2016" i="1"/>
  <c r="O2016" i="1"/>
  <c r="Q2016" i="1"/>
  <c r="L2016" i="1"/>
  <c r="N2016" i="1"/>
  <c r="J2016" i="1"/>
  <c r="R2001" i="1"/>
  <c r="B2001" i="1"/>
  <c r="O2001" i="1"/>
  <c r="Q2001" i="1"/>
  <c r="N2001" i="1"/>
  <c r="L2001" i="1"/>
  <c r="B1991" i="1"/>
  <c r="J1991" i="1"/>
  <c r="P1991" i="1"/>
  <c r="A1991" i="1"/>
  <c r="R1991" i="1"/>
  <c r="K1991" i="1"/>
  <c r="O1991" i="1"/>
  <c r="Q1976" i="1"/>
  <c r="P1976" i="1"/>
  <c r="R1976" i="1"/>
  <c r="A1976" i="1"/>
  <c r="M1976" i="1"/>
  <c r="K1976" i="1"/>
  <c r="J693" i="1"/>
  <c r="B693" i="1"/>
  <c r="O1921" i="1"/>
  <c r="M1712" i="1"/>
  <c r="R255" i="1"/>
  <c r="J263" i="1"/>
  <c r="P1569" i="1"/>
  <c r="O371" i="1"/>
  <c r="L211" i="1"/>
  <c r="K35" i="1"/>
  <c r="O1631" i="1"/>
  <c r="N1631" i="1"/>
  <c r="Q1631" i="1"/>
  <c r="J1631" i="1"/>
  <c r="K1631" i="1"/>
  <c r="B1631" i="1"/>
  <c r="L1841" i="1"/>
  <c r="B1841" i="1"/>
  <c r="N1841" i="1"/>
  <c r="J1841" i="1"/>
  <c r="K1841" i="1"/>
  <c r="P1841" i="1"/>
  <c r="A1876" i="1"/>
  <c r="P1876" i="1"/>
  <c r="R1876" i="1"/>
  <c r="K1876" i="1"/>
  <c r="M1876" i="1"/>
  <c r="B1876" i="1"/>
  <c r="J1897" i="1"/>
  <c r="A1897" i="1"/>
  <c r="K1897" i="1"/>
  <c r="O1897" i="1"/>
  <c r="Q1897" i="1"/>
  <c r="B1897" i="1"/>
  <c r="N1916" i="1"/>
  <c r="P1916" i="1"/>
  <c r="M1916" i="1"/>
  <c r="Q1916" i="1"/>
  <c r="A1916" i="1"/>
  <c r="L1916" i="1"/>
  <c r="A1941" i="1"/>
  <c r="N1941" i="1"/>
  <c r="Q1941" i="1"/>
  <c r="P1941" i="1"/>
  <c r="J1941" i="1"/>
  <c r="K1941" i="1"/>
  <c r="L227" i="1"/>
  <c r="Q227" i="1"/>
  <c r="N227" i="1"/>
  <c r="O227" i="1"/>
  <c r="B227" i="1"/>
  <c r="R227" i="1"/>
  <c r="M227" i="1"/>
  <c r="P227" i="1"/>
  <c r="B367" i="1"/>
  <c r="A367" i="1"/>
  <c r="Q367" i="1"/>
  <c r="K367" i="1"/>
  <c r="M259" i="1"/>
  <c r="B259" i="1"/>
  <c r="R259" i="1"/>
  <c r="J259" i="1"/>
  <c r="Q259" i="1"/>
  <c r="L259" i="1"/>
  <c r="O259" i="1"/>
  <c r="L1637" i="1"/>
  <c r="M1637" i="1"/>
  <c r="N1637" i="1"/>
  <c r="B1637" i="1"/>
  <c r="J1637" i="1"/>
  <c r="R1637" i="1"/>
  <c r="O1637" i="1"/>
  <c r="A1637" i="1"/>
  <c r="N659" i="1"/>
  <c r="J659" i="1"/>
  <c r="Q659" i="1"/>
  <c r="K659" i="1"/>
  <c r="B659" i="1"/>
  <c r="R659" i="1"/>
  <c r="O659" i="1"/>
  <c r="P6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B1714" i="1"/>
  <c r="Q1714" i="1"/>
  <c r="J1714" i="1"/>
  <c r="L1714" i="1"/>
  <c r="R1714" i="1"/>
  <c r="O1596" i="1"/>
  <c r="Q1596" i="1"/>
  <c r="R1596" i="1"/>
  <c r="L1596" i="1"/>
  <c r="B1596" i="1"/>
  <c r="N1596" i="1"/>
  <c r="P1596" i="1"/>
  <c r="J1596" i="1"/>
  <c r="A707" i="1"/>
  <c r="K707" i="1"/>
  <c r="L707" i="1"/>
  <c r="N707" i="1"/>
  <c r="O707" i="1"/>
  <c r="P707" i="1"/>
  <c r="J707" i="1"/>
  <c r="R707" i="1"/>
  <c r="L701" i="1"/>
  <c r="Q701" i="1"/>
  <c r="A701" i="1"/>
  <c r="P701" i="1"/>
  <c r="B701" i="1"/>
  <c r="N701" i="1"/>
  <c r="K701" i="1"/>
  <c r="L695" i="1"/>
  <c r="N695" i="1"/>
  <c r="J695" i="1"/>
  <c r="O695" i="1"/>
  <c r="P695" i="1"/>
  <c r="A695" i="1"/>
  <c r="R695" i="1"/>
  <c r="Q695" i="1"/>
  <c r="Q669" i="1"/>
  <c r="M669" i="1"/>
  <c r="A669" i="1"/>
  <c r="K669" i="1"/>
  <c r="R669" i="1"/>
  <c r="N669" i="1"/>
  <c r="O669" i="1"/>
  <c r="B669" i="1"/>
  <c r="L270" i="1"/>
  <c r="M270" i="1"/>
  <c r="Q270" i="1"/>
  <c r="B270" i="1"/>
  <c r="J270" i="1"/>
  <c r="R270" i="1"/>
  <c r="L1700" i="1"/>
  <c r="N1700" i="1"/>
  <c r="Q1700" i="1"/>
  <c r="P1700" i="1"/>
  <c r="K1700" i="1"/>
  <c r="R2015" i="1"/>
  <c r="A2015" i="1"/>
  <c r="L2015" i="1"/>
  <c r="M2015" i="1"/>
  <c r="N2015" i="1"/>
  <c r="B2015" i="1"/>
  <c r="K2015" i="1"/>
  <c r="R2000" i="1"/>
  <c r="A2000" i="1"/>
  <c r="Q2000" i="1"/>
  <c r="M2000" i="1"/>
  <c r="P2000" i="1"/>
  <c r="B2000" i="1"/>
  <c r="L2000" i="1"/>
  <c r="K2000" i="1"/>
  <c r="N2000" i="1"/>
  <c r="N1990" i="1"/>
  <c r="O1990" i="1"/>
  <c r="P1990" i="1"/>
  <c r="R1990" i="1"/>
  <c r="L1990" i="1"/>
  <c r="Q1990" i="1"/>
  <c r="Q1975" i="1"/>
  <c r="A1975" i="1"/>
  <c r="M1975" i="1"/>
  <c r="P1975" i="1"/>
  <c r="N1975" i="1"/>
  <c r="R1975" i="1"/>
  <c r="J1975" i="1"/>
  <c r="L1975" i="1"/>
  <c r="M359" i="1"/>
  <c r="N359" i="1"/>
  <c r="L251" i="1"/>
  <c r="M219" i="1"/>
  <c r="A219" i="1"/>
  <c r="M1707" i="1"/>
  <c r="Q1878" i="1"/>
  <c r="Q1982" i="1"/>
  <c r="R1997" i="1"/>
  <c r="A1997" i="1"/>
  <c r="L2007" i="1"/>
  <c r="M2021" i="1"/>
  <c r="K361" i="1"/>
  <c r="L361" i="1"/>
  <c r="R253" i="1"/>
  <c r="Q216" i="1"/>
  <c r="B216" i="1"/>
  <c r="O1705" i="1"/>
  <c r="K693" i="1"/>
  <c r="A693" i="1"/>
  <c r="R68" i="1"/>
  <c r="P689" i="1"/>
  <c r="J689" i="1"/>
  <c r="O1941" i="1"/>
  <c r="O1916" i="1"/>
  <c r="O1876" i="1"/>
  <c r="L1631" i="1"/>
  <c r="K362" i="1"/>
  <c r="Q150" i="1"/>
  <c r="R504" i="1"/>
  <c r="Q1991" i="1"/>
  <c r="A2001" i="1"/>
  <c r="P1637" i="1"/>
  <c r="N259" i="1"/>
  <c r="B695" i="1"/>
  <c r="L203" i="1"/>
  <c r="O2015" i="1"/>
  <c r="M1714" i="1"/>
  <c r="Q1899" i="1"/>
  <c r="K1899" i="1"/>
  <c r="M1899" i="1"/>
  <c r="O1899" i="1"/>
  <c r="A1899" i="1"/>
  <c r="L1899" i="1"/>
  <c r="P1899" i="1"/>
  <c r="R1899" i="1"/>
  <c r="P1918" i="1"/>
  <c r="M1918" i="1"/>
  <c r="L225" i="1"/>
  <c r="N225" i="1"/>
  <c r="J225" i="1"/>
  <c r="K225" i="1"/>
  <c r="A225" i="1"/>
  <c r="Q225" i="1"/>
  <c r="L255" i="1"/>
  <c r="O255" i="1"/>
  <c r="P255" i="1"/>
  <c r="B255" i="1"/>
  <c r="Q255" i="1"/>
  <c r="M255" i="1"/>
  <c r="J257" i="1"/>
  <c r="A257" i="1"/>
  <c r="L257" i="1"/>
  <c r="K257" i="1"/>
  <c r="O257" i="1"/>
  <c r="N257" i="1"/>
  <c r="O1712" i="1"/>
  <c r="N1712" i="1"/>
  <c r="Q1712" i="1"/>
  <c r="R1712" i="1"/>
  <c r="L1921" i="1"/>
  <c r="P1921" i="1"/>
  <c r="J1921" i="1"/>
  <c r="Q1922" i="1"/>
  <c r="A1922" i="1"/>
  <c r="M1922" i="1"/>
  <c r="O1922" i="1"/>
  <c r="B70" i="1"/>
  <c r="L70" i="1"/>
  <c r="K70" i="1"/>
  <c r="A70" i="1"/>
  <c r="R70" i="1"/>
  <c r="J158" i="1"/>
  <c r="L158" i="1"/>
  <c r="N158" i="1"/>
  <c r="P158" i="1"/>
  <c r="M158" i="1"/>
  <c r="A158" i="1"/>
  <c r="K158" i="1"/>
  <c r="B661" i="1"/>
  <c r="Q661" i="1"/>
  <c r="A661" i="1"/>
  <c r="L661" i="1"/>
  <c r="P661"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B211" i="1"/>
  <c r="R211" i="1"/>
  <c r="A214" i="1"/>
  <c r="K214" i="1"/>
  <c r="N214" i="1"/>
  <c r="R214" i="1"/>
  <c r="L1643" i="1"/>
  <c r="O1643" i="1"/>
  <c r="B1643" i="1"/>
  <c r="M1643" i="1"/>
  <c r="N1643" i="1"/>
  <c r="Q1643" i="1"/>
  <c r="A1643" i="1"/>
  <c r="L1598" i="1"/>
  <c r="J1598" i="1"/>
  <c r="P1598" i="1"/>
  <c r="N1598" i="1"/>
  <c r="O1598" i="1"/>
  <c r="A664" i="1"/>
  <c r="L664" i="1"/>
  <c r="P664" i="1"/>
  <c r="Q664" i="1"/>
  <c r="M664" i="1"/>
  <c r="B719" i="1"/>
  <c r="M719" i="1"/>
  <c r="J719" i="1"/>
  <c r="L719" i="1"/>
  <c r="K719" i="1"/>
  <c r="P719" i="1"/>
  <c r="M713" i="1"/>
  <c r="L713" i="1"/>
  <c r="K713" i="1"/>
  <c r="B713" i="1"/>
  <c r="M699" i="1"/>
  <c r="Q699" i="1"/>
  <c r="B699" i="1"/>
  <c r="L699" i="1"/>
  <c r="O699" i="1"/>
  <c r="R699" i="1"/>
  <c r="P699" i="1"/>
  <c r="M687" i="1"/>
  <c r="O687" i="1"/>
  <c r="Q687" i="1"/>
  <c r="R687" i="1"/>
  <c r="B687" i="1"/>
  <c r="K687" i="1"/>
  <c r="J681" i="1"/>
  <c r="N681" i="1"/>
  <c r="M681" i="1"/>
  <c r="R681" i="1"/>
  <c r="Q681" i="1"/>
  <c r="A681" i="1"/>
  <c r="O667" i="1"/>
  <c r="A667" i="1"/>
  <c r="M667" i="1"/>
  <c r="J667" i="1"/>
  <c r="R667" i="1"/>
  <c r="L667" i="1"/>
  <c r="L371" i="1"/>
  <c r="A371" i="1"/>
  <c r="Q371" i="1"/>
  <c r="R371" i="1"/>
  <c r="B371" i="1"/>
  <c r="K371" i="1"/>
  <c r="P371" i="1"/>
  <c r="M1694" i="1"/>
  <c r="L1694" i="1"/>
  <c r="Q1694" i="1"/>
  <c r="N1694" i="1"/>
  <c r="O1694" i="1"/>
  <c r="A1694" i="1"/>
  <c r="A1569" i="1"/>
  <c r="L1569" i="1"/>
  <c r="J1569" i="1"/>
  <c r="B1569" i="1"/>
  <c r="R1569" i="1"/>
  <c r="N1569" i="1"/>
  <c r="Q1569" i="1"/>
  <c r="K1569" i="1"/>
  <c r="J1967" i="1"/>
  <c r="R1967" i="1"/>
  <c r="L1967" i="1"/>
  <c r="Q1967" i="1"/>
  <c r="M1967" i="1"/>
  <c r="O1967" i="1"/>
  <c r="L315" i="1"/>
  <c r="K315" i="1"/>
  <c r="P315" i="1"/>
  <c r="J315" i="1"/>
  <c r="N315" i="1"/>
  <c r="O315" i="1"/>
  <c r="M263" i="1"/>
  <c r="P263" i="1"/>
  <c r="Q263" i="1"/>
  <c r="R263" i="1"/>
  <c r="K263" i="1"/>
  <c r="N263" i="1"/>
  <c r="O263" i="1"/>
  <c r="B592" i="1"/>
  <c r="O592" i="1"/>
  <c r="Q592" i="1"/>
  <c r="R592" i="1"/>
  <c r="P584" i="1"/>
  <c r="A584" i="1"/>
  <c r="O584" i="1"/>
  <c r="L584" i="1"/>
  <c r="A1562" i="1"/>
  <c r="R1562" i="1"/>
  <c r="N1530" i="1"/>
  <c r="M1530" i="1"/>
  <c r="K359" i="1"/>
  <c r="R1707" i="1"/>
  <c r="N1878" i="1"/>
  <c r="J2007" i="1"/>
  <c r="J361" i="1"/>
  <c r="L1705" i="1"/>
  <c r="K68" i="1"/>
  <c r="O689" i="1"/>
  <c r="J70" i="1"/>
  <c r="K1922" i="1"/>
  <c r="K1921" i="1"/>
  <c r="J1712" i="1"/>
  <c r="Q257" i="1"/>
  <c r="A255" i="1"/>
  <c r="L1941" i="1"/>
  <c r="M1897" i="1"/>
  <c r="L1876" i="1"/>
  <c r="O1841" i="1"/>
  <c r="P1631" i="1"/>
  <c r="K249" i="1"/>
  <c r="N1704" i="1"/>
  <c r="A504" i="1"/>
  <c r="L1991" i="1"/>
  <c r="R2016" i="1"/>
  <c r="N1967" i="1"/>
  <c r="J371" i="1"/>
  <c r="N687" i="1"/>
  <c r="Q719" i="1"/>
  <c r="J1643" i="1"/>
  <c r="O51" i="1"/>
  <c r="M19" i="1"/>
  <c r="Q1637" i="1"/>
  <c r="A259" i="1"/>
  <c r="B707" i="1"/>
  <c r="R41" i="1"/>
  <c r="M659" i="1"/>
  <c r="J1899" i="1"/>
  <c r="P2015" i="1"/>
  <c r="K1966" i="1"/>
  <c r="B667" i="1"/>
  <c r="R43" i="1"/>
  <c r="R367" i="1"/>
  <c r="J247" i="1"/>
  <c r="P1711" i="1"/>
  <c r="A1711" i="1"/>
  <c r="O1633" i="1"/>
  <c r="B1633" i="1"/>
  <c r="N1633" i="1"/>
  <c r="M1633" i="1"/>
  <c r="O1874" i="1"/>
  <c r="B1874" i="1"/>
  <c r="Q1874" i="1"/>
  <c r="M1874" i="1"/>
  <c r="J1874" i="1"/>
  <c r="A1914" i="1"/>
  <c r="N1914" i="1"/>
  <c r="R1914" i="1"/>
  <c r="Q1914" i="1"/>
  <c r="J229" i="1"/>
  <c r="Q229" i="1"/>
  <c r="A229" i="1"/>
  <c r="N229" i="1"/>
  <c r="B391" i="1"/>
  <c r="A391" i="1"/>
  <c r="B383" i="1"/>
  <c r="P1682" i="1"/>
  <c r="O1682" i="1"/>
  <c r="B171" i="1"/>
  <c r="A171" i="1"/>
  <c r="N171" i="1"/>
  <c r="P171" i="1"/>
  <c r="O171" i="1"/>
  <c r="O662" i="1"/>
  <c r="Q662" i="1"/>
  <c r="K36" i="1"/>
  <c r="A36" i="1"/>
  <c r="N60" i="1"/>
  <c r="L60" i="1"/>
  <c r="N209" i="1"/>
  <c r="P209" i="1"/>
  <c r="M210" i="1"/>
  <c r="L662" i="1"/>
  <c r="N595" i="1"/>
  <c r="K595" i="1"/>
  <c r="R595" i="1"/>
  <c r="K1559" i="1"/>
  <c r="K1447" i="1"/>
  <c r="N1545" i="1"/>
  <c r="M1545" i="1"/>
  <c r="B1489" i="1"/>
  <c r="R1489" i="1"/>
  <c r="P1449" i="1"/>
  <c r="N1449" i="1"/>
  <c r="N1680" i="1"/>
  <c r="P167" i="1"/>
  <c r="N599" i="1"/>
  <c r="P623" i="1"/>
  <c r="L1529" i="1"/>
  <c r="M1471" i="1"/>
  <c r="N1535" i="1"/>
  <c r="R1535" i="1"/>
  <c r="L1433" i="1"/>
  <c r="B1503" i="1"/>
  <c r="K1892" i="1"/>
  <c r="M1892" i="1"/>
  <c r="N1892" i="1"/>
  <c r="B1892" i="1"/>
  <c r="Q1892" i="1"/>
  <c r="R1892" i="1"/>
  <c r="O1892" i="1"/>
  <c r="O1884" i="1"/>
  <c r="N1884" i="1"/>
  <c r="P1884" i="1"/>
  <c r="R1884" i="1"/>
  <c r="B1884" i="1"/>
  <c r="A1884" i="1"/>
  <c r="M1884" i="1"/>
  <c r="K1958" i="1"/>
  <c r="L1958" i="1"/>
  <c r="M1958" i="1"/>
  <c r="P1958" i="1"/>
  <c r="B1958" i="1"/>
  <c r="A1958" i="1"/>
  <c r="Q1958" i="1"/>
  <c r="R1958" i="1"/>
  <c r="N1958" i="1"/>
  <c r="R1950" i="1"/>
  <c r="L1950" i="1"/>
  <c r="M1950" i="1"/>
  <c r="P1950" i="1"/>
  <c r="K1950" i="1"/>
  <c r="N1950" i="1"/>
  <c r="O1950" i="1"/>
  <c r="A1950" i="1"/>
  <c r="A1322" i="1"/>
  <c r="B1322" i="1"/>
  <c r="L666" i="1"/>
  <c r="N1683" i="1"/>
  <c r="M617" i="1"/>
  <c r="P624" i="1"/>
  <c r="R624" i="1"/>
  <c r="Q608" i="1"/>
  <c r="N608" i="1"/>
  <c r="N600" i="1"/>
  <c r="L600" i="1"/>
  <c r="A1465" i="1"/>
  <c r="Q1950" i="1"/>
  <c r="B600" i="1"/>
  <c r="N616" i="1"/>
  <c r="L607" i="1"/>
  <c r="O607" i="1"/>
  <c r="Q1559" i="1"/>
  <c r="A1489" i="1"/>
  <c r="O1535" i="1"/>
  <c r="Q1543" i="1"/>
  <c r="A852" i="1"/>
  <c r="J852" i="1"/>
  <c r="A846" i="1"/>
  <c r="J846" i="1"/>
  <c r="B846" i="1"/>
  <c r="R846" i="1"/>
  <c r="K846" i="1"/>
  <c r="Q846" i="1"/>
  <c r="L846" i="1"/>
  <c r="N846" i="1"/>
  <c r="K840" i="1"/>
  <c r="P840" i="1"/>
  <c r="J840" i="1"/>
  <c r="R840" i="1"/>
  <c r="M840" i="1"/>
  <c r="P826" i="1"/>
  <c r="N826" i="1"/>
  <c r="B826" i="1"/>
  <c r="O826" i="1"/>
  <c r="R826" i="1"/>
  <c r="N820" i="1"/>
  <c r="O820" i="1"/>
  <c r="P820" i="1"/>
  <c r="A820" i="1"/>
  <c r="J820" i="1"/>
  <c r="K820" i="1"/>
  <c r="Q820" i="1"/>
  <c r="B814" i="1"/>
  <c r="R814" i="1"/>
  <c r="K814" i="1"/>
  <c r="O814" i="1"/>
  <c r="M808" i="1"/>
  <c r="Q808" i="1"/>
  <c r="B808" i="1"/>
  <c r="R808" i="1"/>
  <c r="K808" i="1"/>
  <c r="K794" i="1"/>
  <c r="Q794" i="1"/>
  <c r="L794" i="1"/>
  <c r="M794" i="1"/>
  <c r="N794" i="1"/>
  <c r="P794" i="1"/>
  <c r="B788" i="1"/>
  <c r="O788" i="1"/>
  <c r="A788" i="1"/>
  <c r="L788" i="1"/>
  <c r="N788" i="1"/>
  <c r="J788" i="1"/>
  <c r="A782" i="1"/>
  <c r="O782" i="1"/>
  <c r="P782" i="1"/>
  <c r="K782" i="1"/>
  <c r="B776" i="1"/>
  <c r="A776" i="1"/>
  <c r="L762" i="1"/>
  <c r="O762" i="1"/>
  <c r="R762" i="1"/>
  <c r="Q762" i="1"/>
  <c r="K762" i="1"/>
  <c r="M762" i="1"/>
  <c r="N756" i="1"/>
  <c r="A756" i="1"/>
  <c r="R756" i="1"/>
  <c r="B756" i="1"/>
  <c r="K756" i="1"/>
  <c r="M756" i="1"/>
  <c r="J756" i="1"/>
  <c r="P756" i="1"/>
  <c r="M750" i="1"/>
  <c r="J750" i="1"/>
  <c r="J744" i="1"/>
  <c r="A744" i="1"/>
  <c r="P744" i="1"/>
  <c r="K744" i="1"/>
  <c r="N730" i="1"/>
  <c r="M730" i="1"/>
  <c r="J730" i="1"/>
  <c r="O724" i="1"/>
  <c r="J724" i="1"/>
  <c r="B1950" i="1"/>
  <c r="Q1556" i="1"/>
  <c r="O1454" i="1"/>
  <c r="M1478" i="1"/>
  <c r="P1494" i="1"/>
  <c r="B1494" i="1"/>
  <c r="A1510" i="1"/>
  <c r="A1518" i="1"/>
  <c r="K1534" i="1"/>
  <c r="L1542" i="1"/>
  <c r="A1550" i="1"/>
  <c r="O1524" i="1"/>
  <c r="A1430" i="1"/>
  <c r="N1446" i="1"/>
  <c r="P1462" i="1"/>
  <c r="L1470" i="1"/>
  <c r="Q1486" i="1"/>
  <c r="Q1526" i="1"/>
  <c r="P1558" i="1"/>
  <c r="P1436" i="1"/>
  <c r="Q1436" i="1"/>
  <c r="Q1484" i="1"/>
  <c r="R1540" i="1"/>
  <c r="A1540" i="1"/>
  <c r="P1460" i="1"/>
  <c r="A1460" i="1"/>
  <c r="K1508" i="1"/>
  <c r="L1532" i="1"/>
  <c r="P1452" i="1"/>
  <c r="M1428" i="1"/>
  <c r="M1548" i="1"/>
  <c r="R727" i="1"/>
  <c r="N733" i="1"/>
  <c r="O739" i="1"/>
  <c r="B739" i="1"/>
  <c r="Q753" i="1"/>
  <c r="P759" i="1"/>
  <c r="J759" i="1"/>
  <c r="M765" i="1"/>
  <c r="N771" i="1"/>
  <c r="A771" i="1"/>
  <c r="P785" i="1"/>
  <c r="O791" i="1"/>
  <c r="B791" i="1"/>
  <c r="J797" i="1"/>
  <c r="L803" i="1"/>
  <c r="O817" i="1"/>
  <c r="O823" i="1"/>
  <c r="N829" i="1"/>
  <c r="N835" i="1"/>
  <c r="A849" i="1"/>
  <c r="A855" i="1"/>
  <c r="N853" i="1"/>
  <c r="K853" i="1"/>
  <c r="N1468" i="1"/>
  <c r="K727" i="1"/>
  <c r="B727" i="1"/>
  <c r="L733" i="1"/>
  <c r="Q739" i="1"/>
  <c r="M753" i="1"/>
  <c r="K759" i="1"/>
  <c r="A759" i="1"/>
  <c r="R765" i="1"/>
  <c r="Q771" i="1"/>
  <c r="N785" i="1"/>
  <c r="L791" i="1"/>
  <c r="N797" i="1"/>
  <c r="P797" i="1"/>
  <c r="R803" i="1"/>
  <c r="K817" i="1"/>
  <c r="L823" i="1"/>
  <c r="L829" i="1"/>
  <c r="L835" i="1"/>
  <c r="M849" i="1"/>
  <c r="M855" i="1"/>
  <c r="L842" i="1"/>
  <c r="M1889" i="1"/>
  <c r="O1889" i="1"/>
  <c r="P1881" i="1"/>
  <c r="M1881" i="1"/>
  <c r="L1955" i="1"/>
  <c r="A1955" i="1"/>
  <c r="K1955" i="1"/>
  <c r="R1955" i="1"/>
  <c r="L1947" i="1"/>
  <c r="K1947" i="1"/>
  <c r="M1947" i="1"/>
  <c r="Q1454" i="1"/>
  <c r="J1494" i="1"/>
  <c r="P1510" i="1"/>
  <c r="Q1518" i="1"/>
  <c r="Q1534" i="1"/>
  <c r="J1542" i="1"/>
  <c r="Q1550" i="1"/>
  <c r="K1524" i="1"/>
  <c r="R1430" i="1"/>
  <c r="R1438" i="1"/>
  <c r="K1446" i="1"/>
  <c r="Q1462" i="1"/>
  <c r="B1470" i="1"/>
  <c r="N1502" i="1"/>
  <c r="N1526" i="1"/>
  <c r="A1558" i="1"/>
  <c r="M1531" i="1"/>
  <c r="O1484" i="1"/>
  <c r="K1484" i="1"/>
  <c r="P1540" i="1"/>
  <c r="Q1460" i="1"/>
  <c r="M1508" i="1"/>
  <c r="M1500" i="1"/>
  <c r="A1428" i="1"/>
  <c r="R1516" i="1"/>
  <c r="Q727" i="1"/>
  <c r="A727" i="1"/>
  <c r="R733" i="1"/>
  <c r="N739" i="1"/>
  <c r="L753" i="1"/>
  <c r="Q759" i="1"/>
  <c r="O765" i="1"/>
  <c r="J765" i="1"/>
  <c r="M771" i="1"/>
  <c r="M785" i="1"/>
  <c r="K791" i="1"/>
  <c r="O797" i="1"/>
  <c r="B797" i="1"/>
  <c r="J803" i="1"/>
  <c r="R817" i="1"/>
  <c r="R823" i="1"/>
  <c r="K829" i="1"/>
  <c r="K835" i="1"/>
  <c r="L849" i="1"/>
  <c r="L855" i="1"/>
  <c r="R842" i="1"/>
  <c r="R1661" i="1"/>
  <c r="Q1654" i="1"/>
  <c r="O727" i="1"/>
  <c r="P733" i="1"/>
  <c r="J733" i="1"/>
  <c r="M739" i="1"/>
  <c r="R753" i="1"/>
  <c r="N759" i="1"/>
  <c r="P765" i="1"/>
  <c r="B765" i="1"/>
  <c r="L771" i="1"/>
  <c r="J785" i="1"/>
  <c r="L785" i="1"/>
  <c r="R791" i="1"/>
  <c r="M797" i="1"/>
  <c r="A797" i="1"/>
  <c r="Q803" i="1"/>
  <c r="J817" i="1"/>
  <c r="J823" i="1"/>
  <c r="J829" i="1"/>
  <c r="R835" i="1"/>
  <c r="R849" i="1"/>
  <c r="K855" i="1"/>
  <c r="B1572" i="1"/>
  <c r="L1895" i="1"/>
  <c r="B1895" i="1"/>
  <c r="P1895" i="1"/>
  <c r="M1895" i="1"/>
  <c r="K1887" i="1"/>
  <c r="P1887" i="1"/>
  <c r="Q1887" i="1"/>
  <c r="M1887" i="1"/>
  <c r="R1879" i="1"/>
  <c r="O1879" i="1"/>
  <c r="P1879" i="1"/>
  <c r="M1879" i="1"/>
  <c r="N1953" i="1"/>
  <c r="B1953" i="1"/>
  <c r="M1953" i="1"/>
  <c r="R1953" i="1"/>
  <c r="B1945" i="1"/>
  <c r="A1945" i="1"/>
  <c r="M1945" i="1"/>
  <c r="Q1945" i="1"/>
  <c r="O570" i="1"/>
  <c r="Q1661" i="1"/>
  <c r="J1484" i="1"/>
  <c r="J1476" i="1"/>
  <c r="K733" i="1"/>
  <c r="K753" i="1"/>
  <c r="K765" i="1"/>
  <c r="K785" i="1"/>
  <c r="N803" i="1"/>
  <c r="P803" i="1"/>
  <c r="P856" i="1"/>
  <c r="L856" i="1"/>
  <c r="J836" i="1"/>
  <c r="O836" i="1"/>
  <c r="R830" i="1"/>
  <c r="P830" i="1"/>
  <c r="P824" i="1"/>
  <c r="L824" i="1"/>
  <c r="J810" i="1"/>
  <c r="O810" i="1"/>
  <c r="O804" i="1"/>
  <c r="K804" i="1"/>
  <c r="Q792" i="1"/>
  <c r="B792" i="1"/>
  <c r="K772" i="1"/>
  <c r="A772" i="1"/>
  <c r="A766" i="1"/>
  <c r="M766" i="1"/>
  <c r="M760" i="1"/>
  <c r="O760" i="1"/>
  <c r="O746" i="1"/>
  <c r="L746" i="1"/>
  <c r="L740" i="1"/>
  <c r="O740" i="1"/>
  <c r="N728" i="1"/>
  <c r="K728" i="1"/>
  <c r="J1646" i="1"/>
  <c r="R1646" i="1"/>
  <c r="A1646" i="1"/>
  <c r="K1646" i="1"/>
  <c r="B1646" i="1"/>
  <c r="L1646" i="1"/>
  <c r="M1646" i="1"/>
  <c r="N1646" i="1"/>
  <c r="O1646" i="1"/>
  <c r="J1662" i="1"/>
  <c r="R1662" i="1"/>
  <c r="A1662" i="1"/>
  <c r="K1662" i="1"/>
  <c r="B1662" i="1"/>
  <c r="L1662" i="1"/>
  <c r="M1662" i="1"/>
  <c r="N1662" i="1"/>
  <c r="O1662" i="1"/>
  <c r="J1654" i="1"/>
  <c r="R1654" i="1"/>
  <c r="A1654" i="1"/>
  <c r="K1654" i="1"/>
  <c r="B1654" i="1"/>
  <c r="L1654" i="1"/>
  <c r="M1654" i="1"/>
  <c r="N1654" i="1"/>
  <c r="O1654" i="1"/>
  <c r="Q1646" i="1"/>
  <c r="B855" i="1"/>
  <c r="O855" i="1"/>
  <c r="R855" i="1"/>
  <c r="K849" i="1"/>
  <c r="P849" i="1"/>
  <c r="N849" i="1"/>
  <c r="A835" i="1"/>
  <c r="M835" i="1"/>
  <c r="J835" i="1"/>
  <c r="R829" i="1"/>
  <c r="B829" i="1"/>
  <c r="O829" i="1"/>
  <c r="P823" i="1"/>
  <c r="N823" i="1"/>
  <c r="K823" i="1"/>
  <c r="L817" i="1"/>
  <c r="Q817" i="1"/>
  <c r="K1669" i="1"/>
  <c r="L1669" i="1"/>
  <c r="M1669" i="1"/>
  <c r="N1669" i="1"/>
  <c r="O1669" i="1"/>
  <c r="P1669" i="1"/>
  <c r="K1661" i="1"/>
  <c r="L1661" i="1"/>
  <c r="M1661" i="1"/>
  <c r="N1661" i="1"/>
  <c r="O1661" i="1"/>
  <c r="P1661" i="1"/>
  <c r="K1653" i="1"/>
  <c r="L1653" i="1"/>
  <c r="M1653" i="1"/>
  <c r="N1653" i="1"/>
  <c r="O1653" i="1"/>
  <c r="P1653" i="1"/>
  <c r="A1669" i="1"/>
  <c r="A1653" i="1"/>
  <c r="Q1653" i="1"/>
  <c r="P1646" i="1"/>
  <c r="R558" i="1"/>
  <c r="R566" i="1"/>
  <c r="A574" i="1"/>
  <c r="A1417" i="1"/>
  <c r="B1390" i="1"/>
  <c r="A1356" i="1"/>
  <c r="B1668" i="1"/>
  <c r="B1664" i="1"/>
  <c r="B1660" i="1"/>
  <c r="B1656" i="1"/>
  <c r="B1652" i="1"/>
  <c r="B1648" i="1"/>
  <c r="Q1668" i="1"/>
  <c r="R1667" i="1"/>
  <c r="J1667" i="1"/>
  <c r="K1666" i="1"/>
  <c r="L1665" i="1"/>
  <c r="M1664" i="1"/>
  <c r="N1663" i="1"/>
  <c r="Q1660" i="1"/>
  <c r="R1659" i="1"/>
  <c r="J1659" i="1"/>
  <c r="K1658" i="1"/>
  <c r="L1657" i="1"/>
  <c r="M1656" i="1"/>
  <c r="N1655" i="1"/>
  <c r="Q1652" i="1"/>
  <c r="R1651" i="1"/>
  <c r="J1651" i="1"/>
  <c r="K1650" i="1"/>
  <c r="L1649" i="1"/>
  <c r="M1648" i="1"/>
  <c r="N1647" i="1"/>
  <c r="A1668" i="1"/>
  <c r="A1664" i="1"/>
  <c r="A1660" i="1"/>
  <c r="A1656" i="1"/>
  <c r="A1652" i="1"/>
  <c r="A1648" i="1"/>
  <c r="P1668" i="1"/>
  <c r="Q1667" i="1"/>
  <c r="R1666" i="1"/>
  <c r="J1666" i="1"/>
  <c r="K1665" i="1"/>
  <c r="L1664" i="1"/>
  <c r="M1663" i="1"/>
  <c r="P1660" i="1"/>
  <c r="Q1659" i="1"/>
  <c r="R1658" i="1"/>
  <c r="J1658" i="1"/>
  <c r="K1657" i="1"/>
  <c r="L1656" i="1"/>
  <c r="M1655" i="1"/>
  <c r="P1652" i="1"/>
  <c r="Q1651" i="1"/>
  <c r="R1650" i="1"/>
  <c r="J1650" i="1"/>
  <c r="K1649" i="1"/>
  <c r="L1648" i="1"/>
  <c r="M1647" i="1"/>
  <c r="A1332" i="1"/>
  <c r="B1667" i="1"/>
  <c r="B1663" i="1"/>
  <c r="B1659" i="1"/>
  <c r="B1655" i="1"/>
  <c r="B1651" i="1"/>
  <c r="B1647" i="1"/>
  <c r="O1668" i="1"/>
  <c r="P1667" i="1"/>
  <c r="Q1666" i="1"/>
  <c r="R1665" i="1"/>
  <c r="J1665" i="1"/>
  <c r="K1664" i="1"/>
  <c r="L1663" i="1"/>
  <c r="O1660" i="1"/>
  <c r="P1659" i="1"/>
  <c r="Q1658" i="1"/>
  <c r="R1657" i="1"/>
  <c r="J1657" i="1"/>
  <c r="K1656" i="1"/>
  <c r="L1655" i="1"/>
  <c r="O1652" i="1"/>
  <c r="P1651" i="1"/>
  <c r="Q1650" i="1"/>
  <c r="R1649" i="1"/>
  <c r="J1649" i="1"/>
  <c r="K1648" i="1"/>
  <c r="L1647" i="1"/>
  <c r="A1667" i="1"/>
  <c r="A1663" i="1"/>
  <c r="A1659" i="1"/>
  <c r="A1655" i="1"/>
  <c r="A1651" i="1"/>
  <c r="A1647" i="1"/>
  <c r="N1668" i="1"/>
  <c r="O1667" i="1"/>
  <c r="P1666" i="1"/>
  <c r="Q1665" i="1"/>
  <c r="R1664" i="1"/>
  <c r="J1664" i="1"/>
  <c r="K1663" i="1"/>
  <c r="N1660" i="1"/>
  <c r="O1659" i="1"/>
  <c r="P1658" i="1"/>
  <c r="Q1657" i="1"/>
  <c r="R1656" i="1"/>
  <c r="J1656" i="1"/>
  <c r="K1655" i="1"/>
  <c r="N1652" i="1"/>
  <c r="O1651" i="1"/>
  <c r="P1650" i="1"/>
  <c r="Q1649" i="1"/>
  <c r="R1648" i="1"/>
  <c r="J1648" i="1"/>
  <c r="K1647" i="1"/>
  <c r="B558" i="1"/>
  <c r="M574" i="1"/>
  <c r="B1414" i="1"/>
  <c r="B1666" i="1"/>
  <c r="B1658" i="1"/>
  <c r="B1650" i="1"/>
  <c r="M1668" i="1"/>
  <c r="N1667" i="1"/>
  <c r="O1666" i="1"/>
  <c r="P1665" i="1"/>
  <c r="Q1664" i="1"/>
  <c r="R1663" i="1"/>
  <c r="J1663" i="1"/>
  <c r="M1660" i="1"/>
  <c r="N1659" i="1"/>
  <c r="O1658" i="1"/>
  <c r="P1657" i="1"/>
  <c r="Q1656" i="1"/>
  <c r="R1655" i="1"/>
  <c r="J1655" i="1"/>
  <c r="M1652" i="1"/>
  <c r="N1651" i="1"/>
  <c r="O1650" i="1"/>
  <c r="P1649" i="1"/>
  <c r="Q1648" i="1"/>
  <c r="R1647" i="1"/>
  <c r="J1647" i="1"/>
  <c r="M566" i="1"/>
  <c r="L574" i="1"/>
  <c r="A1666" i="1"/>
  <c r="A1658" i="1"/>
  <c r="A1650" i="1"/>
  <c r="N1706" i="1"/>
  <c r="O1706" i="1"/>
  <c r="P1706" i="1"/>
  <c r="Q1706" i="1"/>
  <c r="J1706" i="1"/>
  <c r="A1706" i="1"/>
  <c r="R1706" i="1"/>
  <c r="B1706" i="1"/>
  <c r="K1706" i="1"/>
  <c r="K220" i="1"/>
  <c r="B220" i="1"/>
  <c r="L220" i="1"/>
  <c r="A220" i="1"/>
  <c r="M220" i="1"/>
  <c r="O220" i="1"/>
  <c r="N220" i="1"/>
  <c r="P220" i="1"/>
  <c r="Q220" i="1"/>
  <c r="J220" i="1"/>
  <c r="B360" i="1"/>
  <c r="P360" i="1"/>
  <c r="Q360" i="1"/>
  <c r="B1845" i="1"/>
  <c r="R1845" i="1"/>
  <c r="L1845" i="1"/>
  <c r="K1845" i="1"/>
  <c r="M1845" i="1"/>
  <c r="N1845" i="1"/>
  <c r="O1845" i="1"/>
  <c r="P1845" i="1"/>
  <c r="Q1845" i="1"/>
  <c r="J1877" i="1"/>
  <c r="R1877" i="1"/>
  <c r="K1877" i="1"/>
  <c r="L1877" i="1"/>
  <c r="M1877" i="1"/>
  <c r="A1877" i="1"/>
  <c r="N1877" i="1"/>
  <c r="B1877" i="1"/>
  <c r="O1877" i="1"/>
  <c r="A1898" i="1"/>
  <c r="R1898" i="1"/>
  <c r="B1898" i="1"/>
  <c r="L1898" i="1"/>
  <c r="M1898" i="1"/>
  <c r="K1898" i="1"/>
  <c r="N1898" i="1"/>
  <c r="O1898" i="1"/>
  <c r="P1898" i="1"/>
  <c r="Q1898" i="1"/>
  <c r="P1942" i="1"/>
  <c r="O1942" i="1"/>
  <c r="Q1942" i="1"/>
  <c r="J1942" i="1"/>
  <c r="R1942" i="1"/>
  <c r="K1942" i="1"/>
  <c r="L1942" i="1"/>
  <c r="B1942" i="1"/>
  <c r="M1942" i="1"/>
  <c r="L226" i="1"/>
  <c r="M226" i="1"/>
  <c r="N226" i="1"/>
  <c r="A226" i="1"/>
  <c r="O226" i="1"/>
  <c r="B226" i="1"/>
  <c r="P226" i="1"/>
  <c r="Q226" i="1"/>
  <c r="J226" i="1"/>
  <c r="R226" i="1"/>
  <c r="R258" i="1"/>
  <c r="L258" i="1"/>
  <c r="N258" i="1"/>
  <c r="O258" i="1"/>
  <c r="P258" i="1"/>
  <c r="K258" i="1"/>
  <c r="B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60" i="1"/>
  <c r="K660" i="1"/>
  <c r="P26" i="1"/>
  <c r="Q26" i="1"/>
  <c r="B50" i="1"/>
  <c r="O50" i="1"/>
  <c r="M2022" i="1"/>
  <c r="A2022" i="1"/>
  <c r="N2022" i="1"/>
  <c r="B2022" i="1"/>
  <c r="O2022" i="1"/>
  <c r="Q2022" i="1"/>
  <c r="P2022" i="1"/>
  <c r="J2022" i="1"/>
  <c r="R2022" i="1"/>
  <c r="K2022" i="1"/>
  <c r="P2004" i="1"/>
  <c r="Q2004" i="1"/>
  <c r="J2004" i="1"/>
  <c r="R2004" i="1"/>
  <c r="A2004" i="1"/>
  <c r="K2004" i="1"/>
  <c r="B2004" i="1"/>
  <c r="L2004" i="1"/>
  <c r="N2004" i="1"/>
  <c r="M2004" i="1"/>
  <c r="L1979" i="1"/>
  <c r="N1979" i="1"/>
  <c r="A1979" i="1"/>
  <c r="O1979" i="1"/>
  <c r="B1979" i="1"/>
  <c r="P1979" i="1"/>
  <c r="J1979" i="1"/>
  <c r="Q1979" i="1"/>
  <c r="R1979" i="1"/>
  <c r="K1979" i="1"/>
  <c r="K606" i="1"/>
  <c r="P606" i="1"/>
  <c r="Q606" i="1"/>
  <c r="J606" i="1"/>
  <c r="R606" i="1"/>
  <c r="L606" i="1"/>
  <c r="L322" i="1"/>
  <c r="O314" i="1"/>
  <c r="O1902" i="1"/>
  <c r="B1902" i="1"/>
  <c r="P1570" i="1"/>
  <c r="Q1693" i="1"/>
  <c r="J1693" i="1"/>
  <c r="R370" i="1"/>
  <c r="K370" i="1"/>
  <c r="K668" i="1"/>
  <c r="Q674" i="1"/>
  <c r="A674" i="1"/>
  <c r="O688" i="1"/>
  <c r="R694" i="1"/>
  <c r="B694" i="1"/>
  <c r="N700" i="1"/>
  <c r="J706" i="1"/>
  <c r="O720" i="1"/>
  <c r="Q1597" i="1"/>
  <c r="L1713" i="1"/>
  <c r="A1713" i="1"/>
  <c r="Q202" i="1"/>
  <c r="Q212" i="1"/>
  <c r="Q58" i="1"/>
  <c r="M50" i="1"/>
  <c r="M42" i="1"/>
  <c r="A42" i="1"/>
  <c r="J34" i="1"/>
  <c r="L26" i="1"/>
  <c r="R18" i="1"/>
  <c r="O660" i="1"/>
  <c r="J258" i="1"/>
  <c r="J1898" i="1"/>
  <c r="O2004" i="1"/>
  <c r="B606" i="1"/>
  <c r="R322" i="1"/>
  <c r="B322" i="1"/>
  <c r="M314" i="1"/>
  <c r="M1902" i="1"/>
  <c r="M1570" i="1"/>
  <c r="O1693" i="1"/>
  <c r="A1693" i="1"/>
  <c r="Q370" i="1"/>
  <c r="A370" i="1"/>
  <c r="R668" i="1"/>
  <c r="N674" i="1"/>
  <c r="M688" i="1"/>
  <c r="P694" i="1"/>
  <c r="L700" i="1"/>
  <c r="K700" i="1"/>
  <c r="O706" i="1"/>
  <c r="M720" i="1"/>
  <c r="N1597" i="1"/>
  <c r="R1713" i="1"/>
  <c r="O202" i="1"/>
  <c r="N212" i="1"/>
  <c r="A212" i="1"/>
  <c r="R58" i="1"/>
  <c r="L50" i="1"/>
  <c r="P42" i="1"/>
  <c r="M34" i="1"/>
  <c r="A34" i="1"/>
  <c r="B26" i="1"/>
  <c r="Q18" i="1"/>
  <c r="L660" i="1"/>
  <c r="P1877" i="1"/>
  <c r="L2022" i="1"/>
  <c r="N163" i="1"/>
  <c r="K226" i="1"/>
  <c r="Q322" i="1"/>
  <c r="A322" i="1"/>
  <c r="L314" i="1"/>
  <c r="L1902" i="1"/>
  <c r="L1570" i="1"/>
  <c r="N1693" i="1"/>
  <c r="P370" i="1"/>
  <c r="Q668" i="1"/>
  <c r="J668" i="1"/>
  <c r="M674" i="1"/>
  <c r="L688" i="1"/>
  <c r="O694" i="1"/>
  <c r="Q700" i="1"/>
  <c r="B700" i="1"/>
  <c r="N706" i="1"/>
  <c r="Q720" i="1"/>
  <c r="K720" i="1"/>
  <c r="P1597" i="1"/>
  <c r="J1713" i="1"/>
  <c r="M202" i="1"/>
  <c r="M212" i="1"/>
  <c r="B212" i="1"/>
  <c r="J58" i="1"/>
  <c r="K50" i="1"/>
  <c r="Q42" i="1"/>
  <c r="P34" i="1"/>
  <c r="N26" i="1"/>
  <c r="A26" i="1"/>
  <c r="P18" i="1"/>
  <c r="M660" i="1"/>
  <c r="B660" i="1"/>
  <c r="Q1877" i="1"/>
  <c r="J314" i="1"/>
  <c r="Q1570" i="1"/>
  <c r="N668" i="1"/>
  <c r="R688" i="1"/>
  <c r="Q706" i="1"/>
  <c r="R720" i="1"/>
  <c r="K1597" i="1"/>
  <c r="O1713" i="1"/>
  <c r="K212" i="1"/>
  <c r="P58" i="1"/>
  <c r="A58" i="1"/>
  <c r="J50" i="1"/>
  <c r="R42" i="1"/>
  <c r="L34" i="1"/>
  <c r="J26" i="1"/>
  <c r="M18" i="1"/>
  <c r="A18" i="1"/>
  <c r="J660" i="1"/>
  <c r="R220" i="1"/>
  <c r="J1845" i="1"/>
  <c r="M1706" i="1"/>
  <c r="L151" i="1"/>
  <c r="K159" i="1"/>
  <c r="O590" i="1"/>
  <c r="J590" i="1"/>
  <c r="R590" i="1"/>
  <c r="L590" i="1"/>
  <c r="N590" i="1"/>
  <c r="O582" i="1"/>
  <c r="A582" i="1"/>
  <c r="R660" i="1"/>
  <c r="N1942" i="1"/>
  <c r="A1845" i="1"/>
  <c r="M1979" i="1"/>
  <c r="O69" i="1"/>
  <c r="B582" i="1"/>
  <c r="Q252" i="1"/>
  <c r="K252" i="1"/>
  <c r="L252" i="1"/>
  <c r="M252" i="1"/>
  <c r="N252" i="1"/>
  <c r="J252" i="1"/>
  <c r="B252" i="1"/>
  <c r="P252" i="1"/>
  <c r="J1630" i="1"/>
  <c r="R1630" i="1"/>
  <c r="K1630" i="1"/>
  <c r="L1630" i="1"/>
  <c r="A1630" i="1"/>
  <c r="M1630" i="1"/>
  <c r="B1630" i="1"/>
  <c r="N1630" i="1"/>
  <c r="P1630" i="1"/>
  <c r="O1630" i="1"/>
  <c r="O1917" i="1"/>
  <c r="P1917" i="1"/>
  <c r="Q1917" i="1"/>
  <c r="B1917" i="1"/>
  <c r="J1917" i="1"/>
  <c r="A1917" i="1"/>
  <c r="R1917" i="1"/>
  <c r="L1917" i="1"/>
  <c r="K1917" i="1"/>
  <c r="M1917" i="1"/>
  <c r="P366" i="1"/>
  <c r="J366" i="1"/>
  <c r="R366" i="1"/>
  <c r="K366" i="1"/>
  <c r="L366" i="1"/>
  <c r="A366" i="1"/>
  <c r="M366" i="1"/>
  <c r="B366" i="1"/>
  <c r="N366" i="1"/>
  <c r="O366" i="1"/>
  <c r="A202" i="1"/>
  <c r="N202" i="1"/>
  <c r="A1994" i="1"/>
  <c r="N1994" i="1"/>
  <c r="P1994" i="1"/>
  <c r="O1994" i="1"/>
  <c r="K1994" i="1"/>
  <c r="Q1994" i="1"/>
  <c r="J1994" i="1"/>
  <c r="R1994" i="1"/>
  <c r="L1994" i="1"/>
  <c r="N622" i="1"/>
  <c r="B622" i="1"/>
  <c r="O622" i="1"/>
  <c r="Q622" i="1"/>
  <c r="R622" i="1"/>
  <c r="K622" i="1"/>
  <c r="L622" i="1"/>
  <c r="P622" i="1"/>
  <c r="L614" i="1"/>
  <c r="B614" i="1"/>
  <c r="P614" i="1"/>
  <c r="Q614" i="1"/>
  <c r="R614" i="1"/>
  <c r="K614" i="1"/>
  <c r="M614" i="1"/>
  <c r="N614" i="1"/>
  <c r="R598" i="1"/>
  <c r="P598" i="1"/>
  <c r="Q598" i="1"/>
  <c r="J598" i="1"/>
  <c r="M598" i="1"/>
  <c r="N598" i="1"/>
  <c r="A598" i="1"/>
  <c r="B598" i="1"/>
  <c r="O850" i="1"/>
  <c r="J850" i="1"/>
  <c r="R850" i="1"/>
  <c r="L850" i="1"/>
  <c r="K850" i="1"/>
  <c r="A850" i="1"/>
  <c r="M850" i="1"/>
  <c r="B844" i="1"/>
  <c r="J844" i="1"/>
  <c r="R844" i="1"/>
  <c r="A844" i="1"/>
  <c r="P844" i="1"/>
  <c r="J838" i="1"/>
  <c r="B838" i="1"/>
  <c r="L838" i="1"/>
  <c r="K838" i="1"/>
  <c r="Q832" i="1"/>
  <c r="K832" i="1"/>
  <c r="B832" i="1"/>
  <c r="M832" i="1"/>
  <c r="N832" i="1"/>
  <c r="P832" i="1"/>
  <c r="N818" i="1"/>
  <c r="L818" i="1"/>
  <c r="B818" i="1"/>
  <c r="K818" i="1"/>
  <c r="A818" i="1"/>
  <c r="M818" i="1"/>
  <c r="O818" i="1"/>
  <c r="J818" i="1"/>
  <c r="P812" i="1"/>
  <c r="Q812" i="1"/>
  <c r="Q806" i="1"/>
  <c r="O806" i="1"/>
  <c r="M800" i="1"/>
  <c r="J800" i="1"/>
  <c r="R800" i="1"/>
  <c r="B800" i="1"/>
  <c r="L800" i="1"/>
  <c r="A800" i="1"/>
  <c r="N800" i="1"/>
  <c r="P800" i="1"/>
  <c r="A786" i="1"/>
  <c r="L786" i="1"/>
  <c r="K786" i="1"/>
  <c r="R780" i="1"/>
  <c r="M780" i="1"/>
  <c r="R774" i="1"/>
  <c r="P774" i="1"/>
  <c r="L768" i="1"/>
  <c r="R768" i="1"/>
  <c r="K768" i="1"/>
  <c r="M768" i="1"/>
  <c r="B768" i="1"/>
  <c r="N768" i="1"/>
  <c r="A768" i="1"/>
  <c r="P768" i="1"/>
  <c r="Q768" i="1"/>
  <c r="O754" i="1"/>
  <c r="M754" i="1"/>
  <c r="A754" i="1"/>
  <c r="B754" i="1"/>
  <c r="N748" i="1"/>
  <c r="R748" i="1"/>
  <c r="K748" i="1"/>
  <c r="J742" i="1"/>
  <c r="O742" i="1"/>
  <c r="Q742" i="1"/>
  <c r="P742" i="1"/>
  <c r="B736" i="1"/>
  <c r="N736" i="1"/>
  <c r="A736" i="1"/>
  <c r="Q722" i="1"/>
  <c r="B722" i="1"/>
  <c r="O722" i="1"/>
  <c r="P722" i="1"/>
  <c r="M722" i="1"/>
  <c r="O1703" i="1"/>
  <c r="M1682" i="1"/>
  <c r="N592" i="1"/>
  <c r="B593" i="1"/>
  <c r="R584" i="1"/>
  <c r="O585" i="1"/>
  <c r="J600" i="1"/>
  <c r="K608" i="1"/>
  <c r="A608" i="1"/>
  <c r="M616" i="1"/>
  <c r="O624" i="1"/>
  <c r="R609" i="1"/>
  <c r="N1539" i="1"/>
  <c r="K1441" i="1"/>
  <c r="Q800" i="1"/>
  <c r="N850" i="1"/>
  <c r="J1703" i="1"/>
  <c r="R1681" i="1"/>
  <c r="B1682" i="1"/>
  <c r="N165" i="1"/>
  <c r="A592" i="1"/>
  <c r="R594" i="1"/>
  <c r="J584" i="1"/>
  <c r="N585" i="1"/>
  <c r="Q600" i="1"/>
  <c r="R608" i="1"/>
  <c r="L616" i="1"/>
  <c r="A616" i="1"/>
  <c r="M624" i="1"/>
  <c r="O1483" i="1"/>
  <c r="Q1531" i="1"/>
  <c r="O800" i="1"/>
  <c r="B850" i="1"/>
  <c r="K363" i="1"/>
  <c r="J367" i="1"/>
  <c r="K1710" i="1"/>
  <c r="J1918" i="1"/>
  <c r="J1681" i="1"/>
  <c r="A1682" i="1"/>
  <c r="R171" i="1"/>
  <c r="J381" i="1"/>
  <c r="O583" i="1"/>
  <c r="R593" i="1"/>
  <c r="Q584" i="1"/>
  <c r="M585" i="1"/>
  <c r="L623" i="1"/>
  <c r="P600" i="1"/>
  <c r="J608" i="1"/>
  <c r="R616" i="1"/>
  <c r="L624" i="1"/>
  <c r="B624" i="1"/>
  <c r="O617" i="1"/>
  <c r="B1427" i="1"/>
  <c r="L1483" i="1"/>
  <c r="P1531" i="1"/>
  <c r="R818" i="1"/>
  <c r="L736" i="1"/>
  <c r="B1888" i="1"/>
  <c r="L1888" i="1"/>
  <c r="M1888" i="1"/>
  <c r="P1880" i="1"/>
  <c r="K1880" i="1"/>
  <c r="M1880" i="1"/>
  <c r="N1880" i="1"/>
  <c r="P1954" i="1"/>
  <c r="Q1954" i="1"/>
  <c r="K1954" i="1"/>
  <c r="B1946" i="1"/>
  <c r="M1946" i="1"/>
  <c r="Q1681" i="1"/>
  <c r="Q593" i="1"/>
  <c r="L585" i="1"/>
  <c r="N617" i="1"/>
  <c r="R1563" i="1"/>
  <c r="A1563" i="1"/>
  <c r="A1467" i="1"/>
  <c r="M1467" i="1"/>
  <c r="O1451" i="1"/>
  <c r="L1451" i="1"/>
  <c r="Q818" i="1"/>
  <c r="L754" i="1"/>
  <c r="L832" i="1"/>
  <c r="L780" i="1"/>
  <c r="M247" i="1"/>
  <c r="L1965" i="1"/>
  <c r="J1974" i="1"/>
  <c r="J47" i="1"/>
  <c r="R1682" i="1"/>
  <c r="J168" i="1"/>
  <c r="N593" i="1"/>
  <c r="O625" i="1"/>
  <c r="O832" i="1"/>
  <c r="N806" i="1"/>
  <c r="B1711" i="1"/>
  <c r="B1909" i="1"/>
  <c r="J206" i="1"/>
  <c r="L155" i="1"/>
  <c r="P168" i="1"/>
  <c r="P592" i="1"/>
  <c r="M593" i="1"/>
  <c r="J585" i="1"/>
  <c r="K600" i="1"/>
  <c r="A600" i="1"/>
  <c r="M608" i="1"/>
  <c r="O616" i="1"/>
  <c r="J624" i="1"/>
  <c r="R601" i="1"/>
  <c r="J1443" i="1"/>
  <c r="N1499" i="1"/>
  <c r="O1563" i="1"/>
  <c r="N1451" i="1"/>
  <c r="A1475" i="1"/>
  <c r="J768" i="1"/>
  <c r="Q844" i="1"/>
  <c r="A838" i="1"/>
  <c r="P1946" i="1"/>
  <c r="B1418" i="1"/>
  <c r="P836" i="1"/>
  <c r="N856" i="1"/>
  <c r="B856" i="1"/>
  <c r="L728" i="1"/>
  <c r="P734" i="1"/>
  <c r="R740" i="1"/>
  <c r="Q740" i="1"/>
  <c r="M746" i="1"/>
  <c r="K760" i="1"/>
  <c r="J766" i="1"/>
  <c r="P772" i="1"/>
  <c r="B772" i="1"/>
  <c r="L778" i="1"/>
  <c r="M792" i="1"/>
  <c r="O792" i="1"/>
  <c r="J798" i="1"/>
  <c r="L804" i="1"/>
  <c r="A804" i="1"/>
  <c r="P810" i="1"/>
  <c r="N824" i="1"/>
  <c r="B824" i="1"/>
  <c r="Q830" i="1"/>
  <c r="K842" i="1"/>
  <c r="L853" i="1"/>
  <c r="P1572" i="1"/>
  <c r="B574" i="1"/>
  <c r="J1950" i="1"/>
  <c r="A1423" i="1"/>
  <c r="A1401" i="1"/>
  <c r="A1340" i="1"/>
  <c r="P1532" i="1"/>
  <c r="A1452" i="1"/>
  <c r="L1428" i="1"/>
  <c r="L1548" i="1"/>
  <c r="N836" i="1"/>
  <c r="B836" i="1"/>
  <c r="K856" i="1"/>
  <c r="R728" i="1"/>
  <c r="Q728" i="1"/>
  <c r="M734" i="1"/>
  <c r="N740" i="1"/>
  <c r="A740" i="1"/>
  <c r="K746" i="1"/>
  <c r="R760" i="1"/>
  <c r="B760" i="1"/>
  <c r="L766" i="1"/>
  <c r="N772" i="1"/>
  <c r="J778" i="1"/>
  <c r="Q778" i="1"/>
  <c r="L792" i="1"/>
  <c r="A792" i="1"/>
  <c r="P798" i="1"/>
  <c r="R804" i="1"/>
  <c r="N810" i="1"/>
  <c r="B810" i="1"/>
  <c r="K824" i="1"/>
  <c r="M830" i="1"/>
  <c r="O830" i="1"/>
  <c r="J842" i="1"/>
  <c r="P788" i="1"/>
  <c r="O808" i="1"/>
  <c r="M826" i="1"/>
  <c r="B840" i="1"/>
  <c r="J853" i="1"/>
  <c r="P852" i="1"/>
  <c r="A1572" i="1"/>
  <c r="L1881" i="1"/>
  <c r="R1947" i="1"/>
  <c r="R1889" i="1"/>
  <c r="R578" i="1"/>
  <c r="N557" i="1"/>
  <c r="B1422" i="1"/>
  <c r="B1406" i="1"/>
  <c r="B1386" i="1"/>
  <c r="A1324" i="1"/>
  <c r="M1532" i="1"/>
  <c r="L1500" i="1"/>
  <c r="R1428" i="1"/>
  <c r="N1548" i="1"/>
  <c r="K1516" i="1"/>
  <c r="L836" i="1"/>
  <c r="A836" i="1"/>
  <c r="R856" i="1"/>
  <c r="O728" i="1"/>
  <c r="B728" i="1"/>
  <c r="L734" i="1"/>
  <c r="J740" i="1"/>
  <c r="J746" i="1"/>
  <c r="Q746" i="1"/>
  <c r="N760" i="1"/>
  <c r="A760" i="1"/>
  <c r="K766" i="1"/>
  <c r="M772" i="1"/>
  <c r="M778" i="1"/>
  <c r="B778" i="1"/>
  <c r="K792" i="1"/>
  <c r="M798" i="1"/>
  <c r="O798" i="1"/>
  <c r="J804" i="1"/>
  <c r="L810" i="1"/>
  <c r="A810" i="1"/>
  <c r="R824" i="1"/>
  <c r="N830" i="1"/>
  <c r="A830" i="1"/>
  <c r="Q842" i="1"/>
  <c r="L808" i="1"/>
  <c r="L826" i="1"/>
  <c r="A840" i="1"/>
  <c r="B853" i="1"/>
  <c r="Q814" i="1"/>
  <c r="M852" i="1"/>
  <c r="L1886" i="1"/>
  <c r="K1881" i="1"/>
  <c r="Q1889" i="1"/>
  <c r="N574" i="1"/>
  <c r="L567" i="1"/>
  <c r="A1416" i="1"/>
  <c r="B1410" i="1"/>
  <c r="K836" i="1"/>
  <c r="J856" i="1"/>
  <c r="J728" i="1"/>
  <c r="A728" i="1"/>
  <c r="K734" i="1"/>
  <c r="P740" i="1"/>
  <c r="N746" i="1"/>
  <c r="B746" i="1"/>
  <c r="J760" i="1"/>
  <c r="R766" i="1"/>
  <c r="Q766" i="1"/>
  <c r="J772" i="1"/>
  <c r="R778" i="1"/>
  <c r="A778" i="1"/>
  <c r="R792" i="1"/>
  <c r="N798" i="1"/>
  <c r="B798" i="1"/>
  <c r="Q804" i="1"/>
  <c r="K810" i="1"/>
  <c r="J824" i="1"/>
  <c r="L830" i="1"/>
  <c r="B830" i="1"/>
  <c r="P842" i="1"/>
  <c r="R1476" i="1"/>
  <c r="J1516" i="1"/>
  <c r="R836" i="1"/>
  <c r="Q856" i="1"/>
  <c r="P728" i="1"/>
  <c r="O734" i="1"/>
  <c r="Q734" i="1"/>
  <c r="M740" i="1"/>
  <c r="R746" i="1"/>
  <c r="A746" i="1"/>
  <c r="P760" i="1"/>
  <c r="P766" i="1"/>
  <c r="B766" i="1"/>
  <c r="L772" i="1"/>
  <c r="P778" i="1"/>
  <c r="J792" i="1"/>
  <c r="L798" i="1"/>
  <c r="A798" i="1"/>
  <c r="P804" i="1"/>
  <c r="R810" i="1"/>
  <c r="Q824" i="1"/>
  <c r="K830" i="1"/>
  <c r="M842" i="1"/>
  <c r="O842" i="1"/>
  <c r="Q853" i="1"/>
  <c r="M1944" i="1"/>
  <c r="P1955" i="1"/>
  <c r="Q1881" i="1"/>
  <c r="N1947" i="1"/>
  <c r="N1889" i="1"/>
  <c r="R734" i="1"/>
  <c r="O766" i="1"/>
  <c r="M804" i="1"/>
  <c r="N842" i="1"/>
  <c r="L1944" i="1"/>
  <c r="Q155" i="1"/>
  <c r="B1632" i="1"/>
  <c r="N1632" i="1"/>
  <c r="P1632" i="1"/>
  <c r="B1636" i="1"/>
  <c r="L1636" i="1"/>
  <c r="N1636" i="1"/>
  <c r="N1875" i="1"/>
  <c r="Q1875" i="1"/>
  <c r="J1875" i="1"/>
  <c r="M1910" i="1"/>
  <c r="N1910" i="1"/>
  <c r="P1915" i="1"/>
  <c r="L1915" i="1"/>
  <c r="A1915" i="1"/>
  <c r="K1940" i="1"/>
  <c r="A1940" i="1"/>
  <c r="M1966" i="1"/>
  <c r="B1966" i="1"/>
  <c r="P1966" i="1"/>
  <c r="A153" i="1"/>
  <c r="P153" i="1"/>
  <c r="M1914" i="1"/>
  <c r="N1874" i="1"/>
  <c r="Q1633" i="1"/>
  <c r="K246" i="1"/>
  <c r="A246" i="1"/>
  <c r="Q1702" i="1"/>
  <c r="M74" i="1"/>
  <c r="M229" i="1"/>
  <c r="B703" i="1"/>
  <c r="A1566" i="1"/>
  <c r="A405" i="1"/>
  <c r="L1966" i="1"/>
  <c r="R1940" i="1"/>
  <c r="L1910" i="1"/>
  <c r="L1875" i="1"/>
  <c r="P1636" i="1"/>
  <c r="A1632" i="1"/>
  <c r="P247" i="1"/>
  <c r="N1965" i="1"/>
  <c r="R1974" i="1"/>
  <c r="K153" i="1"/>
  <c r="K206" i="1"/>
  <c r="N1679" i="1"/>
  <c r="L1679" i="1"/>
  <c r="M1679" i="1"/>
  <c r="B1679" i="1"/>
  <c r="K1679" i="1"/>
  <c r="B396" i="1"/>
  <c r="A388" i="1"/>
  <c r="B388" i="1"/>
  <c r="J1914" i="1"/>
  <c r="L1874" i="1"/>
  <c r="L1989" i="1"/>
  <c r="R229" i="1"/>
  <c r="K405" i="1"/>
  <c r="Q363" i="1"/>
  <c r="A247" i="1"/>
  <c r="R1965" i="1"/>
  <c r="P1710" i="1"/>
  <c r="O1974" i="1"/>
  <c r="P589" i="1"/>
  <c r="J589" i="1"/>
  <c r="O363" i="1"/>
  <c r="O1711" i="1"/>
  <c r="Q1965" i="1"/>
  <c r="M1710" i="1"/>
  <c r="L261" i="1"/>
  <c r="M15" i="1"/>
  <c r="R218" i="1"/>
  <c r="B218" i="1"/>
  <c r="L218" i="1"/>
  <c r="R20" i="1"/>
  <c r="B20" i="1"/>
  <c r="L20" i="1"/>
  <c r="A52" i="1"/>
  <c r="R52" i="1"/>
  <c r="N52" i="1"/>
  <c r="B1599" i="1"/>
  <c r="K1599" i="1"/>
  <c r="M712" i="1"/>
  <c r="R712" i="1"/>
  <c r="O680" i="1"/>
  <c r="A680" i="1"/>
  <c r="Q680" i="1"/>
  <c r="K372" i="1"/>
  <c r="P372" i="1"/>
  <c r="P627" i="1"/>
  <c r="A627" i="1"/>
  <c r="P611" i="1"/>
  <c r="J611" i="1"/>
  <c r="R611" i="1"/>
  <c r="K611" i="1"/>
  <c r="B1702" i="1"/>
  <c r="O1702" i="1"/>
  <c r="Q1710" i="1"/>
  <c r="J1710" i="1"/>
  <c r="N1710" i="1"/>
  <c r="N155" i="1"/>
  <c r="K155" i="1"/>
  <c r="M155" i="1"/>
  <c r="J155" i="1"/>
  <c r="P1974" i="1"/>
  <c r="K1974" i="1"/>
  <c r="K1703" i="1"/>
  <c r="B1703" i="1"/>
  <c r="N1711" i="1"/>
  <c r="L1711" i="1"/>
  <c r="M1711" i="1"/>
  <c r="A363" i="1"/>
  <c r="R363" i="1"/>
  <c r="M1909" i="1"/>
  <c r="O1909" i="1"/>
  <c r="Q1909" i="1"/>
  <c r="A1909" i="1"/>
  <c r="L1619" i="1"/>
  <c r="K1619" i="1"/>
  <c r="Q1619" i="1"/>
  <c r="B74" i="1"/>
  <c r="P74" i="1"/>
  <c r="R477" i="1"/>
  <c r="P477" i="1"/>
  <c r="Q405" i="1"/>
  <c r="P405" i="1"/>
  <c r="J405" i="1"/>
  <c r="L15" i="1"/>
  <c r="J15" i="1"/>
  <c r="N1566" i="1"/>
  <c r="O1566" i="1"/>
  <c r="P1566" i="1"/>
  <c r="A206" i="1"/>
  <c r="B206" i="1"/>
  <c r="K715" i="1"/>
  <c r="M715" i="1"/>
  <c r="M709" i="1"/>
  <c r="N709" i="1"/>
  <c r="A709" i="1"/>
  <c r="P703" i="1"/>
  <c r="J703" i="1"/>
  <c r="M1681" i="1"/>
  <c r="B1680" i="1"/>
  <c r="P1680" i="1"/>
  <c r="P165" i="1"/>
  <c r="B591" i="1"/>
  <c r="Q590" i="1"/>
  <c r="M590" i="1"/>
  <c r="A590" i="1"/>
  <c r="K582" i="1"/>
  <c r="J582" i="1"/>
  <c r="L582" i="1"/>
  <c r="M582" i="1"/>
  <c r="O610" i="1"/>
  <c r="L1473" i="1"/>
  <c r="L1561" i="1"/>
  <c r="B168" i="1"/>
  <c r="R168" i="1"/>
  <c r="B387" i="1"/>
  <c r="B618" i="1"/>
  <c r="O618" i="1"/>
  <c r="J618" i="1"/>
  <c r="O1561" i="1"/>
  <c r="A1561" i="1"/>
  <c r="B1561" i="1"/>
  <c r="Q1561" i="1"/>
  <c r="N1553" i="1"/>
  <c r="A1553" i="1"/>
  <c r="Q1553" i="1"/>
  <c r="K1553" i="1"/>
  <c r="L1553" i="1"/>
  <c r="R1545" i="1"/>
  <c r="K1545" i="1"/>
  <c r="L1545" i="1"/>
  <c r="A1545" i="1"/>
  <c r="K1537" i="1"/>
  <c r="L1537" i="1"/>
  <c r="P1537" i="1"/>
  <c r="P1529" i="1"/>
  <c r="O1529" i="1"/>
  <c r="Q1529" i="1"/>
  <c r="J1529" i="1"/>
  <c r="B1521" i="1"/>
  <c r="A1521" i="1"/>
  <c r="R1521" i="1"/>
  <c r="L1521" i="1"/>
  <c r="N1521" i="1"/>
  <c r="P1513" i="1"/>
  <c r="A1513" i="1"/>
  <c r="N1513" i="1"/>
  <c r="R1513" i="1"/>
  <c r="R1505" i="1"/>
  <c r="A1505" i="1"/>
  <c r="J1505" i="1"/>
  <c r="B1505" i="1"/>
  <c r="K1505" i="1"/>
  <c r="M1497" i="1"/>
  <c r="B1497" i="1"/>
  <c r="N1497" i="1"/>
  <c r="Q1497" i="1"/>
  <c r="R1497" i="1"/>
  <c r="Q1489" i="1"/>
  <c r="L1489" i="1"/>
  <c r="J1489" i="1"/>
  <c r="L1481" i="1"/>
  <c r="K1481" i="1"/>
  <c r="O1481" i="1"/>
  <c r="R1481" i="1"/>
  <c r="R1473" i="1"/>
  <c r="K1473" i="1"/>
  <c r="O1473" i="1"/>
  <c r="B1473" i="1"/>
  <c r="B1465" i="1"/>
  <c r="R1465" i="1"/>
  <c r="N1465" i="1"/>
  <c r="J1465" i="1"/>
  <c r="P1465" i="1"/>
  <c r="A1457" i="1"/>
  <c r="P1457" i="1"/>
  <c r="K1457" i="1"/>
  <c r="K1449" i="1"/>
  <c r="J1449" i="1"/>
  <c r="A1449" i="1"/>
  <c r="M1449" i="1"/>
  <c r="P1441" i="1"/>
  <c r="B1441" i="1"/>
  <c r="J1441" i="1"/>
  <c r="N1433" i="1"/>
  <c r="P1433" i="1"/>
  <c r="R1433" i="1"/>
  <c r="N168" i="1"/>
  <c r="P169" i="1"/>
  <c r="O169" i="1"/>
  <c r="B394" i="1"/>
  <c r="A394" i="1"/>
  <c r="A386" i="1"/>
  <c r="B587" i="1"/>
  <c r="O587" i="1"/>
  <c r="P587" i="1"/>
  <c r="N625" i="1"/>
  <c r="B625" i="1"/>
  <c r="K625" i="1"/>
  <c r="A625" i="1"/>
  <c r="M625" i="1"/>
  <c r="L625" i="1"/>
  <c r="B617" i="1"/>
  <c r="Q617" i="1"/>
  <c r="R617" i="1"/>
  <c r="A617" i="1"/>
  <c r="K617" i="1"/>
  <c r="O609" i="1"/>
  <c r="P609" i="1"/>
  <c r="Q609" i="1"/>
  <c r="J609" i="1"/>
  <c r="L601" i="1"/>
  <c r="N601" i="1"/>
  <c r="O601" i="1"/>
  <c r="P601" i="1"/>
  <c r="B1433" i="1"/>
  <c r="B1449" i="1"/>
  <c r="O1489" i="1"/>
  <c r="P1505" i="1"/>
  <c r="K1529" i="1"/>
  <c r="Q1545" i="1"/>
  <c r="A1497" i="1"/>
  <c r="N1441" i="1"/>
  <c r="O1678" i="1"/>
  <c r="M1680" i="1"/>
  <c r="N1681" i="1"/>
  <c r="O1677" i="1"/>
  <c r="N169" i="1"/>
  <c r="Q168" i="1"/>
  <c r="B170" i="1"/>
  <c r="M170" i="1"/>
  <c r="B590" i="1"/>
  <c r="J595" i="1"/>
  <c r="J601" i="1"/>
  <c r="M609" i="1"/>
  <c r="L617" i="1"/>
  <c r="A1433" i="1"/>
  <c r="O1465" i="1"/>
  <c r="M1489" i="1"/>
  <c r="O1505" i="1"/>
  <c r="R1529" i="1"/>
  <c r="P1545" i="1"/>
  <c r="M1513" i="1"/>
  <c r="P1481" i="1"/>
  <c r="B1559" i="1"/>
  <c r="J1559" i="1"/>
  <c r="A1551" i="1"/>
  <c r="L1551" i="1"/>
  <c r="O1551" i="1"/>
  <c r="N1543" i="1"/>
  <c r="B1543" i="1"/>
  <c r="R1527" i="1"/>
  <c r="L1527" i="1"/>
  <c r="M1527" i="1"/>
  <c r="Q1527" i="1"/>
  <c r="B1519" i="1"/>
  <c r="R1519" i="1"/>
  <c r="P1519" i="1"/>
  <c r="K1511" i="1"/>
  <c r="A1511" i="1"/>
  <c r="N1511" i="1"/>
  <c r="R1511" i="1"/>
  <c r="J1511" i="1"/>
  <c r="K1503" i="1"/>
  <c r="L1503" i="1"/>
  <c r="Q1503" i="1"/>
  <c r="N1495" i="1"/>
  <c r="A1495" i="1"/>
  <c r="K1495" i="1"/>
  <c r="Q1495" i="1"/>
  <c r="L1487" i="1"/>
  <c r="M1487" i="1"/>
  <c r="R1479" i="1"/>
  <c r="B1479" i="1"/>
  <c r="K1479" i="1"/>
  <c r="N1479" i="1"/>
  <c r="B1471" i="1"/>
  <c r="J1471" i="1"/>
  <c r="R1463" i="1"/>
  <c r="A1463" i="1"/>
  <c r="B1463" i="1"/>
  <c r="K1463" i="1"/>
  <c r="O1463" i="1"/>
  <c r="R1455" i="1"/>
  <c r="J1455" i="1"/>
  <c r="L1455" i="1"/>
  <c r="B1447" i="1"/>
  <c r="R1447" i="1"/>
  <c r="N1447" i="1"/>
  <c r="L1439" i="1"/>
  <c r="N1439" i="1"/>
  <c r="P1439" i="1"/>
  <c r="J1439" i="1"/>
  <c r="P1431" i="1"/>
  <c r="K1431" i="1"/>
  <c r="A1431" i="1"/>
  <c r="P367" i="1"/>
  <c r="R1700" i="1"/>
  <c r="B1700" i="1"/>
  <c r="P270" i="1"/>
  <c r="M701" i="1"/>
  <c r="O1714" i="1"/>
  <c r="J57" i="1"/>
  <c r="K33" i="1"/>
  <c r="P1872" i="1"/>
  <c r="P49" i="1"/>
  <c r="M368" i="1"/>
  <c r="L1680" i="1"/>
  <c r="P1683" i="1"/>
  <c r="K1683" i="1"/>
  <c r="K173" i="1"/>
  <c r="M169" i="1"/>
  <c r="R170" i="1"/>
  <c r="A168" i="1"/>
  <c r="R591" i="1"/>
  <c r="Q601" i="1"/>
  <c r="L609" i="1"/>
  <c r="R625" i="1"/>
  <c r="J1433" i="1"/>
  <c r="R1449" i="1"/>
  <c r="M1465" i="1"/>
  <c r="K1489" i="1"/>
  <c r="M1505" i="1"/>
  <c r="B1529" i="1"/>
  <c r="B1545" i="1"/>
  <c r="O1457" i="1"/>
  <c r="Q1513" i="1"/>
  <c r="A1481" i="1"/>
  <c r="O367" i="1"/>
  <c r="J1700" i="1"/>
  <c r="A1700" i="1"/>
  <c r="N270" i="1"/>
  <c r="J701" i="1"/>
  <c r="N1714" i="1"/>
  <c r="L57" i="1"/>
  <c r="A33" i="1"/>
  <c r="P453" i="1"/>
  <c r="N49" i="1"/>
  <c r="A368" i="1"/>
  <c r="R1675" i="1"/>
  <c r="K1680" i="1"/>
  <c r="O1683" i="1"/>
  <c r="Q1682" i="1"/>
  <c r="K1682" i="1"/>
  <c r="Q173" i="1"/>
  <c r="O170" i="1"/>
  <c r="B386" i="1"/>
  <c r="O591" i="1"/>
  <c r="N582" i="1"/>
  <c r="Q612" i="1"/>
  <c r="Q602" i="1"/>
  <c r="M601" i="1"/>
  <c r="A609" i="1"/>
  <c r="J625" i="1"/>
  <c r="Q1433" i="1"/>
  <c r="O1449" i="1"/>
  <c r="K1465" i="1"/>
  <c r="P1489" i="1"/>
  <c r="Q1505" i="1"/>
  <c r="A1529" i="1"/>
  <c r="Q1439" i="1"/>
  <c r="J1487" i="1"/>
  <c r="M1457" i="1"/>
  <c r="R1537" i="1"/>
  <c r="M1521" i="1"/>
  <c r="M168" i="1"/>
  <c r="K583" i="1"/>
  <c r="N583" i="1"/>
  <c r="R583" i="1"/>
  <c r="A601" i="1"/>
  <c r="B609" i="1"/>
  <c r="Q625" i="1"/>
  <c r="N629" i="1"/>
  <c r="A629" i="1"/>
  <c r="R605" i="1"/>
  <c r="B605" i="1"/>
  <c r="O1433" i="1"/>
  <c r="Q1449" i="1"/>
  <c r="L1465" i="1"/>
  <c r="N1489" i="1"/>
  <c r="N1505" i="1"/>
  <c r="O1545" i="1"/>
  <c r="J1457" i="1"/>
  <c r="J1537" i="1"/>
  <c r="N1561" i="1"/>
  <c r="Q556" i="1"/>
  <c r="P556" i="1"/>
  <c r="J556" i="1"/>
  <c r="R556" i="1"/>
  <c r="K556" i="1"/>
  <c r="M556" i="1"/>
  <c r="B556" i="1"/>
  <c r="N556" i="1"/>
  <c r="A556" i="1"/>
  <c r="L556" i="1"/>
  <c r="O556" i="1"/>
  <c r="M572" i="1"/>
  <c r="B572" i="1"/>
  <c r="N572" i="1"/>
  <c r="A572" i="1"/>
  <c r="O572" i="1"/>
  <c r="Q572" i="1"/>
  <c r="P572" i="1"/>
  <c r="R572" i="1"/>
  <c r="K572" i="1"/>
  <c r="L572" i="1"/>
  <c r="R564" i="1"/>
  <c r="K564" i="1"/>
  <c r="L564" i="1"/>
  <c r="M564" i="1"/>
  <c r="A564" i="1"/>
  <c r="O564" i="1"/>
  <c r="Q564" i="1"/>
  <c r="P564" i="1"/>
  <c r="B564" i="1"/>
  <c r="J564" i="1"/>
  <c r="N564" i="1"/>
  <c r="J1434" i="1"/>
  <c r="B1560" i="1"/>
  <c r="A1560" i="1"/>
  <c r="P1560" i="1"/>
  <c r="L1552" i="1"/>
  <c r="N1552" i="1"/>
  <c r="J1544" i="1"/>
  <c r="L1544" i="1"/>
  <c r="A1536" i="1"/>
  <c r="R1536" i="1"/>
  <c r="K1528" i="1"/>
  <c r="Q1528" i="1"/>
  <c r="Q1520" i="1"/>
  <c r="A1520" i="1"/>
  <c r="O1520" i="1"/>
  <c r="Q1512" i="1"/>
  <c r="K1512" i="1"/>
  <c r="R1504" i="1"/>
  <c r="M1504" i="1"/>
  <c r="B1496" i="1"/>
  <c r="J1496" i="1"/>
  <c r="M1488" i="1"/>
  <c r="O1488" i="1"/>
  <c r="Q1480" i="1"/>
  <c r="A1480" i="1"/>
  <c r="N1480" i="1"/>
  <c r="A1472" i="1"/>
  <c r="L1472" i="1"/>
  <c r="R1464" i="1"/>
  <c r="M1464" i="1"/>
  <c r="O1456" i="1"/>
  <c r="J1456" i="1"/>
  <c r="J1448" i="1"/>
  <c r="M1448" i="1"/>
  <c r="Q1440" i="1"/>
  <c r="A1440" i="1"/>
  <c r="R1440" i="1"/>
  <c r="B1432" i="1"/>
  <c r="K1432" i="1"/>
  <c r="Q381" i="1"/>
  <c r="K592" i="1"/>
  <c r="J593" i="1"/>
  <c r="K585" i="1"/>
  <c r="B585" i="1"/>
  <c r="A599" i="1"/>
  <c r="N615" i="1"/>
  <c r="M1510" i="1"/>
  <c r="J1534" i="1"/>
  <c r="A1534" i="1"/>
  <c r="M1550" i="1"/>
  <c r="L1430" i="1"/>
  <c r="B1430" i="1"/>
  <c r="O1438" i="1"/>
  <c r="M1446" i="1"/>
  <c r="O1462" i="1"/>
  <c r="P1470" i="1"/>
  <c r="J1486" i="1"/>
  <c r="B1486" i="1"/>
  <c r="Q1502" i="1"/>
  <c r="M1526" i="1"/>
  <c r="N1558" i="1"/>
  <c r="N1432" i="1"/>
  <c r="J1440" i="1"/>
  <c r="Q1448" i="1"/>
  <c r="M1456" i="1"/>
  <c r="K1464" i="1"/>
  <c r="M1472" i="1"/>
  <c r="K1480" i="1"/>
  <c r="N1488" i="1"/>
  <c r="L1496" i="1"/>
  <c r="Q1504" i="1"/>
  <c r="M1512" i="1"/>
  <c r="A1512" i="1"/>
  <c r="P1528" i="1"/>
  <c r="A1528" i="1"/>
  <c r="B1536" i="1"/>
  <c r="B1544" i="1"/>
  <c r="Q1552" i="1"/>
  <c r="J1560" i="1"/>
  <c r="J1482" i="1"/>
  <c r="J572" i="1"/>
  <c r="L1462" i="1"/>
  <c r="N1470" i="1"/>
  <c r="R1486" i="1"/>
  <c r="M1502" i="1"/>
  <c r="A1502" i="1"/>
  <c r="K1526" i="1"/>
  <c r="M1558" i="1"/>
  <c r="O1432" i="1"/>
  <c r="O1440" i="1"/>
  <c r="P1448" i="1"/>
  <c r="R1456" i="1"/>
  <c r="J1464" i="1"/>
  <c r="R1472" i="1"/>
  <c r="M1480" i="1"/>
  <c r="L1488" i="1"/>
  <c r="K1496" i="1"/>
  <c r="P1504" i="1"/>
  <c r="L1512" i="1"/>
  <c r="N1520" i="1"/>
  <c r="O1528" i="1"/>
  <c r="P1536" i="1"/>
  <c r="P1544" i="1"/>
  <c r="A1544" i="1"/>
  <c r="B1552" i="1"/>
  <c r="Q1560" i="1"/>
  <c r="J1548" i="1"/>
  <c r="O1548" i="1"/>
  <c r="J1532" i="1"/>
  <c r="R1532" i="1"/>
  <c r="N1516" i="1"/>
  <c r="O1516" i="1"/>
  <c r="B1508" i="1"/>
  <c r="P1508" i="1"/>
  <c r="K1500" i="1"/>
  <c r="A1500" i="1"/>
  <c r="N1476" i="1"/>
  <c r="P1476" i="1"/>
  <c r="A1468" i="1"/>
  <c r="P1468" i="1"/>
  <c r="R1452" i="1"/>
  <c r="N1452" i="1"/>
  <c r="P593" i="1"/>
  <c r="Q585" i="1"/>
  <c r="J623" i="1"/>
  <c r="R1550" i="1"/>
  <c r="B1550" i="1"/>
  <c r="R1446" i="1"/>
  <c r="A1446" i="1"/>
  <c r="K1462" i="1"/>
  <c r="P1486" i="1"/>
  <c r="R1526" i="1"/>
  <c r="B1526" i="1"/>
  <c r="L1558" i="1"/>
  <c r="M1432" i="1"/>
  <c r="M1440" i="1"/>
  <c r="N1448" i="1"/>
  <c r="Q1456" i="1"/>
  <c r="Q1464" i="1"/>
  <c r="J1472" i="1"/>
  <c r="R1480" i="1"/>
  <c r="R1488" i="1"/>
  <c r="M1496" i="1"/>
  <c r="N1504" i="1"/>
  <c r="P1512" i="1"/>
  <c r="M1520" i="1"/>
  <c r="N1528" i="1"/>
  <c r="O1536" i="1"/>
  <c r="O1544" i="1"/>
  <c r="P1552" i="1"/>
  <c r="A1552" i="1"/>
  <c r="K1506" i="1"/>
  <c r="R1548" i="1"/>
  <c r="Q1468" i="1"/>
  <c r="Q1539" i="1"/>
  <c r="L1539" i="1"/>
  <c r="B851" i="1"/>
  <c r="N851" i="1"/>
  <c r="R851" i="1"/>
  <c r="N845" i="1"/>
  <c r="P845" i="1"/>
  <c r="L845" i="1"/>
  <c r="Q839" i="1"/>
  <c r="L839" i="1"/>
  <c r="P839" i="1"/>
  <c r="K833" i="1"/>
  <c r="A833" i="1"/>
  <c r="N833" i="1"/>
  <c r="P833" i="1"/>
  <c r="J833" i="1"/>
  <c r="N819" i="1"/>
  <c r="L819" i="1"/>
  <c r="O819" i="1"/>
  <c r="K819" i="1"/>
  <c r="K813" i="1"/>
  <c r="M813" i="1"/>
  <c r="A813" i="1"/>
  <c r="L813" i="1"/>
  <c r="P813" i="1"/>
  <c r="J813" i="1"/>
  <c r="N807" i="1"/>
  <c r="P807" i="1"/>
  <c r="Q807" i="1"/>
  <c r="J807" i="1"/>
  <c r="A801" i="1"/>
  <c r="L801" i="1"/>
  <c r="N801" i="1"/>
  <c r="K801" i="1"/>
  <c r="J801" i="1"/>
  <c r="Q787" i="1"/>
  <c r="B787" i="1"/>
  <c r="L787" i="1"/>
  <c r="N787" i="1"/>
  <c r="O787" i="1"/>
  <c r="R787" i="1"/>
  <c r="R781" i="1"/>
  <c r="P781" i="1"/>
  <c r="M781" i="1"/>
  <c r="K781" i="1"/>
  <c r="A775" i="1"/>
  <c r="B775" i="1"/>
  <c r="Q775" i="1"/>
  <c r="L775" i="1"/>
  <c r="O775" i="1"/>
  <c r="P769" i="1"/>
  <c r="B769" i="1"/>
  <c r="Q769" i="1"/>
  <c r="R769" i="1"/>
  <c r="L769" i="1"/>
  <c r="L755" i="1"/>
  <c r="A755" i="1"/>
  <c r="B755" i="1"/>
  <c r="P755" i="1"/>
  <c r="J755" i="1"/>
  <c r="R755" i="1"/>
  <c r="K755" i="1"/>
  <c r="P749" i="1"/>
  <c r="J749" i="1"/>
  <c r="R749" i="1"/>
  <c r="K749" i="1"/>
  <c r="O749" i="1"/>
  <c r="P743" i="1"/>
  <c r="K743" i="1"/>
  <c r="L743" i="1"/>
  <c r="A743" i="1"/>
  <c r="J743" i="1"/>
  <c r="K737" i="1"/>
  <c r="A737" i="1"/>
  <c r="N737" i="1"/>
  <c r="J737" i="1"/>
  <c r="M737" i="1"/>
  <c r="O737" i="1"/>
  <c r="L723" i="1"/>
  <c r="O723" i="1"/>
  <c r="B723" i="1"/>
  <c r="N723" i="1"/>
  <c r="Q723" i="1"/>
  <c r="L1458" i="1"/>
  <c r="J1458" i="1"/>
  <c r="A812" i="1"/>
  <c r="L812" i="1"/>
  <c r="B786" i="1"/>
  <c r="R786" i="1"/>
  <c r="O774" i="1"/>
  <c r="M774" i="1"/>
  <c r="N722" i="1"/>
  <c r="A722" i="1"/>
  <c r="K736" i="1"/>
  <c r="M742" i="1"/>
  <c r="B742" i="1"/>
  <c r="J748" i="1"/>
  <c r="N754" i="1"/>
  <c r="J774" i="1"/>
  <c r="K780" i="1"/>
  <c r="J786" i="1"/>
  <c r="M806" i="1"/>
  <c r="O812" i="1"/>
  <c r="R838" i="1"/>
  <c r="L722" i="1"/>
  <c r="R736" i="1"/>
  <c r="L742" i="1"/>
  <c r="A742" i="1"/>
  <c r="Q748" i="1"/>
  <c r="K754" i="1"/>
  <c r="Q774" i="1"/>
  <c r="J780" i="1"/>
  <c r="Q786" i="1"/>
  <c r="K806" i="1"/>
  <c r="A806" i="1"/>
  <c r="N812" i="1"/>
  <c r="Q838" i="1"/>
  <c r="L1572" i="1"/>
  <c r="K1572" i="1"/>
  <c r="P569" i="1"/>
  <c r="M569" i="1"/>
  <c r="M561" i="1"/>
  <c r="A561" i="1"/>
  <c r="K800" i="1"/>
  <c r="P818" i="1"/>
  <c r="R832" i="1"/>
  <c r="A832" i="1"/>
  <c r="N844" i="1"/>
  <c r="Q850" i="1"/>
  <c r="K722" i="1"/>
  <c r="J736" i="1"/>
  <c r="N742" i="1"/>
  <c r="M748" i="1"/>
  <c r="O748" i="1"/>
  <c r="R754" i="1"/>
  <c r="A774" i="1"/>
  <c r="Q780" i="1"/>
  <c r="P786" i="1"/>
  <c r="L806" i="1"/>
  <c r="B806" i="1"/>
  <c r="M812" i="1"/>
  <c r="P838" i="1"/>
  <c r="O1572" i="1"/>
  <c r="J561" i="1"/>
  <c r="J832" i="1"/>
  <c r="K844" i="1"/>
  <c r="M844" i="1"/>
  <c r="P850" i="1"/>
  <c r="R722" i="1"/>
  <c r="Q736" i="1"/>
  <c r="K742" i="1"/>
  <c r="P748" i="1"/>
  <c r="B748" i="1"/>
  <c r="J754" i="1"/>
  <c r="N774" i="1"/>
  <c r="B774" i="1"/>
  <c r="O780" i="1"/>
  <c r="O786" i="1"/>
  <c r="R806" i="1"/>
  <c r="K812" i="1"/>
  <c r="B812" i="1"/>
  <c r="O838" i="1"/>
  <c r="M1572" i="1"/>
  <c r="L844" i="1"/>
  <c r="J722" i="1"/>
  <c r="P736" i="1"/>
  <c r="O736" i="1"/>
  <c r="R742" i="1"/>
  <c r="L748" i="1"/>
  <c r="A748" i="1"/>
  <c r="Q754" i="1"/>
  <c r="L774" i="1"/>
  <c r="P780" i="1"/>
  <c r="A780" i="1"/>
  <c r="N786" i="1"/>
  <c r="J806" i="1"/>
  <c r="R812" i="1"/>
  <c r="N838" i="1"/>
  <c r="R853" i="1"/>
  <c r="O853" i="1"/>
  <c r="M841" i="1"/>
  <c r="B841" i="1"/>
  <c r="N1572" i="1"/>
  <c r="M736" i="1"/>
  <c r="P754" i="1"/>
  <c r="K774" i="1"/>
  <c r="N780" i="1"/>
  <c r="B780" i="1"/>
  <c r="M786" i="1"/>
  <c r="P806" i="1"/>
  <c r="J812" i="1"/>
  <c r="M838" i="1"/>
  <c r="R1572" i="1"/>
  <c r="P1888" i="1"/>
  <c r="Q1888" i="1"/>
  <c r="R1888" i="1"/>
  <c r="L1954" i="1"/>
  <c r="B1954" i="1"/>
  <c r="M1954" i="1"/>
  <c r="A1946" i="1"/>
  <c r="Q1946" i="1"/>
  <c r="K1946" i="1"/>
  <c r="O574" i="1"/>
  <c r="M575" i="1"/>
  <c r="A1391" i="1"/>
  <c r="B1362" i="1"/>
  <c r="B1330" i="1"/>
  <c r="J575" i="1"/>
  <c r="A1424" i="1"/>
  <c r="A1400" i="1"/>
  <c r="B1394" i="1"/>
  <c r="A1348" i="1"/>
  <c r="A1316" i="1"/>
  <c r="B1426" i="1"/>
  <c r="A1408" i="1"/>
  <c r="B1402" i="1"/>
  <c r="B1398" i="1"/>
  <c r="A1384" i="1"/>
  <c r="B1378" i="1"/>
  <c r="B1346" i="1"/>
  <c r="K559" i="1"/>
  <c r="L1945" i="1"/>
  <c r="B1955" i="1"/>
  <c r="B1881" i="1"/>
  <c r="B1889" i="1"/>
  <c r="Q558" i="1"/>
  <c r="J566" i="1"/>
  <c r="R574" i="1"/>
  <c r="J559" i="1"/>
  <c r="A1392" i="1"/>
  <c r="B1370" i="1"/>
  <c r="B1338" i="1"/>
  <c r="O1617" i="1"/>
  <c r="O1620" i="1"/>
  <c r="O1621" i="1"/>
  <c r="O1618" i="1"/>
  <c r="O1622" i="1"/>
  <c r="O505" i="1"/>
  <c r="O504" i="1"/>
  <c r="F57" i="8"/>
  <c r="F52" i="8"/>
  <c r="F60" i="8"/>
  <c r="F55" i="8"/>
  <c r="F87" i="8"/>
  <c r="F137" i="8"/>
  <c r="F23" i="8"/>
  <c r="F177" i="8"/>
  <c r="F85" i="8"/>
  <c r="F142" i="8"/>
  <c r="F145" i="8"/>
  <c r="F82" i="8"/>
  <c r="F26" i="8"/>
  <c r="F58" i="8"/>
  <c r="F84" i="8"/>
  <c r="F56" i="8"/>
  <c r="F86" i="8"/>
  <c r="F64" i="8"/>
  <c r="F54" i="8"/>
  <c r="L698" i="1"/>
  <c r="Q718" i="1"/>
  <c r="R1599" i="1"/>
  <c r="J1966" i="1"/>
  <c r="M1940" i="1"/>
  <c r="Q1915" i="1"/>
  <c r="P1910" i="1"/>
  <c r="A1910" i="1"/>
  <c r="K1875" i="1"/>
  <c r="M1636" i="1"/>
  <c r="R1632" i="1"/>
  <c r="N667" i="1"/>
  <c r="J699" i="1"/>
  <c r="J664" i="1"/>
  <c r="A1598" i="1"/>
  <c r="B43" i="1"/>
  <c r="R661" i="1"/>
  <c r="L1974" i="1"/>
  <c r="O153" i="1"/>
  <c r="K49" i="1"/>
  <c r="P368" i="1"/>
  <c r="R1629" i="1"/>
  <c r="O252" i="1"/>
  <c r="R252" i="1"/>
  <c r="J360" i="1"/>
  <c r="O360" i="1"/>
  <c r="A258" i="1"/>
  <c r="Q258" i="1"/>
  <c r="B163" i="1"/>
  <c r="O163" i="1"/>
  <c r="B69" i="1"/>
  <c r="K69" i="1"/>
  <c r="P159" i="1"/>
  <c r="M159" i="1"/>
  <c r="O250" i="1"/>
  <c r="M27" i="1"/>
  <c r="J27" i="1"/>
  <c r="B51" i="1"/>
  <c r="L51" i="1"/>
  <c r="K59" i="1"/>
  <c r="J59" i="1"/>
  <c r="O214" i="1"/>
  <c r="B214" i="1"/>
  <c r="L214" i="1"/>
  <c r="N664" i="1"/>
  <c r="O664" i="1"/>
  <c r="N713" i="1"/>
  <c r="P713" i="1"/>
  <c r="O681" i="1"/>
  <c r="B681" i="1"/>
  <c r="L681" i="1"/>
  <c r="R1694" i="1"/>
  <c r="K1694" i="1"/>
  <c r="M315" i="1"/>
  <c r="A315" i="1"/>
  <c r="Q315" i="1"/>
  <c r="A1990" i="1"/>
  <c r="J1990" i="1"/>
  <c r="L36" i="1"/>
  <c r="Q36" i="1"/>
  <c r="J60" i="1"/>
  <c r="P60" i="1"/>
  <c r="N1642" i="1"/>
  <c r="B1642" i="1"/>
  <c r="L665" i="1"/>
  <c r="A665" i="1"/>
  <c r="Q712" i="1"/>
  <c r="K712" i="1"/>
  <c r="O692" i="1"/>
  <c r="L692" i="1"/>
  <c r="B1573" i="1"/>
  <c r="M1573" i="1"/>
  <c r="A316" i="1"/>
  <c r="K316" i="1"/>
  <c r="K1635" i="1"/>
  <c r="R1635" i="1"/>
  <c r="M1627" i="1"/>
  <c r="L1627" i="1"/>
  <c r="R1627" i="1"/>
  <c r="M1901" i="1"/>
  <c r="B1901" i="1"/>
  <c r="P1901" i="1"/>
  <c r="O1963" i="1"/>
  <c r="A1963" i="1"/>
  <c r="J1963" i="1"/>
  <c r="P231" i="1"/>
  <c r="L231" i="1"/>
  <c r="N231" i="1"/>
  <c r="R453" i="1"/>
  <c r="Q453" i="1"/>
  <c r="A453" i="1"/>
  <c r="L369" i="1"/>
  <c r="K369" i="1"/>
  <c r="J369" i="1"/>
  <c r="P1937" i="1"/>
  <c r="R1842" i="1"/>
  <c r="Q1635" i="1"/>
  <c r="O218" i="1"/>
  <c r="L223" i="1"/>
  <c r="N1899" i="1"/>
  <c r="K1975" i="1"/>
  <c r="K1990" i="1"/>
  <c r="B1990" i="1"/>
  <c r="J2000" i="1"/>
  <c r="Q2015" i="1"/>
  <c r="K307" i="1"/>
  <c r="B1695" i="1"/>
  <c r="O666" i="1"/>
  <c r="Q686" i="1"/>
  <c r="K209" i="1"/>
  <c r="P52" i="1"/>
  <c r="P20" i="1"/>
  <c r="R158" i="1"/>
  <c r="B158" i="1"/>
  <c r="Q1940" i="1"/>
  <c r="B1940" i="1"/>
  <c r="R1915" i="1"/>
  <c r="P1875" i="1"/>
  <c r="Q1636" i="1"/>
  <c r="B315" i="1"/>
  <c r="B1694" i="1"/>
  <c r="P667" i="1"/>
  <c r="P681" i="1"/>
  <c r="N699" i="1"/>
  <c r="O713" i="1"/>
  <c r="K664" i="1"/>
  <c r="Q1598" i="1"/>
  <c r="Q214" i="1"/>
  <c r="O59" i="1"/>
  <c r="L43" i="1"/>
  <c r="N27" i="1"/>
  <c r="O661" i="1"/>
  <c r="L367" i="1"/>
  <c r="J1909" i="1"/>
  <c r="R153" i="1"/>
  <c r="O1872" i="1"/>
  <c r="N15" i="1"/>
  <c r="O369" i="1"/>
  <c r="L1918" i="1"/>
  <c r="R715" i="1"/>
  <c r="O231" i="1"/>
  <c r="P214" i="1"/>
  <c r="P59" i="1"/>
  <c r="P43" i="1"/>
  <c r="P27" i="1"/>
  <c r="M661" i="1"/>
  <c r="N1872" i="1"/>
  <c r="B369" i="1"/>
  <c r="K1918" i="1"/>
  <c r="N1629" i="1"/>
  <c r="L1703" i="1"/>
  <c r="P1703" i="1"/>
  <c r="R1711" i="1"/>
  <c r="J1711" i="1"/>
  <c r="N247" i="1"/>
  <c r="Q247" i="1"/>
  <c r="N363" i="1"/>
  <c r="M363" i="1"/>
  <c r="A1633" i="1"/>
  <c r="R1633" i="1"/>
  <c r="K1914" i="1"/>
  <c r="L1914" i="1"/>
  <c r="M1965" i="1"/>
  <c r="A1965" i="1"/>
  <c r="B229" i="1"/>
  <c r="L229" i="1"/>
  <c r="Q261" i="1"/>
  <c r="J261" i="1"/>
  <c r="A74" i="1"/>
  <c r="O74" i="1"/>
  <c r="B31" i="1"/>
  <c r="K31" i="1"/>
  <c r="L31" i="1"/>
  <c r="L47" i="1"/>
  <c r="A47" i="1"/>
  <c r="Q47" i="1"/>
  <c r="P206" i="1"/>
  <c r="L206" i="1"/>
  <c r="L709" i="1"/>
  <c r="K709" i="1"/>
  <c r="A703" i="1"/>
  <c r="O703" i="1"/>
  <c r="O1627" i="1"/>
  <c r="A1918" i="1"/>
  <c r="M1629" i="1"/>
  <c r="O1632" i="1"/>
  <c r="Q1632" i="1"/>
  <c r="A1636" i="1"/>
  <c r="R1636" i="1"/>
  <c r="J1910" i="1"/>
  <c r="Q1910" i="1"/>
  <c r="A1966" i="1"/>
  <c r="N1966" i="1"/>
  <c r="B153" i="1"/>
  <c r="M153" i="1"/>
  <c r="B1989" i="1"/>
  <c r="K1989" i="1"/>
  <c r="Q1974" i="1"/>
  <c r="A1974" i="1"/>
  <c r="M1974" i="1"/>
  <c r="R713" i="1"/>
  <c r="A713" i="1"/>
  <c r="B664" i="1"/>
  <c r="K1598" i="1"/>
  <c r="M214" i="1"/>
  <c r="Q59" i="1"/>
  <c r="J43" i="1"/>
  <c r="K27" i="1"/>
  <c r="J661" i="1"/>
  <c r="N1974" i="1"/>
  <c r="P1963" i="1"/>
  <c r="N1627" i="1"/>
  <c r="O453" i="1"/>
  <c r="K1901" i="1"/>
  <c r="K368" i="1"/>
  <c r="L1629" i="1"/>
  <c r="N367" i="1"/>
  <c r="M367" i="1"/>
  <c r="L33" i="1"/>
  <c r="M33" i="1"/>
  <c r="Q49" i="1"/>
  <c r="L49" i="1"/>
  <c r="A57" i="1"/>
  <c r="O57" i="1"/>
  <c r="K57" i="1"/>
  <c r="B203" i="1"/>
  <c r="N203" i="1"/>
  <c r="P1714" i="1"/>
  <c r="A1714" i="1"/>
  <c r="K1714" i="1"/>
  <c r="J669" i="1"/>
  <c r="Q707" i="1"/>
  <c r="O270" i="1"/>
  <c r="A270" i="1"/>
  <c r="R701" i="1"/>
  <c r="Q1676" i="1"/>
  <c r="P172" i="1"/>
  <c r="L166" i="1"/>
  <c r="P166" i="1"/>
  <c r="J1684" i="1"/>
  <c r="P164" i="1"/>
  <c r="A392" i="1"/>
  <c r="B392" i="1"/>
  <c r="B384" i="1"/>
  <c r="P1675" i="1"/>
  <c r="K1675" i="1"/>
  <c r="L1675" i="1"/>
  <c r="M1675" i="1"/>
  <c r="N1675" i="1"/>
  <c r="N1678" i="1"/>
  <c r="B1678" i="1"/>
  <c r="Q1678" i="1"/>
  <c r="J1678" i="1"/>
  <c r="L1678" i="1"/>
  <c r="Q1684" i="1"/>
  <c r="A1684" i="1"/>
  <c r="B1684" i="1"/>
  <c r="M1684" i="1"/>
  <c r="N1684" i="1"/>
  <c r="O1684" i="1"/>
  <c r="L1676" i="1"/>
  <c r="M1676" i="1"/>
  <c r="N1676" i="1"/>
  <c r="O1676" i="1"/>
  <c r="P1676" i="1"/>
  <c r="Q164" i="1"/>
  <c r="M164" i="1"/>
  <c r="J164" i="1"/>
  <c r="R164" i="1"/>
  <c r="K164" i="1"/>
  <c r="O164" i="1"/>
  <c r="J172" i="1"/>
  <c r="L172" i="1"/>
  <c r="M172" i="1"/>
  <c r="N172" i="1"/>
  <c r="O172" i="1"/>
  <c r="J1679" i="1"/>
  <c r="A1680" i="1"/>
  <c r="P1681" i="1"/>
  <c r="J1682" i="1"/>
  <c r="J173" i="1"/>
  <c r="Q171" i="1"/>
  <c r="J169" i="1"/>
  <c r="J165" i="1"/>
  <c r="L170" i="1"/>
  <c r="O168" i="1"/>
  <c r="A381" i="1"/>
  <c r="A395" i="1"/>
  <c r="A383" i="1"/>
  <c r="M583" i="1"/>
  <c r="M591" i="1"/>
  <c r="A591" i="1"/>
  <c r="N594" i="1"/>
  <c r="N587" i="1"/>
  <c r="B595" i="1"/>
  <c r="L599" i="1"/>
  <c r="M607" i="1"/>
  <c r="A607" i="1"/>
  <c r="O623" i="1"/>
  <c r="A623" i="1"/>
  <c r="P603" i="1"/>
  <c r="L619" i="1"/>
  <c r="O604" i="1"/>
  <c r="Q1551" i="1"/>
  <c r="R1685" i="1"/>
  <c r="O1681" i="1"/>
  <c r="O173" i="1"/>
  <c r="Q169" i="1"/>
  <c r="B165" i="1"/>
  <c r="A385" i="1"/>
  <c r="M594" i="1"/>
  <c r="M587" i="1"/>
  <c r="R588" i="1"/>
  <c r="M592" i="1"/>
  <c r="L592" i="1"/>
  <c r="B584" i="1"/>
  <c r="K584" i="1"/>
  <c r="P612" i="1"/>
  <c r="O603" i="1"/>
  <c r="N173" i="1"/>
  <c r="A165" i="1"/>
  <c r="B385" i="1"/>
  <c r="L581" i="1"/>
  <c r="P591" i="1"/>
  <c r="K591" i="1"/>
  <c r="B583" i="1"/>
  <c r="J583" i="1"/>
  <c r="O612" i="1"/>
  <c r="Q627" i="1"/>
  <c r="N620" i="1"/>
  <c r="Q623" i="1"/>
  <c r="N623" i="1"/>
  <c r="B615" i="1"/>
  <c r="A615" i="1"/>
  <c r="M615" i="1"/>
  <c r="J607" i="1"/>
  <c r="K607" i="1"/>
  <c r="O599" i="1"/>
  <c r="J599" i="1"/>
  <c r="L1681" i="1"/>
  <c r="B1681" i="1"/>
  <c r="N1682" i="1"/>
  <c r="M173" i="1"/>
  <c r="K171" i="1"/>
  <c r="B169" i="1"/>
  <c r="L168" i="1"/>
  <c r="A393" i="1"/>
  <c r="Q583" i="1"/>
  <c r="J591" i="1"/>
  <c r="J592" i="1"/>
  <c r="J586" i="1"/>
  <c r="M584" i="1"/>
  <c r="Q595" i="1"/>
  <c r="P590" i="1"/>
  <c r="K590" i="1"/>
  <c r="P582" i="1"/>
  <c r="R582" i="1"/>
  <c r="Q599" i="1"/>
  <c r="Q607" i="1"/>
  <c r="J615" i="1"/>
  <c r="K623" i="1"/>
  <c r="R612" i="1"/>
  <c r="P596" i="1"/>
  <c r="Q611" i="1"/>
  <c r="K627" i="1"/>
  <c r="A622" i="1"/>
  <c r="J622" i="1"/>
  <c r="J614" i="1"/>
  <c r="O614" i="1"/>
  <c r="O606" i="1"/>
  <c r="A606" i="1"/>
  <c r="M606" i="1"/>
  <c r="K598" i="1"/>
  <c r="L598" i="1"/>
  <c r="K1681" i="1"/>
  <c r="B393" i="1"/>
  <c r="P583" i="1"/>
  <c r="Q591" i="1"/>
  <c r="R586" i="1"/>
  <c r="P595" i="1"/>
  <c r="P599" i="1"/>
  <c r="P607" i="1"/>
  <c r="Q615" i="1"/>
  <c r="R623" i="1"/>
  <c r="P586" i="1"/>
  <c r="O581" i="1"/>
  <c r="N581" i="1"/>
  <c r="B628" i="1"/>
  <c r="O628" i="1"/>
  <c r="Q620" i="1"/>
  <c r="O620" i="1"/>
  <c r="M612" i="1"/>
  <c r="B612" i="1"/>
  <c r="M604" i="1"/>
  <c r="J604" i="1"/>
  <c r="B604" i="1"/>
  <c r="L596" i="1"/>
  <c r="Q596" i="1"/>
  <c r="A596" i="1"/>
  <c r="A1559" i="1"/>
  <c r="O1559" i="1"/>
  <c r="R1559" i="1"/>
  <c r="M1559" i="1"/>
  <c r="N1559" i="1"/>
  <c r="B1551" i="1"/>
  <c r="P1551" i="1"/>
  <c r="K1551" i="1"/>
  <c r="M1551" i="1"/>
  <c r="N1551" i="1"/>
  <c r="J1551" i="1"/>
  <c r="R1551" i="1"/>
  <c r="M1543" i="1"/>
  <c r="L1543" i="1"/>
  <c r="O1543" i="1"/>
  <c r="A1543" i="1"/>
  <c r="P1543" i="1"/>
  <c r="R1543" i="1"/>
  <c r="K1543" i="1"/>
  <c r="M1535" i="1"/>
  <c r="J1535" i="1"/>
  <c r="K1535" i="1"/>
  <c r="L1535" i="1"/>
  <c r="A1535" i="1"/>
  <c r="P1535" i="1"/>
  <c r="B1535" i="1"/>
  <c r="Q1535" i="1"/>
  <c r="K586" i="1"/>
  <c r="K587" i="1"/>
  <c r="A587" i="1"/>
  <c r="N628" i="1"/>
  <c r="M627" i="1"/>
  <c r="O627" i="1"/>
  <c r="B627" i="1"/>
  <c r="J627" i="1"/>
  <c r="J619" i="1"/>
  <c r="M619" i="1"/>
  <c r="N619" i="1"/>
  <c r="N611" i="1"/>
  <c r="B611" i="1"/>
  <c r="K603" i="1"/>
  <c r="M603" i="1"/>
  <c r="A603" i="1"/>
  <c r="B603" i="1"/>
  <c r="K616" i="1"/>
  <c r="R1431" i="1"/>
  <c r="N1431" i="1"/>
  <c r="R1439" i="1"/>
  <c r="L1447" i="1"/>
  <c r="A1447" i="1"/>
  <c r="J1463" i="1"/>
  <c r="N1471" i="1"/>
  <c r="O1479" i="1"/>
  <c r="Q1487" i="1"/>
  <c r="B1487" i="1"/>
  <c r="J1495" i="1"/>
  <c r="R1503" i="1"/>
  <c r="M1519" i="1"/>
  <c r="O1527" i="1"/>
  <c r="N1427" i="1"/>
  <c r="K1443" i="1"/>
  <c r="R1483" i="1"/>
  <c r="K1499" i="1"/>
  <c r="R1531" i="1"/>
  <c r="K1563" i="1"/>
  <c r="Q1455" i="1"/>
  <c r="B1455" i="1"/>
  <c r="P1511" i="1"/>
  <c r="J1451" i="1"/>
  <c r="J1539" i="1"/>
  <c r="L1498" i="1"/>
  <c r="M1522" i="1"/>
  <c r="N1546" i="1"/>
  <c r="N1491" i="1"/>
  <c r="M1431" i="1"/>
  <c r="B1431" i="1"/>
  <c r="O1439" i="1"/>
  <c r="J1447" i="1"/>
  <c r="L1463" i="1"/>
  <c r="P1463" i="1"/>
  <c r="K1471" i="1"/>
  <c r="M1479" i="1"/>
  <c r="O1487" i="1"/>
  <c r="A1487" i="1"/>
  <c r="B1495" i="1"/>
  <c r="J1503" i="1"/>
  <c r="L1519" i="1"/>
  <c r="N1527" i="1"/>
  <c r="O1455" i="1"/>
  <c r="L1511" i="1"/>
  <c r="B1511" i="1"/>
  <c r="N1434" i="1"/>
  <c r="Q1458" i="1"/>
  <c r="Q1482" i="1"/>
  <c r="O1546" i="1"/>
  <c r="P1563" i="1"/>
  <c r="Q1563" i="1"/>
  <c r="Q1555" i="1"/>
  <c r="O1555" i="1"/>
  <c r="J1547" i="1"/>
  <c r="N1547" i="1"/>
  <c r="P1547" i="1"/>
  <c r="M1547" i="1"/>
  <c r="P1539" i="1"/>
  <c r="B1539" i="1"/>
  <c r="M1539" i="1"/>
  <c r="B1531" i="1"/>
  <c r="O1531" i="1"/>
  <c r="O1523" i="1"/>
  <c r="L1523" i="1"/>
  <c r="M1523" i="1"/>
  <c r="P1515" i="1"/>
  <c r="A1515" i="1"/>
  <c r="N1515" i="1"/>
  <c r="R1515" i="1"/>
  <c r="A1507" i="1"/>
  <c r="Q1507" i="1"/>
  <c r="K1507" i="1"/>
  <c r="R1499" i="1"/>
  <c r="B1499" i="1"/>
  <c r="Q1499" i="1"/>
  <c r="J1491" i="1"/>
  <c r="M1491" i="1"/>
  <c r="N1483" i="1"/>
  <c r="M1483" i="1"/>
  <c r="L1475" i="1"/>
  <c r="B1475" i="1"/>
  <c r="R1475" i="1"/>
  <c r="K1475" i="1"/>
  <c r="B1467" i="1"/>
  <c r="O1467" i="1"/>
  <c r="J1467" i="1"/>
  <c r="K1467" i="1"/>
  <c r="L1459" i="1"/>
  <c r="A1459" i="1"/>
  <c r="B1459" i="1"/>
  <c r="K1459" i="1"/>
  <c r="B1451" i="1"/>
  <c r="M1451" i="1"/>
  <c r="A1443" i="1"/>
  <c r="N1443" i="1"/>
  <c r="P1435" i="1"/>
  <c r="M1435" i="1"/>
  <c r="P1427" i="1"/>
  <c r="L1427" i="1"/>
  <c r="O1562" i="1"/>
  <c r="M1562" i="1"/>
  <c r="B1562" i="1"/>
  <c r="K1554" i="1"/>
  <c r="O1554" i="1"/>
  <c r="P1554" i="1"/>
  <c r="R1554" i="1"/>
  <c r="Q1546" i="1"/>
  <c r="P1546" i="1"/>
  <c r="K1546" i="1"/>
  <c r="L1546" i="1"/>
  <c r="B1538" i="1"/>
  <c r="L1538" i="1"/>
  <c r="A1538" i="1"/>
  <c r="R1530" i="1"/>
  <c r="B1530" i="1"/>
  <c r="O1530" i="1"/>
  <c r="J1530" i="1"/>
  <c r="P1522" i="1"/>
  <c r="O1522" i="1"/>
  <c r="R1522" i="1"/>
  <c r="K1522" i="1"/>
  <c r="N1522" i="1"/>
  <c r="B1514" i="1"/>
  <c r="K1514" i="1"/>
  <c r="Q1506" i="1"/>
  <c r="B1506" i="1"/>
  <c r="A1506" i="1"/>
  <c r="O1506" i="1"/>
  <c r="M1498" i="1"/>
  <c r="A1498" i="1"/>
  <c r="K1498" i="1"/>
  <c r="R1498" i="1"/>
  <c r="N1498" i="1"/>
  <c r="L1490" i="1"/>
  <c r="J1490" i="1"/>
  <c r="R1490" i="1"/>
  <c r="P1482" i="1"/>
  <c r="B1482" i="1"/>
  <c r="O1482" i="1"/>
  <c r="A1474" i="1"/>
  <c r="B1474" i="1"/>
  <c r="P1474" i="1"/>
  <c r="K1474" i="1"/>
  <c r="N1474" i="1"/>
  <c r="R1466" i="1"/>
  <c r="K1466" i="1"/>
  <c r="N1466" i="1"/>
  <c r="Q1466" i="1"/>
  <c r="O1458" i="1"/>
  <c r="R1458" i="1"/>
  <c r="M1458" i="1"/>
  <c r="B1450" i="1"/>
  <c r="O1450" i="1"/>
  <c r="P1450" i="1"/>
  <c r="J1450" i="1"/>
  <c r="N1442" i="1"/>
  <c r="L1442" i="1"/>
  <c r="R1442" i="1"/>
  <c r="J1442" i="1"/>
  <c r="K1434" i="1"/>
  <c r="P1434" i="1"/>
  <c r="A1434" i="1"/>
  <c r="Q1431" i="1"/>
  <c r="M1439" i="1"/>
  <c r="B1439" i="1"/>
  <c r="P1447" i="1"/>
  <c r="M1463" i="1"/>
  <c r="Q1471" i="1"/>
  <c r="P1471" i="1"/>
  <c r="J1479" i="1"/>
  <c r="K1487" i="1"/>
  <c r="M1495" i="1"/>
  <c r="O1503" i="1"/>
  <c r="A1503" i="1"/>
  <c r="J1519" i="1"/>
  <c r="K1527" i="1"/>
  <c r="Q1427" i="1"/>
  <c r="A1427" i="1"/>
  <c r="B1443" i="1"/>
  <c r="B1483" i="1"/>
  <c r="L1499" i="1"/>
  <c r="N1531" i="1"/>
  <c r="N1563" i="1"/>
  <c r="K1455" i="1"/>
  <c r="Q1511" i="1"/>
  <c r="A1451" i="1"/>
  <c r="A1539" i="1"/>
  <c r="M1515" i="1"/>
  <c r="B1434" i="1"/>
  <c r="A1458" i="1"/>
  <c r="M1482" i="1"/>
  <c r="P1506" i="1"/>
  <c r="Q1530" i="1"/>
  <c r="J1554" i="1"/>
  <c r="R1435" i="1"/>
  <c r="N1523" i="1"/>
  <c r="L1555" i="1"/>
  <c r="R1561" i="1"/>
  <c r="J1561" i="1"/>
  <c r="K1561" i="1"/>
  <c r="M1561" i="1"/>
  <c r="J1553" i="1"/>
  <c r="B1553" i="1"/>
  <c r="O1553" i="1"/>
  <c r="P1553" i="1"/>
  <c r="R1553" i="1"/>
  <c r="B1537" i="1"/>
  <c r="M1537" i="1"/>
  <c r="A1537" i="1"/>
  <c r="O1537" i="1"/>
  <c r="Q1537" i="1"/>
  <c r="P1521" i="1"/>
  <c r="Q1521" i="1"/>
  <c r="J1521" i="1"/>
  <c r="K1521" i="1"/>
  <c r="J1513" i="1"/>
  <c r="K1513" i="1"/>
  <c r="L1513" i="1"/>
  <c r="B1513" i="1"/>
  <c r="O1513" i="1"/>
  <c r="P1497" i="1"/>
  <c r="L1497" i="1"/>
  <c r="K1497" i="1"/>
  <c r="O1497" i="1"/>
  <c r="M1481" i="1"/>
  <c r="B1481" i="1"/>
  <c r="J1481" i="1"/>
  <c r="N1481" i="1"/>
  <c r="Q1481" i="1"/>
  <c r="A1473" i="1"/>
  <c r="P1473" i="1"/>
  <c r="Q1473" i="1"/>
  <c r="J1473" i="1"/>
  <c r="L1457" i="1"/>
  <c r="B1457" i="1"/>
  <c r="R1457" i="1"/>
  <c r="N1457" i="1"/>
  <c r="Q1457" i="1"/>
  <c r="R1441" i="1"/>
  <c r="M1441" i="1"/>
  <c r="A1441" i="1"/>
  <c r="O1441" i="1"/>
  <c r="L1441" i="1"/>
  <c r="O1431" i="1"/>
  <c r="K1439" i="1"/>
  <c r="A1439" i="1"/>
  <c r="M1447" i="1"/>
  <c r="N1463" i="1"/>
  <c r="O1471" i="1"/>
  <c r="A1471" i="1"/>
  <c r="P1479" i="1"/>
  <c r="R1487" i="1"/>
  <c r="M1503" i="1"/>
  <c r="Q1519" i="1"/>
  <c r="J1527" i="1"/>
  <c r="O1511" i="1"/>
  <c r="K1515" i="1"/>
  <c r="M1442" i="1"/>
  <c r="P1466" i="1"/>
  <c r="K1490" i="1"/>
  <c r="R1514" i="1"/>
  <c r="K1538" i="1"/>
  <c r="L1562" i="1"/>
  <c r="M1459" i="1"/>
  <c r="B1523" i="1"/>
  <c r="P1555" i="1"/>
  <c r="K576" i="1"/>
  <c r="R576" i="1"/>
  <c r="N576" i="1"/>
  <c r="B568" i="1"/>
  <c r="A568" i="1"/>
  <c r="L568" i="1"/>
  <c r="P560" i="1"/>
  <c r="O560" i="1"/>
  <c r="J560" i="1"/>
  <c r="K560" i="1"/>
  <c r="A1519" i="1"/>
  <c r="O1519" i="1"/>
  <c r="P1495" i="1"/>
  <c r="L1495" i="1"/>
  <c r="A1455" i="1"/>
  <c r="M1455" i="1"/>
  <c r="O1447" i="1"/>
  <c r="L1471" i="1"/>
  <c r="Q1479" i="1"/>
  <c r="A1479" i="1"/>
  <c r="P1487" i="1"/>
  <c r="R1495" i="1"/>
  <c r="N1503" i="1"/>
  <c r="N1519" i="1"/>
  <c r="P1527" i="1"/>
  <c r="A1527" i="1"/>
  <c r="K1427" i="1"/>
  <c r="O1443" i="1"/>
  <c r="K1483" i="1"/>
  <c r="M1499" i="1"/>
  <c r="K1531" i="1"/>
  <c r="L1563" i="1"/>
  <c r="P1455" i="1"/>
  <c r="M1511" i="1"/>
  <c r="R1451" i="1"/>
  <c r="R1539" i="1"/>
  <c r="B1442" i="1"/>
  <c r="A1466" i="1"/>
  <c r="M1490" i="1"/>
  <c r="P1514" i="1"/>
  <c r="Q1538" i="1"/>
  <c r="J1562" i="1"/>
  <c r="O1491" i="1"/>
  <c r="B1351" i="1"/>
  <c r="A1351" i="1"/>
  <c r="B1319" i="1"/>
  <c r="A1319" i="1"/>
  <c r="M557" i="1"/>
  <c r="N561" i="1"/>
  <c r="Q1532" i="1"/>
  <c r="Q1452" i="1"/>
  <c r="R1500" i="1"/>
  <c r="J1428" i="1"/>
  <c r="L1476" i="1"/>
  <c r="K1548" i="1"/>
  <c r="A1548" i="1"/>
  <c r="M1468" i="1"/>
  <c r="P1516" i="1"/>
  <c r="N762" i="1"/>
  <c r="B762" i="1"/>
  <c r="M788" i="1"/>
  <c r="P808" i="1"/>
  <c r="Q826" i="1"/>
  <c r="K826" i="1"/>
  <c r="N840" i="1"/>
  <c r="R724" i="1"/>
  <c r="R750" i="1"/>
  <c r="R776" i="1"/>
  <c r="R1894" i="1"/>
  <c r="L1894" i="1"/>
  <c r="N1894" i="1"/>
  <c r="Q1886" i="1"/>
  <c r="R1886" i="1"/>
  <c r="B1960" i="1"/>
  <c r="O1960" i="1"/>
  <c r="P1960" i="1"/>
  <c r="M1960" i="1"/>
  <c r="K1952" i="1"/>
  <c r="M1952" i="1"/>
  <c r="A1952" i="1"/>
  <c r="A1944" i="1"/>
  <c r="P1944" i="1"/>
  <c r="R1944" i="1"/>
  <c r="B1375" i="1"/>
  <c r="A1375" i="1"/>
  <c r="B1343" i="1"/>
  <c r="A1343" i="1"/>
  <c r="R1893" i="1"/>
  <c r="Q1893" i="1"/>
  <c r="M1893" i="1"/>
  <c r="M1885" i="1"/>
  <c r="Q1885" i="1"/>
  <c r="J1885" i="1"/>
  <c r="B1959" i="1"/>
  <c r="Q1959" i="1"/>
  <c r="M1951" i="1"/>
  <c r="P1951" i="1"/>
  <c r="J573" i="1"/>
  <c r="L573" i="1"/>
  <c r="N573" i="1"/>
  <c r="O573" i="1"/>
  <c r="B573" i="1"/>
  <c r="A573" i="1"/>
  <c r="P565" i="1"/>
  <c r="Q565" i="1"/>
  <c r="J565" i="1"/>
  <c r="P557" i="1"/>
  <c r="J557" i="1"/>
  <c r="R557" i="1"/>
  <c r="A1399" i="1"/>
  <c r="O1532" i="1"/>
  <c r="M1452" i="1"/>
  <c r="Q1500" i="1"/>
  <c r="K1428" i="1"/>
  <c r="Q1476" i="1"/>
  <c r="Q1548" i="1"/>
  <c r="O1468" i="1"/>
  <c r="B1468" i="1"/>
  <c r="M1516" i="1"/>
  <c r="J762" i="1"/>
  <c r="Q788" i="1"/>
  <c r="K788" i="1"/>
  <c r="N808" i="1"/>
  <c r="J826" i="1"/>
  <c r="A826" i="1"/>
  <c r="L840" i="1"/>
  <c r="O750" i="1"/>
  <c r="K776" i="1"/>
  <c r="L1893" i="1"/>
  <c r="B1948" i="1"/>
  <c r="Q577" i="1"/>
  <c r="B1367" i="1"/>
  <c r="A1367" i="1"/>
  <c r="B1335" i="1"/>
  <c r="A1335" i="1"/>
  <c r="N1532" i="1"/>
  <c r="K1452" i="1"/>
  <c r="N1500" i="1"/>
  <c r="Q1428" i="1"/>
  <c r="M1476" i="1"/>
  <c r="P1548" i="1"/>
  <c r="L1468" i="1"/>
  <c r="L1516" i="1"/>
  <c r="B1516" i="1"/>
  <c r="R788" i="1"/>
  <c r="Q840" i="1"/>
  <c r="R841" i="1"/>
  <c r="K841" i="1"/>
  <c r="L841" i="1"/>
  <c r="N841" i="1"/>
  <c r="Q841" i="1"/>
  <c r="L1959" i="1"/>
  <c r="M1882" i="1"/>
  <c r="Q569" i="1"/>
  <c r="P577" i="1"/>
  <c r="A1407" i="1"/>
  <c r="B852" i="1"/>
  <c r="R852" i="1"/>
  <c r="K852" i="1"/>
  <c r="Q852" i="1"/>
  <c r="L852" i="1"/>
  <c r="N852" i="1"/>
  <c r="O852" i="1"/>
  <c r="L814" i="1"/>
  <c r="M814" i="1"/>
  <c r="N814" i="1"/>
  <c r="P814" i="1"/>
  <c r="A814" i="1"/>
  <c r="J814" i="1"/>
  <c r="Q782" i="1"/>
  <c r="R782" i="1"/>
  <c r="J782" i="1"/>
  <c r="B782" i="1"/>
  <c r="N782" i="1"/>
  <c r="M782" i="1"/>
  <c r="L782" i="1"/>
  <c r="M776" i="1"/>
  <c r="J776" i="1"/>
  <c r="O776" i="1"/>
  <c r="P776" i="1"/>
  <c r="L776" i="1"/>
  <c r="N776" i="1"/>
  <c r="P750" i="1"/>
  <c r="Q750" i="1"/>
  <c r="L750" i="1"/>
  <c r="A750" i="1"/>
  <c r="K750" i="1"/>
  <c r="B750" i="1"/>
  <c r="N750" i="1"/>
  <c r="B744" i="1"/>
  <c r="N744" i="1"/>
  <c r="M744" i="1"/>
  <c r="R744" i="1"/>
  <c r="O744" i="1"/>
  <c r="Q744" i="1"/>
  <c r="L744" i="1"/>
  <c r="O730" i="1"/>
  <c r="P730" i="1"/>
  <c r="Q730" i="1"/>
  <c r="R730" i="1"/>
  <c r="A730" i="1"/>
  <c r="L730" i="1"/>
  <c r="A724" i="1"/>
  <c r="L724" i="1"/>
  <c r="B724" i="1"/>
  <c r="K724" i="1"/>
  <c r="M724" i="1"/>
  <c r="N724" i="1"/>
  <c r="P724" i="1"/>
  <c r="Q724" i="1"/>
  <c r="K1959" i="1"/>
  <c r="B1359" i="1"/>
  <c r="A1359" i="1"/>
  <c r="B1327" i="1"/>
  <c r="A1327" i="1"/>
  <c r="K573" i="1"/>
  <c r="M565" i="1"/>
  <c r="B577" i="1"/>
  <c r="J577" i="1"/>
  <c r="A577" i="1"/>
  <c r="R577" i="1"/>
  <c r="L577" i="1"/>
  <c r="K577" i="1"/>
  <c r="N577" i="1"/>
  <c r="O577" i="1"/>
  <c r="A569" i="1"/>
  <c r="J569" i="1"/>
  <c r="B569" i="1"/>
  <c r="R569" i="1"/>
  <c r="L569" i="1"/>
  <c r="K569" i="1"/>
  <c r="N569" i="1"/>
  <c r="O569" i="1"/>
  <c r="O561" i="1"/>
  <c r="P561" i="1"/>
  <c r="Q561" i="1"/>
  <c r="B561" i="1"/>
  <c r="R561" i="1"/>
  <c r="L561" i="1"/>
  <c r="K561" i="1"/>
  <c r="A1415" i="1"/>
  <c r="A1383" i="1"/>
  <c r="B1373" i="1"/>
  <c r="B1365" i="1"/>
  <c r="B1357" i="1"/>
  <c r="B1349" i="1"/>
  <c r="B1341" i="1"/>
  <c r="B1333" i="1"/>
  <c r="B1325" i="1"/>
  <c r="B1317" i="1"/>
  <c r="R839" i="1"/>
  <c r="A845" i="1"/>
  <c r="J1572" i="1"/>
  <c r="K1884" i="1"/>
  <c r="B1377" i="1"/>
  <c r="B1369" i="1"/>
  <c r="B1361" i="1"/>
  <c r="B1353" i="1"/>
  <c r="B1345" i="1"/>
  <c r="B1337" i="1"/>
  <c r="B1329" i="1"/>
  <c r="B1321" i="1"/>
  <c r="B1421" i="1"/>
  <c r="B1413" i="1"/>
  <c r="B1405" i="1"/>
  <c r="B1397" i="1"/>
  <c r="B1389" i="1"/>
  <c r="B1381" i="1"/>
  <c r="N839" i="1"/>
  <c r="K851" i="1"/>
  <c r="A1376" i="1"/>
  <c r="A1368" i="1"/>
  <c r="A1360" i="1"/>
  <c r="A1352" i="1"/>
  <c r="A1344" i="1"/>
  <c r="A1336" i="1"/>
  <c r="A1328" i="1"/>
  <c r="A1320" i="1"/>
  <c r="A1890" i="1"/>
  <c r="B839" i="1"/>
  <c r="L851" i="1"/>
  <c r="J218" i="1"/>
  <c r="M316" i="1"/>
  <c r="P307" i="1"/>
  <c r="Q307" i="1"/>
  <c r="N1573" i="1"/>
  <c r="A1573" i="1"/>
  <c r="Q1695" i="1"/>
  <c r="K1687" i="1"/>
  <c r="R372" i="1"/>
  <c r="M666" i="1"/>
  <c r="N680" i="1"/>
  <c r="R686" i="1"/>
  <c r="A686" i="1"/>
  <c r="N692" i="1"/>
  <c r="Q698" i="1"/>
  <c r="P712" i="1"/>
  <c r="R718" i="1"/>
  <c r="J665" i="1"/>
  <c r="O665" i="1"/>
  <c r="M1599" i="1"/>
  <c r="A1599" i="1"/>
  <c r="M1642" i="1"/>
  <c r="M209" i="1"/>
  <c r="O210" i="1"/>
  <c r="B210" i="1"/>
  <c r="O60" i="1"/>
  <c r="K52" i="1"/>
  <c r="M44" i="1"/>
  <c r="P44" i="1"/>
  <c r="R36" i="1"/>
  <c r="O28" i="1"/>
  <c r="A28" i="1"/>
  <c r="O20" i="1"/>
  <c r="R662" i="1"/>
  <c r="Q1703" i="1"/>
  <c r="P1965" i="1"/>
  <c r="B1965" i="1"/>
  <c r="L1909" i="1"/>
  <c r="R261" i="1"/>
  <c r="A261" i="1"/>
  <c r="L1963" i="1"/>
  <c r="P1627" i="1"/>
  <c r="R250" i="1"/>
  <c r="A250" i="1"/>
  <c r="B709" i="1"/>
  <c r="N206" i="1"/>
  <c r="N31" i="1"/>
  <c r="P15" i="1"/>
  <c r="M477" i="1"/>
  <c r="B477" i="1"/>
  <c r="J453" i="1"/>
  <c r="N1918" i="1"/>
  <c r="N1619" i="1"/>
  <c r="N1901" i="1"/>
  <c r="N715" i="1"/>
  <c r="A715" i="1"/>
  <c r="M47" i="1"/>
  <c r="Q368" i="1"/>
  <c r="J231" i="1"/>
  <c r="P1629" i="1"/>
  <c r="M360" i="1"/>
  <c r="L360" i="1"/>
  <c r="P218" i="1"/>
  <c r="Q218" i="1"/>
  <c r="L316" i="1"/>
  <c r="O307" i="1"/>
  <c r="B307" i="1"/>
  <c r="L1573" i="1"/>
  <c r="O1695" i="1"/>
  <c r="P1695" i="1"/>
  <c r="R1687" i="1"/>
  <c r="J372" i="1"/>
  <c r="K666" i="1"/>
  <c r="M680" i="1"/>
  <c r="J686" i="1"/>
  <c r="K692" i="1"/>
  <c r="M692" i="1"/>
  <c r="P698" i="1"/>
  <c r="O712" i="1"/>
  <c r="J718" i="1"/>
  <c r="K665" i="1"/>
  <c r="B665" i="1"/>
  <c r="L1599" i="1"/>
  <c r="K1642" i="1"/>
  <c r="L1642" i="1"/>
  <c r="L209" i="1"/>
  <c r="N210" i="1"/>
  <c r="A210" i="1"/>
  <c r="Q60" i="1"/>
  <c r="O52" i="1"/>
  <c r="K44" i="1"/>
  <c r="B44" i="1"/>
  <c r="J36" i="1"/>
  <c r="J28" i="1"/>
  <c r="K20" i="1"/>
  <c r="N20" i="1"/>
  <c r="P662" i="1"/>
  <c r="J662" i="1"/>
  <c r="P261" i="1"/>
  <c r="B261" i="1"/>
  <c r="L250" i="1"/>
  <c r="M31" i="1"/>
  <c r="O15" i="1"/>
  <c r="L477" i="1"/>
  <c r="M1619" i="1"/>
  <c r="L1901" i="1"/>
  <c r="O715" i="1"/>
  <c r="P47" i="1"/>
  <c r="B47" i="1"/>
  <c r="Q231" i="1"/>
  <c r="B1629" i="1"/>
  <c r="O1629" i="1"/>
  <c r="K661" i="1"/>
  <c r="N661" i="1"/>
  <c r="Q43" i="1"/>
  <c r="O43" i="1"/>
  <c r="B1598" i="1"/>
  <c r="M1598" i="1"/>
  <c r="A699" i="1"/>
  <c r="K699" i="1"/>
  <c r="K667" i="1"/>
  <c r="Q667" i="1"/>
  <c r="N218" i="1"/>
  <c r="A218" i="1"/>
  <c r="R316" i="1"/>
  <c r="M307" i="1"/>
  <c r="K1573" i="1"/>
  <c r="M1695" i="1"/>
  <c r="A1695" i="1"/>
  <c r="Q1687" i="1"/>
  <c r="O372" i="1"/>
  <c r="B372" i="1"/>
  <c r="R666" i="1"/>
  <c r="J680" i="1"/>
  <c r="L680" i="1"/>
  <c r="P686" i="1"/>
  <c r="R692" i="1"/>
  <c r="A692" i="1"/>
  <c r="N698" i="1"/>
  <c r="N712" i="1"/>
  <c r="B712" i="1"/>
  <c r="P718" i="1"/>
  <c r="Q665" i="1"/>
  <c r="Q1599" i="1"/>
  <c r="J1642" i="1"/>
  <c r="A1642" i="1"/>
  <c r="R209" i="1"/>
  <c r="L210" i="1"/>
  <c r="R60" i="1"/>
  <c r="B60" i="1"/>
  <c r="J52" i="1"/>
  <c r="N44" i="1"/>
  <c r="M36" i="1"/>
  <c r="P36" i="1"/>
  <c r="M28" i="1"/>
  <c r="Q20" i="1"/>
  <c r="A20" i="1"/>
  <c r="N662" i="1"/>
  <c r="A662" i="1"/>
  <c r="N250" i="1"/>
  <c r="R1619" i="1"/>
  <c r="B1619" i="1"/>
  <c r="A1872" i="1"/>
  <c r="L1872" i="1"/>
  <c r="A369" i="1"/>
  <c r="R369" i="1"/>
  <c r="M218" i="1"/>
  <c r="J316" i="1"/>
  <c r="L307" i="1"/>
  <c r="R1573" i="1"/>
  <c r="L1695" i="1"/>
  <c r="O1687" i="1"/>
  <c r="P1687" i="1"/>
  <c r="N372" i="1"/>
  <c r="A372" i="1"/>
  <c r="Q666" i="1"/>
  <c r="K680" i="1"/>
  <c r="B680" i="1"/>
  <c r="O686" i="1"/>
  <c r="J692" i="1"/>
  <c r="K698" i="1"/>
  <c r="M698" i="1"/>
  <c r="L712" i="1"/>
  <c r="A712" i="1"/>
  <c r="O718" i="1"/>
  <c r="P665" i="1"/>
  <c r="N1599" i="1"/>
  <c r="Q1642" i="1"/>
  <c r="Q209" i="1"/>
  <c r="J209" i="1"/>
  <c r="K210" i="1"/>
  <c r="M60" i="1"/>
  <c r="A60" i="1"/>
  <c r="Q52" i="1"/>
  <c r="O44" i="1"/>
  <c r="N36" i="1"/>
  <c r="B36" i="1"/>
  <c r="L28" i="1"/>
  <c r="M20" i="1"/>
  <c r="M662" i="1"/>
  <c r="J363" i="1"/>
  <c r="K1711" i="1"/>
  <c r="K1965" i="1"/>
  <c r="M261" i="1"/>
  <c r="Q1963" i="1"/>
  <c r="M1872" i="1"/>
  <c r="B1872" i="1"/>
  <c r="K1627" i="1"/>
  <c r="M250" i="1"/>
  <c r="R206" i="1"/>
  <c r="O31" i="1"/>
  <c r="K15" i="1"/>
  <c r="Q477" i="1"/>
  <c r="P369" i="1"/>
  <c r="N453" i="1"/>
  <c r="R1918" i="1"/>
  <c r="B1918" i="1"/>
  <c r="N360" i="1"/>
  <c r="J1619" i="1"/>
  <c r="A1619" i="1"/>
  <c r="J1901" i="1"/>
  <c r="K47" i="1"/>
  <c r="L368" i="1"/>
  <c r="B368" i="1"/>
  <c r="M231" i="1"/>
  <c r="K1629" i="1"/>
  <c r="B1710" i="1"/>
  <c r="O1710" i="1"/>
  <c r="A155" i="1"/>
  <c r="O155" i="1"/>
  <c r="K250" i="1"/>
  <c r="A1703" i="1"/>
  <c r="M1703" i="1"/>
  <c r="L247" i="1"/>
  <c r="O247" i="1"/>
  <c r="K1909" i="1"/>
  <c r="R1909" i="1"/>
  <c r="A31" i="1"/>
  <c r="Q31" i="1"/>
  <c r="P715" i="1"/>
  <c r="Q715" i="1"/>
  <c r="P709" i="1"/>
  <c r="Q709" i="1"/>
  <c r="K218" i="1"/>
  <c r="O316" i="1"/>
  <c r="B316" i="1"/>
  <c r="R307" i="1"/>
  <c r="P1573" i="1"/>
  <c r="Q1573" i="1"/>
  <c r="R1695" i="1"/>
  <c r="M1687" i="1"/>
  <c r="A1687" i="1"/>
  <c r="L372" i="1"/>
  <c r="P666" i="1"/>
  <c r="B666" i="1"/>
  <c r="P680" i="1"/>
  <c r="K686" i="1"/>
  <c r="M686" i="1"/>
  <c r="P692" i="1"/>
  <c r="R698" i="1"/>
  <c r="A698" i="1"/>
  <c r="J712" i="1"/>
  <c r="K718" i="1"/>
  <c r="B718" i="1"/>
  <c r="M665" i="1"/>
  <c r="P1599" i="1"/>
  <c r="J1599" i="1"/>
  <c r="O1642" i="1"/>
  <c r="O209" i="1"/>
  <c r="A209" i="1"/>
  <c r="J210" i="1"/>
  <c r="K60" i="1"/>
  <c r="M52" i="1"/>
  <c r="B52" i="1"/>
  <c r="J44" i="1"/>
  <c r="O36" i="1"/>
  <c r="Q28" i="1"/>
  <c r="N28" i="1"/>
  <c r="J20" i="1"/>
  <c r="K662" i="1"/>
  <c r="P363" i="1"/>
  <c r="B363" i="1"/>
  <c r="B247" i="1"/>
  <c r="Q1711" i="1"/>
  <c r="R1703" i="1"/>
  <c r="J1965" i="1"/>
  <c r="P1909" i="1"/>
  <c r="K261" i="1"/>
  <c r="N1963" i="1"/>
  <c r="R1872" i="1"/>
  <c r="J1627" i="1"/>
  <c r="A1627" i="1"/>
  <c r="Q250" i="1"/>
  <c r="R709" i="1"/>
  <c r="Q206" i="1"/>
  <c r="J31" i="1"/>
  <c r="Q15" i="1"/>
  <c r="A15" i="1"/>
  <c r="O477" i="1"/>
  <c r="N369" i="1"/>
  <c r="M453" i="1"/>
  <c r="Q1918" i="1"/>
  <c r="K360" i="1"/>
  <c r="A360" i="1"/>
  <c r="P1619" i="1"/>
  <c r="Q1901" i="1"/>
  <c r="A1901" i="1"/>
  <c r="J715" i="1"/>
  <c r="O47" i="1"/>
  <c r="R368" i="1"/>
  <c r="K231" i="1"/>
  <c r="B231" i="1"/>
  <c r="J1629" i="1"/>
  <c r="J153" i="1"/>
  <c r="Q153" i="1"/>
  <c r="N316" i="1"/>
  <c r="O1573" i="1"/>
  <c r="N666" i="1"/>
  <c r="L686" i="1"/>
  <c r="L718" i="1"/>
  <c r="O1599" i="1"/>
  <c r="P210" i="1"/>
  <c r="L52" i="1"/>
  <c r="R28" i="1"/>
  <c r="N153" i="1"/>
  <c r="O261" i="1"/>
  <c r="M1963" i="1"/>
  <c r="J1872" i="1"/>
  <c r="Q1627" i="1"/>
  <c r="J250" i="1"/>
  <c r="B250" i="1"/>
  <c r="J709" i="1"/>
  <c r="O206" i="1"/>
  <c r="P31" i="1"/>
  <c r="R15" i="1"/>
  <c r="N477" i="1"/>
  <c r="A477" i="1"/>
  <c r="M369" i="1"/>
  <c r="L453" i="1"/>
  <c r="O1918" i="1"/>
  <c r="R360" i="1"/>
  <c r="O1619" i="1"/>
  <c r="O1901" i="1"/>
  <c r="B715" i="1"/>
  <c r="N47" i="1"/>
  <c r="R155" i="1"/>
  <c r="J368" i="1"/>
  <c r="R231" i="1"/>
  <c r="A231" i="1"/>
  <c r="Q1629" i="1"/>
  <c r="Q1680" i="1"/>
  <c r="L1685" i="1"/>
  <c r="Q1677" i="1"/>
  <c r="A1677" i="1"/>
  <c r="B1683" i="1"/>
  <c r="P1679" i="1"/>
  <c r="O1679" i="1"/>
  <c r="Q1679" i="1"/>
  <c r="M166" i="1"/>
  <c r="M171" i="1"/>
  <c r="R169" i="1"/>
  <c r="L164" i="1"/>
  <c r="N164" i="1"/>
  <c r="R172" i="1"/>
  <c r="K172" i="1"/>
  <c r="A396" i="1"/>
  <c r="M588" i="1"/>
  <c r="O589" i="1"/>
  <c r="M605" i="1"/>
  <c r="Q629" i="1"/>
  <c r="Q1675" i="1"/>
  <c r="A1675" i="1"/>
  <c r="J1675" i="1"/>
  <c r="R1678" i="1"/>
  <c r="K1678" i="1"/>
  <c r="K165" i="1"/>
  <c r="M165" i="1"/>
  <c r="Q165" i="1"/>
  <c r="A173" i="1"/>
  <c r="P173" i="1"/>
  <c r="B173" i="1"/>
  <c r="R173" i="1"/>
  <c r="B395" i="1"/>
  <c r="A387" i="1"/>
  <c r="R589" i="1"/>
  <c r="A1685" i="1"/>
  <c r="O1685" i="1"/>
  <c r="B1685" i="1"/>
  <c r="P1685" i="1"/>
  <c r="K1677" i="1"/>
  <c r="L1677" i="1"/>
  <c r="A166" i="1"/>
  <c r="R166" i="1"/>
  <c r="K166" i="1"/>
  <c r="J166" i="1"/>
  <c r="L629" i="1"/>
  <c r="M629" i="1"/>
  <c r="J629" i="1"/>
  <c r="B629" i="1"/>
  <c r="O629" i="1"/>
  <c r="P629" i="1"/>
  <c r="R629" i="1"/>
  <c r="K629" i="1"/>
  <c r="A621" i="1"/>
  <c r="O621" i="1"/>
  <c r="P621" i="1"/>
  <c r="Q621" i="1"/>
  <c r="R621" i="1"/>
  <c r="K621" i="1"/>
  <c r="M621" i="1"/>
  <c r="B621" i="1"/>
  <c r="N621" i="1"/>
  <c r="K613" i="1"/>
  <c r="L613" i="1"/>
  <c r="A613" i="1"/>
  <c r="N613" i="1"/>
  <c r="P613" i="1"/>
  <c r="O613" i="1"/>
  <c r="J613" i="1"/>
  <c r="R613" i="1"/>
  <c r="Q605" i="1"/>
  <c r="J605" i="1"/>
  <c r="K605" i="1"/>
  <c r="L605" i="1"/>
  <c r="A605" i="1"/>
  <c r="N605" i="1"/>
  <c r="P605" i="1"/>
  <c r="O605" i="1"/>
  <c r="B597" i="1"/>
  <c r="M597" i="1"/>
  <c r="A597" i="1"/>
  <c r="N597" i="1"/>
  <c r="Q597" i="1"/>
  <c r="J597" i="1"/>
  <c r="K597" i="1"/>
  <c r="L597" i="1"/>
  <c r="P1678" i="1"/>
  <c r="A1678" i="1"/>
  <c r="B1675" i="1"/>
  <c r="A1679" i="1"/>
  <c r="J1685" i="1"/>
  <c r="N1677" i="1"/>
  <c r="K1684" i="1"/>
  <c r="R1684" i="1"/>
  <c r="L1684" i="1"/>
  <c r="B1676" i="1"/>
  <c r="J1676" i="1"/>
  <c r="K1676" i="1"/>
  <c r="R1676" i="1"/>
  <c r="Q172" i="1"/>
  <c r="A172" i="1"/>
  <c r="B164" i="1"/>
  <c r="B166" i="1"/>
  <c r="L165" i="1"/>
  <c r="M613" i="1"/>
  <c r="M1677" i="1"/>
  <c r="Q1683" i="1"/>
  <c r="A1683" i="1"/>
  <c r="J1683" i="1"/>
  <c r="B589" i="1"/>
  <c r="M589" i="1"/>
  <c r="A589" i="1"/>
  <c r="N589" i="1"/>
  <c r="Q589" i="1"/>
  <c r="K589" i="1"/>
  <c r="L589" i="1"/>
  <c r="Q613" i="1"/>
  <c r="Q1685" i="1"/>
  <c r="R1677" i="1"/>
  <c r="Q166" i="1"/>
  <c r="K169" i="1"/>
  <c r="A169" i="1"/>
  <c r="L169" i="1"/>
  <c r="R581" i="1"/>
  <c r="K581" i="1"/>
  <c r="B581" i="1"/>
  <c r="M581" i="1"/>
  <c r="Q581" i="1"/>
  <c r="J581" i="1"/>
  <c r="Q588" i="1"/>
  <c r="P588" i="1"/>
  <c r="J588" i="1"/>
  <c r="K588" i="1"/>
  <c r="A588" i="1"/>
  <c r="N588" i="1"/>
  <c r="B588" i="1"/>
  <c r="O588" i="1"/>
  <c r="O597" i="1"/>
  <c r="B613" i="1"/>
  <c r="Q626" i="1"/>
  <c r="A626" i="1"/>
  <c r="J626" i="1"/>
  <c r="K626" i="1"/>
  <c r="R626" i="1"/>
  <c r="M626" i="1"/>
  <c r="O626" i="1"/>
  <c r="P626" i="1"/>
  <c r="M618" i="1"/>
  <c r="N618" i="1"/>
  <c r="P618" i="1"/>
  <c r="A618" i="1"/>
  <c r="Q618" i="1"/>
  <c r="K618" i="1"/>
  <c r="R618" i="1"/>
  <c r="L618" i="1"/>
  <c r="B610" i="1"/>
  <c r="J610" i="1"/>
  <c r="K610" i="1"/>
  <c r="R610" i="1"/>
  <c r="M610" i="1"/>
  <c r="N610" i="1"/>
  <c r="P610" i="1"/>
  <c r="A610" i="1"/>
  <c r="Q610" i="1"/>
  <c r="O602" i="1"/>
  <c r="P602" i="1"/>
  <c r="B602" i="1"/>
  <c r="J602" i="1"/>
  <c r="K602" i="1"/>
  <c r="R602" i="1"/>
  <c r="M602" i="1"/>
  <c r="N602" i="1"/>
  <c r="N1685" i="1"/>
  <c r="J1677" i="1"/>
  <c r="O166" i="1"/>
  <c r="A390" i="1"/>
  <c r="B390" i="1"/>
  <c r="R597" i="1"/>
  <c r="L621" i="1"/>
  <c r="M1685" i="1"/>
  <c r="B1677" i="1"/>
  <c r="J1680" i="1"/>
  <c r="R1680" i="1"/>
  <c r="N166" i="1"/>
  <c r="J171" i="1"/>
  <c r="L171" i="1"/>
  <c r="N381" i="1"/>
  <c r="O381" i="1"/>
  <c r="B381" i="1"/>
  <c r="K381" i="1"/>
  <c r="M381" i="1"/>
  <c r="L381" i="1"/>
  <c r="B389" i="1"/>
  <c r="A389" i="1"/>
  <c r="A581" i="1"/>
  <c r="A594" i="1"/>
  <c r="Q594" i="1"/>
  <c r="B594" i="1"/>
  <c r="J594" i="1"/>
  <c r="L594" i="1"/>
  <c r="O594" i="1"/>
  <c r="P594" i="1"/>
  <c r="N586" i="1"/>
  <c r="O586" i="1"/>
  <c r="A586" i="1"/>
  <c r="Q586" i="1"/>
  <c r="L586" i="1"/>
  <c r="M586" i="1"/>
  <c r="A602" i="1"/>
  <c r="B626" i="1"/>
  <c r="P597" i="1"/>
  <c r="J621" i="1"/>
  <c r="R587" i="1"/>
  <c r="M595" i="1"/>
  <c r="L612" i="1"/>
  <c r="K596" i="1"/>
  <c r="K628" i="1"/>
  <c r="A628" i="1"/>
  <c r="R603" i="1"/>
  <c r="M611" i="1"/>
  <c r="P619" i="1"/>
  <c r="B619" i="1"/>
  <c r="L627" i="1"/>
  <c r="L604" i="1"/>
  <c r="J620" i="1"/>
  <c r="B620" i="1"/>
  <c r="Q587" i="1"/>
  <c r="J587" i="1"/>
  <c r="L595" i="1"/>
  <c r="K612" i="1"/>
  <c r="R596" i="1"/>
  <c r="J628" i="1"/>
  <c r="Q603" i="1"/>
  <c r="J603" i="1"/>
  <c r="L611" i="1"/>
  <c r="O619" i="1"/>
  <c r="A619" i="1"/>
  <c r="R627" i="1"/>
  <c r="K604" i="1"/>
  <c r="R620" i="1"/>
  <c r="A620" i="1"/>
  <c r="A1542" i="1"/>
  <c r="Q1542" i="1"/>
  <c r="K1518" i="1"/>
  <c r="R1518" i="1"/>
  <c r="B1502" i="1"/>
  <c r="R1502" i="1"/>
  <c r="A1478" i="1"/>
  <c r="P1478" i="1"/>
  <c r="Q1470" i="1"/>
  <c r="M1470" i="1"/>
  <c r="A1438" i="1"/>
  <c r="L1438" i="1"/>
  <c r="O596" i="1"/>
  <c r="B596" i="1"/>
  <c r="M628" i="1"/>
  <c r="P604" i="1"/>
  <c r="Q604" i="1"/>
  <c r="M620" i="1"/>
  <c r="P170" i="1"/>
  <c r="A170" i="1"/>
  <c r="L587" i="1"/>
  <c r="O595" i="1"/>
  <c r="A595" i="1"/>
  <c r="Q582" i="1"/>
  <c r="N612" i="1"/>
  <c r="A612" i="1"/>
  <c r="M596" i="1"/>
  <c r="R628" i="1"/>
  <c r="Q628" i="1"/>
  <c r="L603" i="1"/>
  <c r="O611" i="1"/>
  <c r="A611" i="1"/>
  <c r="R619" i="1"/>
  <c r="N627" i="1"/>
  <c r="N604" i="1"/>
  <c r="A604" i="1"/>
  <c r="K620" i="1"/>
  <c r="L167" i="1"/>
  <c r="N170" i="1"/>
  <c r="L583" i="1"/>
  <c r="K593" i="1"/>
  <c r="R585" i="1"/>
  <c r="N606" i="1"/>
  <c r="M622" i="1"/>
  <c r="L615" i="1"/>
  <c r="K601" i="1"/>
  <c r="J617" i="1"/>
  <c r="P628" i="1"/>
  <c r="Q619" i="1"/>
  <c r="P620" i="1"/>
  <c r="A857" i="1"/>
  <c r="K857" i="1"/>
  <c r="N857" i="1"/>
  <c r="L857" i="1"/>
  <c r="Q857" i="1"/>
  <c r="N843" i="1"/>
  <c r="L843" i="1"/>
  <c r="P843" i="1"/>
  <c r="R843" i="1"/>
  <c r="R837" i="1"/>
  <c r="B837" i="1"/>
  <c r="M837" i="1"/>
  <c r="P837" i="1"/>
  <c r="P831" i="1"/>
  <c r="J831" i="1"/>
  <c r="B831" i="1"/>
  <c r="M831" i="1"/>
  <c r="B825" i="1"/>
  <c r="M825" i="1"/>
  <c r="O825" i="1"/>
  <c r="J825" i="1"/>
  <c r="O811" i="1"/>
  <c r="Q811" i="1"/>
  <c r="A811" i="1"/>
  <c r="K811" i="1"/>
  <c r="A805" i="1"/>
  <c r="K805" i="1"/>
  <c r="N805" i="1"/>
  <c r="L805" i="1"/>
  <c r="Q805" i="1"/>
  <c r="Q799" i="1"/>
  <c r="R799" i="1"/>
  <c r="N799" i="1"/>
  <c r="L799" i="1"/>
  <c r="N793" i="1"/>
  <c r="L793" i="1"/>
  <c r="P793" i="1"/>
  <c r="R793" i="1"/>
  <c r="R779" i="1"/>
  <c r="Q779" i="1"/>
  <c r="B779" i="1"/>
  <c r="O779" i="1"/>
  <c r="J773" i="1"/>
  <c r="M773" i="1"/>
  <c r="A767" i="1"/>
  <c r="Q767" i="1"/>
  <c r="J767" i="1"/>
  <c r="K761" i="1"/>
  <c r="A761" i="1"/>
  <c r="M761" i="1"/>
  <c r="O747" i="1"/>
  <c r="P747" i="1"/>
  <c r="Q747" i="1"/>
  <c r="R741" i="1"/>
  <c r="O741" i="1"/>
  <c r="B735" i="1"/>
  <c r="N735" i="1"/>
  <c r="R735" i="1"/>
  <c r="L729" i="1"/>
  <c r="B729" i="1"/>
  <c r="Q729" i="1"/>
  <c r="A1568" i="1"/>
  <c r="K1568" i="1"/>
  <c r="L1568" i="1"/>
  <c r="O1568" i="1"/>
  <c r="R1568" i="1"/>
  <c r="N1891" i="1"/>
  <c r="J1891" i="1"/>
  <c r="A1891" i="1"/>
  <c r="R1891" i="1"/>
  <c r="B1891" i="1"/>
  <c r="M1891" i="1"/>
  <c r="K1883" i="1"/>
  <c r="P1883" i="1"/>
  <c r="Q1883" i="1"/>
  <c r="R1883" i="1"/>
  <c r="L1883" i="1"/>
  <c r="B1957" i="1"/>
  <c r="M1957" i="1"/>
  <c r="N1957" i="1"/>
  <c r="P1957" i="1"/>
  <c r="R1957" i="1"/>
  <c r="A1949" i="1"/>
  <c r="O1949" i="1"/>
  <c r="M1949" i="1"/>
  <c r="N1949" i="1"/>
  <c r="P1949" i="1"/>
  <c r="R1949" i="1"/>
  <c r="A579" i="1"/>
  <c r="O579" i="1"/>
  <c r="P579" i="1"/>
  <c r="B579" i="1"/>
  <c r="Q579" i="1"/>
  <c r="J579" i="1"/>
  <c r="L579" i="1"/>
  <c r="L571" i="1"/>
  <c r="N571" i="1"/>
  <c r="O571" i="1"/>
  <c r="A571" i="1"/>
  <c r="P571" i="1"/>
  <c r="R571" i="1"/>
  <c r="J563" i="1"/>
  <c r="Q563" i="1"/>
  <c r="L563" i="1"/>
  <c r="M563" i="1"/>
  <c r="N563" i="1"/>
  <c r="B563" i="1"/>
  <c r="A729" i="1"/>
  <c r="A735" i="1"/>
  <c r="B741" i="1"/>
  <c r="B747" i="1"/>
  <c r="P761" i="1"/>
  <c r="P767" i="1"/>
  <c r="P773" i="1"/>
  <c r="P779" i="1"/>
  <c r="M799" i="1"/>
  <c r="R805" i="1"/>
  <c r="J811" i="1"/>
  <c r="N825" i="1"/>
  <c r="A831" i="1"/>
  <c r="M843" i="1"/>
  <c r="J857" i="1"/>
  <c r="P1891" i="1"/>
  <c r="B1949" i="1"/>
  <c r="A1883" i="1"/>
  <c r="R1890" i="1"/>
  <c r="Q1890" i="1"/>
  <c r="K1890" i="1"/>
  <c r="M1890" i="1"/>
  <c r="R1882" i="1"/>
  <c r="K1882" i="1"/>
  <c r="B1882" i="1"/>
  <c r="N1882" i="1"/>
  <c r="N1956" i="1"/>
  <c r="P1956" i="1"/>
  <c r="A1956" i="1"/>
  <c r="Q1956" i="1"/>
  <c r="B1956" i="1"/>
  <c r="L1956" i="1"/>
  <c r="L1948" i="1"/>
  <c r="P1948" i="1"/>
  <c r="Q1948" i="1"/>
  <c r="A1948" i="1"/>
  <c r="K1948" i="1"/>
  <c r="P563" i="1"/>
  <c r="J571" i="1"/>
  <c r="P578" i="1"/>
  <c r="L578" i="1"/>
  <c r="M578" i="1"/>
  <c r="N578" i="1"/>
  <c r="A578" i="1"/>
  <c r="J578" i="1"/>
  <c r="M570" i="1"/>
  <c r="A570" i="1"/>
  <c r="R570" i="1"/>
  <c r="K570" i="1"/>
  <c r="L570" i="1"/>
  <c r="P570" i="1"/>
  <c r="B562" i="1"/>
  <c r="J562" i="1"/>
  <c r="Q562" i="1"/>
  <c r="A562" i="1"/>
  <c r="R562" i="1"/>
  <c r="K562" i="1"/>
  <c r="N562" i="1"/>
  <c r="R1467" i="1"/>
  <c r="L1515" i="1"/>
  <c r="B1515" i="1"/>
  <c r="L1434" i="1"/>
  <c r="O1442" i="1"/>
  <c r="K1442" i="1"/>
  <c r="K1450" i="1"/>
  <c r="N1458" i="1"/>
  <c r="B1458" i="1"/>
  <c r="O1466" i="1"/>
  <c r="J1474" i="1"/>
  <c r="N1482" i="1"/>
  <c r="A1482" i="1"/>
  <c r="P1490" i="1"/>
  <c r="J1498" i="1"/>
  <c r="N1506" i="1"/>
  <c r="M1506" i="1"/>
  <c r="J1514" i="1"/>
  <c r="L1522" i="1"/>
  <c r="B1522" i="1"/>
  <c r="P1530" i="1"/>
  <c r="R1538" i="1"/>
  <c r="M1546" i="1"/>
  <c r="B1546" i="1"/>
  <c r="Q1554" i="1"/>
  <c r="K1562" i="1"/>
  <c r="L1435" i="1"/>
  <c r="Q1459" i="1"/>
  <c r="P1491" i="1"/>
  <c r="L1491" i="1"/>
  <c r="R1507" i="1"/>
  <c r="K1523" i="1"/>
  <c r="A1523" i="1"/>
  <c r="O1547" i="1"/>
  <c r="Q1475" i="1"/>
  <c r="M1555" i="1"/>
  <c r="N1555" i="1"/>
  <c r="N729" i="1"/>
  <c r="Q735" i="1"/>
  <c r="M741" i="1"/>
  <c r="A741" i="1"/>
  <c r="A747" i="1"/>
  <c r="B761" i="1"/>
  <c r="B767" i="1"/>
  <c r="B773" i="1"/>
  <c r="A779" i="1"/>
  <c r="M793" i="1"/>
  <c r="K799" i="1"/>
  <c r="J805" i="1"/>
  <c r="P811" i="1"/>
  <c r="A825" i="1"/>
  <c r="L837" i="1"/>
  <c r="K843" i="1"/>
  <c r="P857" i="1"/>
  <c r="Q1568" i="1"/>
  <c r="L1891" i="1"/>
  <c r="O1956" i="1"/>
  <c r="P1890" i="1"/>
  <c r="L1957" i="1"/>
  <c r="N570" i="1"/>
  <c r="O563" i="1"/>
  <c r="B571" i="1"/>
  <c r="Q575" i="1"/>
  <c r="O729" i="1"/>
  <c r="O735" i="1"/>
  <c r="Q741" i="1"/>
  <c r="N747" i="1"/>
  <c r="Q761" i="1"/>
  <c r="M767" i="1"/>
  <c r="L773" i="1"/>
  <c r="A773" i="1"/>
  <c r="K793" i="1"/>
  <c r="J799" i="1"/>
  <c r="P805" i="1"/>
  <c r="N811" i="1"/>
  <c r="L831" i="1"/>
  <c r="K837" i="1"/>
  <c r="J843" i="1"/>
  <c r="O857" i="1"/>
  <c r="M1568" i="1"/>
  <c r="K1891" i="1"/>
  <c r="M1956" i="1"/>
  <c r="N1890" i="1"/>
  <c r="K1957" i="1"/>
  <c r="P562" i="1"/>
  <c r="B570" i="1"/>
  <c r="K563" i="1"/>
  <c r="N579" i="1"/>
  <c r="Q576" i="1"/>
  <c r="O576" i="1"/>
  <c r="P576" i="1"/>
  <c r="J576" i="1"/>
  <c r="A576" i="1"/>
  <c r="L576" i="1"/>
  <c r="N568" i="1"/>
  <c r="M568" i="1"/>
  <c r="O568" i="1"/>
  <c r="P568" i="1"/>
  <c r="R568" i="1"/>
  <c r="B560" i="1"/>
  <c r="R560" i="1"/>
  <c r="A560" i="1"/>
  <c r="L560" i="1"/>
  <c r="M560" i="1"/>
  <c r="N560" i="1"/>
  <c r="Q560" i="1"/>
  <c r="N1435" i="1"/>
  <c r="J1435" i="1"/>
  <c r="J1459" i="1"/>
  <c r="K1491" i="1"/>
  <c r="A1491" i="1"/>
  <c r="O1507" i="1"/>
  <c r="J1523" i="1"/>
  <c r="L1547" i="1"/>
  <c r="B1547" i="1"/>
  <c r="J1475" i="1"/>
  <c r="K1555" i="1"/>
  <c r="A1555" i="1"/>
  <c r="M729" i="1"/>
  <c r="M735" i="1"/>
  <c r="N741" i="1"/>
  <c r="M747" i="1"/>
  <c r="N761" i="1"/>
  <c r="N767" i="1"/>
  <c r="Q773" i="1"/>
  <c r="N779" i="1"/>
  <c r="J793" i="1"/>
  <c r="P799" i="1"/>
  <c r="O805" i="1"/>
  <c r="B811" i="1"/>
  <c r="L825" i="1"/>
  <c r="K831" i="1"/>
  <c r="J837" i="1"/>
  <c r="Q843" i="1"/>
  <c r="B857" i="1"/>
  <c r="J1568" i="1"/>
  <c r="K1956" i="1"/>
  <c r="L1890" i="1"/>
  <c r="Q1957" i="1"/>
  <c r="R563" i="1"/>
  <c r="M579" i="1"/>
  <c r="A575" i="1"/>
  <c r="K575" i="1"/>
  <c r="L575" i="1"/>
  <c r="N575" i="1"/>
  <c r="O575" i="1"/>
  <c r="P575" i="1"/>
  <c r="R575" i="1"/>
  <c r="Q567" i="1"/>
  <c r="R567" i="1"/>
  <c r="B567" i="1"/>
  <c r="N567" i="1"/>
  <c r="O567" i="1"/>
  <c r="K567" i="1"/>
  <c r="N559" i="1"/>
  <c r="M559" i="1"/>
  <c r="Q559" i="1"/>
  <c r="A559" i="1"/>
  <c r="B559" i="1"/>
  <c r="O559" i="1"/>
  <c r="R559" i="1"/>
  <c r="O1882" i="1"/>
  <c r="N1467" i="1"/>
  <c r="J1515" i="1"/>
  <c r="Q1434" i="1"/>
  <c r="P1442" i="1"/>
  <c r="Q1450" i="1"/>
  <c r="M1450" i="1"/>
  <c r="K1458" i="1"/>
  <c r="L1466" i="1"/>
  <c r="B1466" i="1"/>
  <c r="O1474" i="1"/>
  <c r="R1482" i="1"/>
  <c r="Q1490" i="1"/>
  <c r="A1490" i="1"/>
  <c r="P1498" i="1"/>
  <c r="J1506" i="1"/>
  <c r="N1514" i="1"/>
  <c r="O1514" i="1"/>
  <c r="J1522" i="1"/>
  <c r="L1530" i="1"/>
  <c r="A1530" i="1"/>
  <c r="P1538" i="1"/>
  <c r="R1546" i="1"/>
  <c r="M1554" i="1"/>
  <c r="B1554" i="1"/>
  <c r="Q1562" i="1"/>
  <c r="Q1435" i="1"/>
  <c r="B1435" i="1"/>
  <c r="O1459" i="1"/>
  <c r="Q1491" i="1"/>
  <c r="P1507" i="1"/>
  <c r="L1507" i="1"/>
  <c r="Q1523" i="1"/>
  <c r="K1547" i="1"/>
  <c r="A1547" i="1"/>
  <c r="O1475" i="1"/>
  <c r="R1555" i="1"/>
  <c r="K729" i="1"/>
  <c r="L735" i="1"/>
  <c r="L741" i="1"/>
  <c r="L747" i="1"/>
  <c r="O761" i="1"/>
  <c r="O767" i="1"/>
  <c r="O773" i="1"/>
  <c r="M779" i="1"/>
  <c r="Q793" i="1"/>
  <c r="O799" i="1"/>
  <c r="B805" i="1"/>
  <c r="K825" i="1"/>
  <c r="R831" i="1"/>
  <c r="Q837" i="1"/>
  <c r="O843" i="1"/>
  <c r="P1568" i="1"/>
  <c r="R1956" i="1"/>
  <c r="B1890" i="1"/>
  <c r="A1957" i="1"/>
  <c r="B1894" i="1"/>
  <c r="O1894" i="1"/>
  <c r="K1894" i="1"/>
  <c r="M1894" i="1"/>
  <c r="P1894" i="1"/>
  <c r="N1886" i="1"/>
  <c r="K1886" i="1"/>
  <c r="M1886" i="1"/>
  <c r="P1886" i="1"/>
  <c r="K1960" i="1"/>
  <c r="Q1960" i="1"/>
  <c r="L1960" i="1"/>
  <c r="N1960" i="1"/>
  <c r="R1952" i="1"/>
  <c r="Q1952" i="1"/>
  <c r="L1952" i="1"/>
  <c r="B1952" i="1"/>
  <c r="Q1944" i="1"/>
  <c r="J1944" i="1"/>
  <c r="K1944" i="1"/>
  <c r="B1944" i="1"/>
  <c r="M562" i="1"/>
  <c r="Q578" i="1"/>
  <c r="A563" i="1"/>
  <c r="K579" i="1"/>
  <c r="K568" i="1"/>
  <c r="M576" i="1"/>
  <c r="J567" i="1"/>
  <c r="Q1467" i="1"/>
  <c r="L1467" i="1"/>
  <c r="Q1515" i="1"/>
  <c r="M1434" i="1"/>
  <c r="Q1442" i="1"/>
  <c r="N1450" i="1"/>
  <c r="A1450" i="1"/>
  <c r="P1458" i="1"/>
  <c r="J1466" i="1"/>
  <c r="R1474" i="1"/>
  <c r="M1474" i="1"/>
  <c r="K1482" i="1"/>
  <c r="N1490" i="1"/>
  <c r="B1490" i="1"/>
  <c r="O1498" i="1"/>
  <c r="R1506" i="1"/>
  <c r="M1514" i="1"/>
  <c r="A1514" i="1"/>
  <c r="Q1522" i="1"/>
  <c r="K1530" i="1"/>
  <c r="N1538" i="1"/>
  <c r="O1538" i="1"/>
  <c r="J1546" i="1"/>
  <c r="L1554" i="1"/>
  <c r="A1554" i="1"/>
  <c r="P1562" i="1"/>
  <c r="O1435" i="1"/>
  <c r="A1435" i="1"/>
  <c r="N1459" i="1"/>
  <c r="R1491" i="1"/>
  <c r="N1507" i="1"/>
  <c r="B1507" i="1"/>
  <c r="P1523" i="1"/>
  <c r="R1547" i="1"/>
  <c r="N1475" i="1"/>
  <c r="J1555" i="1"/>
  <c r="R729" i="1"/>
  <c r="K735" i="1"/>
  <c r="K741" i="1"/>
  <c r="K747" i="1"/>
  <c r="L761" i="1"/>
  <c r="L767" i="1"/>
  <c r="N773" i="1"/>
  <c r="L779" i="1"/>
  <c r="O793" i="1"/>
  <c r="B799" i="1"/>
  <c r="L811" i="1"/>
  <c r="R825" i="1"/>
  <c r="Q831" i="1"/>
  <c r="O837" i="1"/>
  <c r="B843" i="1"/>
  <c r="P851" i="1"/>
  <c r="Q851" i="1"/>
  <c r="A851" i="1"/>
  <c r="J851" i="1"/>
  <c r="M851" i="1"/>
  <c r="M845" i="1"/>
  <c r="O845" i="1"/>
  <c r="Q845" i="1"/>
  <c r="B845" i="1"/>
  <c r="R845" i="1"/>
  <c r="A839" i="1"/>
  <c r="K839" i="1"/>
  <c r="M839" i="1"/>
  <c r="O839" i="1"/>
  <c r="J839" i="1"/>
  <c r="O833" i="1"/>
  <c r="B833" i="1"/>
  <c r="R833" i="1"/>
  <c r="M833" i="1"/>
  <c r="Q833" i="1"/>
  <c r="Q819" i="1"/>
  <c r="P819" i="1"/>
  <c r="A819" i="1"/>
  <c r="J819" i="1"/>
  <c r="M819" i="1"/>
  <c r="N813" i="1"/>
  <c r="O813" i="1"/>
  <c r="Q813" i="1"/>
  <c r="B813" i="1"/>
  <c r="R813" i="1"/>
  <c r="B807" i="1"/>
  <c r="R807" i="1"/>
  <c r="M807" i="1"/>
  <c r="O807" i="1"/>
  <c r="K807" i="1"/>
  <c r="P801" i="1"/>
  <c r="B801" i="1"/>
  <c r="R801" i="1"/>
  <c r="M801" i="1"/>
  <c r="Q801" i="1"/>
  <c r="A787" i="1"/>
  <c r="K787" i="1"/>
  <c r="P787" i="1"/>
  <c r="J787" i="1"/>
  <c r="M787" i="1"/>
  <c r="L781" i="1"/>
  <c r="Q781" i="1"/>
  <c r="O781" i="1"/>
  <c r="B781" i="1"/>
  <c r="J781" i="1"/>
  <c r="N775" i="1"/>
  <c r="P775" i="1"/>
  <c r="J775" i="1"/>
  <c r="M775" i="1"/>
  <c r="A769" i="1"/>
  <c r="O769" i="1"/>
  <c r="N769" i="1"/>
  <c r="K769" i="1"/>
  <c r="J769" i="1"/>
  <c r="N755" i="1"/>
  <c r="O755" i="1"/>
  <c r="Q755" i="1"/>
  <c r="M755" i="1"/>
  <c r="M749" i="1"/>
  <c r="B749" i="1"/>
  <c r="L749" i="1"/>
  <c r="Q749" i="1"/>
  <c r="Q743" i="1"/>
  <c r="R743" i="1"/>
  <c r="B743" i="1"/>
  <c r="O743" i="1"/>
  <c r="B737" i="1"/>
  <c r="L737" i="1"/>
  <c r="P737" i="1"/>
  <c r="R737" i="1"/>
  <c r="P723" i="1"/>
  <c r="J723" i="1"/>
  <c r="A723" i="1"/>
  <c r="M723" i="1"/>
  <c r="N1568" i="1"/>
  <c r="N1948" i="1"/>
  <c r="Q1882" i="1"/>
  <c r="L1949" i="1"/>
  <c r="N1883" i="1"/>
  <c r="N1893" i="1"/>
  <c r="P1893" i="1"/>
  <c r="B1893" i="1"/>
  <c r="K1893" i="1"/>
  <c r="R1885" i="1"/>
  <c r="N1885" i="1"/>
  <c r="P1885" i="1"/>
  <c r="B1885" i="1"/>
  <c r="K1885" i="1"/>
  <c r="A1959" i="1"/>
  <c r="N1959" i="1"/>
  <c r="P1959" i="1"/>
  <c r="R1959" i="1"/>
  <c r="M1959" i="1"/>
  <c r="L1951" i="1"/>
  <c r="N1951" i="1"/>
  <c r="A1951" i="1"/>
  <c r="B1951" i="1"/>
  <c r="R1951" i="1"/>
  <c r="L562" i="1"/>
  <c r="O578" i="1"/>
  <c r="Q571" i="1"/>
  <c r="R579" i="1"/>
  <c r="J568" i="1"/>
  <c r="B576" i="1"/>
  <c r="P567" i="1"/>
  <c r="M1443" i="1"/>
  <c r="L1531" i="1"/>
  <c r="P1451" i="1"/>
  <c r="L1432" i="1"/>
  <c r="K1456" i="1"/>
  <c r="N1472" i="1"/>
  <c r="N1496" i="1"/>
  <c r="P1520" i="1"/>
  <c r="N1536" i="1"/>
  <c r="O1560" i="1"/>
  <c r="M1473" i="1"/>
  <c r="N1537" i="1"/>
  <c r="O1521" i="1"/>
  <c r="P1467" i="1"/>
  <c r="O1500" i="1"/>
  <c r="R1434" i="1"/>
  <c r="L1450" i="1"/>
  <c r="Q1474" i="1"/>
  <c r="Q1498" i="1"/>
  <c r="L1514" i="1"/>
  <c r="M1538" i="1"/>
  <c r="N1562" i="1"/>
  <c r="P1459" i="1"/>
  <c r="M1507" i="1"/>
  <c r="P1428" i="1"/>
  <c r="P1475" i="1"/>
  <c r="J1468" i="1"/>
  <c r="J729" i="1"/>
  <c r="J735" i="1"/>
  <c r="J741" i="1"/>
  <c r="R747" i="1"/>
  <c r="R761" i="1"/>
  <c r="K767" i="1"/>
  <c r="K773" i="1"/>
  <c r="K779" i="1"/>
  <c r="B793" i="1"/>
  <c r="A799" i="1"/>
  <c r="M811" i="1"/>
  <c r="Q825" i="1"/>
  <c r="O831" i="1"/>
  <c r="N837" i="1"/>
  <c r="A843" i="1"/>
  <c r="M857" i="1"/>
  <c r="K723" i="1"/>
  <c r="Q737" i="1"/>
  <c r="N743" i="1"/>
  <c r="A749" i="1"/>
  <c r="M769" i="1"/>
  <c r="K775" i="1"/>
  <c r="N781" i="1"/>
  <c r="O801" i="1"/>
  <c r="L807" i="1"/>
  <c r="R819" i="1"/>
  <c r="L833" i="1"/>
  <c r="J845" i="1"/>
  <c r="O851" i="1"/>
  <c r="B1568" i="1"/>
  <c r="M1948" i="1"/>
  <c r="P1882" i="1"/>
  <c r="K1949" i="1"/>
  <c r="M1883" i="1"/>
  <c r="J570" i="1"/>
  <c r="K578" i="1"/>
  <c r="M571" i="1"/>
  <c r="Q568" i="1"/>
  <c r="L559" i="1"/>
  <c r="A567" i="1"/>
  <c r="A841" i="1"/>
  <c r="O841" i="1"/>
  <c r="R1946" i="1"/>
  <c r="R1954" i="1"/>
  <c r="L1880" i="1"/>
  <c r="K1888" i="1"/>
  <c r="P1889" i="1"/>
  <c r="M573" i="1"/>
  <c r="N558" i="1"/>
  <c r="A558" i="1"/>
  <c r="Q574" i="1"/>
  <c r="K557" i="1"/>
  <c r="R565" i="1"/>
  <c r="N1946" i="1"/>
  <c r="N1954" i="1"/>
  <c r="Q1880" i="1"/>
  <c r="N1888" i="1"/>
  <c r="A1947" i="1"/>
  <c r="J1947" i="1"/>
  <c r="R573" i="1"/>
  <c r="O566" i="1"/>
  <c r="N566" i="1"/>
  <c r="J1884" i="1"/>
  <c r="B565" i="1"/>
  <c r="N565" i="1"/>
  <c r="L565" i="1"/>
  <c r="L557" i="1"/>
  <c r="Q557" i="1"/>
  <c r="L1946" i="1"/>
  <c r="A1954" i="1"/>
  <c r="B1880" i="1"/>
  <c r="K1889" i="1"/>
  <c r="P573" i="1"/>
  <c r="O557" i="1"/>
  <c r="A557" i="1"/>
  <c r="O565" i="1"/>
  <c r="B19" i="10" a="1"/>
  <c r="B19" i="10" s="1"/>
  <c r="A1419" i="1"/>
  <c r="B1419" i="1"/>
  <c r="A1411" i="1"/>
  <c r="B1411" i="1"/>
  <c r="A1403" i="1"/>
  <c r="B1403" i="1"/>
  <c r="A1395" i="1"/>
  <c r="B1395" i="1"/>
  <c r="A1387" i="1"/>
  <c r="B1387" i="1"/>
  <c r="A1379" i="1"/>
  <c r="B1379" i="1"/>
  <c r="A1371" i="1"/>
  <c r="B1371" i="1"/>
  <c r="A1363" i="1"/>
  <c r="B1363" i="1"/>
  <c r="A1355" i="1"/>
  <c r="B1355" i="1"/>
  <c r="A1347" i="1"/>
  <c r="B1347" i="1"/>
  <c r="A1339" i="1"/>
  <c r="B1339" i="1"/>
  <c r="A1331" i="1"/>
  <c r="B1331" i="1"/>
  <c r="A1323" i="1"/>
  <c r="B1323" i="1"/>
  <c r="A1315" i="1"/>
  <c r="B1315" i="1"/>
  <c r="O1948" i="1"/>
  <c r="B1420" i="1"/>
  <c r="B1412" i="1"/>
  <c r="B1404" i="1"/>
  <c r="B1396" i="1"/>
  <c r="B1388" i="1"/>
  <c r="B1380" i="1"/>
  <c r="B1374" i="1"/>
  <c r="B1366" i="1"/>
  <c r="B1358" i="1"/>
  <c r="B1350" i="1"/>
  <c r="B1342" i="1"/>
  <c r="B1334" i="1"/>
  <c r="B1326" i="1"/>
  <c r="B1318" i="1"/>
  <c r="A1894" i="1"/>
  <c r="O1959" i="1"/>
  <c r="O1946" i="1"/>
  <c r="J1954" i="1"/>
  <c r="O1880" i="1"/>
  <c r="J1888" i="1"/>
  <c r="J1955" i="1"/>
  <c r="O1881" i="1"/>
  <c r="O1951" i="1"/>
  <c r="O1885" i="1"/>
  <c r="O1890" i="1"/>
  <c r="J1957" i="1"/>
  <c r="O1883" i="1"/>
  <c r="J1958" i="1"/>
  <c r="O1944" i="1"/>
  <c r="J1952" i="1"/>
  <c r="J1886" i="1"/>
  <c r="A1879" i="1"/>
  <c r="O1891" i="1"/>
  <c r="A1885" i="1"/>
  <c r="O1953" i="1"/>
  <c r="O1887" i="1"/>
  <c r="J1895" i="1"/>
  <c r="A1880" i="1"/>
  <c r="J1893" i="1"/>
  <c r="O1947" i="1"/>
  <c r="J1948" i="1"/>
  <c r="J1882" i="1"/>
  <c r="A1882" i="1"/>
  <c r="O1957" i="1"/>
  <c r="O1958" i="1"/>
  <c r="O1886" i="1"/>
  <c r="O1954" i="1"/>
  <c r="O1888" i="1"/>
  <c r="O1955" i="1"/>
  <c r="A1889" i="1"/>
  <c r="O1952" i="1"/>
  <c r="J1960" i="1"/>
  <c r="J1894" i="1"/>
  <c r="J1945" i="1"/>
  <c r="J1879" i="1"/>
  <c r="A1887" i="1"/>
  <c r="A1881" i="1"/>
  <c r="O1893" i="1"/>
  <c r="J1889" i="1"/>
  <c r="J1892" i="1"/>
  <c r="A1886" i="1"/>
  <c r="O1895" i="1"/>
  <c r="J1959" i="1"/>
  <c r="J1946" i="1"/>
  <c r="J1880" i="1"/>
  <c r="A1888" i="1"/>
  <c r="J1881" i="1"/>
  <c r="J1951" i="1"/>
  <c r="A1893" i="1"/>
  <c r="A1892" i="1"/>
  <c r="J1956" i="1"/>
  <c r="J1890" i="1"/>
  <c r="J1949" i="1"/>
  <c r="J1883"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<sst xmlns="http://schemas.openxmlformats.org/spreadsheetml/2006/main" count="19007" uniqueCount="3898">
  <si>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</si>
  <si>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</si>
  <si>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</si>
  <si>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</si>
  <si>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</si>
  <si>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</si>
  <si>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</si>
  <si>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</si>
  <si>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</si>
  <si>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</si>
  <si>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</si>
  <si>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</si>
  <si>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</si>
  <si>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</si>
  <si>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</si>
  <si>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</si>
  <si>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</si>
  <si>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</si>
  <si>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</si>
  <si>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</si>
  <si>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</si>
  <si>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</si>
  <si>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</si>
  <si>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</si>
  <si>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</si>
  <si>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</si>
  <si>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</si>
  <si>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</si>
  <si>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</si>
  <si>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</si>
  <si>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</si>
  <si>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</si>
  <si>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</si>
  <si>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</si>
  <si>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</si>
  <si>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</si>
  <si>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</si>
  <si>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</si>
  <si>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</si>
  <si>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</si>
  <si>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</si>
  <si>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</si>
  <si>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</si>
  <si>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</si>
  <si>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</si>
  <si>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</si>
  <si>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</si>
  <si>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</si>
  <si>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</si>
  <si>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</si>
  <si>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</si>
  <si>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</si>
  <si>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</si>
  <si>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</si>
  <si>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</si>
  <si>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</si>
  <si>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</si>
  <si>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</si>
  <si>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</si>
  <si>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</si>
  <si>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</si>
  <si>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</si>
  <si>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</si>
  <si>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</si>
  <si>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</si>
  <si>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</si>
  <si>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</si>
  <si>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</si>
  <si>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</si>
  <si>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</si>
  <si>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</si>
  <si>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</si>
  <si>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</si>
  <si>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</si>
  <si>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</si>
  <si>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</si>
  <si>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</si>
  <si>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</si>
  <si>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</si>
  <si>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</si>
  <si>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</si>
  <si>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</si>
  <si>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</si>
  <si>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</si>
  <si>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</si>
  <si>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</si>
  <si>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</si>
  <si>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</si>
  <si>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</si>
  <si>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</si>
  <si>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</si>
  <si>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</si>
  <si>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</si>
  <si>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</si>
  <si>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</si>
  <si>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</si>
  <si>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</si>
  <si>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</si>
  <si>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</si>
  <si>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</si>
  <si>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</si>
  <si>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</si>
  <si>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</si>
  <si>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</si>
  <si>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</si>
  <si>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</si>
  <si>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</si>
  <si>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</si>
  <si>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</si>
  <si>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</si>
  <si>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</si>
  <si>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</si>
  <si>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</si>
  <si>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</si>
  <si>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</si>
  <si>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</si>
  <si>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</si>
  <si>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</si>
  <si>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</si>
  <si>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</si>
  <si>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</si>
  <si>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</si>
  <si>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</si>
  <si>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</si>
  <si>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</si>
  <si>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</si>
  <si>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</si>
  <si>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</si>
  <si>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</si>
  <si>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</si>
  <si>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</si>
  <si>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</si>
  <si>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</si>
  <si>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</si>
  <si>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</si>
  <si>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</si>
  <si>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</si>
  <si>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</si>
  <si>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</si>
  <si>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</si>
  <si>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</si>
  <si>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</si>
  <si>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</si>
  <si>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</si>
  <si>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</si>
  <si>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</si>
  <si>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</si>
  <si>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</si>
  <si>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</si>
  <si>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</si>
  <si>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</si>
  <si>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</si>
  <si>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</si>
  <si>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</si>
  <si>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</si>
  <si>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</si>
  <si>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</si>
  <si>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</si>
  <si>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</si>
  <si>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</si>
  <si>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</si>
  <si>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</si>
  <si>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</si>
  <si>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</si>
  <si>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</si>
  <si>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</si>
  <si>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</si>
  <si>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</si>
  <si>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</si>
  <si>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</si>
  <si>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</si>
  <si>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</si>
  <si>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</si>
  <si>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</si>
  <si>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</si>
  <si>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</si>
  <si>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</si>
  <si>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</si>
  <si>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</si>
  <si>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</si>
  <si>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</si>
  <si>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</si>
  <si>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</si>
  <si>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</si>
  <si>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</si>
  <si>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</si>
  <si>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</si>
  <si>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</si>
  <si>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</si>
  <si>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</si>
  <si>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</si>
  <si>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</si>
  <si>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</si>
  <si>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</si>
  <si>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</si>
  <si>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</si>
  <si>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</si>
  <si>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</si>
  <si>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</si>
  <si>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</si>
  <si>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</si>
  <si>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</si>
  <si>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</si>
  <si>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</si>
  <si>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</si>
  <si>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</si>
  <si>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</si>
  <si>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</si>
  <si>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</si>
  <si>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</si>
  <si>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</si>
  <si>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</si>
  <si>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</si>
  <si>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</si>
  <si>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</si>
  <si>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</si>
  <si>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</si>
  <si>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</si>
  <si>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</si>
  <si>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</si>
  <si>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</si>
  <si>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</si>
  <si>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</si>
  <si>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</si>
  <si>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</si>
  <si>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</si>
  <si>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</si>
  <si>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</si>
  <si>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</si>
  <si>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</si>
  <si>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</si>
  <si>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</si>
  <si>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</si>
  <si>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</si>
  <si>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</si>
  <si>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</si>
  <si>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</si>
  <si>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</si>
  <si>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</si>
  <si>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</si>
  <si>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</si>
  <si>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</si>
  <si>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</si>
  <si>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</si>
  <si>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</si>
  <si>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</si>
  <si>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</si>
  <si>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</si>
  <si>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</si>
  <si>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</si>
  <si>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</si>
  <si>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</si>
  <si>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</si>
  <si>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</si>
  <si>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</si>
  <si>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</si>
  <si>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</si>
  <si>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</si>
  <si>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</si>
  <si>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</si>
  <si>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</si>
  <si>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</si>
  <si>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</si>
  <si>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</si>
  <si>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</si>
  <si>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</si>
  <si>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</si>
  <si>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</si>
  <si>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</si>
  <si>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</si>
  <si>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</si>
  <si>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</si>
  <si>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</si>
  <si>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</si>
  <si>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</si>
  <si>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</si>
  <si>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</si>
  <si>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</si>
  <si>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</si>
  <si>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</si>
  <si>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</si>
  <si>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</si>
  <si>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</si>
  <si>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</si>
  <si>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</si>
  <si>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</si>
  <si>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</si>
  <si>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</si>
  <si>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</si>
  <si>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</si>
  <si>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</si>
  <si>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</si>
  <si>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</si>
  <si>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</si>
  <si>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</si>
  <si>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</si>
  <si>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</si>
  <si>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</si>
  <si>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</si>
  <si>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</si>
  <si>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</si>
  <si>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</si>
  <si>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</si>
  <si>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</si>
  <si>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</si>
  <si>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</si>
  <si>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</si>
  <si>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</si>
  <si>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</si>
  <si>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</si>
  <si>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</si>
  <si>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</si>
  <si>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</si>
  <si>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</si>
  <si>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</si>
  <si>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</si>
  <si>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</si>
  <si>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</si>
  <si>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</si>
  <si>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</si>
  <si>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</si>
  <si>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</si>
  <si>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</si>
  <si>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</si>
  <si>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</si>
  <si>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</si>
  <si>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</si>
  <si>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</si>
  <si>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</si>
  <si>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</si>
  <si>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</si>
  <si>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</si>
  <si>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</si>
  <si>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</si>
  <si>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</si>
  <si>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</si>
  <si>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</si>
  <si>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</si>
  <si>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</si>
  <si>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</si>
  <si>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</si>
  <si>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</si>
  <si>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</si>
  <si>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</si>
  <si>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</si>
  <si>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</si>
  <si>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</si>
  <si>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</si>
  <si>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</si>
  <si>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</si>
  <si>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</si>
  <si>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</si>
  <si>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</si>
  <si>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</si>
  <si>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</si>
  <si>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</si>
  <si>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</si>
  <si>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</si>
  <si>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</si>
  <si>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</si>
  <si>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</si>
  <si>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</si>
  <si>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</si>
  <si>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</si>
  <si>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</si>
  <si>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</si>
  <si>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</si>
  <si>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</si>
  <si>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</si>
  <si>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</si>
  <si>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</si>
  <si>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</si>
  <si>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</si>
  <si>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</si>
  <si>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</si>
  <si>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</si>
  <si>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</si>
  <si>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</si>
  <si>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</si>
  <si>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</si>
  <si>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</si>
  <si>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</si>
  <si>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</si>
  <si>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</si>
  <si>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</si>
  <si>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</si>
  <si>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</si>
  <si>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</si>
  <si>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</si>
  <si>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</si>
  <si>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</si>
  <si>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</si>
  <si>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</si>
  <si>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</si>
  <si>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</si>
  <si>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</si>
  <si>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</si>
  <si>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</si>
  <si>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</si>
  <si>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</si>
  <si>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</si>
  <si>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</si>
  <si>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</si>
  <si>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</si>
  <si>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</si>
  <si>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</si>
  <si>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</si>
  <si>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</si>
  <si>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</si>
  <si>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</si>
  <si>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</si>
  <si>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</si>
  <si>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</si>
  <si>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</si>
  <si>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</si>
  <si>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</si>
  <si>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</si>
  <si>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</si>
  <si>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</si>
  <si>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</si>
  <si>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</si>
  <si>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</si>
  <si>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</si>
  <si>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</si>
  <si>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</si>
  <si>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</si>
  <si>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</si>
  <si>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</si>
  <si>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</si>
  <si>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</si>
  <si>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</si>
  <si>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</si>
  <si>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</si>
  <si>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</si>
  <si>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</si>
  <si>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</si>
  <si>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</si>
  <si>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</si>
  <si>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</si>
  <si>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</si>
  <si>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</si>
  <si>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</si>
  <si>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</si>
  <si>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</si>
  <si>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</si>
  <si>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</si>
  <si>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</si>
  <si>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</si>
  <si>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</si>
  <si>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</si>
  <si>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</si>
  <si>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</si>
  <si>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</si>
  <si>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</si>
  <si>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</si>
  <si>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</si>
  <si>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</si>
  <si>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</si>
  <si>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</si>
  <si>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</si>
  <si>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</si>
  <si>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</si>
  <si>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</si>
  <si>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</si>
  <si>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</si>
  <si>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</si>
  <si>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</si>
  <si>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</si>
  <si>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</si>
  <si>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</si>
  <si>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</si>
  <si>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</si>
  <si>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</si>
  <si>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</si>
  <si>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</si>
  <si>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</si>
  <si>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</si>
  <si>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</si>
  <si>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</si>
  <si>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</si>
  <si>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</si>
  <si>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</si>
  <si>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</si>
  <si>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</si>
  <si>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</si>
  <si>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</si>
  <si>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</si>
  <si>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</si>
  <si>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</si>
  <si>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</si>
  <si>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</si>
  <si>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</si>
  <si>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</si>
  <si>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</si>
  <si>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</si>
  <si>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</si>
  <si>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</si>
  <si>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</si>
  <si>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</si>
  <si>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</si>
  <si>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</si>
  <si>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</si>
  <si>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</si>
  <si>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</si>
  <si>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</si>
  <si>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</si>
  <si>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</si>
  <si>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</si>
  <si>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</si>
  <si>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</si>
  <si>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</si>
  <si>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</si>
  <si>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</si>
  <si>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</si>
  <si>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</si>
  <si>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</si>
  <si>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</si>
  <si>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</si>
  <si>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</si>
  <si>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</si>
  <si>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</si>
  <si>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</si>
  <si>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</si>
  <si>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</si>
  <si>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</si>
  <si>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</si>
  <si>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</si>
  <si>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</si>
  <si>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</si>
  <si>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</si>
  <si>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</si>
  <si>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</si>
  <si>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</si>
  <si>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</si>
  <si>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</si>
  <si>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</si>
  <si>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</si>
  <si>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</si>
  <si>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</si>
  <si>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</si>
  <si>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</si>
  <si>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</si>
  <si>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</si>
  <si>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</si>
  <si>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</si>
  <si>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</si>
  <si>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</si>
  <si>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</si>
  <si>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</si>
  <si>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</si>
  <si>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</si>
  <si>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</si>
  <si>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</si>
  <si>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</si>
  <si>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</si>
  <si>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</si>
  <si>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</si>
  <si>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</si>
  <si>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</si>
  <si>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</si>
  <si>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</si>
  <si>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</si>
  <si>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</si>
  <si>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</si>
  <si>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</si>
  <si>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</si>
  <si>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</si>
  <si>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</si>
  <si>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</si>
  <si>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</si>
  <si>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</si>
  <si>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</si>
  <si>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</si>
  <si>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</si>
  <si>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</si>
  <si>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</si>
  <si>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</si>
  <si>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</si>
  <si>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</si>
  <si>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</si>
  <si>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</si>
  <si>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</si>
  <si>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</si>
  <si>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</si>
  <si>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</si>
  <si>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</si>
  <si>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</si>
  <si>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</si>
  <si>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</si>
  <si>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</si>
  <si>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</si>
  <si>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</si>
  <si>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</si>
  <si>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</si>
  <si>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</si>
  <si>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</si>
  <si>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</si>
  <si>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</si>
  <si>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</si>
  <si>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</si>
  <si>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</si>
  <si>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</si>
  <si>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</si>
  <si>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</si>
  <si>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</si>
  <si>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</si>
  <si>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</si>
  <si>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</si>
  <si>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</si>
  <si>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</si>
  <si>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</si>
  <si>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</si>
  <si>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</si>
  <si>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</si>
  <si>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</si>
  <si>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</si>
  <si>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</si>
  <si>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</si>
  <si>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</si>
  <si>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</si>
  <si>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</si>
  <si>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</si>
  <si>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</si>
  <si>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</si>
  <si>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</si>
  <si>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</si>
  <si>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</si>
  <si>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</si>
  <si>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</si>
  <si>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</si>
  <si>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</si>
  <si>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</si>
  <si>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</si>
  <si>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</si>
  <si>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</si>
  <si>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</si>
  <si>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</si>
  <si>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</si>
  <si>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</si>
  <si>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</si>
  <si>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</si>
  <si>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</si>
  <si>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</si>
  <si>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</si>
  <si>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</si>
  <si>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</si>
  <si>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</si>
  <si>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</si>
  <si>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</si>
  <si>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</si>
  <si>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</si>
  <si>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</si>
  <si>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</si>
  <si>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</si>
  <si>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</si>
  <si>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</si>
  <si>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</si>
  <si>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</si>
  <si>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</si>
  <si>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</si>
  <si>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</si>
  <si>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</si>
  <si>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</si>
  <si>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</si>
  <si>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</si>
  <si>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</si>
  <si>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</si>
  <si>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</si>
  <si>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</si>
  <si>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</si>
  <si>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</si>
  <si>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</si>
  <si>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</si>
  <si>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</si>
  <si>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</si>
  <si>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</si>
  <si>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</si>
  <si>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</si>
  <si>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</si>
  <si>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</si>
  <si>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</si>
  <si>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</si>
  <si>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</si>
  <si>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</si>
  <si>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</si>
  <si>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</si>
  <si>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</si>
  <si>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</si>
  <si>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</si>
  <si>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</si>
  <si>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</si>
  <si>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</si>
  <si>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</si>
  <si>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</si>
  <si>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</si>
  <si>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</si>
  <si>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</si>
  <si>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</si>
  <si>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</si>
  <si>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</si>
  <si>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</si>
  <si>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</si>
  <si>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</si>
  <si>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</si>
  <si>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</si>
  <si>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</si>
  <si>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</si>
  <si>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</si>
  <si>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</si>
  <si>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</si>
  <si>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</si>
  <si>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</si>
  <si>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</si>
  <si>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</si>
  <si>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</si>
  <si>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</si>
  <si>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</si>
  <si>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</si>
  <si>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</si>
  <si>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</si>
  <si>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</si>
  <si>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</si>
  <si>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</si>
  <si>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</si>
  <si>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</si>
  <si>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</si>
  <si>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</si>
  <si>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</si>
  <si>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</si>
  <si>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</si>
  <si>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</si>
  <si>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</si>
  <si>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</si>
  <si>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</si>
  <si>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</si>
  <si>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</si>
  <si>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</si>
  <si>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</si>
  <si>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</si>
  <si>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</si>
  <si>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</si>
  <si>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</si>
  <si>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</si>
  <si>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</si>
  <si>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</si>
  <si>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</si>
  <si>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</si>
  <si>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</si>
  <si>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</si>
  <si>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</si>
  <si>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</si>
  <si>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</si>
  <si>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</si>
  <si>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</si>
  <si>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</si>
  <si>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</si>
  <si>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</si>
  <si>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</si>
  <si>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</si>
  <si>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</si>
  <si>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</si>
  <si>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</si>
  <si>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</si>
  <si>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</si>
  <si>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</si>
  <si>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</si>
  <si>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</si>
  <si>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</si>
  <si>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</si>
  <si>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</si>
  <si>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</si>
  <si>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</si>
  <si>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</si>
  <si>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</si>
  <si>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</si>
  <si>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</si>
  <si>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</si>
  <si>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</si>
  <si>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</si>
  <si>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</si>
  <si>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</si>
  <si>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</si>
  <si>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</si>
  <si>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</si>
  <si>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</si>
  <si>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</si>
  <si>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</si>
  <si>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</si>
  <si>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</si>
  <si>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</si>
  <si>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</si>
  <si>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</si>
  <si>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</si>
  <si>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</si>
  <si>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</si>
  <si>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</si>
  <si>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</si>
  <si>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</si>
  <si>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</si>
  <si>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</si>
  <si>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</si>
  <si>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</si>
  <si>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</si>
  <si>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</si>
  <si>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</si>
  <si>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</si>
  <si>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</si>
  <si>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</si>
  <si>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</si>
  <si>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</si>
  <si>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</si>
  <si>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</si>
  <si>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</si>
  <si>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</si>
  <si>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</si>
  <si>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</si>
  <si>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</si>
  <si>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</si>
  <si>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</si>
  <si>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</si>
  <si>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</si>
  <si>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</si>
  <si>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</si>
  <si>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</si>
  <si>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</si>
  <si>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</si>
  <si>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</si>
  <si>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</si>
  <si>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</si>
  <si>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</si>
  <si>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</si>
  <si>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</si>
  <si>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</si>
  <si>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</si>
  <si>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</si>
  <si>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</si>
  <si>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</si>
  <si>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</si>
  <si>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</si>
  <si>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</si>
  <si>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</si>
  <si>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</si>
  <si>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</si>
  <si>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</si>
  <si>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</si>
  <si>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</si>
  <si>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</si>
  <si>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</si>
  <si>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</si>
  <si>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</si>
  <si>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</si>
  <si>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</si>
  <si>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</si>
  <si>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</si>
  <si>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</si>
  <si>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</si>
  <si>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</si>
  <si>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</si>
  <si>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</si>
  <si>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</si>
  <si>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</si>
  <si>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</si>
  <si>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</si>
  <si>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</si>
  <si>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</si>
  <si>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</si>
  <si>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</si>
  <si>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</si>
  <si>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</si>
  <si>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</si>
  <si>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</si>
  <si>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</si>
  <si>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</si>
  <si>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</si>
  <si>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</si>
  <si>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</si>
  <si>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</si>
  <si>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</si>
  <si>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</si>
  <si>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</si>
  <si>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</si>
  <si>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</si>
  <si>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</si>
  <si>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</si>
  <si>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</si>
  <si>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</si>
  <si>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</si>
  <si>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</si>
  <si>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</si>
  <si>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</si>
  <si>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</si>
  <si>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</si>
  <si>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</si>
  <si>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</si>
  <si>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</si>
  <si>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</si>
  <si>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</si>
  <si>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</si>
  <si>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</si>
  <si>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</si>
  <si>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</si>
  <si>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</si>
  <si>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</si>
  <si>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</si>
  <si>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</si>
  <si>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</si>
  <si>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</si>
  <si>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</si>
  <si>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</si>
  <si>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</si>
  <si>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</si>
  <si>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</si>
  <si>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</si>
  <si>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</si>
  <si>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</si>
  <si>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</si>
  <si>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</si>
  <si>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</si>
  <si>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</si>
  <si>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</si>
  <si>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</si>
  <si>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</si>
  <si>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</si>
  <si>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</si>
  <si>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</si>
  <si>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</si>
  <si>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</si>
  <si>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</si>
  <si>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</si>
  <si>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</si>
  <si>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</si>
  <si>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</si>
  <si>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</si>
  <si>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</si>
  <si>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</si>
  <si>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</si>
  <si>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</si>
  <si>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</si>
  <si>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</si>
  <si>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</si>
  <si>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</si>
  <si>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</si>
  <si>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</si>
  <si>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</si>
  <si>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</si>
  <si>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</si>
  <si>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</si>
  <si>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</si>
  <si>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</si>
  <si>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</si>
  <si>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</si>
  <si>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</si>
  <si>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</si>
  <si>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</si>
  <si>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</si>
  <si>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</si>
  <si>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</si>
  <si>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</si>
  <si>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</si>
  <si>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</si>
  <si>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</si>
  <si>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</si>
  <si>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</si>
  <si>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</si>
  <si>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</si>
  <si>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</si>
  <si>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</si>
  <si>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</si>
  <si>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</si>
  <si>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</si>
  <si>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</si>
  <si>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</si>
  <si>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</si>
  <si>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</si>
  <si>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</si>
  <si>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</si>
  <si>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</si>
  <si>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</si>
  <si>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</si>
  <si>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</si>
  <si>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</si>
  <si>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</si>
  <si>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</si>
  <si>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</si>
  <si>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</si>
  <si>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</si>
  <si>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</si>
  <si>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</si>
  <si>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</si>
  <si>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</si>
  <si>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</si>
  <si>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</si>
  <si>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</si>
  <si>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</si>
  <si>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</si>
  <si>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</si>
  <si>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</si>
  <si>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</si>
  <si>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</si>
  <si>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</si>
  <si>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</si>
  <si>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</si>
  <si>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</si>
  <si>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</si>
  <si>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</si>
  <si>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</si>
  <si>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</si>
  <si>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</si>
  <si>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</si>
  <si>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</si>
  <si>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</si>
  <si>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</si>
  <si>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</si>
  <si>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</si>
  <si>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</si>
  <si>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</si>
  <si>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</si>
  <si>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</si>
  <si>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</si>
  <si>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</si>
  <si>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</si>
  <si>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</si>
  <si>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</si>
  <si>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</si>
  <si>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</si>
  <si>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</si>
  <si>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</si>
  <si>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</si>
  <si>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</si>
  <si>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</si>
  <si>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</si>
  <si>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</si>
  <si>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</si>
  <si>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</si>
  <si>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</si>
  <si>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</si>
  <si>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</si>
  <si>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</si>
  <si>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</si>
  <si>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</si>
  <si>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</si>
  <si>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</si>
  <si>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</si>
  <si>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</si>
  <si>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</si>
  <si>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</si>
  <si>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</si>
  <si>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</si>
  <si>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</si>
  <si>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</si>
  <si>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</si>
  <si>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</si>
  <si>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</si>
  <si>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</si>
  <si>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</si>
  <si>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</si>
  <si>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</si>
  <si>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</si>
  <si>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</si>
  <si>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</si>
  <si>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</si>
  <si>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</si>
  <si>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</si>
  <si>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</si>
  <si>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</si>
  <si>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</si>
  <si>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</si>
  <si>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</si>
  <si>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</si>
  <si>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</si>
  <si>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</si>
  <si>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</si>
  <si>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</si>
  <si>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</si>
  <si>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</si>
  <si>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</si>
  <si>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</si>
  <si>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</si>
  <si>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</si>
  <si>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</si>
  <si>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</si>
  <si>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</si>
  <si>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</si>
  <si>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</si>
  <si>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</si>
  <si>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</si>
  <si>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</si>
  <si>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</si>
  <si>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</si>
  <si>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</si>
  <si>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</si>
  <si>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</si>
  <si>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</si>
  <si>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</si>
  <si>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</si>
  <si>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</si>
  <si>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</si>
  <si>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</si>
  <si>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</si>
  <si>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</si>
  <si>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</si>
  <si>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</si>
  <si>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</si>
  <si>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</si>
  <si>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</si>
  <si>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</si>
  <si>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</si>
  <si>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</si>
  <si>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</si>
  <si>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</si>
  <si>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</si>
  <si>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</si>
  <si>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</si>
  <si>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</si>
  <si>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</si>
  <si>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</si>
  <si>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</si>
  <si>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</si>
  <si>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</si>
  <si>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</si>
  <si>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</si>
  <si>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</si>
  <si>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</si>
  <si>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</si>
  <si>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</si>
  <si>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</si>
  <si>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</si>
  <si>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</si>
  <si>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</si>
  <si>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</si>
  <si>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</si>
  <si>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</si>
  <si>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</si>
  <si>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</si>
  <si>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</si>
  <si>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</si>
  <si>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</si>
  <si>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</si>
  <si>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</si>
  <si>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</si>
  <si>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</si>
  <si>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</si>
  <si>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</si>
  <si>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</si>
  <si>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</si>
  <si>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</si>
  <si>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</si>
  <si>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</si>
  <si>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</si>
  <si>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</si>
  <si>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</si>
  <si>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</si>
  <si>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</si>
  <si>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</si>
  <si>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</si>
  <si>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</si>
  <si>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</si>
  <si>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</si>
  <si>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</si>
  <si>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</si>
  <si>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</si>
  <si>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</si>
  <si>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</si>
  <si>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</si>
  <si>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</si>
  <si>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</si>
  <si>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</si>
  <si>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</si>
  <si>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</si>
  <si>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</si>
  <si>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</si>
  <si>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</si>
  <si>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</si>
  <si>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</si>
  <si>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</si>
  <si>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</si>
  <si>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</si>
  <si>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</si>
  <si>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</si>
  <si>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</si>
  <si>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</si>
  <si>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</si>
  <si>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</si>
  <si>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</si>
  <si>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</si>
  <si>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</si>
  <si>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</si>
  <si>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</si>
  <si>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</si>
  <si>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</si>
  <si>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</si>
  <si>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</si>
  <si>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</si>
  <si>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</si>
  <si>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</si>
  <si>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</si>
  <si>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</si>
  <si>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</si>
  <si>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</si>
  <si>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</si>
  <si>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</si>
  <si>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</si>
  <si>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</si>
  <si>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</si>
  <si>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</si>
  <si>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</si>
  <si>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</si>
  <si>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</si>
  <si>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</si>
  <si>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</si>
  <si>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</si>
  <si>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</si>
  <si>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</si>
  <si>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</si>
  <si>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</si>
  <si>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</si>
  <si>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</si>
  <si>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</si>
  <si>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</si>
  <si>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</si>
  <si>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</si>
  <si>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</si>
  <si>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</si>
  <si>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</si>
  <si>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</si>
  <si>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</si>
  <si>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</si>
  <si>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</si>
  <si>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</si>
  <si>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</si>
  <si>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</si>
  <si>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</si>
  <si>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</si>
  <si>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</si>
  <si>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</si>
  <si>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</si>
  <si>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</si>
  <si>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</si>
  <si>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</si>
  <si>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</si>
  <si>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</si>
  <si>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</si>
  <si>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</si>
  <si>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</si>
  <si>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</si>
  <si>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</si>
  <si>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</si>
  <si>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</si>
  <si>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</si>
  <si>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</si>
  <si>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</si>
  <si>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</si>
  <si>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</si>
  <si>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</si>
  <si>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</si>
  <si>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</si>
  <si>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</si>
  <si>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</si>
  <si>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</si>
  <si>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</si>
  <si>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</si>
  <si>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</si>
  <si>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</si>
  <si>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</si>
  <si>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</si>
  <si>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</si>
  <si>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</si>
  <si>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</si>
  <si>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</si>
  <si>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</si>
  <si>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</si>
  <si>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</si>
  <si>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</si>
  <si>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</si>
  <si>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</si>
  <si>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</si>
  <si>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</si>
  <si>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</si>
  <si>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</si>
  <si>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</si>
  <si>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</si>
  <si>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</si>
  <si>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</si>
  <si>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</si>
  <si>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</si>
  <si>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</si>
  <si>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</si>
  <si>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</si>
  <si>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</si>
  <si>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</si>
  <si>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</si>
  <si>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</si>
  <si>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</si>
  <si>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</si>
  <si>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</si>
  <si>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</si>
  <si>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</si>
  <si>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</si>
  <si>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</si>
  <si>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</si>
  <si>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</si>
  <si>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</si>
  <si>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</si>
  <si>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</si>
  <si>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</si>
  <si>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</si>
  <si>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</si>
  <si>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</si>
  <si>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</si>
  <si>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</si>
  <si>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</si>
  <si>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</si>
  <si>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</si>
  <si>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</si>
  <si>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</si>
  <si>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</si>
  <si>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</si>
  <si>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</si>
  <si>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</si>
  <si>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</si>
  <si>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</si>
  <si>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</si>
  <si>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</si>
  <si>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</si>
  <si>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</si>
  <si>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</si>
  <si>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</si>
  <si>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</si>
  <si>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</si>
  <si>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</si>
  <si>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</si>
  <si>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</si>
  <si>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</si>
  <si>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</si>
  <si>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</si>
  <si>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</si>
  <si>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</si>
  <si>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</si>
  <si>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</si>
  <si>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</si>
  <si>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</si>
  <si>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</si>
  <si>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</si>
  <si>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</si>
  <si>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</si>
  <si>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</si>
  <si>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</si>
  <si>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</si>
  <si>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</si>
  <si>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</si>
  <si>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</si>
  <si>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</si>
  <si>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</si>
  <si>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</si>
  <si>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</si>
  <si>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</si>
  <si>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</si>
  <si>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</si>
  <si>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</si>
  <si>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</si>
  <si>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</si>
  <si>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</si>
  <si>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</si>
  <si>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</si>
  <si>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</si>
  <si>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</si>
  <si>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</si>
  <si>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</si>
  <si>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</si>
  <si>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</si>
  <si>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</si>
  <si>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</si>
  <si>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</si>
  <si>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</si>
  <si>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</si>
  <si>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</si>
  <si>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</si>
  <si>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</si>
  <si>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</si>
  <si>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</si>
  <si>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</si>
  <si>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</si>
  <si>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</si>
  <si>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</si>
  <si>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</si>
  <si>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</si>
  <si>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</si>
  <si>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</si>
  <si>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</si>
  <si>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</si>
  <si>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</si>
  <si>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</si>
  <si>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</si>
  <si>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</si>
  <si>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</si>
  <si>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</si>
  <si>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</si>
  <si>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</si>
  <si>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</si>
  <si>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</si>
  <si>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</si>
  <si>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</si>
  <si>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</si>
  <si>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</si>
  <si>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</si>
  <si>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</si>
  <si>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</si>
  <si>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</si>
  <si>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</si>
  <si>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</si>
  <si>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</si>
  <si>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</si>
  <si>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</si>
  <si>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</si>
  <si>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</si>
  <si>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</si>
  <si>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</si>
  <si>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</si>
  <si>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</si>
  <si>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</si>
  <si>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</si>
  <si>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</si>
  <si>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</si>
  <si>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</si>
  <si>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</si>
  <si>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</si>
  <si>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</si>
  <si>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</si>
  <si>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</si>
  <si>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</si>
  <si>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</si>
  <si>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</si>
  <si>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</si>
  <si>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</si>
  <si>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</si>
  <si>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</si>
  <si>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</si>
  <si>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</si>
  <si>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</si>
  <si>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</si>
  <si>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</si>
  <si>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</si>
  <si>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</si>
  <si>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</si>
  <si>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</si>
  <si>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</si>
  <si>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</si>
  <si>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</si>
  <si>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</si>
  <si>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</si>
  <si>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</si>
  <si>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</si>
  <si>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</si>
  <si>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</si>
  <si>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</si>
  <si>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</si>
  <si>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</si>
  <si>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</si>
  <si>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</si>
  <si>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</si>
  <si>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</si>
  <si>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</si>
  <si>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</si>
  <si>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</si>
  <si>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</si>
  <si>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</si>
  <si>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</si>
  <si>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</si>
  <si>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</si>
  <si>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</si>
  <si>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</si>
  <si>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</si>
  <si>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</si>
  <si>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</si>
  <si>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</si>
  <si>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</si>
  <si>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</si>
  <si>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</si>
  <si>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</si>
  <si>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</si>
  <si>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</si>
  <si>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</si>
  <si>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</si>
  <si>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</si>
  <si>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</si>
  <si>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</si>
  <si>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</si>
  <si>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</si>
  <si>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</si>
  <si>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</si>
  <si>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</si>
  <si>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</si>
  <si>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</si>
  <si>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</si>
  <si>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</si>
  <si>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</si>
  <si>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</si>
  <si>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</si>
  <si>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</si>
  <si>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</si>
  <si>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</si>
  <si>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</si>
  <si>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</si>
  <si>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</si>
  <si>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</si>
  <si>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</si>
  <si>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</si>
  <si>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</si>
  <si>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</si>
  <si>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</si>
  <si>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</si>
  <si>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</si>
  <si>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</si>
  <si>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</si>
  <si>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</si>
  <si>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</si>
  <si>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</si>
  <si>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</si>
  <si>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</si>
  <si>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</si>
  <si>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</si>
  <si>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</si>
  <si>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</si>
  <si>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</si>
  <si>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</si>
  <si>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</si>
  <si>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</si>
  <si>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</si>
  <si>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</si>
  <si>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</si>
  <si>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</si>
  <si>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</si>
  <si>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</si>
  <si>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</si>
  <si>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</si>
  <si>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</si>
  <si>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</si>
  <si>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</si>
  <si>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</si>
  <si>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</si>
  <si>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</si>
  <si>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</si>
  <si>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</si>
  <si>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</si>
  <si>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</si>
  <si>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</si>
  <si>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</si>
  <si>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</si>
  <si>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</si>
  <si>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</si>
  <si>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</si>
  <si>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</si>
  <si>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</si>
  <si>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</si>
  <si>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</si>
  <si>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</si>
  <si>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</si>
  <si>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</si>
  <si>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</si>
  <si>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</si>
  <si>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</si>
  <si>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</si>
  <si>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</si>
  <si>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</si>
  <si>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</si>
  <si>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</si>
  <si>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</si>
  <si>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</si>
  <si>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</si>
  <si>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</si>
  <si>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</si>
  <si>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</si>
  <si>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</si>
  <si>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</si>
  <si>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</si>
  <si>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</si>
  <si>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</si>
  <si>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</si>
  <si>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</si>
  <si>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</si>
  <si>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</si>
  <si>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</si>
  <si>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</si>
  <si>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</si>
  <si>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</si>
  <si>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</si>
  <si>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</si>
  <si>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</si>
  <si>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</si>
  <si>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</si>
  <si>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</si>
  <si>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</si>
  <si>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</si>
  <si>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</si>
  <si>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</si>
  <si>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</si>
  <si>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</si>
  <si>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</si>
  <si>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</si>
  <si>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</si>
  <si>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</si>
  <si>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</si>
  <si>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</si>
  <si>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</si>
  <si>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</si>
  <si>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</si>
  <si>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</si>
  <si>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</si>
  <si>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</si>
  <si>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</si>
  <si>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</si>
  <si>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</si>
  <si>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</si>
  <si>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</si>
  <si>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</si>
  <si>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</si>
  <si>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</si>
  <si>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</si>
  <si>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</si>
  <si>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</si>
  <si>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</si>
  <si>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</si>
  <si>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</si>
  <si>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</si>
  <si>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</si>
  <si>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</si>
  <si>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</si>
  <si>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</si>
  <si>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</si>
  <si>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</si>
  <si>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</si>
  <si>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</si>
  <si>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</si>
  <si>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</si>
  <si>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</si>
  <si>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</si>
  <si>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</si>
  <si>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</si>
  <si>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</si>
  <si>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</si>
  <si>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</si>
  <si>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</si>
  <si>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</si>
  <si>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</si>
  <si>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</si>
  <si>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</si>
  <si>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</si>
  <si>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</si>
  <si>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</si>
  <si>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</si>
  <si>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</si>
  <si>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</si>
  <si>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</si>
  <si>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</si>
  <si>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</si>
  <si>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</si>
  <si>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</si>
  <si>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</si>
  <si>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</si>
  <si>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</si>
  <si>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</si>
  <si>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</si>
  <si>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</si>
  <si>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</si>
  <si>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</si>
  <si>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</si>
  <si>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</si>
  <si>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</si>
  <si>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</si>
  <si>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</si>
  <si>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</si>
  <si>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</si>
  <si>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</si>
  <si>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</si>
  <si>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</si>
  <si>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</si>
  <si>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</si>
  <si>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</si>
  <si>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</si>
  <si>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</si>
  <si>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</si>
  <si>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</si>
  <si>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</si>
  <si>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</si>
  <si>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</si>
  <si>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</si>
  <si>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</si>
  <si>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</si>
  <si>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</si>
  <si>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</si>
  <si>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</si>
  <si>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</si>
  <si>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</si>
  <si>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</si>
  <si>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</si>
  <si>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</si>
  <si>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</si>
  <si>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</si>
  <si>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</si>
  <si>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</si>
  <si>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</si>
  <si>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</si>
  <si>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</si>
  <si>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</si>
  <si>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</si>
  <si>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</si>
  <si>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</si>
  <si>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</si>
  <si>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</si>
  <si>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</si>
  <si>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</si>
  <si>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</si>
  <si>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</si>
  <si>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</si>
  <si>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</si>
  <si>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</si>
  <si>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</si>
  <si>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</si>
  <si>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</si>
  <si>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</si>
  <si>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</si>
  <si>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</si>
  <si>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</si>
  <si>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</si>
  <si>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</si>
  <si>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</si>
  <si>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</si>
  <si>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</si>
  <si>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</si>
  <si>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</si>
  <si>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</si>
  <si>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</si>
  <si>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</si>
  <si>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</si>
  <si>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</si>
  <si>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</si>
  <si>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</si>
  <si>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</si>
  <si>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</si>
  <si>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</si>
  <si>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</si>
  <si>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</si>
  <si>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</si>
  <si>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</si>
  <si>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</si>
  <si>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</si>
  <si>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</si>
  <si>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</si>
  <si>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</si>
  <si>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</si>
  <si>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</si>
  <si>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</si>
  <si>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</si>
  <si>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</si>
  <si>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</si>
  <si>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</si>
  <si>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</si>
  <si>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</si>
  <si>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</si>
  <si>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</si>
  <si>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</si>
  <si>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</si>
  <si>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</si>
  <si>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</si>
  <si>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</si>
  <si>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</si>
  <si>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</si>
  <si>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</si>
  <si>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</si>
  <si>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</si>
  <si>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</si>
  <si>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</si>
  <si>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</si>
  <si>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</si>
  <si>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</si>
  <si>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</si>
  <si>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</si>
  <si>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</si>
  <si>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</si>
  <si>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</si>
  <si>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</si>
  <si>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</si>
  <si>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</si>
  <si>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</si>
  <si>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</si>
  <si>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</si>
  <si>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</si>
  <si>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</si>
  <si>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</si>
  <si>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</si>
  <si>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</si>
  <si>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</si>
  <si>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</si>
  <si>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</si>
  <si>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</si>
  <si>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</si>
  <si>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</si>
  <si>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</si>
  <si>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</si>
  <si>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</si>
  <si>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</si>
  <si>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</si>
  <si>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</si>
  <si>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</si>
  <si>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</si>
  <si>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</si>
  <si>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</si>
  <si>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</si>
  <si>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</si>
  <si>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</si>
  <si>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</si>
  <si>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</si>
  <si>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</si>
  <si>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</si>
  <si>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</si>
  <si>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</si>
  <si>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</si>
  <si>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</si>
  <si>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</si>
  <si>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</si>
  <si>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</si>
  <si>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</si>
  <si>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</si>
  <si>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</si>
  <si>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</si>
  <si>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</si>
  <si>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</si>
  <si>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</si>
  <si>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</si>
  <si>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</si>
  <si>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</si>
  <si>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</si>
  <si>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</si>
  <si>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</si>
  <si>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</si>
  <si>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</si>
  <si>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</si>
  <si>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</si>
  <si>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</si>
  <si>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</si>
  <si>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</si>
  <si>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</si>
  <si>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</si>
  <si>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</si>
  <si>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</si>
  <si>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</si>
  <si>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</si>
  <si>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</si>
  <si>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</si>
  <si>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</si>
  <si>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</si>
  <si>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</si>
  <si>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</si>
  <si>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</si>
  <si>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</si>
  <si>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</si>
  <si>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</si>
  <si>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</si>
  <si>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</si>
  <si>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</si>
  <si>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</si>
  <si>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</si>
  <si>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</si>
  <si>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</si>
  <si>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</si>
  <si>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</si>
  <si>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</si>
  <si>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</si>
  <si>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</si>
  <si>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</si>
  <si>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</si>
  <si>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</si>
  <si>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</si>
  <si>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</si>
  <si>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</si>
  <si>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</si>
  <si>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</si>
  <si>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</si>
  <si>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</si>
  <si>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</si>
  <si>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</si>
  <si>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</si>
  <si>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</si>
  <si>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</si>
  <si>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</si>
  <si>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</si>
  <si>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</si>
  <si>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</si>
  <si>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</si>
  <si>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</si>
  <si>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</si>
  <si>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</si>
  <si>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</si>
  <si>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</si>
  <si>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</si>
  <si>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</si>
  <si>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</si>
  <si>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</si>
  <si>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</si>
  <si>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</si>
  <si>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</si>
  <si>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</si>
  <si>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</si>
  <si>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</si>
  <si>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</si>
  <si>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</si>
  <si>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</si>
  <si>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</si>
  <si>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</si>
  <si>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</si>
  <si>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</si>
  <si>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</si>
  <si>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</si>
  <si>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</si>
  <si>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</si>
  <si>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</si>
  <si>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</si>
  <si>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</si>
  <si>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</si>
  <si>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</si>
  <si>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</si>
  <si>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</si>
  <si>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</si>
  <si>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</si>
  <si>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</si>
  <si>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</si>
  <si>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</si>
  <si>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</si>
  <si>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</si>
  <si>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</si>
  <si>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</si>
  <si>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</si>
  <si>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</si>
  <si>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</si>
  <si>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</si>
  <si>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</si>
  <si>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</si>
  <si>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</si>
  <si>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</si>
  <si>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</si>
  <si>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</si>
  <si>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</si>
  <si>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</si>
  <si>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</si>
  <si>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</si>
  <si>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</si>
  <si>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</si>
  <si>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</si>
  <si>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</si>
  <si>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</si>
  <si>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</si>
  <si>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</si>
  <si>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</si>
  <si>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</si>
  <si>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</si>
  <si>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</si>
  <si>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</si>
  <si>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</si>
  <si>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</si>
  <si>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</si>
  <si>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</si>
  <si>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</si>
  <si>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</si>
  <si>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</si>
  <si>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</si>
  <si>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</si>
  <si>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</si>
  <si>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</si>
  <si>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</si>
  <si>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</si>
  <si>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</si>
  <si>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</si>
  <si>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</si>
  <si>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</si>
  <si>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</si>
  <si>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</si>
  <si>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</si>
  <si>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</si>
  <si>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</si>
  <si>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</si>
  <si>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</si>
  <si>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</si>
  <si>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</si>
  <si>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</si>
  <si>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</si>
  <si>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</si>
  <si>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</si>
  <si>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</si>
  <si>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</si>
  <si>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</si>
  <si>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</si>
  <si>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</si>
  <si>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</si>
  <si>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</si>
  <si>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</si>
  <si>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</si>
  <si>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</si>
  <si>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</si>
  <si>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</si>
  <si>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</si>
  <si>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</si>
  <si>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</si>
  <si>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</si>
  <si>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</si>
  <si>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</si>
  <si>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</si>
  <si>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</si>
  <si>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</si>
  <si>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</si>
  <si>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</si>
  <si>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</si>
  <si>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</si>
  <si>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</si>
  <si>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</si>
  <si>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</si>
  <si>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</si>
  <si>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</si>
  <si>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</si>
  <si>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</si>
  <si>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</si>
  <si>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</si>
  <si>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</si>
  <si>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</si>
  <si>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</si>
  <si>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</si>
  <si>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</si>
  <si>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</si>
  <si>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</si>
  <si>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</si>
  <si>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</si>
  <si>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</si>
  <si>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</si>
  <si>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</si>
  <si>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</si>
  <si>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</si>
  <si>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</si>
  <si>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</si>
  <si>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</si>
  <si>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</si>
  <si>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</si>
  <si>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</si>
  <si>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</si>
  <si>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</si>
  <si>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</si>
  <si>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</si>
  <si>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</si>
  <si>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</si>
  <si>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</si>
  <si>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</si>
  <si>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</si>
  <si>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</si>
  <si>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</si>
  <si>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</si>
  <si>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</si>
  <si>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</si>
  <si>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</si>
  <si>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</si>
  <si>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</si>
  <si>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</si>
  <si>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</si>
  <si>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</si>
  <si>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</si>
  <si>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</si>
  <si>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</si>
  <si>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</si>
  <si>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</si>
  <si>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</si>
  <si>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</si>
  <si>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</si>
  <si>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</si>
  <si>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</si>
  <si>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</si>
  <si>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</si>
  <si>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</si>
  <si>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</si>
  <si>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</si>
  <si>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</si>
  <si>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</si>
  <si>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</si>
  <si>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</si>
  <si>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</si>
  <si>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</si>
  <si>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</si>
  <si>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</si>
  <si>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</si>
  <si>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</si>
  <si>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</si>
  <si>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</si>
  <si>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</si>
  <si>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</si>
  <si>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</si>
  <si>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</si>
  <si>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</si>
  <si>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</si>
  <si>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</si>
  <si>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</si>
  <si>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</si>
  <si>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</si>
  <si>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</si>
  <si>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</si>
  <si>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</si>
  <si>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</si>
  <si>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</si>
  <si>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</si>
  <si>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</si>
  <si>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</si>
  <si>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</si>
  <si>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</si>
  <si>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</si>
  <si>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</si>
  <si>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</si>
  <si>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</si>
  <si>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</si>
  <si>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</si>
  <si>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</si>
  <si>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</si>
  <si>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</si>
  <si>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</si>
  <si>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</si>
  <si>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</si>
  <si>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</si>
  <si>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</si>
  <si>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</si>
  <si>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</si>
  <si>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</si>
  <si>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</si>
  <si>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</si>
  <si>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</si>
  <si>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</si>
  <si>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</si>
  <si>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</si>
  <si>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</si>
  <si>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</si>
  <si>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</si>
  <si>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</si>
  <si>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</si>
  <si>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</si>
  <si>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</si>
  <si>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</si>
  <si>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</si>
  <si>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</si>
  <si>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</si>
  <si>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</si>
  <si>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</si>
  <si>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</si>
  <si>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</si>
  <si>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</si>
  <si>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</si>
  <si>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</si>
  <si>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</si>
  <si>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</si>
  <si>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</si>
  <si>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</si>
  <si>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</si>
  <si>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</si>
  <si>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</si>
  <si>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</si>
  <si>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</si>
  <si>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</si>
  <si>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</si>
  <si>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</si>
  <si>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</si>
  <si>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</si>
  <si>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</si>
  <si>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</si>
  <si>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</si>
  <si>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</si>
  <si>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</si>
  <si>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</si>
  <si>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</si>
  <si>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</si>
  <si>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</si>
  <si>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</si>
  <si>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</si>
  <si>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</si>
  <si>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</si>
  <si>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</si>
  <si>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</si>
  <si>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</si>
  <si>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</si>
  <si>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</si>
  <si>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</si>
  <si>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</si>
  <si>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</si>
  <si>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</si>
  <si>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</si>
  <si>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</si>
  <si>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</si>
  <si>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</si>
  <si>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</si>
  <si>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</si>
  <si>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</si>
  <si>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</si>
  <si>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</si>
  <si>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</si>
  <si>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</si>
  <si>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</si>
  <si>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</si>
  <si>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</si>
  <si>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</si>
  <si>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</si>
  <si>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</si>
  <si>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</si>
  <si>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</si>
  <si>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</si>
  <si>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</si>
  <si>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</si>
  <si>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</si>
  <si>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</si>
  <si>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</si>
  <si>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</si>
  <si>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</si>
  <si>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</si>
  <si>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</si>
  <si>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</si>
  <si>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</si>
  <si>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</si>
  <si>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</si>
  <si>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</si>
  <si>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</si>
  <si>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</si>
  <si>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</si>
  <si>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</si>
  <si>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</si>
  <si>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</si>
  <si>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</si>
  <si>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</si>
  <si>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</si>
  <si>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</si>
  <si>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</si>
  <si>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</si>
  <si>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</si>
  <si>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</si>
  <si>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</si>
  <si>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</si>
  <si>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</si>
  <si>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</si>
  <si>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</si>
  <si>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</si>
  <si>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</si>
  <si>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</si>
  <si>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</si>
  <si>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</si>
  <si>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</si>
  <si>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</si>
  <si>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</si>
  <si>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</si>
  <si>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</si>
  <si>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</si>
  <si>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</si>
  <si>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</si>
  <si>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</si>
  <si>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</si>
  <si>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</si>
  <si>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</si>
  <si>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</si>
  <si>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</si>
  <si>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</si>
  <si>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</si>
  <si>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</si>
  <si>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</si>
  <si>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</si>
  <si>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</si>
  <si>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</si>
  <si>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</si>
  <si>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</si>
  <si>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</si>
  <si>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</si>
  <si>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</si>
  <si>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</si>
  <si>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</si>
  <si>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</si>
  <si>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</si>
  <si>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</si>
  <si>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</si>
  <si>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</si>
  <si>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</si>
  <si>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</si>
  <si>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</si>
  <si>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</si>
  <si>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</si>
  <si>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</si>
  <si>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</si>
  <si>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</si>
  <si>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</si>
  <si>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</si>
  <si>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</si>
  <si>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</si>
  <si>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</si>
  <si>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</si>
  <si>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</si>
  <si>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</si>
  <si>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</si>
  <si>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</si>
  <si>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</si>
  <si>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</si>
  <si>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</si>
  <si>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</si>
  <si>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</si>
  <si>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</si>
  <si>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</si>
  <si>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</si>
  <si>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</si>
  <si>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</si>
  <si>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</si>
  <si>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</si>
  <si>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</si>
  <si>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</si>
  <si>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</si>
  <si>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</si>
  <si>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</si>
  <si>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</si>
  <si>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</si>
  <si>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</si>
  <si>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</si>
  <si>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</si>
  <si>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</si>
  <si>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</si>
  <si>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</si>
  <si>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</si>
  <si>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</si>
  <si>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</si>
  <si>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</si>
  <si>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</si>
  <si>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</si>
  <si>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</si>
  <si>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</si>
  <si>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</si>
  <si>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</si>
  <si>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</si>
  <si>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</si>
  <si>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</si>
  <si>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</si>
  <si>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</si>
  <si>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</si>
  <si>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</si>
  <si>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</si>
  <si>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</si>
  <si>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</si>
  <si>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</si>
  <si>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</si>
  <si>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</si>
  <si>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</si>
  <si>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</si>
  <si>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</si>
  <si>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</si>
  <si>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</si>
  <si>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</si>
  <si>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</si>
  <si>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</si>
  <si>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</si>
  <si>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</si>
  <si>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</si>
  <si>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</si>
  <si>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</si>
  <si>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</si>
  <si>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</si>
  <si>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</si>
  <si>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</si>
  <si>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</si>
  <si>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</si>
  <si>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</si>
  <si>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</si>
  <si>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</si>
  <si>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</si>
  <si>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</si>
  <si>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</si>
  <si>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</si>
  <si>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</si>
  <si>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</si>
  <si>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</si>
  <si>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</si>
  <si>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</si>
  <si>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</si>
  <si>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</si>
  <si>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</si>
  <si>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</si>
  <si>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</si>
  <si>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</si>
  <si>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</si>
  <si>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</si>
  <si>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</si>
  <si>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</si>
  <si>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</si>
  <si>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</si>
  <si>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</si>
  <si>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</si>
  <si>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</si>
  <si>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</si>
  <si>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</si>
  <si>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</si>
  <si>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</si>
  <si>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</si>
  <si>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</si>
  <si>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</si>
  <si>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</si>
  <si>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</si>
  <si>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</si>
  <si>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</si>
  <si>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</si>
  <si>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</si>
  <si>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</si>
  <si>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</si>
  <si>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</si>
  <si>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</si>
  <si>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</si>
  <si>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</si>
  <si>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</si>
  <si>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</si>
  <si>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</si>
  <si>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</si>
  <si>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</si>
  <si>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</si>
  <si>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</si>
  <si>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</si>
  <si>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</si>
  <si>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</si>
  <si>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</si>
  <si>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</si>
  <si>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</si>
  <si>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</si>
  <si>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</si>
  <si>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</si>
  <si>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</si>
  <si>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</si>
  <si>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</si>
  <si>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</si>
  <si>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</si>
  <si>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</si>
  <si>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</si>
  <si>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</si>
  <si>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</si>
  <si>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</si>
  <si>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</si>
  <si>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</si>
  <si>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</si>
  <si>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</si>
  <si>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</si>
  <si>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</si>
  <si>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</si>
  <si>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</si>
  <si>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</si>
  <si>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</si>
  <si>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</si>
  <si>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</si>
  <si>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</si>
  <si>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</si>
  <si>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</si>
  <si>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</si>
  <si>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</si>
  <si>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</si>
  <si>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</si>
  <si>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</si>
  <si>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</si>
  <si>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</si>
  <si>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</si>
  <si>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</si>
  <si>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</si>
  <si>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</si>
  <si>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</si>
  <si>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</si>
  <si>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</si>
  <si>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</si>
  <si>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</si>
  <si>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</si>
  <si>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</si>
  <si>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</si>
  <si>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</si>
  <si>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</si>
  <si>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</si>
  <si>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</si>
  <si>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</si>
  <si>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</si>
  <si>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</si>
  <si>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</si>
  <si>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</si>
  <si>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</si>
  <si>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</si>
  <si>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</si>
  <si>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</si>
  <si>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</si>
  <si>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</si>
  <si>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</si>
  <si>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</si>
  <si>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</si>
  <si>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</si>
  <si>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</si>
  <si>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</si>
  <si>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</si>
  <si>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</si>
  <si>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</si>
  <si>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</si>
  <si>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</si>
  <si>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</si>
  <si>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</si>
  <si>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</si>
  <si>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</si>
  <si>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</si>
  <si>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</si>
  <si>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</si>
  <si>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</si>
  <si>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</si>
  <si>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</si>
  <si>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</si>
  <si>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</si>
  <si>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</si>
  <si>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</si>
  <si>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</si>
  <si>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</si>
  <si>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</si>
  <si>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</si>
  <si>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</si>
  <si>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</si>
  <si>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</si>
  <si>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</si>
  <si>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</si>
  <si>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</si>
  <si>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</si>
  <si>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</si>
  <si>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</si>
  <si>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</si>
  <si>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</si>
  <si>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</si>
  <si>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</si>
  <si>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</si>
  <si>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</si>
  <si>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</si>
  <si>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</si>
  <si>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</si>
  <si>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</si>
  <si>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</si>
  <si>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</si>
  <si>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</si>
  <si>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</si>
  <si>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</si>
  <si>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</si>
  <si>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</si>
  <si>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</si>
  <si>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</si>
  <si>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</si>
  <si>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</si>
  <si>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</si>
  <si>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</si>
  <si>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</si>
  <si>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</si>
  <si>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</si>
  <si>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</si>
  <si>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</si>
  <si>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</si>
  <si>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</si>
  <si>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</si>
  <si>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</si>
  <si>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</si>
  <si>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</si>
  <si>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</si>
  <si>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</si>
  <si>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</si>
  <si>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</si>
  <si>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</si>
  <si>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</si>
  <si>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</si>
  <si>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</si>
  <si>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</si>
  <si>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</si>
  <si>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</si>
  <si>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</si>
  <si>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</si>
  <si>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</si>
  <si>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</si>
  <si>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</si>
  <si>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</si>
  <si>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</si>
  <si>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</si>
  <si>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</si>
  <si>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</si>
  <si>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</si>
  <si>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</si>
  <si>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</si>
  <si>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</si>
  <si>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</si>
  <si>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</si>
  <si>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</si>
  <si>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</si>
  <si>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</si>
  <si>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</si>
  <si>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</si>
  <si>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</si>
  <si>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</si>
  <si>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</si>
  <si>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</si>
  <si>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</si>
  <si>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</si>
  <si>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</si>
  <si>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</si>
  <si>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</si>
  <si>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</si>
  <si>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</si>
  <si>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</si>
  <si>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</si>
  <si>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</si>
  <si>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</si>
  <si>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</si>
  <si>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</si>
  <si>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</si>
  <si>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</si>
  <si>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</si>
  <si>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</si>
  <si>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</si>
  <si>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</si>
  <si>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</si>
  <si>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</si>
  <si>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</si>
  <si>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</si>
  <si>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</si>
  <si>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</si>
  <si>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</si>
  <si>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</si>
  <si>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</si>
  <si>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</si>
  <si>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</si>
  <si>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</si>
  <si>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</si>
  <si>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</si>
  <si>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</si>
  <si>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</si>
  <si>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</si>
  <si>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</si>
  <si>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</si>
  <si>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</si>
  <si>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</si>
  <si>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</si>
  <si>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</si>
  <si>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</si>
  <si>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</si>
  <si>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</si>
  <si>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</si>
  <si>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</si>
  <si>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</si>
  <si>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</si>
  <si>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</si>
  <si>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</si>
  <si>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</si>
  <si>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</si>
  <si>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</si>
  <si>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</si>
  <si>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</si>
  <si>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</si>
  <si>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</si>
  <si>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</si>
  <si>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</si>
  <si>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</si>
  <si>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</si>
  <si>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</si>
  <si>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</si>
  <si>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</si>
  <si>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</si>
  <si>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</si>
  <si>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</si>
  <si>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</si>
  <si>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</si>
  <si>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</si>
  <si>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</si>
  <si>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</si>
  <si>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</si>
  <si>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</si>
  <si>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</si>
  <si>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</si>
  <si>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</si>
  <si>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</si>
  <si>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</si>
  <si>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</si>
  <si>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</si>
  <si>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</si>
  <si>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</si>
  <si>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</si>
  <si>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</si>
  <si>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</si>
  <si>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</si>
  <si>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</si>
  <si>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</si>
  <si>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</si>
  <si>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</si>
  <si>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</si>
  <si>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</si>
  <si>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</si>
  <si>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</si>
  <si>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</si>
  <si>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</si>
  <si>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</si>
  <si>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</si>
  <si>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</si>
  <si>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</si>
  <si>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</si>
  <si>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</si>
  <si>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</si>
  <si>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</si>
  <si>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</si>
  <si>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</si>
  <si>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</si>
  <si>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</si>
  <si>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</si>
  <si>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</si>
  <si>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</si>
  <si>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</si>
  <si>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</si>
  <si>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</si>
  <si>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</si>
  <si>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</si>
  <si>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</si>
  <si>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</si>
  <si>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</si>
  <si>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</si>
  <si>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</si>
  <si>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</si>
  <si>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</si>
  <si>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</si>
  <si>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</si>
  <si>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</si>
  <si>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</si>
  <si>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</si>
  <si>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</si>
  <si>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</si>
  <si>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</si>
  <si>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</si>
  <si>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</si>
  <si>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</si>
  <si>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</si>
  <si>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</si>
  <si>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</si>
  <si>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</si>
  <si>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</si>
  <si>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</si>
  <si>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</si>
  <si>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</si>
  <si>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</si>
  <si>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</si>
  <si>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</si>
  <si>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</si>
  <si>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</si>
  <si>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</si>
  <si>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</si>
  <si>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</si>
  <si>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</si>
  <si>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</si>
  <si>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</si>
  <si>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</si>
  <si>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</si>
  <si>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</si>
  <si>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</si>
  <si>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</si>
  <si>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</si>
  <si>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</si>
  <si>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</si>
  <si>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</si>
  <si>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</si>
  <si>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</si>
  <si>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</si>
  <si>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</si>
  <si>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</si>
  <si>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</si>
  <si>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</si>
  <si>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</si>
  <si>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</si>
  <si>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</si>
  <si>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</si>
  <si>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</si>
  <si>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</si>
  <si>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</si>
  <si>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</si>
  <si>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</si>
  <si>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</si>
  <si>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</si>
  <si>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</si>
  <si>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</si>
  <si>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</si>
  <si>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</si>
  <si>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</si>
  <si>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</si>
  <si>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</si>
  <si>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</si>
  <si>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</si>
  <si>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</si>
  <si>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</si>
  <si>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</si>
  <si>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</si>
  <si>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</si>
  <si>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</si>
  <si>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</si>
  <si>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</si>
  <si>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</si>
  <si>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</si>
  <si>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</si>
  <si>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</si>
  <si>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</si>
  <si>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</si>
  <si>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</si>
  <si>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</si>
  <si>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</si>
  <si>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</si>
  <si>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</si>
  <si>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</si>
  <si>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</si>
  <si>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</si>
  <si>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</si>
  <si>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</si>
  <si>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</si>
  <si>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</si>
  <si>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</si>
  <si>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</si>
  <si>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</si>
  <si>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</si>
  <si>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</si>
  <si>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</si>
  <si>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</si>
  <si>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</si>
  <si>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</si>
  <si>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</si>
  <si>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</si>
  <si>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</si>
  <si>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</si>
  <si>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</si>
  <si>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</si>
  <si>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</si>
  <si>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</si>
  <si>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</si>
  <si>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</si>
  <si>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</si>
  <si>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</si>
  <si>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</si>
  <si>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</si>
  <si>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</si>
  <si>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</si>
  <si>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</si>
  <si>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</si>
  <si>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</si>
  <si>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</si>
  <si>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</si>
  <si>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</si>
  <si>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</si>
  <si>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</si>
  <si>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</si>
  <si>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</si>
  <si>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</si>
  <si>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</si>
  <si>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</si>
  <si>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</si>
  <si>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</si>
  <si>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</si>
  <si>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</si>
  <si>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</si>
  <si>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</si>
  <si>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</si>
  <si>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</si>
  <si>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</si>
  <si>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</si>
  <si>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</si>
  <si>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</si>
  <si>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</si>
  <si>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</si>
  <si>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</si>
  <si>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</si>
  <si>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</si>
  <si>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</si>
  <si>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</si>
  <si>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</si>
  <si>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</si>
  <si>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</si>
  <si>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</si>
  <si>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</si>
  <si>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</si>
  <si>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</si>
  <si>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</si>
  <si>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</si>
  <si>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</si>
  <si>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</si>
  <si>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</si>
  <si>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</si>
  <si>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</si>
  <si>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</si>
  <si>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</si>
  <si>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</si>
  <si>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</si>
  <si>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</si>
  <si>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</si>
  <si>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</si>
  <si>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</si>
  <si>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</si>
  <si>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</si>
  <si>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</si>
  <si>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</si>
  <si>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</si>
  <si>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</si>
  <si>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</si>
  <si>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</si>
  <si>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</si>
  <si>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</si>
  <si>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</si>
  <si>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</si>
  <si>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</si>
  <si>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</si>
  <si>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</si>
  <si>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</si>
  <si>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</si>
  <si>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</si>
  <si>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</si>
  <si>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</si>
  <si>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</si>
  <si>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</si>
  <si>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</si>
  <si>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</si>
  <si>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</si>
  <si>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</si>
  <si>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</si>
  <si>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</si>
  <si>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</si>
  <si>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</si>
  <si>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</si>
  <si>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</si>
  <si>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</si>
  <si>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</si>
  <si>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</si>
  <si>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</si>
  <si>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</si>
  <si>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</si>
  <si>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</si>
  <si>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</si>
  <si>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</si>
  <si>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</si>
  <si>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</si>
  <si>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</si>
  <si>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</si>
  <si>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</si>
  <si>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</si>
  <si>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</si>
  <si>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</si>
  <si>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</si>
  <si>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</si>
  <si>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</si>
  <si>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</si>
  <si>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</si>
  <si>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</si>
  <si>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</si>
  <si>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</si>
  <si>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</si>
  <si>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</si>
  <si>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</si>
  <si>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</si>
  <si>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</si>
  <si>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</si>
  <si>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</si>
  <si>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</si>
  <si>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</si>
  <si>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</si>
  <si>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</si>
  <si>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</si>
  <si>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</si>
  <si>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</si>
  <si>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</si>
  <si>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</si>
  <si>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</si>
  <si>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</si>
  <si>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</si>
  <si>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</si>
  <si>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</si>
  <si>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</si>
  <si>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</si>
  <si>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</si>
  <si>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</si>
  <si>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</si>
  <si>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</si>
  <si>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</si>
  <si>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</si>
  <si>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</si>
  <si>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</si>
  <si>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</si>
  <si>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</si>
  <si>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</si>
  <si>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</si>
  <si>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</si>
  <si>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</si>
  <si>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</si>
  <si>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</si>
  <si>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</si>
  <si>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</si>
  <si>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</si>
  <si>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</si>
  <si>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</si>
  <si>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</si>
  <si>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</si>
  <si>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</si>
  <si>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</si>
  <si>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</si>
  <si>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</si>
  <si>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</si>
  <si>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</si>
  <si>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</si>
  <si>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</si>
  <si>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</si>
  <si>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</si>
  <si>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</si>
  <si>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</si>
  <si>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</si>
  <si>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</si>
  <si>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</si>
  <si>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</si>
  <si>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</si>
  <si>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</si>
  <si>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</si>
  <si>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</si>
  <si>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</si>
  <si>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</si>
  <si>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</si>
  <si>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</si>
  <si>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</si>
  <si>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</si>
  <si>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</si>
  <si>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</si>
  <si>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</si>
  <si>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</si>
  <si>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</si>
  <si>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</si>
  <si>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</si>
  <si>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</si>
  <si>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</si>
  <si>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</si>
  <si>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</si>
  <si>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</si>
  <si>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</si>
  <si>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</si>
  <si>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</si>
  <si>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</si>
  <si>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</si>
  <si>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</si>
  <si>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</si>
  <si>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</si>
  <si>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</si>
  <si>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</si>
  <si>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</si>
  <si>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</si>
  <si>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</si>
  <si>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</si>
  <si>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</si>
  <si>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</si>
  <si>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</si>
  <si>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</si>
  <si>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</si>
  <si>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</si>
  <si>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</si>
  <si>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</si>
  <si>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</si>
  <si>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</si>
  <si>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</si>
  <si>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</si>
  <si>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</si>
  <si>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</si>
  <si>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</si>
  <si>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</si>
  <si>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</si>
  <si>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</si>
  <si>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</si>
  <si>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</si>
  <si>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</si>
  <si>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</si>
  <si>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</si>
  <si>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</si>
  <si>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</si>
  <si>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</si>
  <si>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</si>
  <si>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</si>
  <si>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</si>
  <si>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</si>
  <si>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</si>
  <si>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</si>
  <si>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</si>
  <si>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</si>
  <si>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</si>
  <si>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</si>
  <si>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</si>
  <si>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</si>
  <si>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</si>
  <si>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</si>
  <si>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</si>
  <si>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</si>
  <si>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</si>
  <si>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</si>
  <si>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</si>
  <si>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</si>
  <si>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</si>
  <si>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</si>
  <si>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</si>
  <si>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</si>
  <si>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</si>
  <si>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</si>
  <si>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</si>
  <si>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</si>
  <si>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</si>
  <si>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</si>
  <si>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</si>
  <si>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</si>
  <si>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</si>
  <si>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</si>
  <si>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</si>
  <si>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</si>
  <si>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</si>
  <si>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</si>
  <si>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</si>
  <si>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</si>
  <si>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</si>
  <si>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</si>
  <si>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</si>
  <si>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</si>
  <si>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</si>
  <si>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</si>
  <si>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</si>
  <si>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</si>
  <si>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</si>
  <si>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</si>
  <si>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</si>
  <si>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</si>
  <si>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</si>
  <si>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</si>
  <si>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</si>
  <si>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</si>
  <si>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</si>
  <si>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</si>
  <si>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</si>
  <si>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</si>
  <si>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</si>
  <si>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</si>
  <si>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</si>
  <si>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</si>
  <si>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</si>
  <si>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</si>
  <si>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</si>
  <si>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</si>
  <si>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</si>
  <si>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</si>
  <si>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</si>
  <si>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</si>
  <si>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</si>
  <si>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</si>
  <si>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</si>
  <si>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</si>
  <si>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</si>
  <si>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</si>
  <si>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</si>
  <si>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</si>
  <si>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</si>
  <si>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</si>
  <si>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</si>
  <si>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</si>
  <si>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</si>
  <si>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</si>
  <si>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</si>
  <si>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</si>
  <si>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</si>
  <si>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</si>
  <si>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</si>
  <si>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</si>
  <si>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</si>
  <si>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</si>
  <si>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</si>
  <si>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</si>
  <si>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</si>
  <si>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</si>
  <si>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</si>
  <si>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</si>
  <si>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</si>
  <si>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</si>
  <si>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</si>
  <si>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</si>
  <si>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</si>
  <si>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</si>
  <si>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</si>
  <si>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</si>
  <si>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</si>
  <si>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</si>
  <si>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</si>
  <si>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</si>
  <si>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</si>
  <si>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</si>
  <si>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</si>
  <si>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</si>
  <si>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</si>
  <si>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</si>
  <si>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</si>
  <si>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</si>
  <si>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</si>
  <si>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</si>
  <si>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</si>
  <si>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</si>
  <si>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</si>
  <si>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</si>
  <si>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</si>
  <si>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</si>
  <si>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</si>
  <si>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</si>
  <si>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</si>
  <si>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</si>
  <si>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</si>
  <si>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</si>
  <si>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</si>
  <si>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</si>
  <si>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</si>
  <si>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</si>
  <si>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</si>
  <si>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</si>
  <si>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</si>
  <si>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</si>
  <si>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</si>
  <si>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</si>
  <si>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</si>
  <si>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</si>
  <si>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</si>
  <si>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</si>
  <si>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</si>
  <si>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</si>
  <si>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</si>
  <si>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</si>
  <si>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</si>
  <si>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</si>
  <si>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</si>
  <si>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</si>
  <si>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</si>
  <si>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</si>
  <si>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</si>
  <si>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</si>
  <si>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</si>
  <si>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</si>
  <si>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</si>
  <si>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</si>
  <si>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</si>
  <si>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</si>
  <si>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</si>
  <si>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</si>
  <si>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</si>
  <si>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</si>
  <si>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</si>
  <si>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</si>
  <si>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</si>
  <si>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</si>
  <si>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</si>
  <si>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</si>
  <si>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</si>
  <si>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</si>
  <si>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</si>
  <si>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</si>
  <si>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</si>
  <si>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</si>
  <si>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</si>
  <si>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</si>
  <si>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</si>
  <si>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</si>
  <si>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</si>
  <si>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</si>
  <si>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</si>
  <si>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</si>
  <si>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</si>
  <si>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</si>
  <si>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</si>
  <si>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</si>
  <si>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</si>
  <si>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</si>
  <si>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</si>
  <si>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</si>
  <si>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</si>
  <si>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</si>
  <si>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</si>
  <si>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</si>
  <si>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</si>
  <si>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</si>
  <si>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</si>
  <si>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</si>
  <si>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</si>
  <si>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</si>
  <si>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</si>
  <si>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</si>
  <si>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</si>
  <si>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</si>
  <si>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</si>
  <si>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</si>
  <si>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</si>
  <si>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</si>
  <si>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</si>
  <si>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</si>
  <si>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</si>
  <si>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</si>
  <si>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</si>
  <si>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</si>
  <si>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</si>
  <si>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</si>
  <si>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</si>
  <si>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</si>
  <si>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</si>
  <si>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</si>
  <si>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</si>
  <si>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</si>
  <si>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</si>
  <si>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</si>
  <si>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</si>
  <si>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</si>
  <si>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</si>
  <si>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</si>
  <si>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</si>
  <si>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</si>
  <si>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</si>
  <si>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</si>
  <si>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</si>
  <si>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</si>
  <si>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</si>
  <si>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</si>
  <si>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</si>
  <si>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</si>
  <si>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</si>
  <si>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</si>
  <si>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</si>
  <si>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</si>
  <si>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</si>
  <si>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</si>
  <si>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</si>
  <si>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</si>
  <si>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</si>
  <si>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</si>
  <si>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</si>
  <si>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</si>
  <si>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</si>
  <si>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</si>
  <si>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</si>
  <si>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</si>
  <si>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</si>
  <si>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</si>
  <si>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</si>
  <si>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</si>
  <si>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</si>
  <si>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</si>
  <si>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</si>
  <si>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</si>
  <si>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</si>
  <si>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</si>
  <si>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</si>
  <si>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</si>
  <si>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</si>
  <si>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</si>
  <si>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</si>
  <si>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</si>
  <si>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</si>
  <si>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</si>
  <si>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</si>
  <si>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</si>
  <si>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</si>
  <si>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</si>
  <si>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</si>
  <si>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</si>
  <si>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</si>
  <si>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</si>
  <si>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</si>
  <si>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</si>
  <si>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</si>
  <si>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</si>
  <si>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</si>
  <si>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</si>
  <si>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</si>
  <si>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</si>
  <si>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</si>
  <si>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</si>
  <si>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</si>
  <si>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</si>
  <si>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</si>
  <si>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</si>
  <si>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</si>
  <si>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</si>
  <si>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</si>
  <si>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</si>
  <si>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</si>
  <si>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</si>
  <si>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</si>
  <si>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</si>
  <si>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</si>
  <si>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</si>
  <si>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</si>
  <si>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</si>
  <si>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</si>
  <si>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</si>
  <si>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</si>
  <si>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</si>
  <si>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</si>
  <si>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</si>
  <si>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</si>
  <si>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</si>
  <si>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</si>
  <si>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</si>
  <si>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</si>
  <si>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</si>
  <si>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</si>
  <si>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</si>
  <si>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</si>
  <si>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</si>
  <si>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</si>
  <si>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</si>
  <si>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</si>
  <si>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</si>
  <si>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</si>
  <si>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</si>
  <si>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</si>
  <si>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</si>
  <si>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</si>
  <si>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</si>
  <si>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</si>
  <si>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</si>
  <si>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</si>
  <si>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</si>
  <si>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</si>
  <si>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</si>
  <si>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</si>
  <si>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</si>
  <si>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</si>
  <si>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</si>
  <si>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</si>
  <si>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</si>
  <si>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</si>
  <si>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</si>
  <si>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</si>
  <si>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</si>
  <si>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</si>
  <si>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</si>
  <si>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</si>
  <si>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</si>
  <si>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</si>
  <si>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</si>
  <si>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</si>
  <si>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</si>
  <si>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</si>
  <si>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</si>
  <si>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</si>
  <si>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</si>
  <si>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</si>
  <si>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</si>
  <si>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</si>
  <si>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</si>
  <si>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</si>
  <si>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</si>
  <si>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</si>
  <si>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</si>
  <si>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</si>
  <si>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</si>
  <si>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</si>
  <si>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</si>
  <si>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</si>
  <si>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</si>
  <si>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</si>
  <si>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</si>
  <si>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</si>
  <si>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</si>
  <si>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</si>
  <si>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</si>
  <si>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</si>
  <si>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</si>
  <si>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</si>
  <si>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</si>
  <si>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</si>
  <si>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</si>
  <si>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</si>
  <si>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</si>
  <si>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</si>
  <si>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</si>
  <si>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</si>
  <si>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</si>
  <si>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</si>
  <si>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</si>
  <si>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</si>
  <si>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</si>
  <si>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</si>
  <si>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</si>
  <si>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</si>
  <si>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</si>
  <si>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</si>
  <si>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</si>
  <si>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</si>
  <si>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</si>
  <si>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</si>
  <si>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</si>
  <si>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</si>
  <si>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</si>
  <si>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</si>
  <si>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</si>
  <si>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</si>
  <si>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</si>
  <si>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</si>
  <si>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</si>
  <si>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</si>
  <si>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</si>
  <si>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</si>
  <si>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</si>
  <si>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</si>
  <si>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</si>
  <si>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</si>
  <si>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</si>
  <si>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</si>
  <si>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</si>
  <si>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</si>
  <si>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</si>
  <si>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</si>
  <si>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</si>
  <si>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</si>
  <si>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</si>
  <si>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</si>
  <si>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</si>
  <si>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</si>
  <si>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</si>
  <si>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</si>
  <si>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</si>
  <si>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</si>
  <si>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</si>
  <si>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</si>
  <si>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</si>
  <si>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</si>
  <si>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</si>
  <si>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</si>
  <si>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</si>
  <si>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</si>
  <si>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</si>
  <si>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</si>
  <si>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</si>
  <si>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</si>
  <si>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</si>
  <si>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</si>
  <si>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</si>
  <si>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</si>
  <si>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</si>
  <si>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</si>
  <si>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</si>
  <si>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</si>
  <si>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</si>
  <si>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</si>
  <si>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</si>
  <si>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</si>
  <si>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</si>
  <si>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</si>
  <si>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</si>
  <si>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</si>
  <si>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</si>
  <si>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</si>
  <si>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</si>
  <si>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</si>
  <si>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</si>
  <si>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</si>
  <si>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</si>
  <si>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</si>
  <si>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</si>
  <si>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</si>
  <si>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</si>
  <si>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</si>
  <si>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</si>
  <si>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</si>
  <si>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</si>
  <si>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</si>
  <si>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</si>
  <si>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</si>
  <si>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</si>
  <si>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</si>
  <si>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</si>
  <si>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</si>
  <si>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</si>
  <si>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</si>
  <si>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</si>
  <si>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</si>
  <si>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</si>
  <si>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</si>
  <si>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</si>
  <si>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</si>
  <si>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</si>
  <si>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</si>
  <si>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</si>
  <si>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</si>
  <si>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</si>
  <si>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</si>
  <si>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</si>
  <si>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</si>
  <si>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</si>
  <si>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</si>
  <si>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</si>
  <si>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</si>
  <si>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</si>
  <si>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</si>
  <si>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</si>
  <si>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</si>
  <si>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</si>
  <si>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</si>
  <si>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</si>
  <si>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</si>
  <si>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</si>
  <si>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</si>
  <si>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</si>
  <si>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</si>
  <si>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</si>
  <si>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</si>
  <si>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</si>
  <si>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</si>
  <si>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</si>
  <si>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</si>
  <si>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</si>
  <si>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</si>
  <si>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</si>
  <si>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</si>
  <si>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</si>
  <si>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</si>
  <si>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</si>
  <si>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</si>
  <si>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</si>
  <si>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</si>
  <si>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</si>
  <si>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</si>
  <si>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</si>
  <si>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</si>
  <si>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</si>
  <si>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</si>
  <si>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</si>
  <si>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</si>
  <si>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</si>
  <si>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</si>
  <si>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</si>
  <si>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</si>
  <si>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</si>
  <si>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</si>
  <si>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</si>
  <si>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</si>
  <si>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</si>
  <si>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</si>
  <si>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</si>
  <si>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</si>
  <si>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</si>
  <si>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</si>
  <si>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</si>
  <si>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</si>
  <si>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</si>
  <si>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</si>
  <si>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</si>
  <si>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</si>
  <si>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</si>
  <si>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</si>
  <si>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</si>
  <si>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</si>
  <si>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</si>
  <si>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</si>
  <si>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</si>
  <si>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</si>
  <si>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</si>
  <si>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</si>
  <si>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</si>
  <si>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</si>
  <si>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</si>
  <si>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</si>
  <si>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</si>
  <si>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</si>
  <si>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</si>
  <si>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</si>
  <si>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</si>
  <si>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</si>
  <si>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</si>
  <si>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</si>
  <si>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</si>
  <si>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</si>
  <si>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</si>
  <si>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</si>
  <si>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</si>
  <si>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</si>
  <si>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</si>
  <si>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</si>
  <si>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</si>
  <si>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</si>
  <si>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</si>
  <si>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</si>
  <si>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</si>
  <si>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</si>
  <si>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</si>
  <si>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</si>
  <si>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</si>
  <si>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</si>
  <si>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</si>
  <si>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</si>
  <si>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</si>
  <si>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</si>
  <si>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</si>
  <si>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</si>
  <si>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</si>
  <si>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</si>
  <si>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</si>
  <si>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</si>
  <si>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</si>
  <si>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</si>
  <si>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</si>
  <si>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</si>
  <si>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</si>
  <si>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</si>
  <si>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</si>
  <si>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</si>
  <si>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</si>
  <si>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</si>
  <si>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</si>
  <si>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</si>
  <si>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</si>
  <si>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</si>
  <si>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</si>
  <si>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</si>
  <si>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</si>
  <si>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</si>
  <si>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</si>
  <si>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</si>
  <si>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</si>
  <si>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</si>
  <si>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</si>
  <si>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</si>
  <si>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</si>
  <si>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</si>
  <si>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</si>
  <si>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</si>
  <si>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</si>
  <si>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</si>
  <si>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</si>
  <si>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</si>
  <si>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</si>
  <si>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</si>
  <si>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</si>
  <si>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</si>
  <si>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</si>
  <si>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</si>
  <si>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</si>
  <si>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</si>
  <si>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</si>
  <si>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</si>
  <si>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</si>
  <si>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</si>
  <si>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</si>
  <si>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</si>
  <si>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</si>
  <si>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</si>
  <si>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</si>
  <si>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</si>
  <si>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</si>
  <si>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</si>
  <si>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</si>
  <si>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</si>
  <si>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</si>
  <si>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</si>
  <si>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</si>
  <si>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</si>
  <si>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</si>
  <si>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</si>
  <si>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</si>
  <si>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</si>
  <si>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</si>
  <si>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</si>
  <si>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</si>
  <si>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</si>
  <si>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</si>
  <si>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</si>
  <si>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</si>
  <si>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</si>
  <si>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</si>
  <si>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</si>
  <si>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</si>
  <si>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</si>
  <si>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</si>
  <si>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</si>
  <si>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</si>
  <si>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</si>
  <si>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</si>
  <si>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</si>
  <si>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</si>
  <si>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</si>
  <si>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</si>
  <si>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</si>
  <si>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</si>
  <si>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</si>
  <si>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</si>
  <si>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</si>
  <si>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</si>
  <si>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</si>
  <si>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</si>
  <si>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</si>
  <si>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</si>
  <si>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</si>
  <si>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</si>
  <si>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</si>
  <si>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</si>
  <si>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</si>
  <si>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</si>
  <si>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</si>
  <si>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</si>
  <si>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</si>
  <si>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</si>
  <si>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</si>
  <si>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</si>
  <si>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</si>
  <si>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</si>
  <si>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</si>
  <si>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</si>
  <si>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</si>
  <si>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</si>
  <si>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</si>
  <si>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</si>
  <si>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</si>
  <si>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</si>
  <si>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</si>
  <si>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</si>
  <si>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</si>
  <si>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</si>
  <si>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</si>
  <si>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</si>
  <si>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</si>
  <si>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</si>
  <si>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</si>
  <si>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</si>
  <si>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</si>
  <si>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</si>
  <si>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</si>
  <si>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</si>
  <si>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</si>
  <si>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</si>
  <si>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</si>
  <si>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</si>
  <si>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</si>
  <si>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</si>
  <si>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</si>
  <si>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</si>
  <si>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</si>
  <si>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</si>
  <si>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</si>
  <si>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</si>
  <si>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</si>
  <si>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</si>
  <si>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</si>
  <si>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</si>
  <si>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</si>
  <si>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</si>
  <si>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</si>
  <si>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</si>
  <si>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</si>
  <si>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</si>
  <si>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</si>
  <si>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</si>
  <si>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</si>
  <si>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</si>
  <si>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</si>
  <si>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</si>
  <si>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NDC Scenario</t>
  </si>
  <si>
    <t>Scenario_NDC.cin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</si>
  <si>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</si>
  <si>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</si>
  <si>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</si>
  <si>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</si>
  <si>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</si>
  <si>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</si>
  <si>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</si>
  <si>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</si>
  <si>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</si>
  <si>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</si>
  <si>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</si>
  <si>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</si>
  <si>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</si>
  <si>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</si>
  <si>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</si>
  <si>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</si>
  <si>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</si>
  <si>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Repeal Scenario</t>
  </si>
  <si>
    <t>Repeal_Scenario.cin</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</si>
  <si>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</si>
  <si>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</si>
  <si>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</si>
  <si>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</si>
  <si>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</si>
  <si>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</si>
  <si>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</si>
  <si>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</si>
  <si>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</si>
  <si>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</si>
  <si>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</si>
  <si>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</si>
  <si>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</si>
  <si>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</si>
  <si>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</si>
  <si>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</si>
  <si>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</si>
  <si>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</si>
  <si>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</si>
  <si>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</si>
  <si>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</si>
  <si>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</si>
  <si>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</si>
  <si>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</si>
  <si>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</si>
  <si>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</si>
  <si>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</si>
  <si>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</si>
  <si>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Share of Generation from Clean Sources</t>
  </si>
  <si>
    <t>Output Share of Generation from Clean Sources[RPS];Output Share of Generation from Clean Sources[CES]</t>
  </si>
  <si>
    <t>Share from RPS Qualifying Sources,Share from CES Qualifying Sources (including CES)</t>
  </si>
  <si>
    <t>087bf1,c01b00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</si>
</sst>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1"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2">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7">
    <xf numFmtId="0" fontId="0" fillId="0" borderId="0"/>
    <xf numFmtId="9" fontId="13" fillId="0" borderId="0" applyFont="0" applyFill="0" applyBorder="0" applyAlignment="0" applyProtection="0"/>
    <xf numFmtId="0" fontId="14" fillId="0" borderId="0" applyNumberFormat="0" applyFill="0" applyBorder="0" applyAlignment="0" applyProtection="0"/>
    <xf numFmtId="0" fontId="18" fillId="0" borderId="0"/>
    <xf numFmtId="0" fontId="19" fillId="0" borderId="2" applyNumberFormat="0" applyProtection="0">
      <alignment wrapText="1"/>
    </xf>
    <xf numFmtId="0" fontId="18" fillId="0" borderId="3" applyNumberFormat="0" applyFont="0" applyProtection="0">
      <alignment wrapText="1"/>
    </xf>
    <xf numFmtId="43" fontId="13" fillId="0" borderId="0" applyFont="0" applyFill="0" applyBorder="0" applyAlignment="0" applyProtection="0"/>
    <xf numFmtId="0" fontId="26" fillId="0" borderId="0" applyNumberFormat="0" applyFill="0" applyBorder="0" applyAlignment="0" applyProtection="0"/>
    <xf numFmtId="0" fontId="27" fillId="0" borderId="0" applyNumberFormat="0">
      <alignment horizontal="right"/>
    </xf>
    <xf numFmtId="0" fontId="29" fillId="0" borderId="0" applyNumberFormat="0" applyFill="0" applyBorder="0" applyProtection="0">
      <alignment horizontal="left" vertical="center"/>
    </xf>
    <xf numFmtId="0" fontId="32" fillId="0" borderId="0" applyNumberFormat="0" applyFont="0" applyFill="0" applyBorder="0" applyProtection="0">
      <alignment horizontal="left" vertical="center" indent="2"/>
    </xf>
    <xf numFmtId="0" fontId="32" fillId="0" borderId="0" applyNumberFormat="0" applyFont="0" applyFill="0" applyBorder="0" applyProtection="0">
      <alignment horizontal="left" vertical="center" indent="5"/>
    </xf>
    <xf numFmtId="0" fontId="31" fillId="9" borderId="0" applyBorder="0">
      <alignment horizontal="right" vertical="center"/>
    </xf>
    <xf numFmtId="0" fontId="31" fillId="0" borderId="0"/>
    <xf numFmtId="0" fontId="32" fillId="16" borderId="0" applyNumberFormat="0" applyFont="0" applyBorder="0" applyAlignment="0" applyProtection="0"/>
    <xf numFmtId="0" fontId="28" fillId="0" borderId="0"/>
    <xf numFmtId="0" fontId="36" fillId="9" borderId="29">
      <alignment horizontal="right" vertical="center"/>
    </xf>
    <xf numFmtId="0" fontId="32" fillId="0" borderId="26"/>
    <xf numFmtId="0" fontId="31" fillId="0" borderId="51">
      <alignment horizontal="left" vertical="center" wrapText="1" indent="2"/>
    </xf>
    <xf numFmtId="0" fontId="59" fillId="0" borderId="0"/>
    <xf numFmtId="0" fontId="8" fillId="0" borderId="0"/>
    <xf numFmtId="0" fontId="64" fillId="7" borderId="56" applyNumberFormat="0" applyAlignment="0" applyProtection="0"/>
    <xf numFmtId="0" fontId="8" fillId="48" borderId="0" applyNumberFormat="0" applyBorder="0" applyAlignment="0" applyProtection="0"/>
    <xf numFmtId="0" fontId="27" fillId="14" borderId="91">
      <alignment horizontal="right" vertical="center"/>
    </xf>
    <xf numFmtId="0" fontId="32" fillId="0" borderId="0"/>
    <xf numFmtId="0" fontId="31" fillId="9" borderId="0" applyBorder="0">
      <alignment horizontal="right" vertical="center"/>
    </xf>
    <xf numFmtId="0" fontId="31" fillId="9" borderId="59">
      <alignment horizontal="right" vertical="center"/>
    </xf>
    <xf numFmtId="0" fontId="27" fillId="14" borderId="90">
      <alignment horizontal="right" vertical="center"/>
    </xf>
    <xf numFmtId="0" fontId="31" fillId="0" borderId="93">
      <alignment horizontal="left" vertical="center" wrapText="1" indent="2"/>
    </xf>
    <xf numFmtId="0" fontId="31" fillId="0" borderId="0" applyBorder="0">
      <alignment horizontal="right" vertical="center"/>
    </xf>
    <xf numFmtId="0" fontId="27" fillId="14" borderId="91">
      <alignment horizontal="right" vertical="center"/>
    </xf>
    <xf numFmtId="0" fontId="81" fillId="86" borderId="87" applyNumberFormat="0" applyAlignment="0" applyProtection="0"/>
    <xf numFmtId="4" fontId="27" fillId="14" borderId="92">
      <alignment horizontal="right" vertical="center"/>
    </xf>
    <xf numFmtId="0" fontId="31" fillId="0" borderId="29" applyNumberFormat="0" applyFill="0" applyAlignment="0" applyProtection="0"/>
    <xf numFmtId="0" fontId="27" fillId="0" borderId="65">
      <alignment horizontal="left" vertical="top" wrapText="1"/>
    </xf>
    <xf numFmtId="0" fontId="27" fillId="14" borderId="29">
      <alignment horizontal="right" vertical="center"/>
    </xf>
    <xf numFmtId="0" fontId="27" fillId="14" borderId="29">
      <alignment horizontal="right" vertical="center"/>
    </xf>
    <xf numFmtId="0" fontId="31" fillId="0" borderId="98">
      <alignment horizontal="right" vertical="center"/>
    </xf>
    <xf numFmtId="0" fontId="27" fillId="14" borderId="62">
      <alignment horizontal="right" vertical="center"/>
    </xf>
    <xf numFmtId="0" fontId="31" fillId="0" borderId="29">
      <alignment horizontal="right" vertical="center"/>
    </xf>
    <xf numFmtId="0" fontId="100" fillId="0" borderId="88" applyNumberFormat="0" applyFill="0" applyAlignment="0" applyProtection="0"/>
    <xf numFmtId="0" fontId="71" fillId="9" borderId="29">
      <alignment horizontal="right" vertical="center"/>
    </xf>
    <xf numFmtId="0" fontId="31" fillId="16" borderId="29"/>
    <xf numFmtId="0" fontId="32" fillId="89" borderId="89" applyNumberFormat="0" applyFont="0" applyAlignment="0" applyProtection="0"/>
    <xf numFmtId="0" fontId="27" fillId="14" borderId="90">
      <alignment horizontal="right" vertical="center"/>
    </xf>
    <xf numFmtId="0" fontId="27" fillId="9" borderId="29">
      <alignment horizontal="right" vertical="center"/>
    </xf>
    <xf numFmtId="0" fontId="27" fillId="9" borderId="60">
      <alignment horizontal="right" vertical="center"/>
    </xf>
    <xf numFmtId="0" fontId="31" fillId="0" borderId="60">
      <alignment horizontal="right" vertical="center"/>
    </xf>
    <xf numFmtId="4" fontId="32" fillId="0" borderId="0"/>
    <xf numFmtId="0" fontId="27" fillId="14" borderId="63">
      <alignment horizontal="right" vertical="center"/>
    </xf>
    <xf numFmtId="0" fontId="27" fillId="14" borderId="60">
      <alignment horizontal="right" vertical="center"/>
    </xf>
    <xf numFmtId="0" fontId="27" fillId="14" borderId="61">
      <alignment horizontal="right" vertical="center"/>
    </xf>
    <xf numFmtId="4" fontId="27" fillId="14" borderId="62">
      <alignment horizontal="right" vertical="center"/>
    </xf>
    <xf numFmtId="0" fontId="31" fillId="0" borderId="0"/>
    <xf numFmtId="0" fontId="31" fillId="67" borderId="29">
      <alignment horizontal="right" vertical="center"/>
    </xf>
    <xf numFmtId="0" fontId="31" fillId="67" borderId="0" applyBorder="0">
      <alignment horizontal="right" vertical="center"/>
    </xf>
    <xf numFmtId="0" fontId="32" fillId="0" borderId="0"/>
    <xf numFmtId="0" fontId="32" fillId="66" borderId="29"/>
    <xf numFmtId="4" fontId="32" fillId="0" borderId="0"/>
    <xf numFmtId="4" fontId="31" fillId="0" borderId="29" applyFill="0" applyBorder="0" applyProtection="0">
      <alignment horizontal="right" vertical="center"/>
    </xf>
    <xf numFmtId="0" fontId="74" fillId="0" borderId="0" applyNumberFormat="0" applyFill="0" applyBorder="0" applyAlignment="0" applyProtection="0"/>
    <xf numFmtId="4" fontId="32" fillId="0" borderId="0"/>
    <xf numFmtId="4" fontId="32" fillId="0" borderId="0"/>
    <xf numFmtId="0" fontId="8" fillId="0" borderId="0"/>
    <xf numFmtId="4" fontId="71" fillId="9" borderId="90">
      <alignment horizontal="right" vertical="center"/>
    </xf>
    <xf numFmtId="0" fontId="31" fillId="16" borderId="29"/>
    <xf numFmtId="0" fontId="27" fillId="14" borderId="62">
      <alignment horizontal="right" vertical="center"/>
    </xf>
    <xf numFmtId="0" fontId="31" fillId="0" borderId="98" applyNumberFormat="0" applyFill="0" applyAlignment="0" applyProtection="0"/>
    <xf numFmtId="4" fontId="31" fillId="16" borderId="90"/>
    <xf numFmtId="0" fontId="93" fillId="73" borderId="87" applyNumberFormat="0" applyAlignment="0" applyProtection="0"/>
    <xf numFmtId="0" fontId="100" fillId="0" borderId="88" applyNumberFormat="0" applyFill="0" applyAlignment="0" applyProtection="0"/>
    <xf numFmtId="0" fontId="71" fillId="9" borderId="90">
      <alignment horizontal="right" vertical="center"/>
    </xf>
    <xf numFmtId="0" fontId="65" fillId="46" borderId="57" applyNumberFormat="0" applyAlignment="0" applyProtection="0"/>
    <xf numFmtId="0" fontId="66" fillId="46" borderId="56" applyNumberFormat="0" applyAlignment="0" applyProtection="0"/>
    <xf numFmtId="0" fontId="85" fillId="0" borderId="88" applyNumberFormat="0" applyFill="0" applyAlignment="0" applyProtection="0"/>
    <xf numFmtId="0" fontId="75" fillId="89" borderId="89" applyNumberFormat="0" applyFont="0" applyAlignment="0" applyProtection="0"/>
    <xf numFmtId="0" fontId="67" fillId="0" borderId="0" applyNumberFormat="0" applyFill="0" applyBorder="0" applyAlignment="0" applyProtection="0"/>
    <xf numFmtId="0" fontId="8" fillId="50" borderId="0" applyNumberFormat="0" applyBorder="0" applyAlignment="0" applyProtection="0"/>
    <xf numFmtId="0" fontId="68" fillId="0" borderId="0" applyNumberFormat="0" applyFill="0" applyBorder="0" applyAlignment="0" applyProtection="0"/>
    <xf numFmtId="0" fontId="10"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69" fillId="49" borderId="0" applyNumberFormat="0" applyBorder="0" applyAlignment="0" applyProtection="0"/>
    <xf numFmtId="0" fontId="81" fillId="86" borderId="95" applyNumberFormat="0" applyAlignment="0" applyProtection="0"/>
    <xf numFmtId="0" fontId="8" fillId="50" borderId="0" applyNumberFormat="0" applyBorder="0" applyAlignment="0" applyProtection="0"/>
    <xf numFmtId="0" fontId="8" fillId="51" borderId="0" applyNumberFormat="0" applyBorder="0" applyAlignment="0" applyProtection="0"/>
    <xf numFmtId="0" fontId="69" fillId="52" borderId="0" applyNumberFormat="0" applyBorder="0" applyAlignment="0" applyProtection="0"/>
    <xf numFmtId="49" fontId="29" fillId="0" borderId="90"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100" fillId="0" borderId="88"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69" fillId="58" borderId="0" applyNumberFormat="0" applyBorder="0" applyAlignment="0" applyProtection="0"/>
    <xf numFmtId="0" fontId="93" fillId="73" borderId="87"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69" fillId="61" borderId="0" applyNumberFormat="0" applyBorder="0" applyAlignment="0" applyProtection="0"/>
    <xf numFmtId="49" fontId="31" fillId="0" borderId="90"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69" fillId="64" borderId="0" applyNumberFormat="0" applyBorder="0" applyAlignment="0" applyProtection="0"/>
    <xf numFmtId="0" fontId="31" fillId="0" borderId="29" applyNumberFormat="0" applyFill="0" applyAlignment="0" applyProtection="0"/>
    <xf numFmtId="0" fontId="27" fillId="14" borderId="29">
      <alignment horizontal="right" vertical="center"/>
    </xf>
    <xf numFmtId="0" fontId="27" fillId="14" borderId="29">
      <alignment horizontal="right" vertical="center"/>
    </xf>
    <xf numFmtId="0" fontId="31" fillId="0" borderId="51">
      <alignment horizontal="left" vertical="center" wrapText="1" indent="2"/>
    </xf>
    <xf numFmtId="0" fontId="27" fillId="14" borderId="62">
      <alignment horizontal="right" vertical="center"/>
    </xf>
    <xf numFmtId="0" fontId="31" fillId="0" borderId="29">
      <alignment horizontal="right" vertical="center"/>
    </xf>
    <xf numFmtId="0" fontId="71" fillId="9" borderId="29">
      <alignment horizontal="right" vertical="center"/>
    </xf>
    <xf numFmtId="0" fontId="31" fillId="16" borderId="29"/>
    <xf numFmtId="0" fontId="27" fillId="9" borderId="29">
      <alignment horizontal="right" vertical="center"/>
    </xf>
    <xf numFmtId="0" fontId="27" fillId="14" borderId="61">
      <alignment horizontal="right" vertical="center"/>
    </xf>
    <xf numFmtId="0" fontId="73" fillId="0" borderId="0" applyNumberFormat="0" applyFill="0" applyBorder="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32" fillId="0" borderId="0" applyNumberFormat="0" applyFont="0" applyFill="0" applyBorder="0" applyProtection="0">
      <alignment horizontal="left" vertical="center" indent="2"/>
    </xf>
    <xf numFmtId="0" fontId="32" fillId="0" borderId="0" applyNumberFormat="0" applyFont="0" applyFill="0" applyBorder="0" applyProtection="0">
      <alignment horizontal="left" vertical="center" indent="2"/>
    </xf>
    <xf numFmtId="49" fontId="31" fillId="0" borderId="29" applyNumberFormat="0" applyFont="0" applyFill="0" applyBorder="0" applyProtection="0">
      <alignment horizontal="left" vertical="center" indent="2"/>
    </xf>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32" fillId="0" borderId="0" applyNumberFormat="0" applyFont="0" applyFill="0" applyBorder="0" applyProtection="0">
      <alignment horizontal="left" vertical="center" indent="5"/>
    </xf>
    <xf numFmtId="0" fontId="32" fillId="0" borderId="0" applyNumberFormat="0" applyFont="0" applyFill="0" applyBorder="0" applyProtection="0">
      <alignment horizontal="left" vertical="center" indent="5"/>
    </xf>
    <xf numFmtId="49" fontId="31" fillId="0" borderId="61" applyNumberFormat="0" applyFont="0" applyFill="0" applyBorder="0" applyProtection="0">
      <alignment horizontal="left" vertical="center" indent="5"/>
    </xf>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29" fillId="67" borderId="0" applyBorder="0" applyAlignment="0"/>
    <xf numFmtId="4" fontId="29" fillId="67" borderId="0" applyBorder="0" applyAlignment="0"/>
    <xf numFmtId="4" fontId="31" fillId="67" borderId="0" applyBorder="0">
      <alignment horizontal="right" vertical="center"/>
    </xf>
    <xf numFmtId="4" fontId="31" fillId="9" borderId="0" applyBorder="0">
      <alignment horizontal="right" vertical="center"/>
    </xf>
    <xf numFmtId="4" fontId="31" fillId="9" borderId="0" applyBorder="0">
      <alignment horizontal="right" vertical="center"/>
    </xf>
    <xf numFmtId="4" fontId="27" fillId="9" borderId="29">
      <alignment horizontal="right" vertical="center"/>
    </xf>
    <xf numFmtId="4" fontId="71" fillId="9" borderId="29">
      <alignment horizontal="right" vertical="center"/>
    </xf>
    <xf numFmtId="4" fontId="27" fillId="14" borderId="29">
      <alignment horizontal="right" vertical="center"/>
    </xf>
    <xf numFmtId="4" fontId="27" fillId="14" borderId="29">
      <alignment horizontal="right" vertical="center"/>
    </xf>
    <xf numFmtId="4" fontId="27" fillId="14" borderId="61">
      <alignment horizontal="right" vertical="center"/>
    </xf>
    <xf numFmtId="4" fontId="27" fillId="14" borderId="62">
      <alignment horizontal="right" vertical="center"/>
    </xf>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79" fillId="69" borderId="0" applyNumberFormat="0" applyBorder="0" applyAlignment="0" applyProtection="0"/>
    <xf numFmtId="4" fontId="29" fillId="0" borderId="39" applyFill="0" applyBorder="0" applyProtection="0">
      <alignment horizontal="right" vertical="center"/>
    </xf>
    <xf numFmtId="0" fontId="81" fillId="86" borderId="67" applyNumberFormat="0" applyAlignment="0" applyProtection="0"/>
    <xf numFmtId="0" fontId="82" fillId="87" borderId="68" applyNumberFormat="0" applyAlignment="0" applyProtection="0"/>
    <xf numFmtId="173" fontId="72" fillId="0" borderId="0" applyFont="0" applyFill="0" applyBorder="0" applyAlignment="0" applyProtection="0"/>
    <xf numFmtId="174" fontId="83" fillId="0" borderId="0" applyFont="0" applyFill="0" applyBorder="0" applyAlignment="0" applyProtection="0"/>
    <xf numFmtId="173" fontId="72" fillId="0" borderId="0" applyFont="0" applyFill="0" applyBorder="0" applyAlignment="0" applyProtection="0"/>
    <xf numFmtId="0" fontId="31" fillId="14" borderId="51">
      <alignment horizontal="left" vertical="center" wrapText="1" indent="2"/>
    </xf>
    <xf numFmtId="0" fontId="31" fillId="9" borderId="61">
      <alignment horizontal="left" vertical="center"/>
    </xf>
    <xf numFmtId="0" fontId="87" fillId="0" borderId="0" applyNumberFormat="0" applyFill="0" applyBorder="0" applyAlignment="0" applyProtection="0"/>
    <xf numFmtId="0" fontId="88" fillId="70" borderId="0" applyNumberFormat="0" applyBorder="0" applyAlignment="0" applyProtection="0"/>
    <xf numFmtId="0" fontId="89" fillId="70" borderId="0" applyNumberFormat="0" applyBorder="0" applyAlignment="0" applyProtection="0"/>
    <xf numFmtId="0" fontId="90" fillId="0" borderId="70" applyNumberFormat="0" applyFill="0" applyAlignment="0" applyProtection="0"/>
    <xf numFmtId="0" fontId="91" fillId="0" borderId="71" applyNumberFormat="0" applyFill="0" applyAlignment="0" applyProtection="0"/>
    <xf numFmtId="0" fontId="92" fillId="0" borderId="72" applyNumberFormat="0" applyFill="0" applyAlignment="0" applyProtection="0"/>
    <xf numFmtId="0" fontId="92" fillId="0" borderId="0" applyNumberFormat="0" applyFill="0" applyBorder="0" applyAlignment="0" applyProtection="0"/>
    <xf numFmtId="0" fontId="93" fillId="73" borderId="67" applyNumberFormat="0" applyAlignment="0" applyProtection="0"/>
    <xf numFmtId="4" fontId="31" fillId="0" borderId="0" applyBorder="0">
      <alignment horizontal="right" vertical="center"/>
    </xf>
    <xf numFmtId="0" fontId="31" fillId="0" borderId="64">
      <alignment horizontal="right" vertical="center"/>
    </xf>
    <xf numFmtId="4" fontId="31" fillId="0" borderId="29">
      <alignment horizontal="right" vertical="center"/>
    </xf>
    <xf numFmtId="1" fontId="70" fillId="9" borderId="0" applyBorder="0">
      <alignment horizontal="right" vertical="center"/>
    </xf>
    <xf numFmtId="0" fontId="94" fillId="0" borderId="73" applyNumberFormat="0" applyFill="0" applyAlignment="0" applyProtection="0"/>
    <xf numFmtId="0" fontId="95" fillId="88" borderId="0" applyNumberFormat="0" applyBorder="0" applyAlignment="0" applyProtection="0"/>
    <xf numFmtId="0" fontId="32" fillId="0" borderId="0"/>
    <xf numFmtId="0" fontId="32" fillId="0" borderId="0"/>
    <xf numFmtId="0" fontId="32" fillId="0" borderId="0"/>
    <xf numFmtId="0" fontId="32" fillId="0" borderId="0"/>
    <xf numFmtId="0" fontId="83" fillId="0" borderId="0"/>
    <xf numFmtId="4" fontId="96" fillId="0" borderId="0"/>
    <xf numFmtId="0" fontId="32" fillId="0" borderId="0"/>
    <xf numFmtId="0" fontId="32" fillId="0" borderId="0"/>
    <xf numFmtId="0" fontId="32" fillId="0" borderId="0"/>
    <xf numFmtId="0" fontId="32" fillId="0" borderId="0"/>
    <xf numFmtId="0" fontId="8" fillId="0" borderId="0"/>
    <xf numFmtId="4" fontId="31" fillId="0" borderId="0" applyFill="0" applyBorder="0" applyProtection="0">
      <alignment horizontal="right" vertical="center"/>
    </xf>
    <xf numFmtId="4" fontId="31" fillId="0" borderId="0" applyFill="0" applyBorder="0" applyProtection="0">
      <alignment horizontal="right" vertical="center"/>
    </xf>
    <xf numFmtId="4" fontId="31" fillId="0" borderId="29" applyFill="0" applyBorder="0" applyProtection="0">
      <alignment horizontal="right" vertical="center"/>
    </xf>
    <xf numFmtId="0" fontId="29" fillId="0" borderId="0" applyNumberFormat="0" applyFill="0" applyBorder="0" applyProtection="0">
      <alignment horizontal="left" vertical="center"/>
    </xf>
    <xf numFmtId="49" fontId="29" fillId="0" borderId="29" applyNumberFormat="0" applyFill="0" applyBorder="0" applyProtection="0">
      <alignment horizontal="left" vertical="center"/>
    </xf>
    <xf numFmtId="0" fontId="32" fillId="16" borderId="0" applyNumberFormat="0" applyFont="0" applyBorder="0" applyAlignment="0" applyProtection="0"/>
    <xf numFmtId="4" fontId="32" fillId="16" borderId="0" applyNumberFormat="0" applyFont="0" applyBorder="0" applyAlignment="0" applyProtection="0"/>
    <xf numFmtId="4" fontId="32" fillId="16" borderId="0" applyNumberFormat="0" applyFont="0" applyBorder="0" applyAlignment="0" applyProtection="0"/>
    <xf numFmtId="0" fontId="32" fillId="16" borderId="0" applyNumberFormat="0" applyFont="0" applyBorder="0" applyAlignment="0" applyProtection="0"/>
    <xf numFmtId="0" fontId="32" fillId="16" borderId="0" applyNumberFormat="0" applyFont="0" applyBorder="0" applyAlignment="0" applyProtection="0"/>
    <xf numFmtId="0" fontId="83" fillId="65" borderId="0" applyNumberFormat="0" applyFont="0" applyBorder="0" applyAlignment="0" applyProtection="0"/>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175" fontId="31" fillId="90" borderId="29" applyNumberFormat="0" applyFont="0" applyBorder="0" applyAlignment="0" applyProtection="0">
      <alignment horizontal="right" vertical="center"/>
    </xf>
    <xf numFmtId="9" fontId="83" fillId="0" borderId="0" applyFont="0" applyFill="0" applyBorder="0" applyAlignment="0" applyProtection="0"/>
    <xf numFmtId="0" fontId="98" fillId="69" borderId="0" applyNumberFormat="0" applyBorder="0" applyAlignment="0" applyProtection="0"/>
    <xf numFmtId="4" fontId="31" fillId="16" borderId="29"/>
    <xf numFmtId="0" fontId="31" fillId="16" borderId="60"/>
    <xf numFmtId="0" fontId="99" fillId="0" borderId="0" applyNumberFormat="0" applyFill="0" applyBorder="0" applyAlignment="0" applyProtection="0"/>
    <xf numFmtId="0" fontId="100" fillId="0" borderId="69" applyNumberFormat="0" applyFill="0" applyAlignment="0" applyProtection="0"/>
    <xf numFmtId="0" fontId="101" fillId="0" borderId="0" applyNumberFormat="0" applyFill="0" applyBorder="0" applyAlignment="0" applyProtection="0"/>
    <xf numFmtId="0" fontId="102" fillId="0" borderId="70" applyNumberFormat="0" applyFill="0" applyAlignment="0" applyProtection="0"/>
    <xf numFmtId="0" fontId="103" fillId="0" borderId="71" applyNumberFormat="0" applyFill="0" applyAlignment="0" applyProtection="0"/>
    <xf numFmtId="0" fontId="104" fillId="0" borderId="72" applyNumberFormat="0" applyFill="0" applyAlignment="0" applyProtection="0"/>
    <xf numFmtId="0" fontId="104" fillId="0" borderId="0" applyNumberFormat="0" applyFill="0" applyBorder="0" applyAlignment="0" applyProtection="0"/>
    <xf numFmtId="0" fontId="105" fillId="0" borderId="73" applyNumberFormat="0" applyFill="0" applyAlignment="0" applyProtection="0"/>
    <xf numFmtId="0" fontId="107" fillId="0" borderId="0" applyNumberFormat="0" applyFill="0" applyBorder="0" applyAlignment="0" applyProtection="0"/>
    <xf numFmtId="0" fontId="108" fillId="87" borderId="68" applyNumberFormat="0" applyAlignment="0" applyProtection="0"/>
    <xf numFmtId="0" fontId="74" fillId="0" borderId="0" applyNumberFormat="0" applyFill="0" applyBorder="0" applyAlignment="0" applyProtection="0"/>
    <xf numFmtId="0" fontId="109" fillId="0" borderId="0" applyNumberFormat="0" applyFill="0" applyBorder="0" applyAlignment="0" applyProtection="0"/>
    <xf numFmtId="0" fontId="32" fillId="0" borderId="0" applyNumberFormat="0" applyFont="0" applyFill="0" applyBorder="0" applyProtection="0">
      <alignment horizontal="left" vertical="center"/>
    </xf>
    <xf numFmtId="0" fontId="31" fillId="9" borderId="0" applyBorder="0">
      <alignment horizontal="right" vertical="center"/>
    </xf>
    <xf numFmtId="0" fontId="31" fillId="9" borderId="0" applyBorder="0">
      <alignment horizontal="right" vertical="center"/>
    </xf>
    <xf numFmtId="0" fontId="31" fillId="0" borderId="0" applyBorder="0">
      <alignment horizontal="right" vertical="center"/>
    </xf>
    <xf numFmtId="4" fontId="32" fillId="0" borderId="0"/>
    <xf numFmtId="0" fontId="110" fillId="0" borderId="0"/>
    <xf numFmtId="0" fontId="32" fillId="16" borderId="0" applyNumberFormat="0" applyFont="0" applyBorder="0" applyAlignment="0" applyProtection="0"/>
    <xf numFmtId="0" fontId="74" fillId="0" borderId="0" applyNumberFormat="0" applyFill="0" applyBorder="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79" fillId="69" borderId="0" applyNumberFormat="0" applyBorder="0" applyAlignment="0" applyProtection="0"/>
    <xf numFmtId="0" fontId="81" fillId="86" borderId="67" applyNumberFormat="0" applyAlignment="0" applyProtection="0"/>
    <xf numFmtId="0" fontId="82" fillId="87" borderId="68" applyNumberFormat="0" applyAlignment="0" applyProtection="0"/>
    <xf numFmtId="0" fontId="87" fillId="0" borderId="0" applyNumberFormat="0" applyFill="0" applyBorder="0" applyAlignment="0" applyProtection="0"/>
    <xf numFmtId="0" fontId="88" fillId="70" borderId="0" applyNumberFormat="0" applyBorder="0" applyAlignment="0" applyProtection="0"/>
    <xf numFmtId="0" fontId="90" fillId="0" borderId="70" applyNumberFormat="0" applyFill="0" applyAlignment="0" applyProtection="0"/>
    <xf numFmtId="0" fontId="91" fillId="0" borderId="71" applyNumberFormat="0" applyFill="0" applyAlignment="0" applyProtection="0"/>
    <xf numFmtId="0" fontId="92" fillId="0" borderId="72" applyNumberFormat="0" applyFill="0" applyAlignment="0" applyProtection="0"/>
    <xf numFmtId="0" fontId="92" fillId="0" borderId="0" applyNumberFormat="0" applyFill="0" applyBorder="0" applyAlignment="0" applyProtection="0"/>
    <xf numFmtId="0" fontId="93" fillId="73" borderId="67" applyNumberFormat="0" applyAlignment="0" applyProtection="0"/>
    <xf numFmtId="0" fontId="94" fillId="0" borderId="73" applyNumberFormat="0" applyFill="0" applyAlignment="0" applyProtection="0"/>
    <xf numFmtId="0" fontId="95" fillId="88" borderId="0" applyNumberFormat="0" applyBorder="0" applyAlignment="0" applyProtection="0"/>
    <xf numFmtId="0" fontId="32" fillId="0" borderId="0"/>
    <xf numFmtId="0" fontId="75" fillId="89" borderId="74" applyNumberFormat="0" applyFont="0" applyAlignment="0" applyProtection="0"/>
    <xf numFmtId="0" fontId="97" fillId="86" borderId="66" applyNumberFormat="0" applyAlignment="0" applyProtection="0"/>
    <xf numFmtId="0" fontId="99" fillId="0" borderId="0" applyNumberFormat="0" applyFill="0" applyBorder="0" applyAlignment="0" applyProtection="0"/>
    <xf numFmtId="0" fontId="100" fillId="0" borderId="69" applyNumberFormat="0" applyFill="0" applyAlignment="0" applyProtection="0"/>
    <xf numFmtId="0" fontId="107" fillId="0" borderId="0" applyNumberFormat="0" applyFill="0" applyBorder="0" applyAlignment="0" applyProtection="0"/>
    <xf numFmtId="0" fontId="111" fillId="0" borderId="0">
      <alignment horizontal="left" vertical="center" indent="1"/>
    </xf>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87" fillId="0" borderId="0" applyNumberFormat="0" applyFill="0" applyBorder="0" applyAlignment="0" applyProtection="0"/>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8" fillId="0" borderId="0"/>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107" fillId="0" borderId="0" applyNumberForma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64" fillId="7" borderId="56" applyNumberFormat="0" applyAlignment="0" applyProtection="0"/>
    <xf numFmtId="0" fontId="31" fillId="9" borderId="0" applyBorder="0">
      <alignment horizontal="right" vertical="center"/>
    </xf>
    <xf numFmtId="0" fontId="31" fillId="9" borderId="0" applyBorder="0">
      <alignment horizontal="right" vertical="center"/>
    </xf>
    <xf numFmtId="0" fontId="31" fillId="0" borderId="0" applyBorder="0">
      <alignment horizontal="right" vertical="center"/>
    </xf>
    <xf numFmtId="0" fontId="32" fillId="0" borderId="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89" fillId="70" borderId="0" applyNumberFormat="0" applyBorder="0" applyAlignment="0" applyProtection="0"/>
    <xf numFmtId="4" fontId="32" fillId="0" borderId="0"/>
    <xf numFmtId="0" fontId="32" fillId="0" borderId="0"/>
    <xf numFmtId="0" fontId="8" fillId="0" borderId="0"/>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2" fillId="16" borderId="0" applyNumberFormat="0" applyFont="0" applyBorder="0" applyAlignment="0" applyProtection="0"/>
    <xf numFmtId="0" fontId="98" fillId="69" borderId="0" applyNumberFormat="0" applyBorder="0" applyAlignment="0" applyProtection="0"/>
    <xf numFmtId="0" fontId="102" fillId="0" borderId="70" applyNumberFormat="0" applyFill="0" applyAlignment="0" applyProtection="0"/>
    <xf numFmtId="0" fontId="103" fillId="0" borderId="71" applyNumberFormat="0" applyFill="0" applyAlignment="0" applyProtection="0"/>
    <xf numFmtId="0" fontId="104" fillId="0" borderId="72" applyNumberFormat="0" applyFill="0" applyAlignment="0" applyProtection="0"/>
    <xf numFmtId="0" fontId="104" fillId="0" borderId="0" applyNumberFormat="0" applyFill="0" applyBorder="0" applyAlignment="0" applyProtection="0"/>
    <xf numFmtId="0" fontId="105" fillId="0" borderId="73" applyNumberFormat="0" applyFill="0" applyAlignment="0" applyProtection="0"/>
    <xf numFmtId="0" fontId="108" fillId="87" borderId="68" applyNumberFormat="0" applyAlignment="0" applyProtection="0"/>
    <xf numFmtId="0" fontId="74" fillId="0" borderId="0" applyNumberFormat="0" applyFill="0" applyBorder="0" applyAlignment="0" applyProtection="0"/>
    <xf numFmtId="0" fontId="8" fillId="0" borderId="0"/>
    <xf numFmtId="0" fontId="64" fillId="7" borderId="56" applyNumberFormat="0" applyAlignment="0" applyProtection="0"/>
    <xf numFmtId="0" fontId="72" fillId="68" borderId="0" applyNumberFormat="0" applyBorder="0" applyAlignment="0" applyProtection="0"/>
    <xf numFmtId="0" fontId="72" fillId="69" borderId="0" applyNumberFormat="0" applyBorder="0" applyAlignment="0" applyProtection="0"/>
    <xf numFmtId="0" fontId="72" fillId="70" borderId="0" applyNumberFormat="0" applyBorder="0" applyAlignment="0" applyProtection="0"/>
    <xf numFmtId="0" fontId="72" fillId="71" borderId="0" applyNumberFormat="0" applyBorder="0" applyAlignment="0" applyProtection="0"/>
    <xf numFmtId="0" fontId="72" fillId="72" borderId="0" applyNumberFormat="0" applyBorder="0" applyAlignment="0" applyProtection="0"/>
    <xf numFmtId="0" fontId="72" fillId="73" borderId="0" applyNumberFormat="0" applyBorder="0" applyAlignment="0" applyProtection="0"/>
    <xf numFmtId="0" fontId="72" fillId="74" borderId="0" applyNumberFormat="0" applyBorder="0" applyAlignment="0" applyProtection="0"/>
    <xf numFmtId="0" fontId="72" fillId="75" borderId="0" applyNumberFormat="0" applyBorder="0" applyAlignment="0" applyProtection="0"/>
    <xf numFmtId="0" fontId="72" fillId="76" borderId="0" applyNumberFormat="0" applyBorder="0" applyAlignment="0" applyProtection="0"/>
    <xf numFmtId="0" fontId="72" fillId="71" borderId="0" applyNumberFormat="0" applyBorder="0" applyAlignment="0" applyProtection="0"/>
    <xf numFmtId="0" fontId="72" fillId="74" borderId="0" applyNumberFormat="0" applyBorder="0" applyAlignment="0" applyProtection="0"/>
    <xf numFmtId="0" fontId="72" fillId="77" borderId="0" applyNumberFormat="0" applyBorder="0" applyAlignment="0" applyProtection="0"/>
    <xf numFmtId="0" fontId="76" fillId="78"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1" borderId="0" applyNumberFormat="0" applyBorder="0" applyAlignment="0" applyProtection="0"/>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86" fillId="0" borderId="0" applyNumberFormat="0" applyFill="0" applyBorder="0" applyAlignment="0" applyProtection="0"/>
    <xf numFmtId="0" fontId="8" fillId="0" borderId="0"/>
    <xf numFmtId="0" fontId="106" fillId="0" borderId="0" applyNumberFormat="0" applyFill="0" applyBorder="0" applyAlignment="0" applyProtection="0"/>
    <xf numFmtId="0" fontId="8" fillId="0" borderId="0"/>
    <xf numFmtId="0" fontId="8" fillId="0" borderId="0"/>
    <xf numFmtId="0" fontId="8" fillId="0" borderId="0"/>
    <xf numFmtId="49" fontId="31" fillId="0" borderId="29" applyNumberFormat="0" applyFont="0" applyFill="0" applyBorder="0" applyProtection="0">
      <alignment horizontal="left" vertical="center" indent="2"/>
    </xf>
    <xf numFmtId="49" fontId="31" fillId="0" borderId="61" applyNumberFormat="0" applyFont="0" applyFill="0" applyBorder="0" applyProtection="0">
      <alignment horizontal="left" vertical="center" indent="5"/>
    </xf>
    <xf numFmtId="0" fontId="27" fillId="9" borderId="29">
      <alignment horizontal="right" vertical="center"/>
    </xf>
    <xf numFmtId="4" fontId="27" fillId="9" borderId="29">
      <alignment horizontal="right" vertical="center"/>
    </xf>
    <xf numFmtId="0" fontId="71" fillId="9" borderId="29">
      <alignment horizontal="right" vertical="center"/>
    </xf>
    <xf numFmtId="4" fontId="71" fillId="9" borderId="29">
      <alignment horizontal="right" vertical="center"/>
    </xf>
    <xf numFmtId="0" fontId="27" fillId="14" borderId="29">
      <alignment horizontal="right" vertical="center"/>
    </xf>
    <xf numFmtId="4" fontId="27" fillId="14" borderId="29">
      <alignment horizontal="right" vertical="center"/>
    </xf>
    <xf numFmtId="0" fontId="27" fillId="14" borderId="29">
      <alignment horizontal="right" vertical="center"/>
    </xf>
    <xf numFmtId="4" fontId="27" fillId="14" borderId="29">
      <alignment horizontal="right" vertical="center"/>
    </xf>
    <xf numFmtId="0" fontId="27" fillId="14" borderId="61">
      <alignment horizontal="right" vertical="center"/>
    </xf>
    <xf numFmtId="4" fontId="27" fillId="14" borderId="61">
      <alignment horizontal="right" vertical="center"/>
    </xf>
    <xf numFmtId="0" fontId="27" fillId="14" borderId="62">
      <alignment horizontal="right" vertical="center"/>
    </xf>
    <xf numFmtId="4" fontId="27" fillId="14" borderId="62">
      <alignment horizontal="right" vertical="center"/>
    </xf>
    <xf numFmtId="174" fontId="112" fillId="0" borderId="0" applyFont="0" applyFill="0" applyBorder="0" applyAlignment="0" applyProtection="0"/>
    <xf numFmtId="0" fontId="31" fillId="14" borderId="51">
      <alignment horizontal="left" vertical="center" wrapText="1" indent="2"/>
    </xf>
    <xf numFmtId="0" fontId="31" fillId="0" borderId="51">
      <alignment horizontal="left" vertical="center" wrapText="1" indent="2"/>
    </xf>
    <xf numFmtId="0" fontId="31" fillId="9" borderId="61">
      <alignment horizontal="left" vertical="center"/>
    </xf>
    <xf numFmtId="0" fontId="84" fillId="73" borderId="67" applyNumberFormat="0" applyAlignment="0" applyProtection="0"/>
    <xf numFmtId="0" fontId="31" fillId="0" borderId="29">
      <alignment horizontal="right" vertical="center"/>
    </xf>
    <xf numFmtId="4" fontId="31" fillId="0" borderId="29">
      <alignment horizontal="right" vertical="center"/>
    </xf>
    <xf numFmtId="0" fontId="112" fillId="0" borderId="0"/>
    <xf numFmtId="0" fontId="110" fillId="0" borderId="0"/>
    <xf numFmtId="0" fontId="110" fillId="0" borderId="0"/>
    <xf numFmtId="0" fontId="8" fillId="0" borderId="0"/>
    <xf numFmtId="0" fontId="8" fillId="0" borderId="0"/>
    <xf numFmtId="0" fontId="8" fillId="0" borderId="0"/>
    <xf numFmtId="0" fontId="8" fillId="0" borderId="0"/>
    <xf numFmtId="0" fontId="110" fillId="0" borderId="0"/>
    <xf numFmtId="0" fontId="32" fillId="0" borderId="0"/>
    <xf numFmtId="4" fontId="31" fillId="0" borderId="29" applyFill="0" applyBorder="0" applyProtection="0">
      <alignment horizontal="right" vertical="center"/>
    </xf>
    <xf numFmtId="49" fontId="29" fillId="0" borderId="29" applyNumberFormat="0" applyFill="0" applyBorder="0" applyProtection="0">
      <alignment horizontal="left" vertical="center"/>
    </xf>
    <xf numFmtId="0" fontId="31" fillId="0" borderId="29" applyNumberFormat="0" applyFill="0" applyAlignment="0" applyProtection="0"/>
    <xf numFmtId="0" fontId="112" fillId="65" borderId="0" applyNumberFormat="0" applyFont="0" applyBorder="0" applyAlignment="0" applyProtection="0"/>
    <xf numFmtId="175" fontId="31" fillId="90" borderId="29" applyNumberFormat="0" applyFont="0" applyBorder="0" applyAlignment="0" applyProtection="0">
      <alignment horizontal="right" vertical="center"/>
    </xf>
    <xf numFmtId="9" fontId="112" fillId="0" borderId="0" applyFont="0" applyFill="0" applyBorder="0" applyAlignment="0" applyProtection="0"/>
    <xf numFmtId="0" fontId="31" fillId="16" borderId="29"/>
    <xf numFmtId="4" fontId="31" fillId="16" borderId="29"/>
    <xf numFmtId="0" fontId="31" fillId="14" borderId="78">
      <alignment horizontal="left" vertical="center" wrapText="1" indent="2"/>
    </xf>
    <xf numFmtId="0" fontId="31" fillId="0" borderId="78">
      <alignment horizontal="left" vertical="center" wrapText="1" indent="2"/>
    </xf>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1" fillId="14" borderId="51">
      <alignment horizontal="left" vertical="center" wrapText="1" indent="2"/>
    </xf>
    <xf numFmtId="0" fontId="31" fillId="0" borderId="51">
      <alignment horizontal="left" vertical="center" wrapText="1" indent="2"/>
    </xf>
    <xf numFmtId="0" fontId="32" fillId="0" borderId="0"/>
    <xf numFmtId="4" fontId="27" fillId="14" borderId="75">
      <alignment horizontal="right" vertical="center"/>
    </xf>
    <xf numFmtId="0" fontId="31" fillId="16" borderId="75"/>
    <xf numFmtId="0" fontId="80" fillId="86" borderId="67" applyNumberFormat="0" applyAlignment="0" applyProtection="0"/>
    <xf numFmtId="0" fontId="27" fillId="9" borderId="75">
      <alignment horizontal="right" vertical="center"/>
    </xf>
    <xf numFmtId="0" fontId="31" fillId="0" borderId="75">
      <alignment horizontal="right" vertical="center"/>
    </xf>
    <xf numFmtId="0" fontId="100" fillId="0" borderId="69" applyNumberFormat="0" applyFill="0" applyAlignment="0" applyProtection="0"/>
    <xf numFmtId="0" fontId="31" fillId="9" borderId="76">
      <alignment horizontal="left" vertical="center"/>
    </xf>
    <xf numFmtId="0" fontId="93" fillId="73" borderId="67" applyNumberFormat="0" applyAlignment="0" applyProtection="0"/>
    <xf numFmtId="175" fontId="31" fillId="90" borderId="75" applyNumberFormat="0" applyFont="0" applyBorder="0" applyAlignment="0" applyProtection="0">
      <alignment horizontal="right" vertical="center"/>
    </xf>
    <xf numFmtId="0" fontId="75" fillId="89" borderId="74" applyNumberFormat="0" applyFont="0" applyAlignment="0" applyProtection="0"/>
    <xf numFmtId="0" fontId="31" fillId="0" borderId="78">
      <alignment horizontal="left" vertical="center" wrapText="1" indent="2"/>
    </xf>
    <xf numFmtId="4" fontId="31" fillId="16" borderId="75"/>
    <xf numFmtId="49" fontId="29" fillId="0" borderId="75" applyNumberFormat="0" applyFill="0" applyBorder="0" applyProtection="0">
      <alignment horizontal="left" vertical="center"/>
    </xf>
    <xf numFmtId="0" fontId="31" fillId="0" borderId="75">
      <alignment horizontal="right" vertical="center"/>
    </xf>
    <xf numFmtId="4" fontId="27" fillId="14" borderId="77">
      <alignment horizontal="right" vertical="center"/>
    </xf>
    <xf numFmtId="4" fontId="27" fillId="14" borderId="75">
      <alignment horizontal="right" vertical="center"/>
    </xf>
    <xf numFmtId="4" fontId="27" fillId="14" borderId="75">
      <alignment horizontal="right" vertical="center"/>
    </xf>
    <xf numFmtId="0" fontId="71" fillId="9" borderId="75">
      <alignment horizontal="right" vertical="center"/>
    </xf>
    <xf numFmtId="0" fontId="27" fillId="9" borderId="75">
      <alignment horizontal="right" vertical="center"/>
    </xf>
    <xf numFmtId="49" fontId="31" fillId="0" borderId="75" applyNumberFormat="0" applyFont="0" applyFill="0" applyBorder="0" applyProtection="0">
      <alignment horizontal="left" vertical="center" indent="2"/>
    </xf>
    <xf numFmtId="0" fontId="93" fillId="73" borderId="67" applyNumberFormat="0" applyAlignment="0" applyProtection="0"/>
    <xf numFmtId="0" fontId="78" fillId="86" borderId="66" applyNumberFormat="0" applyAlignment="0" applyProtection="0"/>
    <xf numFmtId="49" fontId="31" fillId="0" borderId="75" applyNumberFormat="0" applyFont="0" applyFill="0" applyBorder="0" applyProtection="0">
      <alignment horizontal="left" vertical="center" indent="2"/>
    </xf>
    <xf numFmtId="0" fontId="84" fillId="73" borderId="67" applyNumberFormat="0" applyAlignment="0" applyProtection="0"/>
    <xf numFmtId="4" fontId="31" fillId="0" borderId="75" applyFill="0" applyBorder="0" applyProtection="0">
      <alignment horizontal="right" vertical="center"/>
    </xf>
    <xf numFmtId="0" fontId="81" fillId="86" borderId="67" applyNumberFormat="0" applyAlignment="0" applyProtection="0"/>
    <xf numFmtId="0" fontId="100" fillId="0" borderId="69" applyNumberFormat="0" applyFill="0" applyAlignment="0" applyProtection="0"/>
    <xf numFmtId="0" fontId="97" fillId="86" borderId="66" applyNumberFormat="0" applyAlignment="0" applyProtection="0"/>
    <xf numFmtId="0" fontId="31" fillId="0" borderId="75" applyNumberFormat="0" applyFill="0" applyAlignment="0" applyProtection="0"/>
    <xf numFmtId="4" fontId="31" fillId="0" borderId="75">
      <alignment horizontal="right" vertical="center"/>
    </xf>
    <xf numFmtId="0" fontId="31" fillId="0" borderId="75">
      <alignment horizontal="right" vertical="center"/>
    </xf>
    <xf numFmtId="0" fontId="93" fillId="73" borderId="67" applyNumberFormat="0" applyAlignment="0" applyProtection="0"/>
    <xf numFmtId="0" fontId="78" fillId="86" borderId="66" applyNumberFormat="0" applyAlignment="0" applyProtection="0"/>
    <xf numFmtId="0" fontId="80" fillId="86" borderId="67" applyNumberFormat="0" applyAlignment="0" applyProtection="0"/>
    <xf numFmtId="0" fontId="31" fillId="14" borderId="78">
      <alignment horizontal="left" vertical="center" wrapText="1" indent="2"/>
    </xf>
    <xf numFmtId="0" fontId="81" fillId="86" borderId="67" applyNumberFormat="0" applyAlignment="0" applyProtection="0"/>
    <xf numFmtId="0" fontId="81" fillId="86" borderId="67" applyNumberFormat="0" applyAlignment="0" applyProtection="0"/>
    <xf numFmtId="4" fontId="27" fillId="14" borderId="76">
      <alignment horizontal="right" vertical="center"/>
    </xf>
    <xf numFmtId="0" fontId="27" fillId="14" borderId="76">
      <alignment horizontal="right" vertical="center"/>
    </xf>
    <xf numFmtId="0" fontId="27" fillId="14" borderId="75">
      <alignment horizontal="right" vertical="center"/>
    </xf>
    <xf numFmtId="4" fontId="71" fillId="9" borderId="75">
      <alignment horizontal="right" vertical="center"/>
    </xf>
    <xf numFmtId="0" fontId="84" fillId="73" borderId="67" applyNumberFormat="0" applyAlignment="0" applyProtection="0"/>
    <xf numFmtId="0" fontId="85" fillId="0" borderId="69" applyNumberFormat="0" applyFill="0" applyAlignment="0" applyProtection="0"/>
    <xf numFmtId="0" fontId="100" fillId="0" borderId="69" applyNumberFormat="0" applyFill="0" applyAlignment="0" applyProtection="0"/>
    <xf numFmtId="0" fontId="75" fillId="89" borderId="74" applyNumberFormat="0" applyFont="0" applyAlignment="0" applyProtection="0"/>
    <xf numFmtId="0" fontId="93" fillId="73" borderId="67" applyNumberFormat="0" applyAlignment="0" applyProtection="0"/>
    <xf numFmtId="49" fontId="29" fillId="0" borderId="75" applyNumberFormat="0" applyFill="0" applyBorder="0" applyProtection="0">
      <alignment horizontal="left" vertical="center"/>
    </xf>
    <xf numFmtId="0" fontId="31" fillId="14" borderId="78">
      <alignment horizontal="left" vertical="center" wrapText="1" indent="2"/>
    </xf>
    <xf numFmtId="0" fontId="81" fillId="86" borderId="67" applyNumberFormat="0" applyAlignment="0" applyProtection="0"/>
    <xf numFmtId="0" fontId="31" fillId="0" borderId="78">
      <alignment horizontal="left" vertical="center" wrapText="1" indent="2"/>
    </xf>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4" fontId="31" fillId="16" borderId="75"/>
    <xf numFmtId="0" fontId="27" fillId="14" borderId="75">
      <alignment horizontal="right" vertical="center"/>
    </xf>
    <xf numFmtId="0" fontId="100" fillId="0" borderId="69" applyNumberFormat="0" applyFill="0" applyAlignment="0" applyProtection="0"/>
    <xf numFmtId="4" fontId="27" fillId="14" borderId="77">
      <alignment horizontal="right" vertical="center"/>
    </xf>
    <xf numFmtId="0" fontId="80" fillId="86" borderId="67" applyNumberFormat="0" applyAlignment="0" applyProtection="0"/>
    <xf numFmtId="0" fontId="27" fillId="14" borderId="76">
      <alignment horizontal="right" vertical="center"/>
    </xf>
    <xf numFmtId="0" fontId="81" fillId="86" borderId="67" applyNumberFormat="0" applyAlignment="0" applyProtection="0"/>
    <xf numFmtId="0" fontId="85" fillId="0" borderId="69" applyNumberFormat="0" applyFill="0" applyAlignment="0" applyProtection="0"/>
    <xf numFmtId="0" fontId="75" fillId="89" borderId="74" applyNumberFormat="0" applyFont="0" applyAlignment="0" applyProtection="0"/>
    <xf numFmtId="4" fontId="27" fillId="14" borderId="76">
      <alignment horizontal="right" vertical="center"/>
    </xf>
    <xf numFmtId="0" fontId="31" fillId="14" borderId="78">
      <alignment horizontal="left" vertical="center" wrapText="1" indent="2"/>
    </xf>
    <xf numFmtId="0" fontId="31" fillId="16" borderId="75"/>
    <xf numFmtId="175" fontId="31" fillId="90" borderId="75" applyNumberFormat="0" applyFont="0" applyBorder="0" applyAlignment="0" applyProtection="0">
      <alignment horizontal="right" vertical="center"/>
    </xf>
    <xf numFmtId="0" fontId="31" fillId="0" borderId="75" applyNumberFormat="0" applyFill="0" applyAlignment="0" applyProtection="0"/>
    <xf numFmtId="4" fontId="31" fillId="0" borderId="75" applyFill="0" applyBorder="0" applyProtection="0">
      <alignment horizontal="right" vertical="center"/>
    </xf>
    <xf numFmtId="4" fontId="27" fillId="9" borderId="75">
      <alignment horizontal="right" vertical="center"/>
    </xf>
    <xf numFmtId="0" fontId="85" fillId="0" borderId="69" applyNumberFormat="0" applyFill="0" applyAlignment="0" applyProtection="0"/>
    <xf numFmtId="49" fontId="29" fillId="0" borderId="75" applyNumberFormat="0" applyFill="0" applyBorder="0" applyProtection="0">
      <alignment horizontal="left" vertical="center"/>
    </xf>
    <xf numFmtId="49" fontId="31" fillId="0" borderId="76" applyNumberFormat="0" applyFont="0" applyFill="0" applyBorder="0" applyProtection="0">
      <alignment horizontal="left" vertical="center" indent="5"/>
    </xf>
    <xf numFmtId="0" fontId="31" fillId="9" borderId="76">
      <alignment horizontal="left" vertical="center"/>
    </xf>
    <xf numFmtId="0" fontId="81" fillId="86" borderId="67" applyNumberFormat="0" applyAlignment="0" applyProtection="0"/>
    <xf numFmtId="4" fontId="27" fillId="14" borderId="77">
      <alignment horizontal="right" vertical="center"/>
    </xf>
    <xf numFmtId="0" fontId="93" fillId="73"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75">
      <alignment horizontal="right" vertical="center"/>
    </xf>
    <xf numFmtId="0" fontId="32" fillId="89" borderId="74" applyNumberFormat="0" applyFont="0" applyAlignment="0" applyProtection="0"/>
    <xf numFmtId="4" fontId="31" fillId="0" borderId="75">
      <alignment horizontal="right" vertical="center"/>
    </xf>
    <xf numFmtId="0" fontId="100" fillId="0" borderId="69" applyNumberFormat="0" applyFill="0" applyAlignment="0" applyProtection="0"/>
    <xf numFmtId="0" fontId="27" fillId="14" borderId="75">
      <alignment horizontal="right" vertical="center"/>
    </xf>
    <xf numFmtId="0" fontId="27" fillId="14" borderId="75">
      <alignment horizontal="right" vertical="center"/>
    </xf>
    <xf numFmtId="4" fontId="71" fillId="9" borderId="75">
      <alignment horizontal="right" vertical="center"/>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32" fillId="89" borderId="74" applyNumberFormat="0" applyFont="0" applyAlignment="0" applyProtection="0"/>
    <xf numFmtId="0" fontId="75" fillId="89" borderId="74" applyNumberFormat="0" applyFont="0" applyAlignment="0" applyProtection="0"/>
    <xf numFmtId="0" fontId="31" fillId="0" borderId="75" applyNumberFormat="0" applyFill="0" applyAlignment="0" applyProtection="0"/>
    <xf numFmtId="0" fontId="85" fillId="0" borderId="69" applyNumberFormat="0" applyFill="0" applyAlignment="0" applyProtection="0"/>
    <xf numFmtId="0" fontId="100" fillId="0" borderId="69" applyNumberFormat="0" applyFill="0" applyAlignment="0" applyProtection="0"/>
    <xf numFmtId="0" fontId="84" fillId="73" borderId="67" applyNumberFormat="0" applyAlignment="0" applyProtection="0"/>
    <xf numFmtId="0" fontId="81" fillId="86" borderId="67" applyNumberFormat="0" applyAlignment="0" applyProtection="0"/>
    <xf numFmtId="4" fontId="71" fillId="9" borderId="75">
      <alignment horizontal="right" vertical="center"/>
    </xf>
    <xf numFmtId="0" fontId="27" fillId="9" borderId="75">
      <alignment horizontal="right" vertical="center"/>
    </xf>
    <xf numFmtId="175" fontId="31" fillId="90" borderId="75" applyNumberFormat="0" applyFont="0" applyBorder="0" applyAlignment="0" applyProtection="0">
      <alignment horizontal="right" vertical="center"/>
    </xf>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49" fontId="31" fillId="0" borderId="75" applyNumberFormat="0" applyFont="0" applyFill="0" applyBorder="0" applyProtection="0">
      <alignment horizontal="left" vertical="center" indent="2"/>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8">
      <alignment horizontal="left" vertical="center" wrapText="1" indent="2"/>
    </xf>
    <xf numFmtId="0" fontId="97" fillId="86" borderId="66" applyNumberFormat="0" applyAlignment="0" applyProtection="0"/>
    <xf numFmtId="0" fontId="27" fillId="14" borderId="77">
      <alignment horizontal="right" vertical="center"/>
    </xf>
    <xf numFmtId="0" fontId="84" fillId="73" borderId="67" applyNumberFormat="0" applyAlignment="0" applyProtection="0"/>
    <xf numFmtId="0" fontId="27" fillId="14" borderId="77">
      <alignment horizontal="right" vertical="center"/>
    </xf>
    <xf numFmtId="4" fontId="27" fillId="14" borderId="75">
      <alignment horizontal="right" vertical="center"/>
    </xf>
    <xf numFmtId="0" fontId="27" fillId="14" borderId="75">
      <alignment horizontal="right" vertical="center"/>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31" fillId="16" borderId="75"/>
    <xf numFmtId="4" fontId="31" fillId="16" borderId="75"/>
    <xf numFmtId="4" fontId="27" fillId="14" borderId="75">
      <alignment horizontal="right" vertical="center"/>
    </xf>
    <xf numFmtId="0" fontId="71" fillId="9" borderId="75">
      <alignment horizontal="right" vertical="center"/>
    </xf>
    <xf numFmtId="0" fontId="84" fillId="73" borderId="67" applyNumberFormat="0" applyAlignment="0" applyProtection="0"/>
    <xf numFmtId="0" fontId="81" fillId="86" borderId="67" applyNumberFormat="0" applyAlignment="0" applyProtection="0"/>
    <xf numFmtId="4" fontId="31" fillId="0" borderId="75">
      <alignment horizontal="right" vertical="center"/>
    </xf>
    <xf numFmtId="0" fontId="31" fillId="14" borderId="78">
      <alignment horizontal="left" vertical="center" wrapText="1" indent="2"/>
    </xf>
    <xf numFmtId="0" fontId="31" fillId="0" borderId="78">
      <alignment horizontal="left" vertical="center" wrapText="1" indent="2"/>
    </xf>
    <xf numFmtId="0" fontId="97" fillId="86" borderId="66" applyNumberFormat="0" applyAlignment="0" applyProtection="0"/>
    <xf numFmtId="0" fontId="93" fillId="73" borderId="67" applyNumberFormat="0" applyAlignment="0" applyProtection="0"/>
    <xf numFmtId="0" fontId="80" fillId="86" borderId="67" applyNumberFormat="0" applyAlignment="0" applyProtection="0"/>
    <xf numFmtId="0" fontId="78" fillId="86" borderId="66" applyNumberFormat="0" applyAlignment="0" applyProtection="0"/>
    <xf numFmtId="0" fontId="27" fillId="14" borderId="77">
      <alignment horizontal="right" vertical="center"/>
    </xf>
    <xf numFmtId="0" fontId="71" fillId="9" borderId="75">
      <alignment horizontal="right" vertical="center"/>
    </xf>
    <xf numFmtId="4" fontId="27" fillId="9" borderId="75">
      <alignment horizontal="right" vertical="center"/>
    </xf>
    <xf numFmtId="4" fontId="27" fillId="14" borderId="75">
      <alignment horizontal="right" vertical="center"/>
    </xf>
    <xf numFmtId="49" fontId="31" fillId="0" borderId="76" applyNumberFormat="0" applyFont="0" applyFill="0" applyBorder="0" applyProtection="0">
      <alignment horizontal="left" vertical="center" indent="5"/>
    </xf>
    <xf numFmtId="4" fontId="31" fillId="0" borderId="75" applyFill="0" applyBorder="0" applyProtection="0">
      <alignment horizontal="right" vertical="center"/>
    </xf>
    <xf numFmtId="4" fontId="27" fillId="9" borderId="75">
      <alignment horizontal="right" vertical="center"/>
    </xf>
    <xf numFmtId="0" fontId="32" fillId="0" borderId="0"/>
    <xf numFmtId="0" fontId="93" fillId="73" borderId="67" applyNumberFormat="0" applyAlignment="0" applyProtection="0"/>
    <xf numFmtId="0" fontId="84" fillId="73" borderId="67" applyNumberFormat="0" applyAlignment="0" applyProtection="0"/>
    <xf numFmtId="0" fontId="80"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14" borderId="78">
      <alignment horizontal="left" vertical="center" wrapText="1" indent="2"/>
    </xf>
    <xf numFmtId="0" fontId="31" fillId="0" borderId="78">
      <alignment horizontal="left" vertical="center" wrapText="1" indent="2"/>
    </xf>
    <xf numFmtId="0" fontId="78" fillId="86" borderId="66" applyNumberFormat="0" applyAlignment="0" applyProtection="0"/>
    <xf numFmtId="0" fontId="80" fillId="86" borderId="67" applyNumberFormat="0" applyAlignment="0" applyProtection="0"/>
    <xf numFmtId="0" fontId="81" fillId="86" borderId="67" applyNumberFormat="0" applyAlignment="0" applyProtection="0"/>
    <xf numFmtId="0" fontId="84" fillId="73" borderId="67" applyNumberFormat="0" applyAlignment="0" applyProtection="0"/>
    <xf numFmtId="0" fontId="85" fillId="0" borderId="69" applyNumberFormat="0" applyFill="0" applyAlignment="0" applyProtection="0"/>
    <xf numFmtId="0" fontId="93" fillId="73" borderId="67" applyNumberFormat="0" applyAlignment="0" applyProtection="0"/>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81" fillId="86"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61">
      <alignment horizontal="right" vertical="center"/>
    </xf>
    <xf numFmtId="4" fontId="27" fillId="14" borderId="61">
      <alignment horizontal="right" vertical="center"/>
    </xf>
    <xf numFmtId="0" fontId="27" fillId="14" borderId="62">
      <alignment horizontal="right" vertical="center"/>
    </xf>
    <xf numFmtId="4" fontId="27" fillId="14" borderId="62">
      <alignment horizontal="right" vertical="center"/>
    </xf>
    <xf numFmtId="0" fontId="81" fillId="86" borderId="67" applyNumberFormat="0" applyAlignment="0" applyProtection="0"/>
    <xf numFmtId="0" fontId="31" fillId="14" borderId="51">
      <alignment horizontal="left" vertical="center" wrapText="1" indent="2"/>
    </xf>
    <xf numFmtId="0" fontId="31" fillId="0" borderId="51">
      <alignment horizontal="left" vertical="center" wrapText="1" indent="2"/>
    </xf>
    <xf numFmtId="0" fontId="31" fillId="9" borderId="61">
      <alignment horizontal="left" vertical="center"/>
    </xf>
    <xf numFmtId="0" fontId="93" fillId="73" borderId="67" applyNumberFormat="0" applyAlignment="0" applyProtection="0"/>
    <xf numFmtId="0" fontId="97" fillId="86" borderId="66" applyNumberFormat="0" applyAlignment="0" applyProtection="0"/>
    <xf numFmtId="0" fontId="100" fillId="0" borderId="69" applyNumberFormat="0" applyFill="0" applyAlignment="0" applyProtection="0"/>
    <xf numFmtId="49" fontId="31" fillId="0" borderId="61" applyNumberFormat="0" applyFont="0" applyFill="0" applyBorder="0" applyProtection="0">
      <alignment horizontal="left" vertical="center" indent="5"/>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84" fillId="73" borderId="67" applyNumberFormat="0" applyAlignment="0" applyProtection="0"/>
    <xf numFmtId="0" fontId="31" fillId="0" borderId="75">
      <alignment horizontal="right" vertical="center"/>
    </xf>
    <xf numFmtId="4" fontId="31" fillId="0" borderId="75">
      <alignment horizontal="right" vertical="center"/>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5" applyNumberFormat="0" applyFill="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4" fontId="27" fillId="14" borderId="75">
      <alignment horizontal="right" vertical="center"/>
    </xf>
    <xf numFmtId="0" fontId="31" fillId="16" borderId="75"/>
    <xf numFmtId="0" fontId="80" fillId="86" borderId="67" applyNumberFormat="0" applyAlignment="0" applyProtection="0"/>
    <xf numFmtId="0" fontId="27" fillId="9" borderId="75">
      <alignment horizontal="right" vertical="center"/>
    </xf>
    <xf numFmtId="0" fontId="31" fillId="0" borderId="75">
      <alignment horizontal="right" vertical="center"/>
    </xf>
    <xf numFmtId="0" fontId="100" fillId="0" borderId="69" applyNumberFormat="0" applyFill="0" applyAlignment="0" applyProtection="0"/>
    <xf numFmtId="0" fontId="31" fillId="9" borderId="76">
      <alignment horizontal="left" vertical="center"/>
    </xf>
    <xf numFmtId="0" fontId="93" fillId="73" borderId="67" applyNumberFormat="0" applyAlignment="0" applyProtection="0"/>
    <xf numFmtId="175" fontId="31" fillId="90" borderId="75" applyNumberFormat="0" applyFont="0" applyBorder="0" applyAlignment="0" applyProtection="0">
      <alignment horizontal="right" vertical="center"/>
    </xf>
    <xf numFmtId="0" fontId="75" fillId="89" borderId="74" applyNumberFormat="0" applyFont="0" applyAlignment="0" applyProtection="0"/>
    <xf numFmtId="0" fontId="31" fillId="0" borderId="78">
      <alignment horizontal="left" vertical="center" wrapText="1" indent="2"/>
    </xf>
    <xf numFmtId="4" fontId="31" fillId="16" borderId="75"/>
    <xf numFmtId="49" fontId="29" fillId="0" borderId="75" applyNumberFormat="0" applyFill="0" applyBorder="0" applyProtection="0">
      <alignment horizontal="left" vertical="center"/>
    </xf>
    <xf numFmtId="0" fontId="31" fillId="0" borderId="75">
      <alignment horizontal="right" vertical="center"/>
    </xf>
    <xf numFmtId="4" fontId="27" fillId="14" borderId="77">
      <alignment horizontal="right" vertical="center"/>
    </xf>
    <xf numFmtId="4" fontId="27" fillId="14" borderId="75">
      <alignment horizontal="right" vertical="center"/>
    </xf>
    <xf numFmtId="4" fontId="27" fillId="14" borderId="75">
      <alignment horizontal="right" vertical="center"/>
    </xf>
    <xf numFmtId="0" fontId="71" fillId="9" borderId="75">
      <alignment horizontal="right" vertical="center"/>
    </xf>
    <xf numFmtId="0" fontId="27" fillId="9" borderId="75">
      <alignment horizontal="right" vertical="center"/>
    </xf>
    <xf numFmtId="49" fontId="31" fillId="0" borderId="75" applyNumberFormat="0" applyFont="0" applyFill="0" applyBorder="0" applyProtection="0">
      <alignment horizontal="left" vertical="center" indent="2"/>
    </xf>
    <xf numFmtId="0" fontId="93" fillId="73" borderId="67" applyNumberFormat="0" applyAlignment="0" applyProtection="0"/>
    <xf numFmtId="0" fontId="78" fillId="86" borderId="66" applyNumberFormat="0" applyAlignment="0" applyProtection="0"/>
    <xf numFmtId="49" fontId="31" fillId="0" borderId="75" applyNumberFormat="0" applyFont="0" applyFill="0" applyBorder="0" applyProtection="0">
      <alignment horizontal="left" vertical="center" indent="2"/>
    </xf>
    <xf numFmtId="0" fontId="84" fillId="73" borderId="67" applyNumberFormat="0" applyAlignment="0" applyProtection="0"/>
    <xf numFmtId="4" fontId="31" fillId="0" borderId="75" applyFill="0" applyBorder="0" applyProtection="0">
      <alignment horizontal="right" vertical="center"/>
    </xf>
    <xf numFmtId="0" fontId="81" fillId="86" borderId="67" applyNumberFormat="0" applyAlignment="0" applyProtection="0"/>
    <xf numFmtId="0" fontId="100" fillId="0" borderId="69" applyNumberFormat="0" applyFill="0" applyAlignment="0" applyProtection="0"/>
    <xf numFmtId="0" fontId="97" fillId="86" borderId="66" applyNumberFormat="0" applyAlignment="0" applyProtection="0"/>
    <xf numFmtId="0" fontId="31" fillId="0" borderId="75" applyNumberFormat="0" applyFill="0" applyAlignment="0" applyProtection="0"/>
    <xf numFmtId="4" fontId="31" fillId="0" borderId="75">
      <alignment horizontal="right" vertical="center"/>
    </xf>
    <xf numFmtId="0" fontId="31" fillId="0" borderId="75">
      <alignment horizontal="right" vertical="center"/>
    </xf>
    <xf numFmtId="0" fontId="93" fillId="73" borderId="67" applyNumberFormat="0" applyAlignment="0" applyProtection="0"/>
    <xf numFmtId="0" fontId="78" fillId="86" borderId="66" applyNumberFormat="0" applyAlignment="0" applyProtection="0"/>
    <xf numFmtId="0" fontId="80" fillId="86" borderId="67" applyNumberFormat="0" applyAlignment="0" applyProtection="0"/>
    <xf numFmtId="0" fontId="31" fillId="14" borderId="78">
      <alignment horizontal="left" vertical="center" wrapText="1" indent="2"/>
    </xf>
    <xf numFmtId="0" fontId="81" fillId="86" borderId="67" applyNumberFormat="0" applyAlignment="0" applyProtection="0"/>
    <xf numFmtId="0" fontId="81" fillId="86" borderId="67" applyNumberFormat="0" applyAlignment="0" applyProtection="0"/>
    <xf numFmtId="4" fontId="27" fillId="14" borderId="76">
      <alignment horizontal="right" vertical="center"/>
    </xf>
    <xf numFmtId="0" fontId="27" fillId="14" borderId="76">
      <alignment horizontal="right" vertical="center"/>
    </xf>
    <xf numFmtId="0" fontId="27" fillId="14" borderId="75">
      <alignment horizontal="right" vertical="center"/>
    </xf>
    <xf numFmtId="4" fontId="71" fillId="9" borderId="75">
      <alignment horizontal="right" vertical="center"/>
    </xf>
    <xf numFmtId="0" fontId="84" fillId="73" borderId="67" applyNumberFormat="0" applyAlignment="0" applyProtection="0"/>
    <xf numFmtId="0" fontId="85" fillId="0" borderId="69" applyNumberFormat="0" applyFill="0" applyAlignment="0" applyProtection="0"/>
    <xf numFmtId="0" fontId="100" fillId="0" borderId="69" applyNumberFormat="0" applyFill="0" applyAlignment="0" applyProtection="0"/>
    <xf numFmtId="0" fontId="75" fillId="89" borderId="74" applyNumberFormat="0" applyFont="0" applyAlignment="0" applyProtection="0"/>
    <xf numFmtId="0" fontId="93" fillId="73" borderId="67" applyNumberFormat="0" applyAlignment="0" applyProtection="0"/>
    <xf numFmtId="49" fontId="29" fillId="0" borderId="75" applyNumberFormat="0" applyFill="0" applyBorder="0" applyProtection="0">
      <alignment horizontal="left" vertical="center"/>
    </xf>
    <xf numFmtId="0" fontId="31" fillId="14" borderId="78">
      <alignment horizontal="left" vertical="center" wrapText="1" indent="2"/>
    </xf>
    <xf numFmtId="0" fontId="81" fillId="86" borderId="67" applyNumberFormat="0" applyAlignment="0" applyProtection="0"/>
    <xf numFmtId="0" fontId="31" fillId="0" borderId="78">
      <alignment horizontal="left" vertical="center" wrapText="1" indent="2"/>
    </xf>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4" fontId="31" fillId="16" borderId="75"/>
    <xf numFmtId="0" fontId="27" fillId="14" borderId="75">
      <alignment horizontal="right" vertical="center"/>
    </xf>
    <xf numFmtId="0" fontId="100" fillId="0" borderId="69" applyNumberFormat="0" applyFill="0" applyAlignment="0" applyProtection="0"/>
    <xf numFmtId="4" fontId="27" fillId="14" borderId="77">
      <alignment horizontal="right" vertical="center"/>
    </xf>
    <xf numFmtId="0" fontId="80" fillId="86" borderId="67" applyNumberFormat="0" applyAlignment="0" applyProtection="0"/>
    <xf numFmtId="0" fontId="27" fillId="14" borderId="76">
      <alignment horizontal="right" vertical="center"/>
    </xf>
    <xf numFmtId="0" fontId="81" fillId="86" borderId="67" applyNumberFormat="0" applyAlignment="0" applyProtection="0"/>
    <xf numFmtId="0" fontId="85" fillId="0" borderId="69" applyNumberFormat="0" applyFill="0" applyAlignment="0" applyProtection="0"/>
    <xf numFmtId="0" fontId="75" fillId="89" borderId="74" applyNumberFormat="0" applyFont="0" applyAlignment="0" applyProtection="0"/>
    <xf numFmtId="4" fontId="27" fillId="14" borderId="76">
      <alignment horizontal="right" vertical="center"/>
    </xf>
    <xf numFmtId="0" fontId="31" fillId="14" borderId="78">
      <alignment horizontal="left" vertical="center" wrapText="1" indent="2"/>
    </xf>
    <xf numFmtId="0" fontId="31" fillId="16" borderId="75"/>
    <xf numFmtId="175" fontId="31" fillId="90" borderId="75" applyNumberFormat="0" applyFont="0" applyBorder="0" applyAlignment="0" applyProtection="0">
      <alignment horizontal="right" vertical="center"/>
    </xf>
    <xf numFmtId="0" fontId="31" fillId="0" borderId="75" applyNumberFormat="0" applyFill="0" applyAlignment="0" applyProtection="0"/>
    <xf numFmtId="4" fontId="31" fillId="0" borderId="75" applyFill="0" applyBorder="0" applyProtection="0">
      <alignment horizontal="right" vertical="center"/>
    </xf>
    <xf numFmtId="4" fontId="27" fillId="9" borderId="75">
      <alignment horizontal="right" vertical="center"/>
    </xf>
    <xf numFmtId="0" fontId="85" fillId="0" borderId="69" applyNumberFormat="0" applyFill="0" applyAlignment="0" applyProtection="0"/>
    <xf numFmtId="49" fontId="29" fillId="0" borderId="75" applyNumberFormat="0" applyFill="0" applyBorder="0" applyProtection="0">
      <alignment horizontal="left" vertical="center"/>
    </xf>
    <xf numFmtId="49" fontId="31" fillId="0" borderId="76" applyNumberFormat="0" applyFont="0" applyFill="0" applyBorder="0" applyProtection="0">
      <alignment horizontal="left" vertical="center" indent="5"/>
    </xf>
    <xf numFmtId="0" fontId="31" fillId="9" borderId="76">
      <alignment horizontal="left" vertical="center"/>
    </xf>
    <xf numFmtId="0" fontId="81" fillId="86" borderId="67" applyNumberFormat="0" applyAlignment="0" applyProtection="0"/>
    <xf numFmtId="4" fontId="27" fillId="14" borderId="77">
      <alignment horizontal="right" vertical="center"/>
    </xf>
    <xf numFmtId="0" fontId="93" fillId="73"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75">
      <alignment horizontal="right" vertical="center"/>
    </xf>
    <xf numFmtId="0" fontId="32" fillId="89" borderId="74" applyNumberFormat="0" applyFont="0" applyAlignment="0" applyProtection="0"/>
    <xf numFmtId="4" fontId="31" fillId="0" borderId="75">
      <alignment horizontal="right" vertical="center"/>
    </xf>
    <xf numFmtId="0" fontId="100" fillId="0" borderId="69" applyNumberFormat="0" applyFill="0" applyAlignment="0" applyProtection="0"/>
    <xf numFmtId="0" fontId="27" fillId="14" borderId="75">
      <alignment horizontal="right" vertical="center"/>
    </xf>
    <xf numFmtId="0" fontId="27" fillId="14" borderId="75">
      <alignment horizontal="right" vertical="center"/>
    </xf>
    <xf numFmtId="4" fontId="71" fillId="9" borderId="75">
      <alignment horizontal="right" vertical="center"/>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32" fillId="89" borderId="74" applyNumberFormat="0" applyFont="0" applyAlignment="0" applyProtection="0"/>
    <xf numFmtId="0" fontId="75" fillId="89" borderId="74" applyNumberFormat="0" applyFont="0" applyAlignment="0" applyProtection="0"/>
    <xf numFmtId="0" fontId="31" fillId="0" borderId="75" applyNumberFormat="0" applyFill="0" applyAlignment="0" applyProtection="0"/>
    <xf numFmtId="0" fontId="85" fillId="0" borderId="69" applyNumberFormat="0" applyFill="0" applyAlignment="0" applyProtection="0"/>
    <xf numFmtId="0" fontId="100" fillId="0" borderId="69" applyNumberFormat="0" applyFill="0" applyAlignment="0" applyProtection="0"/>
    <xf numFmtId="0" fontId="84" fillId="73" borderId="67" applyNumberFormat="0" applyAlignment="0" applyProtection="0"/>
    <xf numFmtId="0" fontId="81" fillId="86" borderId="67" applyNumberFormat="0" applyAlignment="0" applyProtection="0"/>
    <xf numFmtId="4" fontId="71" fillId="9" borderId="75">
      <alignment horizontal="right" vertical="center"/>
    </xf>
    <xf numFmtId="0" fontId="27" fillId="9" borderId="75">
      <alignment horizontal="right" vertical="center"/>
    </xf>
    <xf numFmtId="175" fontId="31" fillId="90" borderId="75" applyNumberFormat="0" applyFont="0" applyBorder="0" applyAlignment="0" applyProtection="0">
      <alignment horizontal="right" vertical="center"/>
    </xf>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49" fontId="31" fillId="0" borderId="75" applyNumberFormat="0" applyFont="0" applyFill="0" applyBorder="0" applyProtection="0">
      <alignment horizontal="left" vertical="center" indent="2"/>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8">
      <alignment horizontal="left" vertical="center" wrapText="1" indent="2"/>
    </xf>
    <xf numFmtId="0" fontId="97" fillId="86" borderId="66" applyNumberFormat="0" applyAlignment="0" applyProtection="0"/>
    <xf numFmtId="0" fontId="27" fillId="14" borderId="77">
      <alignment horizontal="right" vertical="center"/>
    </xf>
    <xf numFmtId="0" fontId="84" fillId="73" borderId="67" applyNumberFormat="0" applyAlignment="0" applyProtection="0"/>
    <xf numFmtId="0" fontId="27" fillId="14" borderId="77">
      <alignment horizontal="right" vertical="center"/>
    </xf>
    <xf numFmtId="4" fontId="27" fillId="14" borderId="75">
      <alignment horizontal="right" vertical="center"/>
    </xf>
    <xf numFmtId="0" fontId="27" fillId="14" borderId="75">
      <alignment horizontal="right" vertical="center"/>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31" fillId="16" borderId="75"/>
    <xf numFmtId="4" fontId="31" fillId="16" borderId="75"/>
    <xf numFmtId="4" fontId="27" fillId="14" borderId="75">
      <alignment horizontal="right" vertical="center"/>
    </xf>
    <xf numFmtId="0" fontId="71" fillId="9" borderId="75">
      <alignment horizontal="right" vertical="center"/>
    </xf>
    <xf numFmtId="0" fontId="84" fillId="73" borderId="67" applyNumberFormat="0" applyAlignment="0" applyProtection="0"/>
    <xf numFmtId="0" fontId="81" fillId="86" borderId="67" applyNumberFormat="0" applyAlignment="0" applyProtection="0"/>
    <xf numFmtId="4" fontId="31" fillId="0" borderId="75">
      <alignment horizontal="right" vertical="center"/>
    </xf>
    <xf numFmtId="0" fontId="31" fillId="14" borderId="78">
      <alignment horizontal="left" vertical="center" wrapText="1" indent="2"/>
    </xf>
    <xf numFmtId="0" fontId="31" fillId="0" borderId="78">
      <alignment horizontal="left" vertical="center" wrapText="1" indent="2"/>
    </xf>
    <xf numFmtId="0" fontId="97" fillId="86" borderId="66" applyNumberFormat="0" applyAlignment="0" applyProtection="0"/>
    <xf numFmtId="0" fontId="93" fillId="73" borderId="67" applyNumberFormat="0" applyAlignment="0" applyProtection="0"/>
    <xf numFmtId="0" fontId="80" fillId="86" borderId="67" applyNumberFormat="0" applyAlignment="0" applyProtection="0"/>
    <xf numFmtId="0" fontId="78" fillId="86" borderId="66" applyNumberFormat="0" applyAlignment="0" applyProtection="0"/>
    <xf numFmtId="0" fontId="27" fillId="14" borderId="77">
      <alignment horizontal="right" vertical="center"/>
    </xf>
    <xf numFmtId="0" fontId="71" fillId="9" borderId="75">
      <alignment horizontal="right" vertical="center"/>
    </xf>
    <xf numFmtId="4" fontId="27" fillId="9" borderId="75">
      <alignment horizontal="right" vertical="center"/>
    </xf>
    <xf numFmtId="4" fontId="27" fillId="14" borderId="75">
      <alignment horizontal="right" vertical="center"/>
    </xf>
    <xf numFmtId="49" fontId="31" fillId="0" borderId="76" applyNumberFormat="0" applyFont="0" applyFill="0" applyBorder="0" applyProtection="0">
      <alignment horizontal="left" vertical="center" indent="5"/>
    </xf>
    <xf numFmtId="4" fontId="31" fillId="0" borderId="75" applyFill="0" applyBorder="0" applyProtection="0">
      <alignment horizontal="right" vertical="center"/>
    </xf>
    <xf numFmtId="4" fontId="27" fillId="9" borderId="75">
      <alignment horizontal="right" vertical="center"/>
    </xf>
    <xf numFmtId="0" fontId="93" fillId="73" borderId="67" applyNumberFormat="0" applyAlignment="0" applyProtection="0"/>
    <xf numFmtId="0" fontId="84" fillId="73" borderId="67" applyNumberFormat="0" applyAlignment="0" applyProtection="0"/>
    <xf numFmtId="0" fontId="80"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14" borderId="78">
      <alignment horizontal="left" vertical="center" wrapText="1" indent="2"/>
    </xf>
    <xf numFmtId="0" fontId="8" fillId="0" borderId="0"/>
    <xf numFmtId="0" fontId="31" fillId="0" borderId="93">
      <alignment horizontal="left" vertical="center" wrapText="1" indent="2"/>
    </xf>
    <xf numFmtId="0" fontId="75" fillId="89" borderId="89" applyNumberFormat="0" applyFont="0" applyAlignment="0" applyProtection="0"/>
    <xf numFmtId="0" fontId="97" fillId="86" borderId="94" applyNumberFormat="0" applyAlignment="0" applyProtection="0"/>
    <xf numFmtId="0" fontId="93" fillId="73" borderId="87" applyNumberFormat="0" applyAlignment="0" applyProtection="0"/>
    <xf numFmtId="0" fontId="85" fillId="0" borderId="88" applyNumberFormat="0" applyFill="0" applyAlignment="0" applyProtection="0"/>
    <xf numFmtId="4" fontId="31" fillId="0" borderId="98" applyFill="0" applyBorder="0" applyProtection="0">
      <alignment horizontal="right" vertical="center"/>
    </xf>
    <xf numFmtId="49" fontId="31" fillId="0" borderId="90" applyNumberFormat="0" applyFont="0" applyFill="0" applyBorder="0" applyProtection="0">
      <alignment horizontal="left" vertical="center" indent="2"/>
    </xf>
    <xf numFmtId="175" fontId="31" fillId="90" borderId="90" applyNumberFormat="0" applyFont="0" applyBorder="0" applyAlignment="0" applyProtection="0">
      <alignment horizontal="right" vertical="center"/>
    </xf>
    <xf numFmtId="4" fontId="27" fillId="14" borderId="92">
      <alignment horizontal="right" vertical="center"/>
    </xf>
    <xf numFmtId="0" fontId="31" fillId="16" borderId="90"/>
    <xf numFmtId="0" fontId="68" fillId="0" borderId="0" applyNumberFormat="0" applyFill="0" applyBorder="0" applyAlignment="0" applyProtection="0"/>
    <xf numFmtId="0" fontId="84" fillId="73" borderId="87" applyNumberFormat="0" applyAlignment="0" applyProtection="0"/>
    <xf numFmtId="0" fontId="81" fillId="86" borderId="87" applyNumberFormat="0" applyAlignment="0" applyProtection="0"/>
    <xf numFmtId="0" fontId="27" fillId="14" borderId="90">
      <alignment horizontal="right" vertical="center"/>
    </xf>
    <xf numFmtId="0" fontId="27" fillId="14" borderId="90">
      <alignment horizontal="right" vertical="center"/>
    </xf>
    <xf numFmtId="4" fontId="31" fillId="0" borderId="98">
      <alignment horizontal="right" vertical="center"/>
    </xf>
    <xf numFmtId="0" fontId="75" fillId="89" borderId="89" applyNumberFormat="0" applyFont="0" applyAlignment="0" applyProtection="0"/>
    <xf numFmtId="0" fontId="65" fillId="46" borderId="57" applyNumberFormat="0" applyAlignment="0" applyProtection="0"/>
    <xf numFmtId="0" fontId="66" fillId="46" borderId="56" applyNumberFormat="0" applyAlignment="0" applyProtection="0"/>
    <xf numFmtId="49" fontId="31" fillId="0" borderId="91" applyNumberFormat="0" applyFont="0" applyFill="0" applyBorder="0" applyProtection="0">
      <alignment horizontal="left" vertical="center" indent="5"/>
    </xf>
    <xf numFmtId="0" fontId="67" fillId="0" borderId="0" applyNumberFormat="0" applyFill="0" applyBorder="0" applyAlignment="0" applyProtection="0"/>
    <xf numFmtId="0" fontId="27" fillId="14" borderId="90">
      <alignment horizontal="right" vertical="center"/>
    </xf>
    <xf numFmtId="0" fontId="68" fillId="0" borderId="0" applyNumberFormat="0" applyFill="0" applyBorder="0" applyAlignment="0" applyProtection="0"/>
    <xf numFmtId="0" fontId="10"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69"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69"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78" fillId="86" borderId="94"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69" fillId="58" borderId="0" applyNumberFormat="0" applyBorder="0" applyAlignment="0" applyProtection="0"/>
    <xf numFmtId="4" fontId="31" fillId="16" borderId="90"/>
    <xf numFmtId="0" fontId="8" fillId="59" borderId="0" applyNumberFormat="0" applyBorder="0" applyAlignment="0" applyProtection="0"/>
    <xf numFmtId="0" fontId="8" fillId="60" borderId="0" applyNumberFormat="0" applyBorder="0" applyAlignment="0" applyProtection="0"/>
    <xf numFmtId="0" fontId="69"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69" fillId="64" borderId="0" applyNumberFormat="0" applyBorder="0" applyAlignment="0" applyProtection="0"/>
    <xf numFmtId="0" fontId="27" fillId="14" borderId="98">
      <alignment horizontal="right" vertical="center"/>
    </xf>
    <xf numFmtId="49" fontId="31" fillId="0" borderId="91" applyNumberFormat="0" applyFont="0" applyFill="0" applyBorder="0" applyProtection="0">
      <alignment horizontal="left" vertical="center" indent="5"/>
    </xf>
    <xf numFmtId="0" fontId="31" fillId="0" borderId="90" applyNumberFormat="0" applyFill="0" applyAlignment="0" applyProtection="0"/>
    <xf numFmtId="0" fontId="78" fillId="86" borderId="94" applyNumberFormat="0" applyAlignment="0" applyProtection="0"/>
    <xf numFmtId="0" fontId="65" fillId="46" borderId="57" applyNumberFormat="0" applyAlignment="0" applyProtection="0"/>
    <xf numFmtId="0" fontId="93" fillId="73" borderId="87" applyNumberFormat="0" applyAlignment="0" applyProtection="0"/>
    <xf numFmtId="0" fontId="10" fillId="0" borderId="58" applyNumberFormat="0" applyFill="0" applyAlignment="0" applyProtection="0"/>
    <xf numFmtId="0" fontId="65" fillId="46" borderId="57" applyNumberFormat="0" applyAlignment="0" applyProtection="0"/>
    <xf numFmtId="0" fontId="81" fillId="86" borderId="87" applyNumberFormat="0" applyAlignment="0" applyProtection="0"/>
    <xf numFmtId="0" fontId="80" fillId="86" borderId="95" applyNumberFormat="0" applyAlignment="0" applyProtection="0"/>
    <xf numFmtId="49" fontId="31" fillId="0" borderId="99" applyNumberFormat="0" applyFont="0" applyFill="0" applyBorder="0" applyProtection="0">
      <alignment horizontal="left" vertical="center" indent="5"/>
    </xf>
    <xf numFmtId="0" fontId="81" fillId="86" borderId="95" applyNumberFormat="0" applyAlignment="0" applyProtection="0"/>
    <xf numFmtId="4" fontId="27" fillId="14" borderId="92">
      <alignment horizontal="right" vertical="center"/>
    </xf>
    <xf numFmtId="49" fontId="31" fillId="0" borderId="91" applyNumberFormat="0" applyFont="0" applyFill="0" applyBorder="0" applyProtection="0">
      <alignment horizontal="left" vertical="center" indent="5"/>
    </xf>
    <xf numFmtId="0" fontId="8" fillId="60" borderId="0" applyNumberFormat="0" applyBorder="0" applyAlignment="0" applyProtection="0"/>
    <xf numFmtId="49" fontId="31" fillId="0" borderId="91" applyNumberFormat="0" applyFont="0" applyFill="0" applyBorder="0" applyProtection="0">
      <alignment horizontal="left" vertical="center" indent="5"/>
    </xf>
    <xf numFmtId="0" fontId="31" fillId="14" borderId="101">
      <alignment horizontal="left" vertical="center" wrapText="1" indent="2"/>
    </xf>
    <xf numFmtId="0" fontId="75" fillId="89" borderId="97" applyNumberFormat="0" applyFont="0" applyAlignment="0" applyProtection="0"/>
    <xf numFmtId="4" fontId="31" fillId="16" borderId="90"/>
    <xf numFmtId="4" fontId="27" fillId="14" borderId="90">
      <alignment horizontal="right" vertical="center"/>
    </xf>
    <xf numFmtId="4" fontId="27" fillId="14" borderId="90">
      <alignment horizontal="right" vertical="center"/>
    </xf>
    <xf numFmtId="4" fontId="31" fillId="0" borderId="90" applyFill="0" applyBorder="0" applyProtection="0">
      <alignment horizontal="right" vertical="center"/>
    </xf>
    <xf numFmtId="0" fontId="27" fillId="9" borderId="90">
      <alignment horizontal="right" vertical="center"/>
    </xf>
    <xf numFmtId="0" fontId="27" fillId="14" borderId="90">
      <alignment horizontal="right" vertical="center"/>
    </xf>
    <xf numFmtId="0" fontId="69" fillId="58" borderId="0" applyNumberFormat="0" applyBorder="0" applyAlignment="0" applyProtection="0"/>
    <xf numFmtId="0" fontId="31" fillId="9" borderId="91">
      <alignment horizontal="left" vertical="center"/>
    </xf>
    <xf numFmtId="0" fontId="31" fillId="0" borderId="90" applyNumberFormat="0" applyFill="0" applyAlignment="0" applyProtection="0"/>
    <xf numFmtId="0" fontId="84" fillId="73" borderId="87" applyNumberFormat="0" applyAlignment="0" applyProtection="0"/>
    <xf numFmtId="0" fontId="69" fillId="64" borderId="0" applyNumberFormat="0" applyBorder="0" applyAlignment="0" applyProtection="0"/>
    <xf numFmtId="0" fontId="81" fillId="86" borderId="87" applyNumberFormat="0" applyAlignment="0" applyProtection="0"/>
    <xf numFmtId="4" fontId="27" fillId="14" borderId="98">
      <alignment horizontal="right" vertical="center"/>
    </xf>
    <xf numFmtId="0" fontId="100" fillId="0" borderId="88" applyNumberFormat="0" applyFill="0" applyAlignment="0" applyProtection="0"/>
    <xf numFmtId="0" fontId="85" fillId="0" borderId="88" applyNumberFormat="0" applyFill="0" applyAlignment="0" applyProtection="0"/>
    <xf numFmtId="0" fontId="81" fillId="86" borderId="87" applyNumberFormat="0" applyAlignment="0" applyProtection="0"/>
    <xf numFmtId="0" fontId="93" fillId="73" borderId="87" applyNumberFormat="0" applyAlignment="0" applyProtection="0"/>
    <xf numFmtId="0" fontId="81" fillId="86" borderId="80" applyNumberFormat="0" applyAlignment="0" applyProtection="0"/>
    <xf numFmtId="4" fontId="27" fillId="14" borderId="90">
      <alignment horizontal="right" vertical="center"/>
    </xf>
    <xf numFmtId="0" fontId="75" fillId="89" borderId="89" applyNumberFormat="0" applyFont="0" applyAlignment="0" applyProtection="0"/>
    <xf numFmtId="0" fontId="31" fillId="0" borderId="90">
      <alignment horizontal="right" vertical="center"/>
    </xf>
    <xf numFmtId="0" fontId="31" fillId="9" borderId="91">
      <alignment horizontal="left" vertical="center"/>
    </xf>
    <xf numFmtId="0" fontId="31" fillId="14" borderId="93">
      <alignment horizontal="left" vertical="center" wrapText="1" indent="2"/>
    </xf>
    <xf numFmtId="0" fontId="8" fillId="47" borderId="0" applyNumberFormat="0" applyBorder="0" applyAlignment="0" applyProtection="0"/>
    <xf numFmtId="0" fontId="31" fillId="16" borderId="90"/>
    <xf numFmtId="4" fontId="71" fillId="9" borderId="90">
      <alignment horizontal="right" vertical="center"/>
    </xf>
    <xf numFmtId="4" fontId="27" fillId="14" borderId="91">
      <alignment horizontal="right" vertical="center"/>
    </xf>
    <xf numFmtId="4" fontId="27" fillId="14" borderId="92">
      <alignment horizontal="right" vertical="center"/>
    </xf>
    <xf numFmtId="0" fontId="93" fillId="73" borderId="80" applyNumberFormat="0" applyAlignment="0" applyProtection="0"/>
    <xf numFmtId="4" fontId="27" fillId="14" borderId="90">
      <alignment horizontal="right" vertical="center"/>
    </xf>
    <xf numFmtId="0" fontId="8" fillId="57" borderId="0" applyNumberFormat="0" applyBorder="0" applyAlignment="0" applyProtection="0"/>
    <xf numFmtId="0" fontId="31" fillId="0" borderId="93">
      <alignment horizontal="left" vertical="center" wrapText="1" indent="2"/>
    </xf>
    <xf numFmtId="49" fontId="31" fillId="0" borderId="90" applyNumberFormat="0" applyFont="0" applyFill="0" applyBorder="0" applyProtection="0">
      <alignment horizontal="left" vertical="center" indent="2"/>
    </xf>
    <xf numFmtId="0" fontId="27" fillId="9" borderId="90">
      <alignment horizontal="right" vertical="center"/>
    </xf>
    <xf numFmtId="175" fontId="31" fillId="90" borderId="90" applyNumberFormat="0" applyFont="0" applyBorder="0" applyAlignment="0" applyProtection="0">
      <alignment horizontal="right" vertical="center"/>
    </xf>
    <xf numFmtId="0" fontId="81" fillId="86" borderId="87" applyNumberFormat="0" applyAlignment="0" applyProtection="0"/>
    <xf numFmtId="0" fontId="80" fillId="86" borderId="87" applyNumberFormat="0" applyAlignment="0" applyProtection="0"/>
    <xf numFmtId="4" fontId="31" fillId="16" borderId="90"/>
    <xf numFmtId="0" fontId="10" fillId="0" borderId="58" applyNumberFormat="0" applyFill="0" applyAlignment="0" applyProtection="0"/>
    <xf numFmtId="0" fontId="68" fillId="0" borderId="0" applyNumberFormat="0" applyFill="0" applyBorder="0" applyAlignment="0" applyProtection="0"/>
    <xf numFmtId="0" fontId="66" fillId="46" borderId="56" applyNumberFormat="0" applyAlignment="0" applyProtection="0"/>
    <xf numFmtId="0" fontId="65" fillId="46" borderId="57" applyNumberFormat="0" applyAlignment="0" applyProtection="0"/>
    <xf numFmtId="0" fontId="31" fillId="0" borderId="93">
      <alignment horizontal="left" vertical="center" wrapText="1" indent="2"/>
    </xf>
    <xf numFmtId="0" fontId="85" fillId="0" borderId="88" applyNumberFormat="0" applyFill="0" applyAlignment="0" applyProtection="0"/>
    <xf numFmtId="0" fontId="85" fillId="0" borderId="88" applyNumberFormat="0" applyFill="0" applyAlignment="0" applyProtection="0"/>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49" fontId="31" fillId="0" borderId="91" applyNumberFormat="0" applyFont="0" applyFill="0" applyBorder="0" applyProtection="0">
      <alignment horizontal="left" vertical="center" indent="5"/>
    </xf>
    <xf numFmtId="0" fontId="32" fillId="89" borderId="97" applyNumberFormat="0" applyFont="0" applyAlignment="0" applyProtection="0"/>
    <xf numFmtId="4" fontId="27" fillId="9" borderId="90">
      <alignment horizontal="right" vertical="center"/>
    </xf>
    <xf numFmtId="0" fontId="100" fillId="0" borderId="88" applyNumberFormat="0" applyFill="0" applyAlignment="0" applyProtection="0"/>
    <xf numFmtId="0" fontId="31" fillId="0" borderId="93">
      <alignment horizontal="left" vertical="center" wrapText="1" indent="2"/>
    </xf>
    <xf numFmtId="0" fontId="100" fillId="0" borderId="81" applyNumberFormat="0" applyFill="0" applyAlignment="0" applyProtection="0"/>
    <xf numFmtId="0" fontId="31" fillId="14" borderId="93">
      <alignment horizontal="left" vertical="center" wrapText="1" indent="2"/>
    </xf>
    <xf numFmtId="0" fontId="93" fillId="73" borderId="87" applyNumberFormat="0" applyAlignment="0" applyProtection="0"/>
    <xf numFmtId="4" fontId="31" fillId="0" borderId="90">
      <alignment horizontal="right" vertical="center"/>
    </xf>
    <xf numFmtId="0" fontId="32" fillId="89" borderId="89" applyNumberFormat="0" applyFont="0" applyAlignment="0" applyProtection="0"/>
    <xf numFmtId="0" fontId="80" fillId="86" borderId="87" applyNumberFormat="0" applyAlignment="0" applyProtection="0"/>
    <xf numFmtId="0" fontId="31" fillId="16" borderId="90"/>
    <xf numFmtId="0" fontId="8" fillId="47" borderId="0" applyNumberFormat="0" applyBorder="0" applyAlignment="0" applyProtection="0"/>
    <xf numFmtId="0" fontId="31" fillId="14" borderId="93">
      <alignment horizontal="left" vertical="center" wrapText="1" indent="2"/>
    </xf>
    <xf numFmtId="0" fontId="78" fillId="86" borderId="94" applyNumberFormat="0" applyAlignment="0" applyProtection="0"/>
    <xf numFmtId="49" fontId="31" fillId="0" borderId="90" applyNumberFormat="0" applyFont="0" applyFill="0" applyBorder="0" applyProtection="0">
      <alignment horizontal="left" vertical="center" indent="2"/>
    </xf>
    <xf numFmtId="0" fontId="27" fillId="14" borderId="90">
      <alignment horizontal="right" vertical="center"/>
    </xf>
    <xf numFmtId="0" fontId="31" fillId="14" borderId="93">
      <alignment horizontal="left" vertical="center" wrapText="1" indent="2"/>
    </xf>
    <xf numFmtId="4" fontId="27" fillId="14" borderId="92">
      <alignment horizontal="right" vertical="center"/>
    </xf>
    <xf numFmtId="0" fontId="8" fillId="47" borderId="0" applyNumberFormat="0" applyBorder="0" applyAlignment="0" applyProtection="0"/>
    <xf numFmtId="0" fontId="93" fillId="73" borderId="87" applyNumberFormat="0" applyAlignment="0" applyProtection="0"/>
    <xf numFmtId="4" fontId="27" fillId="9" borderId="90">
      <alignment horizontal="right" vertical="center"/>
    </xf>
    <xf numFmtId="0" fontId="84" fillId="73" borderId="87" applyNumberFormat="0" applyAlignment="0" applyProtection="0"/>
    <xf numFmtId="4" fontId="71" fillId="9" borderId="98">
      <alignment horizontal="right" vertical="center"/>
    </xf>
    <xf numFmtId="0" fontId="31" fillId="16" borderId="90"/>
    <xf numFmtId="0" fontId="71" fillId="9" borderId="90">
      <alignment horizontal="right" vertical="center"/>
    </xf>
    <xf numFmtId="0" fontId="27" fillId="14" borderId="90">
      <alignment horizontal="right" vertical="center"/>
    </xf>
    <xf numFmtId="0" fontId="31" fillId="14" borderId="93">
      <alignment horizontal="left" vertical="center" wrapText="1" indent="2"/>
    </xf>
    <xf numFmtId="4" fontId="27" fillId="14" borderId="91">
      <alignment horizontal="right" vertical="center"/>
    </xf>
    <xf numFmtId="0" fontId="100" fillId="0" borderId="88" applyNumberFormat="0" applyFill="0" applyAlignment="0" applyProtection="0"/>
    <xf numFmtId="0" fontId="31" fillId="0" borderId="93">
      <alignment horizontal="left" vertical="center" wrapText="1" indent="2"/>
    </xf>
    <xf numFmtId="4" fontId="31" fillId="0" borderId="90" applyFill="0" applyBorder="0" applyProtection="0">
      <alignment horizontal="right" vertical="center"/>
    </xf>
    <xf numFmtId="0" fontId="81" fillId="86" borderId="80" applyNumberFormat="0" applyAlignment="0" applyProtection="0"/>
    <xf numFmtId="0" fontId="71" fillId="9" borderId="90">
      <alignment horizontal="right" vertical="center"/>
    </xf>
    <xf numFmtId="0" fontId="84" fillId="73" borderId="95" applyNumberFormat="0" applyAlignment="0" applyProtection="0"/>
    <xf numFmtId="4" fontId="27" fillId="14" borderId="90">
      <alignment horizontal="right" vertical="center"/>
    </xf>
    <xf numFmtId="0" fontId="93" fillId="73" borderId="80" applyNumberFormat="0" applyAlignment="0" applyProtection="0"/>
    <xf numFmtId="4" fontId="71" fillId="9" borderId="90">
      <alignment horizontal="right" vertical="center"/>
    </xf>
    <xf numFmtId="0" fontId="31" fillId="9" borderId="91">
      <alignment horizontal="left" vertical="center"/>
    </xf>
    <xf numFmtId="0" fontId="75" fillId="89" borderId="82" applyNumberFormat="0" applyFont="0" applyAlignment="0" applyProtection="0"/>
    <xf numFmtId="0" fontId="97" fillId="86" borderId="79" applyNumberFormat="0" applyAlignment="0" applyProtection="0"/>
    <xf numFmtId="0" fontId="68" fillId="0" borderId="0" applyNumberFormat="0" applyFill="0" applyBorder="0" applyAlignment="0" applyProtection="0"/>
    <xf numFmtId="0" fontId="100" fillId="0" borderId="81" applyNumberFormat="0" applyFill="0" applyAlignment="0" applyProtection="0"/>
    <xf numFmtId="0" fontId="8" fillId="47" borderId="0" applyNumberFormat="0" applyBorder="0" applyAlignment="0" applyProtection="0"/>
    <xf numFmtId="0" fontId="69" fillId="52" borderId="0" applyNumberFormat="0" applyBorder="0" applyAlignment="0" applyProtection="0"/>
    <xf numFmtId="0" fontId="80" fillId="86" borderId="87" applyNumberFormat="0" applyAlignment="0" applyProtection="0"/>
    <xf numFmtId="0" fontId="27" fillId="9" borderId="90">
      <alignment horizontal="right" vertical="center"/>
    </xf>
    <xf numFmtId="0" fontId="93" fillId="73" borderId="87" applyNumberFormat="0" applyAlignment="0" applyProtection="0"/>
    <xf numFmtId="0" fontId="31" fillId="0" borderId="93">
      <alignment horizontal="left" vertical="center" wrapText="1" indent="2"/>
    </xf>
    <xf numFmtId="0" fontId="27" fillId="14" borderId="92">
      <alignment horizontal="right" vertical="center"/>
    </xf>
    <xf numFmtId="0" fontId="75" fillId="89" borderId="89" applyNumberFormat="0" applyFont="0" applyAlignment="0" applyProtection="0"/>
    <xf numFmtId="0" fontId="69" fillId="64" borderId="0" applyNumberFormat="0" applyBorder="0" applyAlignment="0" applyProtection="0"/>
    <xf numFmtId="49" fontId="29" fillId="0" borderId="90" applyNumberFormat="0" applyFill="0" applyBorder="0" applyProtection="0">
      <alignment horizontal="left" vertical="center"/>
    </xf>
    <xf numFmtId="0" fontId="32" fillId="89" borderId="89" applyNumberFormat="0" applyFont="0" applyAlignment="0" applyProtection="0"/>
    <xf numFmtId="0" fontId="69" fillId="61" borderId="0" applyNumberFormat="0" applyBorder="0" applyAlignment="0" applyProtection="0"/>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4" fontId="31" fillId="0" borderId="90" applyFill="0" applyBorder="0" applyProtection="0">
      <alignment horizontal="righ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49" fontId="31" fillId="0" borderId="90" applyNumberFormat="0" applyFont="0" applyFill="0" applyBorder="0" applyProtection="0">
      <alignment horizontal="left" vertical="center" indent="2"/>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78" fillId="86" borderId="94"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27" fillId="14" borderId="91">
      <alignment horizontal="right" vertical="center"/>
    </xf>
    <xf numFmtId="0" fontId="100" fillId="0" borderId="88" applyNumberFormat="0" applyFill="0" applyAlignment="0" applyProtection="0"/>
    <xf numFmtId="0" fontId="66" fillId="46" borderId="56" applyNumberFormat="0" applyAlignment="0" applyProtection="0"/>
    <xf numFmtId="0" fontId="75" fillId="89" borderId="89" applyNumberFormat="0" applyFont="0" applyAlignment="0" applyProtection="0"/>
    <xf numFmtId="4" fontId="31" fillId="0" borderId="90"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27" fillId="14" borderId="92">
      <alignment horizontal="right" vertical="center"/>
    </xf>
    <xf numFmtId="0" fontId="8" fillId="51" borderId="0" applyNumberFormat="0" applyBorder="0" applyAlignment="0" applyProtection="0"/>
    <xf numFmtId="0" fontId="27" fillId="14" borderId="90">
      <alignment horizontal="right" vertical="center"/>
    </xf>
    <xf numFmtId="0" fontId="97" fillId="86" borderId="94" applyNumberFormat="0" applyAlignment="0" applyProtection="0"/>
    <xf numFmtId="0" fontId="8" fillId="50" borderId="0" applyNumberFormat="0" applyBorder="0" applyAlignment="0" applyProtection="0"/>
    <xf numFmtId="0" fontId="80" fillId="86" borderId="87" applyNumberFormat="0" applyAlignment="0" applyProtection="0"/>
    <xf numFmtId="0" fontId="100" fillId="0" borderId="88" applyNumberFormat="0" applyFill="0" applyAlignment="0" applyProtection="0"/>
    <xf numFmtId="4" fontId="27" fillId="14" borderId="90">
      <alignment horizontal="right" vertical="center"/>
    </xf>
    <xf numFmtId="0" fontId="69" fillId="55" borderId="0" applyNumberFormat="0" applyBorder="0" applyAlignment="0" applyProtection="0"/>
    <xf numFmtId="0" fontId="31" fillId="0" borderId="90" applyNumberFormat="0" applyFill="0" applyAlignment="0" applyProtection="0"/>
    <xf numFmtId="0" fontId="8" fillId="56" borderId="0" applyNumberFormat="0" applyBorder="0" applyAlignment="0" applyProtection="0"/>
    <xf numFmtId="0" fontId="100" fillId="0" borderId="88" applyNumberFormat="0" applyFill="0" applyAlignment="0" applyProtection="0"/>
    <xf numFmtId="4" fontId="31" fillId="0" borderId="90">
      <alignment horizontal="right" vertical="center"/>
    </xf>
    <xf numFmtId="4" fontId="27" fillId="14" borderId="92">
      <alignment horizontal="right" vertical="center"/>
    </xf>
    <xf numFmtId="0" fontId="71" fillId="9" borderId="90">
      <alignment horizontal="right" vertical="center"/>
    </xf>
    <xf numFmtId="0" fontId="32" fillId="89" borderId="89" applyNumberFormat="0" applyFont="0" applyAlignment="0" applyProtection="0"/>
    <xf numFmtId="0" fontId="8" fillId="59" borderId="0" applyNumberFormat="0" applyBorder="0" applyAlignment="0" applyProtection="0"/>
    <xf numFmtId="0" fontId="93" fillId="73" borderId="87" applyNumberFormat="0" applyAlignment="0" applyProtection="0"/>
    <xf numFmtId="4" fontId="71" fillId="9" borderId="90">
      <alignment horizontal="right" vertical="center"/>
    </xf>
    <xf numFmtId="0" fontId="31" fillId="0" borderId="93">
      <alignment horizontal="left" vertical="center" wrapText="1" indent="2"/>
    </xf>
    <xf numFmtId="0" fontId="97" fillId="86" borderId="94" applyNumberFormat="0" applyAlignment="0" applyProtection="0"/>
    <xf numFmtId="0" fontId="75" fillId="89" borderId="89" applyNumberFormat="0" applyFont="0" applyAlignment="0" applyProtection="0"/>
    <xf numFmtId="0" fontId="84" fillId="73" borderId="87" applyNumberFormat="0" applyAlignment="0" applyProtection="0"/>
    <xf numFmtId="49" fontId="29" fillId="0" borderId="90" applyNumberFormat="0" applyFill="0" applyBorder="0" applyProtection="0">
      <alignment horizontal="left" vertical="center"/>
    </xf>
    <xf numFmtId="4" fontId="27" fillId="9" borderId="90">
      <alignment horizontal="right" vertical="center"/>
    </xf>
    <xf numFmtId="0" fontId="100" fillId="0" borderId="88" applyNumberFormat="0" applyFill="0" applyAlignment="0" applyProtection="0"/>
    <xf numFmtId="0" fontId="8" fillId="53" borderId="0" applyNumberFormat="0" applyBorder="0" applyAlignment="0" applyProtection="0"/>
    <xf numFmtId="0" fontId="97" fillId="86" borderId="94" applyNumberFormat="0" applyAlignment="0" applyProtection="0"/>
    <xf numFmtId="0" fontId="93" fillId="73" borderId="87" applyNumberFormat="0" applyAlignment="0" applyProtection="0"/>
    <xf numFmtId="0" fontId="8" fillId="51" borderId="0" applyNumberFormat="0" applyBorder="0" applyAlignment="0" applyProtection="0"/>
    <xf numFmtId="0" fontId="69" fillId="61" borderId="0" applyNumberFormat="0" applyBorder="0" applyAlignment="0" applyProtection="0"/>
    <xf numFmtId="0" fontId="8" fillId="47" borderId="0" applyNumberFormat="0" applyBorder="0" applyAlignment="0" applyProtection="0"/>
    <xf numFmtId="49" fontId="29" fillId="0" borderId="90" applyNumberFormat="0" applyFill="0" applyBorder="0" applyProtection="0">
      <alignment horizontal="left" vertical="center"/>
    </xf>
    <xf numFmtId="0" fontId="100" fillId="0" borderId="88" applyNumberFormat="0" applyFill="0" applyAlignment="0" applyProtection="0"/>
    <xf numFmtId="0" fontId="69" fillId="52" borderId="0" applyNumberFormat="0" applyBorder="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0" fontId="93" fillId="73" borderId="87" applyNumberFormat="0" applyAlignment="0" applyProtection="0"/>
    <xf numFmtId="0" fontId="31" fillId="9" borderId="91">
      <alignment horizontal="left" vertical="center"/>
    </xf>
    <xf numFmtId="0" fontId="81" fillId="86" borderId="87" applyNumberFormat="0" applyAlignment="0" applyProtection="0"/>
    <xf numFmtId="0" fontId="100" fillId="0" borderId="88" applyNumberFormat="0" applyFill="0" applyAlignment="0" applyProtection="0"/>
    <xf numFmtId="4" fontId="27" fillId="14" borderId="91">
      <alignment horizontal="right" vertical="center"/>
    </xf>
    <xf numFmtId="0" fontId="32" fillId="89" borderId="89" applyNumberFormat="0" applyFont="0" applyAlignment="0" applyProtection="0"/>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4" fontId="27" fillId="14" borderId="92">
      <alignment horizontal="right" vertical="center"/>
    </xf>
    <xf numFmtId="0" fontId="69" fillId="64" borderId="0" applyNumberFormat="0" applyBorder="0" applyAlignment="0" applyProtection="0"/>
    <xf numFmtId="0" fontId="100" fillId="0" borderId="88" applyNumberFormat="0" applyFill="0" applyAlignment="0" applyProtection="0"/>
    <xf numFmtId="0" fontId="84" fillId="73" borderId="87" applyNumberFormat="0" applyAlignment="0" applyProtection="0"/>
    <xf numFmtId="0" fontId="85" fillId="0" borderId="88" applyNumberFormat="0" applyFill="0" applyAlignment="0" applyProtection="0"/>
    <xf numFmtId="0" fontId="75" fillId="89" borderId="89" applyNumberFormat="0" applyFont="0" applyAlignment="0" applyProtection="0"/>
    <xf numFmtId="0" fontId="100" fillId="0" borderId="88" applyNumberFormat="0" applyFill="0" applyAlignment="0" applyProtection="0"/>
    <xf numFmtId="0" fontId="69" fillId="55" borderId="0" applyNumberFormat="0" applyBorder="0" applyAlignment="0" applyProtection="0"/>
    <xf numFmtId="0" fontId="75" fillId="89" borderId="89" applyNumberFormat="0" applyFont="0" applyAlignment="0" applyProtection="0"/>
    <xf numFmtId="0" fontId="31" fillId="0" borderId="90" applyNumberFormat="0" applyFill="0" applyAlignment="0" applyProtection="0"/>
    <xf numFmtId="49" fontId="31" fillId="0" borderId="91" applyNumberFormat="0" applyFont="0" applyFill="0" applyBorder="0" applyProtection="0">
      <alignment horizontal="left" vertical="center" indent="5"/>
    </xf>
    <xf numFmtId="0" fontId="31" fillId="0" borderId="90" applyNumberFormat="0" applyFill="0" applyAlignment="0" applyProtection="0"/>
    <xf numFmtId="4" fontId="31" fillId="0" borderId="90">
      <alignment horizontal="right" vertical="center"/>
    </xf>
    <xf numFmtId="4" fontId="31" fillId="0" borderId="90">
      <alignment horizontal="right" vertical="center"/>
    </xf>
    <xf numFmtId="0" fontId="27" fillId="14" borderId="90">
      <alignment horizontal="right" vertical="center"/>
    </xf>
    <xf numFmtId="0" fontId="31" fillId="14" borderId="93">
      <alignment horizontal="left" vertical="center" wrapText="1" indent="2"/>
    </xf>
    <xf numFmtId="0" fontId="93" fillId="73" borderId="87" applyNumberFormat="0" applyAlignment="0" applyProtection="0"/>
    <xf numFmtId="0" fontId="31" fillId="0" borderId="90">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175" fontId="31" fillId="90" borderId="90" applyNumberFormat="0" applyFont="0" applyBorder="0" applyAlignment="0" applyProtection="0">
      <alignment horizontal="right" vertical="center"/>
    </xf>
    <xf numFmtId="0" fontId="65" fillId="46" borderId="57" applyNumberFormat="0" applyAlignment="0" applyProtection="0"/>
    <xf numFmtId="0" fontId="27" fillId="14" borderId="92">
      <alignment horizontal="right" vertical="center"/>
    </xf>
    <xf numFmtId="0" fontId="81" fillId="86" borderId="87" applyNumberFormat="0" applyAlignment="0" applyProtection="0"/>
    <xf numFmtId="0" fontId="80" fillId="86" borderId="87" applyNumberFormat="0" applyAlignment="0" applyProtection="0"/>
    <xf numFmtId="0" fontId="100" fillId="0" borderId="88" applyNumberFormat="0" applyFill="0" applyAlignment="0" applyProtection="0"/>
    <xf numFmtId="0" fontId="100" fillId="0" borderId="88" applyNumberFormat="0" applyFill="0" applyAlignment="0" applyProtection="0"/>
    <xf numFmtId="0" fontId="32" fillId="89" borderId="89" applyNumberFormat="0" applyFont="0" applyAlignment="0" applyProtection="0"/>
    <xf numFmtId="0" fontId="69" fillId="61" borderId="0" applyNumberFormat="0" applyBorder="0" applyAlignment="0" applyProtection="0"/>
    <xf numFmtId="0" fontId="27" fillId="14" borderId="92">
      <alignment horizontal="right" vertical="center"/>
    </xf>
    <xf numFmtId="0" fontId="8" fillId="59" borderId="0" applyNumberFormat="0" applyBorder="0" applyAlignment="0" applyProtection="0"/>
    <xf numFmtId="0" fontId="27" fillId="14" borderId="91">
      <alignment horizontal="right" vertical="center"/>
    </xf>
    <xf numFmtId="0" fontId="75" fillId="89" borderId="97" applyNumberFormat="0" applyFont="0" applyAlignment="0" applyProtection="0"/>
    <xf numFmtId="4" fontId="27" fillId="9" borderId="90">
      <alignment horizontal="right" vertical="center"/>
    </xf>
    <xf numFmtId="4" fontId="27" fillId="14" borderId="90">
      <alignment horizontal="right" vertical="center"/>
    </xf>
    <xf numFmtId="0" fontId="67" fillId="0" borderId="0" applyNumberFormat="0" applyFill="0" applyBorder="0" applyAlignment="0" applyProtection="0"/>
    <xf numFmtId="4" fontId="27" fillId="14" borderId="90">
      <alignment horizontal="right" vertical="center"/>
    </xf>
    <xf numFmtId="0" fontId="84" fillId="73" borderId="80" applyNumberFormat="0" applyAlignment="0" applyProtection="0"/>
    <xf numFmtId="0" fontId="27" fillId="14" borderId="90">
      <alignment horizontal="right" vertical="center"/>
    </xf>
    <xf numFmtId="4" fontId="27" fillId="14" borderId="90">
      <alignment horizontal="right" vertical="center"/>
    </xf>
    <xf numFmtId="0" fontId="97" fillId="86" borderId="94" applyNumberFormat="0" applyAlignment="0" applyProtection="0"/>
    <xf numFmtId="4" fontId="27" fillId="14" borderId="90">
      <alignment horizontal="right" vertical="center"/>
    </xf>
    <xf numFmtId="0" fontId="31" fillId="0" borderId="90">
      <alignment horizontal="right" vertical="center"/>
    </xf>
    <xf numFmtId="0" fontId="8" fillId="48" borderId="0" applyNumberFormat="0" applyBorder="0" applyAlignment="0" applyProtection="0"/>
    <xf numFmtId="0" fontId="69" fillId="49" borderId="0" applyNumberFormat="0" applyBorder="0" applyAlignment="0" applyProtection="0"/>
    <xf numFmtId="0" fontId="67" fillId="0" borderId="0" applyNumberFormat="0" applyFill="0" applyBorder="0" applyAlignment="0" applyProtection="0"/>
    <xf numFmtId="0" fontId="31" fillId="0" borderId="93">
      <alignment horizontal="left" vertical="center" wrapText="1" indent="2"/>
    </xf>
    <xf numFmtId="0" fontId="31" fillId="16" borderId="90"/>
    <xf numFmtId="4" fontId="31" fillId="0" borderId="90" applyFill="0" applyBorder="0" applyProtection="0">
      <alignment horizontal="right" vertical="center"/>
    </xf>
    <xf numFmtId="0" fontId="81" fillId="86" borderId="87" applyNumberFormat="0" applyAlignment="0" applyProtection="0"/>
    <xf numFmtId="0" fontId="31" fillId="14" borderId="86">
      <alignment horizontal="left" vertical="center" wrapText="1" indent="2"/>
    </xf>
    <xf numFmtId="0" fontId="31" fillId="0" borderId="86">
      <alignment horizontal="left" vertical="center" wrapText="1" indent="2"/>
    </xf>
    <xf numFmtId="0" fontId="85" fillId="0" borderId="88" applyNumberFormat="0" applyFill="0" applyAlignment="0" applyProtection="0"/>
    <xf numFmtId="0" fontId="93" fillId="73" borderId="87" applyNumberFormat="0" applyAlignment="0" applyProtection="0"/>
    <xf numFmtId="0" fontId="31" fillId="0" borderId="90">
      <alignment horizontal="right" vertical="center"/>
    </xf>
    <xf numFmtId="49" fontId="31" fillId="0" borderId="90" applyNumberFormat="0" applyFont="0" applyFill="0" applyBorder="0" applyProtection="0">
      <alignment horizontal="left" vertical="center" indent="2"/>
    </xf>
    <xf numFmtId="0" fontId="80" fillId="86" borderId="87" applyNumberFormat="0" applyAlignment="0" applyProtection="0"/>
    <xf numFmtId="0" fontId="31" fillId="0" borderId="90">
      <alignment horizontal="right" vertical="center"/>
    </xf>
    <xf numFmtId="0" fontId="27" fillId="9" borderId="90">
      <alignment horizontal="right" vertical="center"/>
    </xf>
    <xf numFmtId="4" fontId="27" fillId="14" borderId="99">
      <alignment horizontal="right" vertical="center"/>
    </xf>
    <xf numFmtId="0" fontId="69" fillId="52" borderId="0" applyNumberFormat="0" applyBorder="0" applyAlignment="0" applyProtection="0"/>
    <xf numFmtId="4" fontId="31" fillId="0" borderId="90">
      <alignment horizontal="right" vertical="center"/>
    </xf>
    <xf numFmtId="175" fontId="31" fillId="90" borderId="90" applyNumberFormat="0" applyFont="0" applyBorder="0" applyAlignment="0" applyProtection="0">
      <alignment horizontal="right" vertical="center"/>
    </xf>
    <xf numFmtId="4" fontId="71" fillId="9" borderId="90">
      <alignment horizontal="right" vertical="center"/>
    </xf>
    <xf numFmtId="4" fontId="27" fillId="14" borderId="91">
      <alignment horizontal="right" vertical="center"/>
    </xf>
    <xf numFmtId="4" fontId="27" fillId="9" borderId="90">
      <alignment horizontal="right" vertical="center"/>
    </xf>
    <xf numFmtId="0" fontId="85" fillId="0" borderId="88" applyNumberFormat="0" applyFill="0" applyAlignment="0" applyProtection="0"/>
    <xf numFmtId="0" fontId="93" fillId="73" borderId="87" applyNumberFormat="0" applyAlignment="0" applyProtection="0"/>
    <xf numFmtId="0" fontId="31" fillId="16" borderId="90"/>
    <xf numFmtId="49" fontId="31" fillId="0" borderId="90" applyNumberFormat="0" applyFont="0" applyFill="0" applyBorder="0" applyProtection="0">
      <alignment horizontal="left" vertical="center" indent="2"/>
    </xf>
    <xf numFmtId="4" fontId="71" fillId="9" borderId="90">
      <alignment horizontal="right" vertical="center"/>
    </xf>
    <xf numFmtId="0" fontId="97" fillId="86" borderId="94" applyNumberFormat="0" applyAlignment="0" applyProtection="0"/>
    <xf numFmtId="0" fontId="93" fillId="73" borderId="95" applyNumberFormat="0" applyAlignment="0" applyProtection="0"/>
    <xf numFmtId="0" fontId="8" fillId="62" borderId="0" applyNumberFormat="0" applyBorder="0" applyAlignment="0" applyProtection="0"/>
    <xf numFmtId="49" fontId="29" fillId="0" borderId="90"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1" fillId="9" borderId="90">
      <alignment horizontal="right" vertical="center"/>
    </xf>
    <xf numFmtId="0" fontId="69" fillId="49" borderId="0" applyNumberFormat="0" applyBorder="0" applyAlignment="0" applyProtection="0"/>
    <xf numFmtId="0" fontId="31" fillId="14" borderId="101">
      <alignment horizontal="left" vertical="center" wrapText="1" indent="2"/>
    </xf>
    <xf numFmtId="0" fontId="69"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69" fillId="58"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85" fillId="0" borderId="88" applyNumberFormat="0" applyFill="0" applyAlignment="0" applyProtection="0"/>
    <xf numFmtId="0" fontId="31" fillId="14" borderId="93">
      <alignment horizontal="left" vertical="center" wrapText="1" indent="2"/>
    </xf>
    <xf numFmtId="0" fontId="78" fillId="86" borderId="94" applyNumberFormat="0" applyAlignment="0" applyProtection="0"/>
    <xf numFmtId="4" fontId="27" fillId="14" borderId="83">
      <alignment horizontal="right" vertical="center"/>
    </xf>
    <xf numFmtId="0" fontId="31" fillId="16" borderId="83"/>
    <xf numFmtId="0" fontId="80" fillId="86" borderId="80" applyNumberFormat="0" applyAlignment="0" applyProtection="0"/>
    <xf numFmtId="0" fontId="27" fillId="9" borderId="83">
      <alignment horizontal="right" vertical="center"/>
    </xf>
    <xf numFmtId="0" fontId="31" fillId="0" borderId="83">
      <alignment horizontal="right" vertical="center"/>
    </xf>
    <xf numFmtId="0" fontId="100" fillId="0" borderId="81" applyNumberFormat="0" applyFill="0" applyAlignment="0" applyProtection="0"/>
    <xf numFmtId="0" fontId="31" fillId="9" borderId="84">
      <alignment horizontal="left" vertical="center"/>
    </xf>
    <xf numFmtId="0" fontId="93" fillId="73" borderId="80" applyNumberFormat="0" applyAlignment="0" applyProtection="0"/>
    <xf numFmtId="175" fontId="31" fillId="90" borderId="83" applyNumberFormat="0" applyFont="0" applyBorder="0" applyAlignment="0" applyProtection="0">
      <alignment horizontal="right" vertical="center"/>
    </xf>
    <xf numFmtId="0" fontId="75" fillId="89" borderId="82" applyNumberFormat="0" applyFont="0" applyAlignment="0" applyProtection="0"/>
    <xf numFmtId="0" fontId="31" fillId="0" borderId="86">
      <alignment horizontal="left" vertical="center" wrapText="1" indent="2"/>
    </xf>
    <xf numFmtId="4" fontId="31" fillId="16" borderId="83"/>
    <xf numFmtId="49" fontId="29" fillId="0" borderId="83" applyNumberFormat="0" applyFill="0" applyBorder="0" applyProtection="0">
      <alignment horizontal="left" vertical="center"/>
    </xf>
    <xf numFmtId="0" fontId="31" fillId="0" borderId="83">
      <alignment horizontal="right" vertical="center"/>
    </xf>
    <xf numFmtId="4" fontId="27" fillId="14" borderId="85">
      <alignment horizontal="right" vertical="center"/>
    </xf>
    <xf numFmtId="4" fontId="27" fillId="14" borderId="83">
      <alignment horizontal="right" vertical="center"/>
    </xf>
    <xf numFmtId="4" fontId="27" fillId="14" borderId="83">
      <alignment horizontal="right" vertical="center"/>
    </xf>
    <xf numFmtId="0" fontId="71" fillId="9" borderId="83">
      <alignment horizontal="right" vertical="center"/>
    </xf>
    <xf numFmtId="0" fontId="27" fillId="9" borderId="83">
      <alignment horizontal="right" vertical="center"/>
    </xf>
    <xf numFmtId="49" fontId="31" fillId="0" borderId="83" applyNumberFormat="0" applyFont="0" applyFill="0" applyBorder="0" applyProtection="0">
      <alignment horizontal="left" vertical="center" indent="2"/>
    </xf>
    <xf numFmtId="0" fontId="93" fillId="73" borderId="80" applyNumberFormat="0" applyAlignment="0" applyProtection="0"/>
    <xf numFmtId="0" fontId="78" fillId="86" borderId="79" applyNumberFormat="0" applyAlignment="0" applyProtection="0"/>
    <xf numFmtId="49" fontId="31" fillId="0" borderId="83" applyNumberFormat="0" applyFont="0" applyFill="0" applyBorder="0" applyProtection="0">
      <alignment horizontal="left" vertical="center" indent="2"/>
    </xf>
    <xf numFmtId="0" fontId="84" fillId="73" borderId="80" applyNumberFormat="0" applyAlignment="0" applyProtection="0"/>
    <xf numFmtId="4" fontId="31" fillId="0" borderId="83" applyFill="0" applyBorder="0" applyProtection="0">
      <alignment horizontal="right" vertical="center"/>
    </xf>
    <xf numFmtId="0" fontId="81" fillId="86" borderId="80" applyNumberFormat="0" applyAlignment="0" applyProtection="0"/>
    <xf numFmtId="0" fontId="100" fillId="0" borderId="81" applyNumberFormat="0" applyFill="0" applyAlignment="0" applyProtection="0"/>
    <xf numFmtId="0" fontId="97" fillId="86" borderId="79" applyNumberFormat="0" applyAlignment="0" applyProtection="0"/>
    <xf numFmtId="0" fontId="31" fillId="0" borderId="83" applyNumberFormat="0" applyFill="0" applyAlignment="0" applyProtection="0"/>
    <xf numFmtId="4" fontId="31" fillId="0" borderId="83">
      <alignment horizontal="right" vertical="center"/>
    </xf>
    <xf numFmtId="0" fontId="31" fillId="0" borderId="83">
      <alignment horizontal="right" vertical="center"/>
    </xf>
    <xf numFmtId="0" fontId="93" fillId="73" borderId="80" applyNumberFormat="0" applyAlignment="0" applyProtection="0"/>
    <xf numFmtId="0" fontId="78" fillId="86" borderId="79" applyNumberFormat="0" applyAlignment="0" applyProtection="0"/>
    <xf numFmtId="0" fontId="80" fillId="86" borderId="80" applyNumberFormat="0" applyAlignment="0" applyProtection="0"/>
    <xf numFmtId="0" fontId="31" fillId="14" borderId="86">
      <alignment horizontal="left" vertical="center" wrapText="1" indent="2"/>
    </xf>
    <xf numFmtId="0" fontId="81" fillId="86" borderId="80" applyNumberFormat="0" applyAlignment="0" applyProtection="0"/>
    <xf numFmtId="0" fontId="81" fillId="86" borderId="80" applyNumberFormat="0" applyAlignment="0" applyProtection="0"/>
    <xf numFmtId="4" fontId="27" fillId="14" borderId="84">
      <alignment horizontal="right" vertical="center"/>
    </xf>
    <xf numFmtId="0" fontId="27" fillId="14" borderId="84">
      <alignment horizontal="right" vertical="center"/>
    </xf>
    <xf numFmtId="0" fontId="27" fillId="14" borderId="83">
      <alignment horizontal="right" vertical="center"/>
    </xf>
    <xf numFmtId="4" fontId="71" fillId="9" borderId="83">
      <alignment horizontal="right" vertical="center"/>
    </xf>
    <xf numFmtId="0" fontId="84" fillId="73" borderId="80" applyNumberFormat="0" applyAlignment="0" applyProtection="0"/>
    <xf numFmtId="0" fontId="85" fillId="0" borderId="81" applyNumberFormat="0" applyFill="0" applyAlignment="0" applyProtection="0"/>
    <xf numFmtId="0" fontId="100" fillId="0" borderId="81" applyNumberFormat="0" applyFill="0" applyAlignment="0" applyProtection="0"/>
    <xf numFmtId="0" fontId="75" fillId="89" borderId="82" applyNumberFormat="0" applyFont="0" applyAlignment="0" applyProtection="0"/>
    <xf numFmtId="0" fontId="93" fillId="73" borderId="80" applyNumberFormat="0" applyAlignment="0" applyProtection="0"/>
    <xf numFmtId="49" fontId="29" fillId="0" borderId="83" applyNumberFormat="0" applyFill="0" applyBorder="0" applyProtection="0">
      <alignment horizontal="left" vertical="center"/>
    </xf>
    <xf numFmtId="0" fontId="31" fillId="14" borderId="86">
      <alignment horizontal="left" vertical="center" wrapText="1" indent="2"/>
    </xf>
    <xf numFmtId="0" fontId="81" fillId="86" borderId="80" applyNumberFormat="0" applyAlignment="0" applyProtection="0"/>
    <xf numFmtId="0" fontId="31" fillId="0" borderId="86">
      <alignment horizontal="left" vertical="center" wrapText="1" indent="2"/>
    </xf>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4" fontId="31" fillId="16" borderId="83"/>
    <xf numFmtId="0" fontId="27" fillId="14" borderId="83">
      <alignment horizontal="right" vertical="center"/>
    </xf>
    <xf numFmtId="0" fontId="100" fillId="0" borderId="81" applyNumberFormat="0" applyFill="0" applyAlignment="0" applyProtection="0"/>
    <xf numFmtId="4" fontId="27" fillId="14" borderId="85">
      <alignment horizontal="right" vertical="center"/>
    </xf>
    <xf numFmtId="0" fontId="80" fillId="86" borderId="80" applyNumberFormat="0" applyAlignment="0" applyProtection="0"/>
    <xf numFmtId="0" fontId="27" fillId="14" borderId="84">
      <alignment horizontal="right" vertical="center"/>
    </xf>
    <xf numFmtId="0" fontId="81" fillId="86" borderId="80" applyNumberFormat="0" applyAlignment="0" applyProtection="0"/>
    <xf numFmtId="0" fontId="85" fillId="0" borderId="81" applyNumberFormat="0" applyFill="0" applyAlignment="0" applyProtection="0"/>
    <xf numFmtId="0" fontId="75" fillId="89" borderId="82" applyNumberFormat="0" applyFont="0" applyAlignment="0" applyProtection="0"/>
    <xf numFmtId="4" fontId="27" fillId="14" borderId="84">
      <alignment horizontal="right" vertical="center"/>
    </xf>
    <xf numFmtId="0" fontId="31" fillId="14" borderId="86">
      <alignment horizontal="left" vertical="center" wrapText="1" indent="2"/>
    </xf>
    <xf numFmtId="0" fontId="31" fillId="16" borderId="83"/>
    <xf numFmtId="175" fontId="31" fillId="90" borderId="83" applyNumberFormat="0" applyFont="0" applyBorder="0" applyAlignment="0" applyProtection="0">
      <alignment horizontal="right" vertical="center"/>
    </xf>
    <xf numFmtId="0" fontId="31" fillId="0" borderId="83" applyNumberFormat="0" applyFill="0" applyAlignment="0" applyProtection="0"/>
    <xf numFmtId="4" fontId="31" fillId="0" borderId="83" applyFill="0" applyBorder="0" applyProtection="0">
      <alignment horizontal="right" vertical="center"/>
    </xf>
    <xf numFmtId="4" fontId="27" fillId="9" borderId="83">
      <alignment horizontal="right" vertical="center"/>
    </xf>
    <xf numFmtId="0" fontId="85" fillId="0" borderId="81" applyNumberFormat="0" applyFill="0" applyAlignment="0" applyProtection="0"/>
    <xf numFmtId="49" fontId="29" fillId="0" borderId="83" applyNumberFormat="0" applyFill="0" applyBorder="0" applyProtection="0">
      <alignment horizontal="left" vertical="center"/>
    </xf>
    <xf numFmtId="49" fontId="31" fillId="0" borderId="84" applyNumberFormat="0" applyFont="0" applyFill="0" applyBorder="0" applyProtection="0">
      <alignment horizontal="left" vertical="center" indent="5"/>
    </xf>
    <xf numFmtId="0" fontId="31" fillId="9" borderId="84">
      <alignment horizontal="left" vertical="center"/>
    </xf>
    <xf numFmtId="0" fontId="81" fillId="86" borderId="80" applyNumberFormat="0" applyAlignment="0" applyProtection="0"/>
    <xf numFmtId="4" fontId="27" fillId="14" borderId="85">
      <alignment horizontal="right" vertical="center"/>
    </xf>
    <xf numFmtId="0" fontId="93" fillId="73"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27" fillId="14" borderId="83">
      <alignment horizontal="right" vertical="center"/>
    </xf>
    <xf numFmtId="0" fontId="32" fillId="89" borderId="82" applyNumberFormat="0" applyFont="0" applyAlignment="0" applyProtection="0"/>
    <xf numFmtId="4" fontId="31" fillId="0" borderId="83">
      <alignment horizontal="right" vertical="center"/>
    </xf>
    <xf numFmtId="0" fontId="100" fillId="0" borderId="81" applyNumberFormat="0" applyFill="0" applyAlignment="0" applyProtection="0"/>
    <xf numFmtId="0" fontId="27" fillId="14" borderId="83">
      <alignment horizontal="right" vertical="center"/>
    </xf>
    <xf numFmtId="0" fontId="27" fillId="14" borderId="83">
      <alignment horizontal="right" vertical="center"/>
    </xf>
    <xf numFmtId="4" fontId="71" fillId="9" borderId="83">
      <alignment horizontal="right" vertical="center"/>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32" fillId="89" borderId="82" applyNumberFormat="0" applyFont="0" applyAlignment="0" applyProtection="0"/>
    <xf numFmtId="0" fontId="75" fillId="89" borderId="82" applyNumberFormat="0" applyFont="0" applyAlignment="0" applyProtection="0"/>
    <xf numFmtId="0" fontId="31" fillId="0" borderId="83" applyNumberFormat="0" applyFill="0" applyAlignment="0" applyProtection="0"/>
    <xf numFmtId="0" fontId="85" fillId="0" borderId="81" applyNumberFormat="0" applyFill="0" applyAlignment="0" applyProtection="0"/>
    <xf numFmtId="0" fontId="100" fillId="0" borderId="81" applyNumberFormat="0" applyFill="0" applyAlignment="0" applyProtection="0"/>
    <xf numFmtId="0" fontId="84" fillId="73" borderId="80" applyNumberFormat="0" applyAlignment="0" applyProtection="0"/>
    <xf numFmtId="0" fontId="81" fillId="86" borderId="80" applyNumberFormat="0" applyAlignment="0" applyProtection="0"/>
    <xf numFmtId="4" fontId="71" fillId="9" borderId="83">
      <alignment horizontal="right" vertical="center"/>
    </xf>
    <xf numFmtId="0" fontId="27" fillId="9" borderId="83">
      <alignment horizontal="right" vertical="center"/>
    </xf>
    <xf numFmtId="175" fontId="31" fillId="90" borderId="83" applyNumberFormat="0" applyFont="0" applyBorder="0" applyAlignment="0" applyProtection="0">
      <alignment horizontal="right" vertical="center"/>
    </xf>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49" fontId="31" fillId="0" borderId="83" applyNumberFormat="0" applyFont="0" applyFill="0" applyBorder="0" applyProtection="0">
      <alignment horizontal="left" vertical="center" indent="2"/>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6">
      <alignment horizontal="left" vertical="center" wrapText="1" indent="2"/>
    </xf>
    <xf numFmtId="0" fontId="97" fillId="86" borderId="79" applyNumberFormat="0" applyAlignment="0" applyProtection="0"/>
    <xf numFmtId="0" fontId="27" fillId="14" borderId="85">
      <alignment horizontal="right" vertical="center"/>
    </xf>
    <xf numFmtId="0" fontId="84" fillId="73" borderId="80" applyNumberFormat="0" applyAlignment="0" applyProtection="0"/>
    <xf numFmtId="0" fontId="27" fillId="14" borderId="85">
      <alignment horizontal="right" vertical="center"/>
    </xf>
    <xf numFmtId="4" fontId="27" fillId="14" borderId="83">
      <alignment horizontal="right" vertical="center"/>
    </xf>
    <xf numFmtId="0" fontId="27" fillId="14" borderId="83">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0" fontId="31" fillId="16" borderId="83"/>
    <xf numFmtId="4" fontId="31" fillId="16" borderId="83"/>
    <xf numFmtId="4" fontId="27" fillId="14" borderId="83">
      <alignment horizontal="right" vertical="center"/>
    </xf>
    <xf numFmtId="0" fontId="71" fillId="9" borderId="83">
      <alignment horizontal="right" vertical="center"/>
    </xf>
    <xf numFmtId="0" fontId="84" fillId="73" borderId="80" applyNumberFormat="0" applyAlignment="0" applyProtection="0"/>
    <xf numFmtId="0" fontId="81" fillId="86" borderId="80" applyNumberFormat="0" applyAlignment="0" applyProtection="0"/>
    <xf numFmtId="4" fontId="31" fillId="0" borderId="83">
      <alignment horizontal="right" vertical="center"/>
    </xf>
    <xf numFmtId="0" fontId="31" fillId="14" borderId="86">
      <alignment horizontal="left" vertical="center" wrapText="1" indent="2"/>
    </xf>
    <xf numFmtId="0" fontId="31" fillId="0" borderId="86">
      <alignment horizontal="left" vertical="center" wrapText="1" indent="2"/>
    </xf>
    <xf numFmtId="0" fontId="97" fillId="86" borderId="79" applyNumberFormat="0" applyAlignment="0" applyProtection="0"/>
    <xf numFmtId="0" fontId="93" fillId="73" borderId="80" applyNumberFormat="0" applyAlignment="0" applyProtection="0"/>
    <xf numFmtId="0" fontId="80" fillId="86" borderId="80" applyNumberFormat="0" applyAlignment="0" applyProtection="0"/>
    <xf numFmtId="0" fontId="78" fillId="86" borderId="79" applyNumberFormat="0" applyAlignment="0" applyProtection="0"/>
    <xf numFmtId="0" fontId="27" fillId="14" borderId="85">
      <alignment horizontal="right" vertical="center"/>
    </xf>
    <xf numFmtId="0" fontId="71" fillId="9" borderId="83">
      <alignment horizontal="right" vertical="center"/>
    </xf>
    <xf numFmtId="4" fontId="27" fillId="9" borderId="83">
      <alignment horizontal="right" vertical="center"/>
    </xf>
    <xf numFmtId="4" fontId="27" fillId="14" borderId="83">
      <alignment horizontal="right" vertical="center"/>
    </xf>
    <xf numFmtId="49" fontId="31" fillId="0" borderId="84" applyNumberFormat="0" applyFont="0" applyFill="0" applyBorder="0" applyProtection="0">
      <alignment horizontal="left" vertical="center" indent="5"/>
    </xf>
    <xf numFmtId="4" fontId="31" fillId="0" borderId="83" applyFill="0" applyBorder="0" applyProtection="0">
      <alignment horizontal="right" vertical="center"/>
    </xf>
    <xf numFmtId="4" fontId="27" fillId="9" borderId="83">
      <alignment horizontal="right" vertical="center"/>
    </xf>
    <xf numFmtId="0" fontId="93" fillId="73" borderId="87" applyNumberFormat="0" applyAlignment="0" applyProtection="0"/>
    <xf numFmtId="0" fontId="93" fillId="73" borderId="80" applyNumberFormat="0" applyAlignment="0" applyProtection="0"/>
    <xf numFmtId="0" fontId="84" fillId="73" borderId="80" applyNumberFormat="0" applyAlignment="0" applyProtection="0"/>
    <xf numFmtId="0" fontId="80"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14" borderId="86">
      <alignment horizontal="left" vertical="center" wrapText="1" indent="2"/>
    </xf>
    <xf numFmtId="0" fontId="31" fillId="0" borderId="86">
      <alignment horizontal="left" vertical="center" wrapText="1" indent="2"/>
    </xf>
    <xf numFmtId="0" fontId="78" fillId="86" borderId="79" applyNumberFormat="0" applyAlignment="0" applyProtection="0"/>
    <xf numFmtId="0" fontId="80" fillId="86" borderId="80" applyNumberFormat="0" applyAlignment="0" applyProtection="0"/>
    <xf numFmtId="0" fontId="81" fillId="86" borderId="80" applyNumberFormat="0" applyAlignment="0" applyProtection="0"/>
    <xf numFmtId="0" fontId="84" fillId="73" borderId="80" applyNumberFormat="0" applyAlignment="0" applyProtection="0"/>
    <xf numFmtId="0" fontId="85" fillId="0" borderId="81" applyNumberFormat="0" applyFill="0" applyAlignment="0" applyProtection="0"/>
    <xf numFmtId="0" fontId="93" fillId="73" borderId="80" applyNumberFormat="0" applyAlignment="0" applyProtection="0"/>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81" fillId="86"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81" fillId="86" borderId="80" applyNumberFormat="0" applyAlignment="0" applyProtection="0"/>
    <xf numFmtId="0" fontId="93" fillId="73" borderId="80" applyNumberFormat="0" applyAlignment="0" applyProtection="0"/>
    <xf numFmtId="0" fontId="97" fillId="86" borderId="79" applyNumberFormat="0" applyAlignment="0" applyProtection="0"/>
    <xf numFmtId="0" fontId="100" fillId="0" borderId="81" applyNumberFormat="0" applyFill="0" applyAlignment="0" applyProtection="0"/>
    <xf numFmtId="0" fontId="8" fillId="53" borderId="0" applyNumberFormat="0" applyBorder="0" applyAlignment="0" applyProtection="0"/>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84" fillId="73" borderId="80" applyNumberFormat="0" applyAlignment="0" applyProtection="0"/>
    <xf numFmtId="0" fontId="31" fillId="0" borderId="83">
      <alignment horizontal="right" vertical="center"/>
    </xf>
    <xf numFmtId="4" fontId="31" fillId="0" borderId="83">
      <alignment horizontal="right" vertical="center"/>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3" applyNumberFormat="0" applyFill="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4" fontId="27" fillId="14" borderId="83">
      <alignment horizontal="right" vertical="center"/>
    </xf>
    <xf numFmtId="0" fontId="31" fillId="16" borderId="83"/>
    <xf numFmtId="0" fontId="80" fillId="86" borderId="80" applyNumberFormat="0" applyAlignment="0" applyProtection="0"/>
    <xf numFmtId="0" fontId="27" fillId="9" borderId="83">
      <alignment horizontal="right" vertical="center"/>
    </xf>
    <xf numFmtId="0" fontId="31" fillId="0" borderId="83">
      <alignment horizontal="right" vertical="center"/>
    </xf>
    <xf numFmtId="0" fontId="100" fillId="0" borderId="81" applyNumberFormat="0" applyFill="0" applyAlignment="0" applyProtection="0"/>
    <xf numFmtId="0" fontId="31" fillId="9" borderId="84">
      <alignment horizontal="left" vertical="center"/>
    </xf>
    <xf numFmtId="0" fontId="93" fillId="73" borderId="80" applyNumberFormat="0" applyAlignment="0" applyProtection="0"/>
    <xf numFmtId="175" fontId="31" fillId="90" borderId="83" applyNumberFormat="0" applyFont="0" applyBorder="0" applyAlignment="0" applyProtection="0">
      <alignment horizontal="right" vertical="center"/>
    </xf>
    <xf numFmtId="0" fontId="75" fillId="89" borderId="82" applyNumberFormat="0" applyFont="0" applyAlignment="0" applyProtection="0"/>
    <xf numFmtId="0" fontId="31" fillId="0" borderId="86">
      <alignment horizontal="left" vertical="center" wrapText="1" indent="2"/>
    </xf>
    <xf numFmtId="4" fontId="31" fillId="16" borderId="83"/>
    <xf numFmtId="49" fontId="29" fillId="0" borderId="83" applyNumberFormat="0" applyFill="0" applyBorder="0" applyProtection="0">
      <alignment horizontal="left" vertical="center"/>
    </xf>
    <xf numFmtId="0" fontId="31" fillId="0" borderId="83">
      <alignment horizontal="right" vertical="center"/>
    </xf>
    <xf numFmtId="4" fontId="27" fillId="14" borderId="85">
      <alignment horizontal="right" vertical="center"/>
    </xf>
    <xf numFmtId="4" fontId="27" fillId="14" borderId="83">
      <alignment horizontal="right" vertical="center"/>
    </xf>
    <xf numFmtId="4" fontId="27" fillId="14" borderId="83">
      <alignment horizontal="right" vertical="center"/>
    </xf>
    <xf numFmtId="0" fontId="71" fillId="9" borderId="83">
      <alignment horizontal="right" vertical="center"/>
    </xf>
    <xf numFmtId="0" fontId="27" fillId="9" borderId="83">
      <alignment horizontal="right" vertical="center"/>
    </xf>
    <xf numFmtId="49" fontId="31" fillId="0" borderId="83" applyNumberFormat="0" applyFont="0" applyFill="0" applyBorder="0" applyProtection="0">
      <alignment horizontal="left" vertical="center" indent="2"/>
    </xf>
    <xf numFmtId="0" fontId="93" fillId="73" borderId="80" applyNumberFormat="0" applyAlignment="0" applyProtection="0"/>
    <xf numFmtId="0" fontId="78" fillId="86" borderId="79" applyNumberFormat="0" applyAlignment="0" applyProtection="0"/>
    <xf numFmtId="49" fontId="31" fillId="0" borderId="83" applyNumberFormat="0" applyFont="0" applyFill="0" applyBorder="0" applyProtection="0">
      <alignment horizontal="left" vertical="center" indent="2"/>
    </xf>
    <xf numFmtId="0" fontId="84" fillId="73" borderId="80" applyNumberFormat="0" applyAlignment="0" applyProtection="0"/>
    <xf numFmtId="4" fontId="31" fillId="0" borderId="83" applyFill="0" applyBorder="0" applyProtection="0">
      <alignment horizontal="right" vertical="center"/>
    </xf>
    <xf numFmtId="0" fontId="81" fillId="86" borderId="80" applyNumberFormat="0" applyAlignment="0" applyProtection="0"/>
    <xf numFmtId="0" fontId="100" fillId="0" borderId="81" applyNumberFormat="0" applyFill="0" applyAlignment="0" applyProtection="0"/>
    <xf numFmtId="0" fontId="97" fillId="86" borderId="79" applyNumberFormat="0" applyAlignment="0" applyProtection="0"/>
    <xf numFmtId="0" fontId="31" fillId="0" borderId="83" applyNumberFormat="0" applyFill="0" applyAlignment="0" applyProtection="0"/>
    <xf numFmtId="4" fontId="31" fillId="0" borderId="83">
      <alignment horizontal="right" vertical="center"/>
    </xf>
    <xf numFmtId="0" fontId="31" fillId="0" borderId="83">
      <alignment horizontal="right" vertical="center"/>
    </xf>
    <xf numFmtId="0" fontId="93" fillId="73" borderId="80" applyNumberFormat="0" applyAlignment="0" applyProtection="0"/>
    <xf numFmtId="0" fontId="78" fillId="86" borderId="79" applyNumberFormat="0" applyAlignment="0" applyProtection="0"/>
    <xf numFmtId="0" fontId="80" fillId="86" borderId="80" applyNumberFormat="0" applyAlignment="0" applyProtection="0"/>
    <xf numFmtId="0" fontId="31" fillId="14" borderId="86">
      <alignment horizontal="left" vertical="center" wrapText="1" indent="2"/>
    </xf>
    <xf numFmtId="0" fontId="81" fillId="86" borderId="80" applyNumberFormat="0" applyAlignment="0" applyProtection="0"/>
    <xf numFmtId="0" fontId="81" fillId="86" borderId="80" applyNumberFormat="0" applyAlignment="0" applyProtection="0"/>
    <xf numFmtId="4" fontId="27" fillId="14" borderId="84">
      <alignment horizontal="right" vertical="center"/>
    </xf>
    <xf numFmtId="0" fontId="27" fillId="14" borderId="84">
      <alignment horizontal="right" vertical="center"/>
    </xf>
    <xf numFmtId="0" fontId="27" fillId="14" borderId="83">
      <alignment horizontal="right" vertical="center"/>
    </xf>
    <xf numFmtId="4" fontId="71" fillId="9" borderId="83">
      <alignment horizontal="right" vertical="center"/>
    </xf>
    <xf numFmtId="0" fontId="84" fillId="73" borderId="80" applyNumberFormat="0" applyAlignment="0" applyProtection="0"/>
    <xf numFmtId="0" fontId="85" fillId="0" borderId="81" applyNumberFormat="0" applyFill="0" applyAlignment="0" applyProtection="0"/>
    <xf numFmtId="0" fontId="100" fillId="0" borderId="81" applyNumberFormat="0" applyFill="0" applyAlignment="0" applyProtection="0"/>
    <xf numFmtId="0" fontId="75" fillId="89" borderId="82" applyNumberFormat="0" applyFont="0" applyAlignment="0" applyProtection="0"/>
    <xf numFmtId="0" fontId="93" fillId="73" borderId="80" applyNumberFormat="0" applyAlignment="0" applyProtection="0"/>
    <xf numFmtId="49" fontId="29" fillId="0" borderId="83" applyNumberFormat="0" applyFill="0" applyBorder="0" applyProtection="0">
      <alignment horizontal="left" vertical="center"/>
    </xf>
    <xf numFmtId="0" fontId="31" fillId="14" borderId="86">
      <alignment horizontal="left" vertical="center" wrapText="1" indent="2"/>
    </xf>
    <xf numFmtId="0" fontId="81" fillId="86" borderId="80" applyNumberFormat="0" applyAlignment="0" applyProtection="0"/>
    <xf numFmtId="0" fontId="31" fillId="0" borderId="86">
      <alignment horizontal="left" vertical="center" wrapText="1" indent="2"/>
    </xf>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4" fontId="31" fillId="16" borderId="83"/>
    <xf numFmtId="0" fontId="27" fillId="14" borderId="83">
      <alignment horizontal="right" vertical="center"/>
    </xf>
    <xf numFmtId="0" fontId="100" fillId="0" borderId="81" applyNumberFormat="0" applyFill="0" applyAlignment="0" applyProtection="0"/>
    <xf numFmtId="4" fontId="27" fillId="14" borderId="85">
      <alignment horizontal="right" vertical="center"/>
    </xf>
    <xf numFmtId="0" fontId="80" fillId="86" borderId="80" applyNumberFormat="0" applyAlignment="0" applyProtection="0"/>
    <xf numFmtId="0" fontId="27" fillId="14" borderId="84">
      <alignment horizontal="right" vertical="center"/>
    </xf>
    <xf numFmtId="0" fontId="81" fillId="86" borderId="80" applyNumberFormat="0" applyAlignment="0" applyProtection="0"/>
    <xf numFmtId="0" fontId="85" fillId="0" borderId="81" applyNumberFormat="0" applyFill="0" applyAlignment="0" applyProtection="0"/>
    <xf numFmtId="0" fontId="75" fillId="89" borderId="82" applyNumberFormat="0" applyFont="0" applyAlignment="0" applyProtection="0"/>
    <xf numFmtId="4" fontId="27" fillId="14" borderId="84">
      <alignment horizontal="right" vertical="center"/>
    </xf>
    <xf numFmtId="0" fontId="31" fillId="14" borderId="86">
      <alignment horizontal="left" vertical="center" wrapText="1" indent="2"/>
    </xf>
    <xf numFmtId="0" fontId="31" fillId="16" borderId="83"/>
    <xf numFmtId="175" fontId="31" fillId="90" borderId="83" applyNumberFormat="0" applyFont="0" applyBorder="0" applyAlignment="0" applyProtection="0">
      <alignment horizontal="right" vertical="center"/>
    </xf>
    <xf numFmtId="0" fontId="31" fillId="0" borderId="83" applyNumberFormat="0" applyFill="0" applyAlignment="0" applyProtection="0"/>
    <xf numFmtId="4" fontId="31" fillId="0" borderId="83" applyFill="0" applyBorder="0" applyProtection="0">
      <alignment horizontal="right" vertical="center"/>
    </xf>
    <xf numFmtId="4" fontId="27" fillId="9" borderId="83">
      <alignment horizontal="right" vertical="center"/>
    </xf>
    <xf numFmtId="0" fontId="85" fillId="0" borderId="81" applyNumberFormat="0" applyFill="0" applyAlignment="0" applyProtection="0"/>
    <xf numFmtId="49" fontId="29" fillId="0" borderId="83" applyNumberFormat="0" applyFill="0" applyBorder="0" applyProtection="0">
      <alignment horizontal="left" vertical="center"/>
    </xf>
    <xf numFmtId="49" fontId="31" fillId="0" borderId="84" applyNumberFormat="0" applyFont="0" applyFill="0" applyBorder="0" applyProtection="0">
      <alignment horizontal="left" vertical="center" indent="5"/>
    </xf>
    <xf numFmtId="0" fontId="31" fillId="9" borderId="84">
      <alignment horizontal="left" vertical="center"/>
    </xf>
    <xf numFmtId="0" fontId="81" fillId="86" borderId="80" applyNumberFormat="0" applyAlignment="0" applyProtection="0"/>
    <xf numFmtId="4" fontId="27" fillId="14" borderId="85">
      <alignment horizontal="right" vertical="center"/>
    </xf>
    <xf numFmtId="0" fontId="93" fillId="73"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27" fillId="14" borderId="83">
      <alignment horizontal="right" vertical="center"/>
    </xf>
    <xf numFmtId="0" fontId="32" fillId="89" borderId="82" applyNumberFormat="0" applyFont="0" applyAlignment="0" applyProtection="0"/>
    <xf numFmtId="4" fontId="31" fillId="0" borderId="83">
      <alignment horizontal="right" vertical="center"/>
    </xf>
    <xf numFmtId="0" fontId="100" fillId="0" borderId="81" applyNumberFormat="0" applyFill="0" applyAlignment="0" applyProtection="0"/>
    <xf numFmtId="0" fontId="27" fillId="14" borderId="83">
      <alignment horizontal="right" vertical="center"/>
    </xf>
    <xf numFmtId="0" fontId="27" fillId="14" borderId="83">
      <alignment horizontal="right" vertical="center"/>
    </xf>
    <xf numFmtId="4" fontId="71" fillId="9" borderId="83">
      <alignment horizontal="right" vertical="center"/>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32" fillId="89" borderId="82" applyNumberFormat="0" applyFont="0" applyAlignment="0" applyProtection="0"/>
    <xf numFmtId="0" fontId="75" fillId="89" borderId="82" applyNumberFormat="0" applyFont="0" applyAlignment="0" applyProtection="0"/>
    <xf numFmtId="0" fontId="31" fillId="0" borderId="83" applyNumberFormat="0" applyFill="0" applyAlignment="0" applyProtection="0"/>
    <xf numFmtId="0" fontId="85" fillId="0" borderId="81" applyNumberFormat="0" applyFill="0" applyAlignment="0" applyProtection="0"/>
    <xf numFmtId="0" fontId="100" fillId="0" borderId="81" applyNumberFormat="0" applyFill="0" applyAlignment="0" applyProtection="0"/>
    <xf numFmtId="0" fontId="84" fillId="73" borderId="80" applyNumberFormat="0" applyAlignment="0" applyProtection="0"/>
    <xf numFmtId="0" fontId="81" fillId="86" borderId="80" applyNumberFormat="0" applyAlignment="0" applyProtection="0"/>
    <xf numFmtId="4" fontId="71" fillId="9" borderId="83">
      <alignment horizontal="right" vertical="center"/>
    </xf>
    <xf numFmtId="0" fontId="27" fillId="9" borderId="83">
      <alignment horizontal="right" vertical="center"/>
    </xf>
    <xf numFmtId="175" fontId="31" fillId="90" borderId="83" applyNumberFormat="0" applyFont="0" applyBorder="0" applyAlignment="0" applyProtection="0">
      <alignment horizontal="right" vertical="center"/>
    </xf>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49" fontId="31" fillId="0" borderId="83" applyNumberFormat="0" applyFont="0" applyFill="0" applyBorder="0" applyProtection="0">
      <alignment horizontal="left" vertical="center" indent="2"/>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6">
      <alignment horizontal="left" vertical="center" wrapText="1" indent="2"/>
    </xf>
    <xf numFmtId="0" fontId="97" fillId="86" borderId="79" applyNumberFormat="0" applyAlignment="0" applyProtection="0"/>
    <xf numFmtId="0" fontId="27" fillId="14" borderId="85">
      <alignment horizontal="right" vertical="center"/>
    </xf>
    <xf numFmtId="0" fontId="84" fillId="73" borderId="80" applyNumberFormat="0" applyAlignment="0" applyProtection="0"/>
    <xf numFmtId="0" fontId="27" fillId="14" borderId="85">
      <alignment horizontal="right" vertical="center"/>
    </xf>
    <xf numFmtId="4" fontId="27" fillId="14" borderId="83">
      <alignment horizontal="right" vertical="center"/>
    </xf>
    <xf numFmtId="0" fontId="27" fillId="14" borderId="83">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0" fontId="31" fillId="16" borderId="83"/>
    <xf numFmtId="4" fontId="31" fillId="16" borderId="83"/>
    <xf numFmtId="4" fontId="27" fillId="14" borderId="83">
      <alignment horizontal="right" vertical="center"/>
    </xf>
    <xf numFmtId="0" fontId="71" fillId="9" borderId="83">
      <alignment horizontal="right" vertical="center"/>
    </xf>
    <xf numFmtId="0" fontId="84" fillId="73" borderId="80" applyNumberFormat="0" applyAlignment="0" applyProtection="0"/>
    <xf numFmtId="0" fontId="81" fillId="86" borderId="80" applyNumberFormat="0" applyAlignment="0" applyProtection="0"/>
    <xf numFmtId="4" fontId="31" fillId="0" borderId="83">
      <alignment horizontal="right" vertical="center"/>
    </xf>
    <xf numFmtId="0" fontId="31" fillId="14" borderId="86">
      <alignment horizontal="left" vertical="center" wrapText="1" indent="2"/>
    </xf>
    <xf numFmtId="0" fontId="31" fillId="0" borderId="86">
      <alignment horizontal="left" vertical="center" wrapText="1" indent="2"/>
    </xf>
    <xf numFmtId="0" fontId="97" fillId="86" borderId="79" applyNumberFormat="0" applyAlignment="0" applyProtection="0"/>
    <xf numFmtId="0" fontId="93" fillId="73" borderId="80" applyNumberFormat="0" applyAlignment="0" applyProtection="0"/>
    <xf numFmtId="0" fontId="80" fillId="86" borderId="80" applyNumberFormat="0" applyAlignment="0" applyProtection="0"/>
    <xf numFmtId="0" fontId="78" fillId="86" borderId="79" applyNumberFormat="0" applyAlignment="0" applyProtection="0"/>
    <xf numFmtId="0" fontId="27" fillId="14" borderId="85">
      <alignment horizontal="right" vertical="center"/>
    </xf>
    <xf numFmtId="0" fontId="71" fillId="9" borderId="83">
      <alignment horizontal="right" vertical="center"/>
    </xf>
    <xf numFmtId="4" fontId="27" fillId="9" borderId="83">
      <alignment horizontal="right" vertical="center"/>
    </xf>
    <xf numFmtId="4" fontId="27" fillId="14" borderId="83">
      <alignment horizontal="right" vertical="center"/>
    </xf>
    <xf numFmtId="49" fontId="31" fillId="0" borderId="84" applyNumberFormat="0" applyFont="0" applyFill="0" applyBorder="0" applyProtection="0">
      <alignment horizontal="left" vertical="center" indent="5"/>
    </xf>
    <xf numFmtId="4" fontId="31" fillId="0" borderId="83" applyFill="0" applyBorder="0" applyProtection="0">
      <alignment horizontal="right" vertical="center"/>
    </xf>
    <xf numFmtId="4" fontId="27" fillId="9" borderId="83">
      <alignment horizontal="right" vertical="center"/>
    </xf>
    <xf numFmtId="0" fontId="93" fillId="73" borderId="80" applyNumberFormat="0" applyAlignment="0" applyProtection="0"/>
    <xf numFmtId="0" fontId="84" fillId="73" borderId="80" applyNumberFormat="0" applyAlignment="0" applyProtection="0"/>
    <xf numFmtId="0" fontId="80"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14" borderId="86">
      <alignment horizontal="left" vertical="center" wrapText="1" indent="2"/>
    </xf>
    <xf numFmtId="0" fontId="78" fillId="86" borderId="94" applyNumberFormat="0" applyAlignment="0" applyProtection="0"/>
    <xf numFmtId="0" fontId="97" fillId="86" borderId="94" applyNumberFormat="0" applyAlignment="0" applyProtection="0"/>
    <xf numFmtId="0" fontId="27" fillId="14" borderId="92">
      <alignment horizontal="right" vertical="center"/>
    </xf>
    <xf numFmtId="0" fontId="80" fillId="86" borderId="87" applyNumberFormat="0" applyAlignment="0" applyProtection="0"/>
    <xf numFmtId="4" fontId="27" fillId="14" borderId="90">
      <alignment horizontal="right" vertical="center"/>
    </xf>
    <xf numFmtId="4" fontId="31" fillId="16" borderId="90"/>
    <xf numFmtId="4" fontId="31" fillId="16" borderId="90"/>
    <xf numFmtId="0" fontId="27" fillId="14" borderId="90">
      <alignment horizontal="right" vertical="center"/>
    </xf>
    <xf numFmtId="0" fontId="27" fillId="14" borderId="90">
      <alignment horizontal="right" vertical="center"/>
    </xf>
    <xf numFmtId="0" fontId="31" fillId="16" borderId="90"/>
    <xf numFmtId="0" fontId="27" fillId="14" borderId="92">
      <alignment horizontal="right" vertical="center"/>
    </xf>
    <xf numFmtId="0" fontId="27" fillId="14" borderId="92">
      <alignment horizontal="right" vertical="center"/>
    </xf>
    <xf numFmtId="0" fontId="80" fillId="86" borderId="87" applyNumberFormat="0" applyAlignment="0" applyProtection="0"/>
    <xf numFmtId="0" fontId="27" fillId="14" borderId="91">
      <alignment horizontal="right" vertical="center"/>
    </xf>
    <xf numFmtId="0" fontId="31" fillId="0" borderId="90">
      <alignment horizontal="right" vertical="center"/>
    </xf>
    <xf numFmtId="4" fontId="31" fillId="0" borderId="90">
      <alignment horizontal="right" vertical="center"/>
    </xf>
    <xf numFmtId="0" fontId="100" fillId="0" borderId="88" applyNumberFormat="0" applyFill="0" applyAlignment="0" applyProtection="0"/>
    <xf numFmtId="0" fontId="81" fillId="86" borderId="87" applyNumberFormat="0" applyAlignment="0" applyProtection="0"/>
    <xf numFmtId="0" fontId="100" fillId="0" borderId="88" applyNumberFormat="0" applyFill="0" applyAlignment="0" applyProtection="0"/>
    <xf numFmtId="0" fontId="81" fillId="86" borderId="87" applyNumberFormat="0" applyAlignment="0" applyProtection="0"/>
    <xf numFmtId="49" fontId="29" fillId="0" borderId="90" applyNumberFormat="0" applyFill="0" applyBorder="0" applyProtection="0">
      <alignment horizontal="left" vertical="center"/>
    </xf>
    <xf numFmtId="0" fontId="75" fillId="89" borderId="89" applyNumberFormat="0" applyFont="0" applyAlignment="0" applyProtection="0"/>
    <xf numFmtId="0" fontId="27" fillId="9" borderId="90">
      <alignment horizontal="right" vertical="center"/>
    </xf>
    <xf numFmtId="0" fontId="27" fillId="14" borderId="90">
      <alignment horizontal="right" vertical="center"/>
    </xf>
    <xf numFmtId="0" fontId="81" fillId="86" borderId="87" applyNumberFormat="0" applyAlignment="0" applyProtection="0"/>
    <xf numFmtId="0" fontId="85" fillId="0" borderId="88" applyNumberFormat="0" applyFill="0" applyAlignment="0" applyProtection="0"/>
    <xf numFmtId="4" fontId="31" fillId="0" borderId="90" applyFill="0" applyBorder="0" applyProtection="0">
      <alignment horizontal="right" vertical="center"/>
    </xf>
    <xf numFmtId="0" fontId="93" fillId="73" borderId="95" applyNumberFormat="0" applyAlignment="0" applyProtection="0"/>
    <xf numFmtId="0" fontId="10" fillId="0" borderId="58" applyNumberFormat="0" applyFill="0" applyAlignment="0" applyProtection="0"/>
    <xf numFmtId="0" fontId="31" fillId="14" borderId="93">
      <alignment horizontal="left" vertical="center" wrapText="1" indent="2"/>
    </xf>
    <xf numFmtId="0" fontId="10" fillId="0" borderId="58" applyNumberFormat="0" applyFill="0" applyAlignment="0" applyProtection="0"/>
    <xf numFmtId="0" fontId="8" fillId="59" borderId="0" applyNumberFormat="0" applyBorder="0" applyAlignment="0" applyProtection="0"/>
    <xf numFmtId="49" fontId="31" fillId="0" borderId="98" applyNumberFormat="0" applyFont="0" applyFill="0" applyBorder="0" applyProtection="0">
      <alignment horizontal="left" vertical="center" indent="2"/>
    </xf>
    <xf numFmtId="0" fontId="69" fillId="64" borderId="0" applyNumberFormat="0" applyBorder="0" applyAlignment="0" applyProtection="0"/>
    <xf numFmtId="4" fontId="27" fillId="14" borderId="90">
      <alignment horizontal="right" vertical="center"/>
    </xf>
    <xf numFmtId="0" fontId="93" fillId="73" borderId="87" applyNumberFormat="0" applyAlignment="0" applyProtection="0"/>
    <xf numFmtId="0" fontId="81" fillId="86" borderId="87" applyNumberFormat="0" applyAlignment="0" applyProtection="0"/>
    <xf numFmtId="0" fontId="80" fillId="86" borderId="87" applyNumberFormat="0" applyAlignment="0" applyProtection="0"/>
    <xf numFmtId="0" fontId="31" fillId="9" borderId="91">
      <alignment horizontal="left" vertical="center"/>
    </xf>
    <xf numFmtId="0" fontId="8" fillId="53" borderId="0" applyNumberFormat="0" applyBorder="0" applyAlignment="0" applyProtection="0"/>
    <xf numFmtId="0" fontId="27" fillId="14" borderId="90">
      <alignment horizontal="right" vertical="center"/>
    </xf>
    <xf numFmtId="0" fontId="68" fillId="0" borderId="0" applyNumberFormat="0" applyFill="0" applyBorder="0" applyAlignment="0" applyProtection="0"/>
    <xf numFmtId="175" fontId="31" fillId="90" borderId="98" applyNumberFormat="0" applyFont="0" applyBorder="0" applyAlignment="0" applyProtection="0">
      <alignment horizontal="right" vertical="center"/>
    </xf>
    <xf numFmtId="0" fontId="69" fillId="49" borderId="0" applyNumberFormat="0" applyBorder="0" applyAlignment="0" applyProtection="0"/>
    <xf numFmtId="175" fontId="31" fillId="90" borderId="90" applyNumberFormat="0" applyFont="0" applyBorder="0" applyAlignment="0" applyProtection="0">
      <alignment horizontal="right" vertical="center"/>
    </xf>
    <xf numFmtId="0" fontId="66" fillId="46" borderId="56" applyNumberFormat="0" applyAlignment="0" applyProtection="0"/>
    <xf numFmtId="0" fontId="66" fillId="46" borderId="56" applyNumberFormat="0" applyAlignment="0" applyProtection="0"/>
    <xf numFmtId="0" fontId="31" fillId="0" borderId="93">
      <alignment horizontal="left" vertical="center" wrapText="1" indent="2"/>
    </xf>
    <xf numFmtId="175" fontId="31" fillId="90" borderId="90" applyNumberFormat="0" applyFont="0" applyBorder="0" applyAlignment="0" applyProtection="0">
      <alignment horizontal="right" vertical="center"/>
    </xf>
    <xf numFmtId="4" fontId="31" fillId="0" borderId="90" applyFill="0" applyBorder="0" applyProtection="0">
      <alignment horizontal="right" vertical="center"/>
    </xf>
    <xf numFmtId="0" fontId="68" fillId="0" borderId="0" applyNumberFormat="0" applyFill="0" applyBorder="0" applyAlignment="0" applyProtection="0"/>
    <xf numFmtId="0" fontId="93" fillId="73" borderId="87" applyNumberFormat="0" applyAlignment="0" applyProtection="0"/>
    <xf numFmtId="0" fontId="31" fillId="0" borderId="93">
      <alignment horizontal="left" vertical="center" wrapText="1" indent="2"/>
    </xf>
    <xf numFmtId="0" fontId="31" fillId="16" borderId="90"/>
    <xf numFmtId="0" fontId="100" fillId="0" borderId="96" applyNumberFormat="0" applyFill="0" applyAlignment="0" applyProtection="0"/>
    <xf numFmtId="0" fontId="31" fillId="0" borderId="90">
      <alignment horizontal="right" vertical="center"/>
    </xf>
    <xf numFmtId="0" fontId="31" fillId="16" borderId="90"/>
    <xf numFmtId="0" fontId="75" fillId="89" borderId="89" applyNumberFormat="0" applyFont="0" applyAlignment="0" applyProtection="0"/>
    <xf numFmtId="49" fontId="29" fillId="0" borderId="90" applyNumberFormat="0" applyFill="0" applyBorder="0" applyProtection="0">
      <alignment horizontal="left" vertical="center"/>
    </xf>
    <xf numFmtId="0" fontId="31" fillId="0" borderId="93">
      <alignment horizontal="left" vertical="center" wrapText="1" indent="2"/>
    </xf>
    <xf numFmtId="0" fontId="81" fillId="86" borderId="87" applyNumberFormat="0" applyAlignment="0" applyProtection="0"/>
    <xf numFmtId="49" fontId="31" fillId="0" borderId="90" applyNumberFormat="0" applyFont="0" applyFill="0" applyBorder="0" applyProtection="0">
      <alignment horizontal="left" vertical="center" indent="2"/>
    </xf>
    <xf numFmtId="0" fontId="31" fillId="14" borderId="93">
      <alignment horizontal="left" vertical="center" wrapText="1" indent="2"/>
    </xf>
    <xf numFmtId="0" fontId="97" fillId="86" borderId="94" applyNumberFormat="0" applyAlignment="0" applyProtection="0"/>
    <xf numFmtId="0" fontId="8" fillId="50" borderId="0" applyNumberFormat="0" applyBorder="0" applyAlignment="0" applyProtection="0"/>
    <xf numFmtId="0" fontId="10" fillId="0" borderId="58" applyNumberFormat="0" applyFill="0" applyAlignment="0" applyProtection="0"/>
    <xf numFmtId="0" fontId="71" fillId="9" borderId="90">
      <alignment horizontal="right" vertical="center"/>
    </xf>
    <xf numFmtId="0" fontId="8" fillId="63" borderId="0" applyNumberFormat="0" applyBorder="0" applyAlignment="0" applyProtection="0"/>
    <xf numFmtId="0" fontId="84" fillId="73" borderId="87" applyNumberFormat="0" applyAlignment="0" applyProtection="0"/>
    <xf numFmtId="4" fontId="71" fillId="9" borderId="90">
      <alignment horizontal="right" vertical="center"/>
    </xf>
    <xf numFmtId="0" fontId="84" fillId="73" borderId="87" applyNumberFormat="0" applyAlignment="0" applyProtection="0"/>
    <xf numFmtId="0" fontId="69" fillId="58" borderId="0" applyNumberFormat="0" applyBorder="0" applyAlignment="0" applyProtection="0"/>
    <xf numFmtId="0" fontId="80" fillId="86" borderId="87" applyNumberFormat="0" applyAlignment="0" applyProtection="0"/>
    <xf numFmtId="0" fontId="78" fillId="86" borderId="94" applyNumberFormat="0" applyAlignment="0" applyProtection="0"/>
    <xf numFmtId="0" fontId="8" fillId="54" borderId="0" applyNumberFormat="0" applyBorder="0" applyAlignment="0" applyProtection="0"/>
    <xf numFmtId="0" fontId="31" fillId="16" borderId="90"/>
    <xf numFmtId="0" fontId="27" fillId="14" borderId="90">
      <alignment horizontal="right" vertical="center"/>
    </xf>
    <xf numFmtId="0" fontId="71" fillId="9" borderId="90">
      <alignment horizontal="right" vertical="center"/>
    </xf>
    <xf numFmtId="0" fontId="97" fillId="86" borderId="94" applyNumberFormat="0" applyAlignment="0" applyProtection="0"/>
    <xf numFmtId="0" fontId="85" fillId="0" borderId="96" applyNumberFormat="0" applyFill="0" applyAlignment="0" applyProtection="0"/>
    <xf numFmtId="4" fontId="27" fillId="9" borderId="90">
      <alignment horizontal="right" vertical="center"/>
    </xf>
    <xf numFmtId="0" fontId="8" fillId="63" borderId="0" applyNumberFormat="0" applyBorder="0" applyAlignment="0" applyProtection="0"/>
    <xf numFmtId="0" fontId="85" fillId="0" borderId="88" applyNumberFormat="0" applyFill="0" applyAlignment="0" applyProtection="0"/>
    <xf numFmtId="0" fontId="85" fillId="0" borderId="88" applyNumberFormat="0" applyFill="0" applyAlignment="0" applyProtection="0"/>
    <xf numFmtId="0" fontId="97" fillId="86" borderId="94" applyNumberFormat="0" applyAlignment="0" applyProtection="0"/>
    <xf numFmtId="4" fontId="31" fillId="16" borderId="90"/>
    <xf numFmtId="0" fontId="69" fillId="52" borderId="0" applyNumberFormat="0" applyBorder="0" applyAlignment="0" applyProtection="0"/>
    <xf numFmtId="0" fontId="8" fillId="50" borderId="0" applyNumberFormat="0" applyBorder="0" applyAlignment="0" applyProtection="0"/>
    <xf numFmtId="0" fontId="27" fillId="14" borderId="92">
      <alignment horizontal="right" vertical="center"/>
    </xf>
    <xf numFmtId="0" fontId="67" fillId="0" borderId="0" applyNumberFormat="0" applyFill="0" applyBorder="0" applyAlignment="0" applyProtection="0"/>
    <xf numFmtId="0" fontId="78" fillId="86" borderId="94" applyNumberFormat="0" applyAlignment="0" applyProtection="0"/>
    <xf numFmtId="0" fontId="27" fillId="9" borderId="90">
      <alignment horizontal="right" vertical="center"/>
    </xf>
    <xf numFmtId="4" fontId="31" fillId="0" borderId="90">
      <alignment horizontal="right" vertical="center"/>
    </xf>
    <xf numFmtId="0" fontId="8" fillId="57" borderId="0" applyNumberFormat="0" applyBorder="0" applyAlignment="0" applyProtection="0"/>
    <xf numFmtId="0" fontId="31" fillId="0" borderId="101">
      <alignment horizontal="left" vertical="center" wrapText="1" indent="2"/>
    </xf>
    <xf numFmtId="49" fontId="31" fillId="0" borderId="90" applyNumberFormat="0" applyFont="0" applyFill="0" applyBorder="0" applyProtection="0">
      <alignment horizontal="left" vertical="center" indent="2"/>
    </xf>
    <xf numFmtId="0" fontId="31" fillId="14" borderId="93">
      <alignment horizontal="left" vertical="center" wrapText="1" indent="2"/>
    </xf>
    <xf numFmtId="0" fontId="27" fillId="14" borderId="91">
      <alignment horizontal="right" vertical="center"/>
    </xf>
    <xf numFmtId="4" fontId="31" fillId="16" borderId="90"/>
    <xf numFmtId="0" fontId="75" fillId="89" borderId="89" applyNumberFormat="0" applyFont="0" applyAlignment="0" applyProtection="0"/>
    <xf numFmtId="0" fontId="69" fillId="55" borderId="0" applyNumberFormat="0" applyBorder="0" applyAlignment="0" applyProtection="0"/>
    <xf numFmtId="4" fontId="27" fillId="14" borderId="90">
      <alignment horizontal="right" vertical="center"/>
    </xf>
    <xf numFmtId="0" fontId="69" fillId="49" borderId="0" applyNumberFormat="0" applyBorder="0" applyAlignment="0" applyProtection="0"/>
    <xf numFmtId="0" fontId="93" fillId="73" borderId="87" applyNumberFormat="0" applyAlignment="0" applyProtection="0"/>
    <xf numFmtId="0" fontId="78" fillId="86" borderId="94" applyNumberFormat="0" applyAlignment="0" applyProtection="0"/>
    <xf numFmtId="0" fontId="100" fillId="0" borderId="88" applyNumberFormat="0" applyFill="0" applyAlignment="0" applyProtection="0"/>
    <xf numFmtId="4" fontId="27" fillId="14" borderId="91">
      <alignment horizontal="right" vertical="center"/>
    </xf>
    <xf numFmtId="0" fontId="8" fillId="51" borderId="0" applyNumberFormat="0" applyBorder="0" applyAlignment="0" applyProtection="0"/>
    <xf numFmtId="4" fontId="71" fillId="9" borderId="90">
      <alignment horizontal="right" vertical="center"/>
    </xf>
    <xf numFmtId="0" fontId="27" fillId="14" borderId="90">
      <alignment horizontal="right" vertical="center"/>
    </xf>
    <xf numFmtId="0" fontId="69" fillId="52" borderId="0" applyNumberFormat="0" applyBorder="0" applyAlignment="0" applyProtection="0"/>
    <xf numFmtId="0" fontId="93" fillId="73" borderId="95" applyNumberFormat="0" applyAlignment="0" applyProtection="0"/>
    <xf numFmtId="0" fontId="8" fillId="59" borderId="0" applyNumberFormat="0" applyBorder="0" applyAlignment="0" applyProtection="0"/>
    <xf numFmtId="0" fontId="8" fillId="50" borderId="0" applyNumberFormat="0" applyBorder="0" applyAlignment="0" applyProtection="0"/>
    <xf numFmtId="0" fontId="80" fillId="86" borderId="87" applyNumberFormat="0" applyAlignment="0" applyProtection="0"/>
    <xf numFmtId="0" fontId="69" fillId="58" borderId="0" applyNumberFormat="0" applyBorder="0" applyAlignment="0" applyProtection="0"/>
    <xf numFmtId="0" fontId="27" fillId="9" borderId="90">
      <alignment horizontal="right" vertical="center"/>
    </xf>
    <xf numFmtId="0" fontId="81" fillId="86" borderId="87" applyNumberFormat="0" applyAlignment="0" applyProtection="0"/>
    <xf numFmtId="4" fontId="31" fillId="0" borderId="90" applyFill="0" applyBorder="0" applyProtection="0">
      <alignment horizontal="right" vertical="center"/>
    </xf>
    <xf numFmtId="0" fontId="31" fillId="14" borderId="93">
      <alignment horizontal="left" vertical="center" wrapText="1" indent="2"/>
    </xf>
    <xf numFmtId="4" fontId="31" fillId="16" borderId="90"/>
    <xf numFmtId="0" fontId="65" fillId="46" borderId="57" applyNumberFormat="0" applyAlignment="0" applyProtection="0"/>
    <xf numFmtId="0" fontId="81" fillId="86" borderId="87" applyNumberFormat="0" applyAlignment="0" applyProtection="0"/>
    <xf numFmtId="0" fontId="81" fillId="86" borderId="87" applyNumberFormat="0" applyAlignment="0" applyProtection="0"/>
    <xf numFmtId="0" fontId="8" fillId="48" borderId="0" applyNumberFormat="0" applyBorder="0" applyAlignment="0" applyProtection="0"/>
    <xf numFmtId="0" fontId="84" fillId="73" borderId="87" applyNumberFormat="0" applyAlignment="0" applyProtection="0"/>
    <xf numFmtId="4" fontId="31" fillId="16" borderId="98"/>
    <xf numFmtId="49" fontId="29" fillId="0" borderId="90" applyNumberFormat="0" applyFill="0" applyBorder="0" applyProtection="0">
      <alignment horizontal="left" vertical="center"/>
    </xf>
    <xf numFmtId="0" fontId="100" fillId="0" borderId="96" applyNumberFormat="0" applyFill="0" applyAlignment="0" applyProtection="0"/>
    <xf numFmtId="0" fontId="31" fillId="0" borderId="93">
      <alignment horizontal="left" vertical="center" wrapText="1" indent="2"/>
    </xf>
    <xf numFmtId="0" fontId="31" fillId="14" borderId="93">
      <alignment horizontal="left" vertical="center" wrapText="1" indent="2"/>
    </xf>
    <xf numFmtId="0" fontId="75" fillId="89" borderId="89" applyNumberFormat="0" applyFont="0" applyAlignment="0" applyProtection="0"/>
    <xf numFmtId="0" fontId="27" fillId="14" borderId="90">
      <alignment horizontal="right" vertical="center"/>
    </xf>
    <xf numFmtId="0" fontId="27" fillId="14" borderId="90">
      <alignment horizontal="right" vertical="center"/>
    </xf>
    <xf numFmtId="0" fontId="81" fillId="86" borderId="87" applyNumberFormat="0" applyAlignment="0" applyProtection="0"/>
    <xf numFmtId="0" fontId="69" fillId="55" borderId="0" applyNumberFormat="0" applyBorder="0" applyAlignment="0" applyProtection="0"/>
    <xf numFmtId="175" fontId="31" fillId="90" borderId="90" applyNumberFormat="0" applyFont="0" applyBorder="0" applyAlignment="0" applyProtection="0">
      <alignment horizontal="right" vertical="center"/>
    </xf>
    <xf numFmtId="0" fontId="8" fillId="60" borderId="0" applyNumberFormat="0" applyBorder="0" applyAlignment="0" applyProtection="0"/>
    <xf numFmtId="0" fontId="81" fillId="86" borderId="87" applyNumberFormat="0" applyAlignment="0" applyProtection="0"/>
    <xf numFmtId="0" fontId="97" fillId="86" borderId="94" applyNumberFormat="0" applyAlignment="0" applyProtection="0"/>
    <xf numFmtId="0" fontId="100" fillId="0" borderId="96" applyNumberFormat="0" applyFill="0" applyAlignment="0" applyProtection="0"/>
    <xf numFmtId="0" fontId="100" fillId="0" borderId="88" applyNumberFormat="0" applyFill="0" applyAlignment="0" applyProtection="0"/>
    <xf numFmtId="0" fontId="93" fillId="73" borderId="87" applyNumberFormat="0" applyAlignment="0" applyProtection="0"/>
    <xf numFmtId="0" fontId="27" fillId="9" borderId="90">
      <alignment horizontal="right" vertical="center"/>
    </xf>
    <xf numFmtId="0" fontId="31" fillId="0" borderId="101">
      <alignment horizontal="left" vertical="center" wrapText="1" indent="2"/>
    </xf>
    <xf numFmtId="0" fontId="69" fillId="49" borderId="0" applyNumberFormat="0" applyBorder="0" applyAlignment="0" applyProtection="0"/>
    <xf numFmtId="0" fontId="97" fillId="86" borderId="94" applyNumberFormat="0" applyAlignment="0" applyProtection="0"/>
    <xf numFmtId="0" fontId="8" fillId="54" borderId="0" applyNumberFormat="0" applyBorder="0" applyAlignment="0" applyProtection="0"/>
    <xf numFmtId="4" fontId="71" fillId="9" borderId="90">
      <alignment horizontal="right" vertical="center"/>
    </xf>
    <xf numFmtId="4" fontId="27" fillId="9" borderId="90">
      <alignment horizontal="right" vertical="center"/>
    </xf>
    <xf numFmtId="0" fontId="27" fillId="14" borderId="98">
      <alignment horizontal="right" vertical="center"/>
    </xf>
    <xf numFmtId="0" fontId="31" fillId="0" borderId="90" applyNumberFormat="0" applyFill="0" applyAlignment="0" applyProtection="0"/>
    <xf numFmtId="4" fontId="27" fillId="9" borderId="90">
      <alignment horizontal="right" vertical="center"/>
    </xf>
    <xf numFmtId="0" fontId="10" fillId="0" borderId="58" applyNumberFormat="0" applyFill="0" applyAlignment="0" applyProtection="0"/>
    <xf numFmtId="0" fontId="81" fillId="86" borderId="87" applyNumberFormat="0" applyAlignment="0" applyProtection="0"/>
    <xf numFmtId="0" fontId="8" fillId="56" borderId="0" applyNumberFormat="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31" fillId="0" borderId="90" applyNumberFormat="0" applyFill="0" applyAlignment="0" applyProtection="0"/>
    <xf numFmtId="4" fontId="27" fillId="14" borderId="90">
      <alignment horizontal="right" vertical="center"/>
    </xf>
    <xf numFmtId="0" fontId="75" fillId="89" borderId="89" applyNumberFormat="0" applyFont="0" applyAlignment="0" applyProtection="0"/>
    <xf numFmtId="4" fontId="27" fillId="14" borderId="90">
      <alignment horizontal="right" vertical="center"/>
    </xf>
    <xf numFmtId="4" fontId="27" fillId="14" borderId="90">
      <alignment horizontal="right" vertical="center"/>
    </xf>
    <xf numFmtId="0" fontId="31" fillId="0" borderId="90">
      <alignment horizontal="right" vertical="center"/>
    </xf>
    <xf numFmtId="4" fontId="31" fillId="0" borderId="90">
      <alignment horizontal="right" vertical="center"/>
    </xf>
    <xf numFmtId="0" fontId="27" fillId="14" borderId="100">
      <alignment horizontal="right" vertical="center"/>
    </xf>
    <xf numFmtId="0" fontId="85" fillId="0" borderId="88" applyNumberFormat="0" applyFill="0" applyAlignment="0" applyProtection="0"/>
    <xf numFmtId="0" fontId="75" fillId="89" borderId="89" applyNumberFormat="0" applyFont="0" applyAlignment="0" applyProtection="0"/>
    <xf numFmtId="0" fontId="31" fillId="0" borderId="90" applyNumberFormat="0" applyFill="0" applyAlignment="0" applyProtection="0"/>
    <xf numFmtId="0" fontId="27" fillId="14" borderId="92">
      <alignment horizontal="right" vertical="center"/>
    </xf>
    <xf numFmtId="49" fontId="29" fillId="0" borderId="98" applyNumberFormat="0" applyFill="0" applyBorder="0" applyProtection="0">
      <alignment horizontal="left" vertical="center"/>
    </xf>
    <xf numFmtId="4" fontId="27" fillId="14" borderId="90">
      <alignment horizontal="right" vertical="center"/>
    </xf>
    <xf numFmtId="0" fontId="81" fillId="86" borderId="87" applyNumberFormat="0" applyAlignment="0" applyProtection="0"/>
    <xf numFmtId="0" fontId="27" fillId="14" borderId="90">
      <alignment horizontal="right" vertical="center"/>
    </xf>
    <xf numFmtId="0" fontId="31" fillId="16" borderId="98"/>
    <xf numFmtId="4" fontId="31" fillId="16" borderId="90"/>
    <xf numFmtId="0" fontId="84" fillId="73" borderId="87" applyNumberFormat="0" applyAlignment="0" applyProtection="0"/>
    <xf numFmtId="0" fontId="81" fillId="86" borderId="87" applyNumberFormat="0" applyAlignment="0" applyProtection="0"/>
    <xf numFmtId="0" fontId="100" fillId="0" borderId="88" applyNumberFormat="0" applyFill="0" applyAlignment="0" applyProtection="0"/>
    <xf numFmtId="0" fontId="31" fillId="9" borderId="91">
      <alignment horizontal="left" vertical="center"/>
    </xf>
    <xf numFmtId="0" fontId="84" fillId="73" borderId="87" applyNumberFormat="0" applyAlignment="0" applyProtection="0"/>
    <xf numFmtId="0" fontId="31" fillId="0" borderId="90" applyNumberFormat="0" applyFill="0" applyAlignment="0" applyProtection="0"/>
    <xf numFmtId="0" fontId="8" fillId="63" borderId="0" applyNumberFormat="0" applyBorder="0" applyAlignment="0" applyProtection="0"/>
    <xf numFmtId="0" fontId="31" fillId="0" borderId="90">
      <alignment horizontal="right" vertical="center"/>
    </xf>
    <xf numFmtId="0" fontId="31" fillId="9" borderId="91">
      <alignment horizontal="left" vertical="center"/>
    </xf>
    <xf numFmtId="4" fontId="27" fillId="14" borderId="92">
      <alignment horizontal="right" vertical="center"/>
    </xf>
    <xf numFmtId="49" fontId="29" fillId="0" borderId="90" applyNumberFormat="0" applyFill="0" applyBorder="0" applyProtection="0">
      <alignment horizontal="left" vertical="center"/>
    </xf>
    <xf numFmtId="0" fontId="97" fillId="86" borderId="94" applyNumberFormat="0" applyAlignment="0" applyProtection="0"/>
    <xf numFmtId="0" fontId="69" fillId="64" borderId="0" applyNumberFormat="0" applyBorder="0" applyAlignment="0" applyProtection="0"/>
    <xf numFmtId="0" fontId="8" fillId="62" borderId="0" applyNumberFormat="0" applyBorder="0" applyAlignment="0" applyProtection="0"/>
    <xf numFmtId="0" fontId="80" fillId="86" borderId="87" applyNumberFormat="0" applyAlignment="0" applyProtection="0"/>
    <xf numFmtId="0" fontId="93" fillId="73" borderId="87" applyNumberFormat="0" applyAlignment="0" applyProtection="0"/>
    <xf numFmtId="4" fontId="71" fillId="9" borderId="90">
      <alignment horizontal="right" vertical="center"/>
    </xf>
    <xf numFmtId="0" fontId="8" fillId="57" borderId="0" applyNumberFormat="0" applyBorder="0" applyAlignment="0" applyProtection="0"/>
    <xf numFmtId="0" fontId="27" fillId="14" borderId="91">
      <alignment horizontal="right" vertical="center"/>
    </xf>
    <xf numFmtId="0" fontId="31" fillId="14" borderId="93">
      <alignment horizontal="left" vertical="center" wrapText="1" indent="2"/>
    </xf>
    <xf numFmtId="0" fontId="80" fillId="86" borderId="87" applyNumberFormat="0" applyAlignment="0" applyProtection="0"/>
    <xf numFmtId="0" fontId="8" fillId="63" borderId="0" applyNumberFormat="0" applyBorder="0" applyAlignment="0" applyProtection="0"/>
    <xf numFmtId="0" fontId="27" fillId="14" borderId="99">
      <alignment horizontal="right" vertical="center"/>
    </xf>
    <xf numFmtId="4" fontId="27" fillId="14" borderId="91">
      <alignment horizontal="right" vertical="center"/>
    </xf>
    <xf numFmtId="0" fontId="32" fillId="89" borderId="89" applyNumberFormat="0" applyFont="0" applyAlignment="0" applyProtection="0"/>
    <xf numFmtId="0" fontId="8" fillId="62" borderId="0" applyNumberFormat="0" applyBorder="0" applyAlignment="0" applyProtection="0"/>
    <xf numFmtId="0" fontId="27" fillId="9" borderId="90">
      <alignment horizontal="right" vertical="center"/>
    </xf>
    <xf numFmtId="0" fontId="27" fillId="9" borderId="98">
      <alignment horizontal="right" vertical="center"/>
    </xf>
    <xf numFmtId="0" fontId="8" fillId="56" borderId="0" applyNumberFormat="0" applyBorder="0" applyAlignment="0" applyProtection="0"/>
    <xf numFmtId="0" fontId="93" fillId="73" borderId="87" applyNumberFormat="0" applyAlignment="0" applyProtection="0"/>
    <xf numFmtId="4" fontId="27" fillId="14" borderId="100">
      <alignment horizontal="right" vertical="center"/>
    </xf>
    <xf numFmtId="4" fontId="27" fillId="14" borderId="91">
      <alignment horizontal="right" vertical="center"/>
    </xf>
    <xf numFmtId="4" fontId="27" fillId="14" borderId="98">
      <alignment horizontal="right" vertical="center"/>
    </xf>
    <xf numFmtId="4" fontId="27" fillId="14" borderId="90">
      <alignment horizontal="right" vertical="center"/>
    </xf>
    <xf numFmtId="0" fontId="27" fillId="9" borderId="90">
      <alignment horizontal="right" vertical="center"/>
    </xf>
    <xf numFmtId="0" fontId="84" fillId="73" borderId="87" applyNumberFormat="0" applyAlignment="0" applyProtection="0"/>
    <xf numFmtId="0" fontId="8" fillId="54" borderId="0" applyNumberFormat="0" applyBorder="0" applyAlignment="0" applyProtection="0"/>
    <xf numFmtId="0" fontId="66" fillId="46" borderId="56" applyNumberFormat="0" applyAlignment="0" applyProtection="0"/>
    <xf numFmtId="0" fontId="85" fillId="0" borderId="88" applyNumberFormat="0" applyFill="0" applyAlignment="0" applyProtection="0"/>
    <xf numFmtId="0" fontId="71" fillId="9" borderId="90">
      <alignment horizontal="right" vertical="center"/>
    </xf>
    <xf numFmtId="0" fontId="97" fillId="86" borderId="94" applyNumberFormat="0" applyAlignment="0" applyProtection="0"/>
    <xf numFmtId="0" fontId="100" fillId="0" borderId="88" applyNumberFormat="0" applyFill="0" applyAlignment="0" applyProtection="0"/>
    <xf numFmtId="0" fontId="8" fillId="53" borderId="0" applyNumberFormat="0" applyBorder="0" applyAlignment="0" applyProtection="0"/>
    <xf numFmtId="175" fontId="31" fillId="90" borderId="90" applyNumberFormat="0" applyFont="0" applyBorder="0" applyAlignment="0" applyProtection="0">
      <alignment horizontal="right" vertical="center"/>
    </xf>
    <xf numFmtId="0" fontId="8" fillId="51" borderId="0" applyNumberFormat="0" applyBorder="0" applyAlignment="0" applyProtection="0"/>
    <xf numFmtId="0" fontId="81" fillId="86" borderId="95" applyNumberFormat="0" applyAlignment="0" applyProtection="0"/>
    <xf numFmtId="0" fontId="8" fillId="56" borderId="0" applyNumberFormat="0" applyBorder="0" applyAlignment="0" applyProtection="0"/>
    <xf numFmtId="0" fontId="69" fillId="61" borderId="0" applyNumberFormat="0" applyBorder="0" applyAlignment="0" applyProtection="0"/>
    <xf numFmtId="0" fontId="85" fillId="0" borderId="88" applyNumberFormat="0" applyFill="0" applyAlignment="0" applyProtection="0"/>
    <xf numFmtId="0" fontId="31" fillId="0" borderId="90">
      <alignment horizontal="right" vertical="center"/>
    </xf>
    <xf numFmtId="0" fontId="32" fillId="89" borderId="89" applyNumberFormat="0" applyFont="0" applyAlignment="0" applyProtection="0"/>
    <xf numFmtId="0" fontId="81" fillId="86" borderId="87" applyNumberFormat="0" applyAlignment="0" applyProtection="0"/>
    <xf numFmtId="0" fontId="100" fillId="0" borderId="88" applyNumberFormat="0" applyFill="0" applyAlignment="0" applyProtection="0"/>
    <xf numFmtId="0" fontId="8" fillId="48" borderId="0" applyNumberFormat="0" applyBorder="0" applyAlignment="0" applyProtection="0"/>
    <xf numFmtId="0" fontId="75" fillId="89" borderId="89" applyNumberFormat="0" applyFont="0" applyAlignment="0" applyProtection="0"/>
    <xf numFmtId="0" fontId="69" fillId="58" borderId="0" applyNumberFormat="0" applyBorder="0" applyAlignment="0" applyProtection="0"/>
    <xf numFmtId="0" fontId="31" fillId="0" borderId="90" applyNumberFormat="0" applyFill="0" applyAlignment="0" applyProtection="0"/>
    <xf numFmtId="0" fontId="8" fillId="57" borderId="0" applyNumberFormat="0" applyBorder="0" applyAlignment="0" applyProtection="0"/>
    <xf numFmtId="4" fontId="31" fillId="0" borderId="90" applyFill="0" applyBorder="0" applyProtection="0">
      <alignment horizontal="right" vertical="center"/>
    </xf>
    <xf numFmtId="0" fontId="8" fillId="47" borderId="0" applyNumberFormat="0" applyBorder="0" applyAlignment="0" applyProtection="0"/>
    <xf numFmtId="0" fontId="100" fillId="0" borderId="88" applyNumberFormat="0" applyFill="0" applyAlignment="0" applyProtection="0"/>
    <xf numFmtId="0" fontId="71" fillId="9" borderId="98">
      <alignment horizontal="right" vertical="center"/>
    </xf>
    <xf numFmtId="0" fontId="8" fillId="60" borderId="0" applyNumberFormat="0" applyBorder="0" applyAlignment="0" applyProtection="0"/>
    <xf numFmtId="0" fontId="31" fillId="9" borderId="99">
      <alignment horizontal="left" vertical="center"/>
    </xf>
    <xf numFmtId="0" fontId="71" fillId="9" borderId="90">
      <alignment horizontal="right" vertical="center"/>
    </xf>
    <xf numFmtId="0" fontId="84" fillId="73" borderId="87" applyNumberFormat="0" applyAlignment="0" applyProtection="0"/>
    <xf numFmtId="175" fontId="31" fillId="90" borderId="90" applyNumberFormat="0" applyFont="0" applyBorder="0" applyAlignment="0" applyProtection="0">
      <alignment horizontal="right" vertical="center"/>
    </xf>
    <xf numFmtId="0" fontId="84" fillId="73" borderId="87" applyNumberFormat="0" applyAlignment="0" applyProtection="0"/>
    <xf numFmtId="4" fontId="31" fillId="0" borderId="90">
      <alignment horizontal="right" vertical="center"/>
    </xf>
    <xf numFmtId="49" fontId="31" fillId="0" borderId="90" applyNumberFormat="0" applyFont="0" applyFill="0" applyBorder="0" applyProtection="0">
      <alignment horizontal="left" vertical="center" indent="2"/>
    </xf>
    <xf numFmtId="175" fontId="31" fillId="90" borderId="90" applyNumberFormat="0" applyFont="0" applyBorder="0" applyAlignment="0" applyProtection="0">
      <alignment horizontal="right" vertical="center"/>
    </xf>
    <xf numFmtId="0" fontId="93" fillId="73" borderId="87" applyNumberFormat="0" applyAlignment="0" applyProtection="0"/>
    <xf numFmtId="49" fontId="29" fillId="0" borderId="90" applyNumberFormat="0" applyFill="0" applyBorder="0" applyProtection="0">
      <alignment horizontal="left" vertical="center"/>
    </xf>
    <xf numFmtId="4" fontId="27" fillId="14" borderId="90">
      <alignment horizontal="right" vertical="center"/>
    </xf>
    <xf numFmtId="0" fontId="84" fillId="73" borderId="87" applyNumberFormat="0" applyAlignment="0" applyProtection="0"/>
    <xf numFmtId="0" fontId="81" fillId="86" borderId="87" applyNumberFormat="0" applyAlignment="0" applyProtection="0"/>
    <xf numFmtId="4" fontId="31" fillId="0" borderId="90">
      <alignment horizontal="right" vertical="center"/>
    </xf>
    <xf numFmtId="0" fontId="31" fillId="14" borderId="93">
      <alignment horizontal="left" vertical="center" wrapText="1" indent="2"/>
    </xf>
    <xf numFmtId="0" fontId="31" fillId="0" borderId="93">
      <alignment horizontal="left" vertical="center" wrapText="1" indent="2"/>
    </xf>
    <xf numFmtId="0" fontId="97" fillId="86" borderId="94" applyNumberFormat="0" applyAlignment="0" applyProtection="0"/>
    <xf numFmtId="0" fontId="93" fillId="73" borderId="87" applyNumberFormat="0" applyAlignment="0" applyProtection="0"/>
    <xf numFmtId="0" fontId="80" fillId="86" borderId="87" applyNumberFormat="0" applyAlignment="0" applyProtection="0"/>
    <xf numFmtId="0" fontId="78" fillId="86" borderId="94" applyNumberFormat="0" applyAlignment="0" applyProtection="0"/>
    <xf numFmtId="0" fontId="27" fillId="14" borderId="92">
      <alignment horizontal="right" vertical="center"/>
    </xf>
    <xf numFmtId="0" fontId="71" fillId="9" borderId="90">
      <alignment horizontal="right" vertical="center"/>
    </xf>
    <xf numFmtId="4" fontId="27" fillId="9" borderId="90">
      <alignment horizontal="right" vertical="center"/>
    </xf>
    <xf numFmtId="4" fontId="27" fillId="14" borderId="90">
      <alignment horizontal="right" vertical="center"/>
    </xf>
    <xf numFmtId="49" fontId="31" fillId="0" borderId="91" applyNumberFormat="0" applyFont="0" applyFill="0" applyBorder="0" applyProtection="0">
      <alignment horizontal="left" vertical="center" indent="5"/>
    </xf>
    <xf numFmtId="4" fontId="31" fillId="0" borderId="90" applyFill="0" applyBorder="0" applyProtection="0">
      <alignment horizontal="right" vertical="center"/>
    </xf>
    <xf numFmtId="4" fontId="27" fillId="9" borderId="90">
      <alignment horizontal="right" vertical="center"/>
    </xf>
    <xf numFmtId="0" fontId="93" fillId="73" borderId="87" applyNumberFormat="0" applyAlignment="0" applyProtection="0"/>
    <xf numFmtId="0" fontId="84" fillId="73" borderId="87" applyNumberFormat="0" applyAlignment="0" applyProtection="0"/>
    <xf numFmtId="0" fontId="80" fillId="86" borderId="87" applyNumberFormat="0" applyAlignment="0" applyProtection="0"/>
    <xf numFmtId="0" fontId="31" fillId="14" borderId="93">
      <alignment horizontal="left" vertical="center" wrapText="1" indent="2"/>
    </xf>
    <xf numFmtId="0" fontId="31" fillId="0" borderId="93">
      <alignment horizontal="left" vertical="center" wrapText="1" indent="2"/>
    </xf>
    <xf numFmtId="0" fontId="31" fillId="14" borderId="93">
      <alignment horizontal="left" vertical="center" wrapText="1" indent="2"/>
    </xf>
    <xf numFmtId="4" fontId="27" fillId="9" borderId="98">
      <alignment horizontal="right" vertical="center"/>
    </xf>
    <xf numFmtId="0" fontId="69" fillId="49" borderId="0" applyNumberFormat="0" applyBorder="0" applyAlignment="0" applyProtection="0"/>
    <xf numFmtId="0" fontId="69"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31" fillId="0" borderId="101">
      <alignment horizontal="left" vertical="center" wrapText="1" indent="2"/>
    </xf>
    <xf numFmtId="0" fontId="78" fillId="86" borderId="102" applyNumberFormat="0" applyAlignment="0" applyProtection="0"/>
    <xf numFmtId="0" fontId="80" fillId="86" borderId="95" applyNumberFormat="0" applyAlignment="0" applyProtection="0"/>
    <xf numFmtId="0" fontId="81" fillId="86" borderId="95" applyNumberFormat="0" applyAlignment="0" applyProtection="0"/>
    <xf numFmtId="0" fontId="84" fillId="73" borderId="95" applyNumberFormat="0" applyAlignment="0" applyProtection="0"/>
    <xf numFmtId="0" fontId="85" fillId="0" borderId="96" applyNumberFormat="0" applyFill="0" applyAlignment="0" applyProtection="0"/>
    <xf numFmtId="0" fontId="93" fillId="73" borderId="95" applyNumberFormat="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84" fillId="73" borderId="95" applyNumberFormat="0" applyAlignment="0" applyProtection="0"/>
    <xf numFmtId="0" fontId="31" fillId="0" borderId="98">
      <alignment horizontal="right" vertical="center"/>
    </xf>
    <xf numFmtId="4" fontId="31" fillId="0" borderId="98">
      <alignment horizontal="right" vertical="center"/>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98" applyNumberFormat="0" applyFill="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8" fillId="53" borderId="0" applyNumberFormat="0" applyBorder="0" applyAlignment="0" applyProtection="0"/>
    <xf numFmtId="0" fontId="68" fillId="0" borderId="0" applyNumberFormat="0" applyFill="0" applyBorder="0" applyAlignment="0" applyProtection="0"/>
    <xf numFmtId="0" fontId="69" fillId="58" borderId="0" applyNumberFormat="0" applyBorder="0" applyAlignment="0" applyProtection="0"/>
    <xf numFmtId="0" fontId="8" fillId="63" borderId="0" applyNumberFormat="0" applyBorder="0" applyAlignment="0" applyProtection="0"/>
    <xf numFmtId="0" fontId="69" fillId="55" borderId="0" applyNumberFormat="0" applyBorder="0" applyAlignment="0" applyProtection="0"/>
    <xf numFmtId="0" fontId="69" fillId="52" borderId="0" applyNumberFormat="0" applyBorder="0" applyAlignment="0" applyProtection="0"/>
    <xf numFmtId="0" fontId="65"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67"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66" fillId="46" borderId="56" applyNumberFormat="0" applyAlignment="0" applyProtection="0"/>
    <xf numFmtId="0" fontId="8" fillId="51" borderId="0" applyNumberFormat="0" applyBorder="0" applyAlignment="0" applyProtection="0"/>
    <xf numFmtId="0" fontId="69" fillId="61" borderId="0" applyNumberFormat="0" applyBorder="0" applyAlignment="0" applyProtection="0"/>
    <xf numFmtId="43" fontId="11"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7" fillId="14" borderId="99">
      <alignment horizontal="right" vertical="center"/>
    </xf>
    <xf numFmtId="0" fontId="27" fillId="14" borderId="98">
      <alignment horizontal="right" vertical="center"/>
    </xf>
    <xf numFmtId="0" fontId="31" fillId="0" borderId="101">
      <alignment horizontal="left" vertical="center" wrapText="1" indent="2"/>
    </xf>
    <xf numFmtId="0" fontId="27" fillId="14" borderId="99">
      <alignment horizontal="right" vertical="center"/>
    </xf>
    <xf numFmtId="0" fontId="81" fillId="86" borderId="95" applyNumberFormat="0" applyAlignment="0" applyProtection="0"/>
    <xf numFmtId="4" fontId="27" fillId="14" borderId="100">
      <alignment horizontal="right" vertical="center"/>
    </xf>
    <xf numFmtId="0" fontId="100" fillId="0" borderId="96" applyNumberFormat="0" applyFill="0" applyAlignment="0" applyProtection="0"/>
    <xf numFmtId="0" fontId="32" fillId="89" borderId="97" applyNumberFormat="0" applyFont="0" applyAlignment="0" applyProtection="0"/>
    <xf numFmtId="0" fontId="27" fillId="14" borderId="98">
      <alignment horizontal="right" vertical="center"/>
    </xf>
    <xf numFmtId="0" fontId="2" fillId="0" borderId="0"/>
    <xf numFmtId="4" fontId="71" fillId="9" borderId="98">
      <alignment horizontal="right" vertical="center"/>
    </xf>
    <xf numFmtId="4" fontId="31" fillId="16" borderId="98"/>
    <xf numFmtId="0" fontId="93" fillId="73" borderId="95" applyNumberFormat="0" applyAlignment="0" applyProtection="0"/>
    <xf numFmtId="0" fontId="100" fillId="0" borderId="96" applyNumberFormat="0" applyFill="0" applyAlignment="0" applyProtection="0"/>
    <xf numFmtId="0" fontId="71" fillId="9" borderId="98">
      <alignment horizontal="right" vertical="center"/>
    </xf>
    <xf numFmtId="0" fontId="65" fillId="46" borderId="57" applyNumberFormat="0" applyAlignment="0" applyProtection="0"/>
    <xf numFmtId="0" fontId="66" fillId="46" borderId="56" applyNumberFormat="0" applyAlignment="0" applyProtection="0"/>
    <xf numFmtId="0" fontId="85" fillId="0" borderId="96" applyNumberFormat="0" applyFill="0" applyAlignment="0" applyProtection="0"/>
    <xf numFmtId="0" fontId="75" fillId="89" borderId="97" applyNumberFormat="0" applyFont="0" applyAlignment="0" applyProtection="0"/>
    <xf numFmtId="0" fontId="67" fillId="0" borderId="0" applyNumberFormat="0" applyFill="0" applyBorder="0" applyAlignment="0" applyProtection="0"/>
    <xf numFmtId="0" fontId="2" fillId="50" borderId="0" applyNumberFormat="0" applyBorder="0" applyAlignment="0" applyProtection="0"/>
    <xf numFmtId="0" fontId="68" fillId="0" borderId="0" applyNumberFormat="0" applyFill="0" applyBorder="0" applyAlignment="0" applyProtection="0"/>
    <xf numFmtId="0" fontId="10"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9"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9" fillId="52" borderId="0" applyNumberFormat="0" applyBorder="0" applyAlignment="0" applyProtection="0"/>
    <xf numFmtId="49" fontId="29" fillId="0" borderId="98"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100" fillId="0" borderId="96"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9" fillId="58" borderId="0" applyNumberFormat="0" applyBorder="0" applyAlignment="0" applyProtection="0"/>
    <xf numFmtId="0" fontId="93" fillId="73" borderId="95"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9" fillId="61" borderId="0" applyNumberFormat="0" applyBorder="0" applyAlignment="0" applyProtection="0"/>
    <xf numFmtId="49" fontId="31" fillId="0" borderId="98"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9" fillId="64" borderId="0" applyNumberFormat="0" applyBorder="0" applyAlignment="0" applyProtection="0"/>
    <xf numFmtId="0" fontId="31" fillId="0" borderId="98" applyNumberFormat="0" applyFill="0" applyAlignment="0" applyProtection="0"/>
    <xf numFmtId="0" fontId="27" fillId="14" borderId="98">
      <alignment horizontal="right" vertical="center"/>
    </xf>
    <xf numFmtId="0" fontId="27" fillId="14" borderId="98">
      <alignment horizontal="right" vertical="center"/>
    </xf>
    <xf numFmtId="0" fontId="31" fillId="0" borderId="98">
      <alignment horizontal="right" vertical="center"/>
    </xf>
    <xf numFmtId="0" fontId="71" fillId="9" borderId="98">
      <alignment horizontal="right" vertical="center"/>
    </xf>
    <xf numFmtId="0" fontId="31" fillId="16" borderId="98"/>
    <xf numFmtId="0" fontId="27" fillId="9" borderId="98">
      <alignment horizontal="right" vertical="center"/>
    </xf>
    <xf numFmtId="174" fontId="120" fillId="0" borderId="0" applyFont="0" applyFill="0" applyBorder="0" applyAlignment="0" applyProtection="0"/>
    <xf numFmtId="0" fontId="120" fillId="0" borderId="0"/>
    <xf numFmtId="0" fontId="2" fillId="0" borderId="0"/>
    <xf numFmtId="4" fontId="31" fillId="0" borderId="98" applyFill="0" applyBorder="0" applyProtection="0">
      <alignment horizontal="right" vertical="center"/>
    </xf>
    <xf numFmtId="0" fontId="120" fillId="65" borderId="0" applyNumberFormat="0" applyFont="0" applyBorder="0" applyAlignment="0" applyProtection="0"/>
    <xf numFmtId="9" fontId="120"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4" fontId="83" fillId="0" borderId="0" applyFont="0" applyFill="0" applyBorder="0" applyAlignment="0" applyProtection="0"/>
    <xf numFmtId="0" fontId="83" fillId="0" borderId="0"/>
    <xf numFmtId="0" fontId="2" fillId="0" borderId="0"/>
    <xf numFmtId="0" fontId="2" fillId="0" borderId="0"/>
    <xf numFmtId="0" fontId="2" fillId="0" borderId="0"/>
    <xf numFmtId="0" fontId="2" fillId="0" borderId="0"/>
    <xf numFmtId="0" fontId="83" fillId="65" borderId="0" applyNumberFormat="0" applyFont="0" applyBorder="0" applyAlignment="0" applyProtection="0"/>
    <xf numFmtId="9" fontId="83"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31" fillId="0" borderId="101">
      <alignment horizontal="left" vertical="center" wrapText="1" indent="2"/>
    </xf>
    <xf numFmtId="0" fontId="75" fillId="89" borderId="97" applyNumberFormat="0" applyFont="0" applyAlignment="0" applyProtection="0"/>
    <xf numFmtId="0" fontId="97" fillId="86" borderId="102" applyNumberFormat="0" applyAlignment="0" applyProtection="0"/>
    <xf numFmtId="0" fontId="93" fillId="73"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175" fontId="31" fillId="90" borderId="98" applyNumberFormat="0" applyFont="0" applyBorder="0" applyAlignment="0" applyProtection="0">
      <alignment horizontal="right" vertical="center"/>
    </xf>
    <xf numFmtId="4" fontId="27" fillId="14" borderId="100">
      <alignment horizontal="right" vertical="center"/>
    </xf>
    <xf numFmtId="0" fontId="31" fillId="16" borderId="98"/>
    <xf numFmtId="0" fontId="68" fillId="0" borderId="0" applyNumberFormat="0" applyFill="0" applyBorder="0" applyAlignment="0" applyProtection="0"/>
    <xf numFmtId="0" fontId="84" fillId="73" borderId="95" applyNumberFormat="0" applyAlignment="0" applyProtection="0"/>
    <xf numFmtId="0" fontId="81" fillId="86" borderId="95" applyNumberFormat="0" applyAlignment="0" applyProtection="0"/>
    <xf numFmtId="0" fontId="27" fillId="14" borderId="98">
      <alignment horizontal="right" vertical="center"/>
    </xf>
    <xf numFmtId="0" fontId="27" fillId="14" borderId="98">
      <alignment horizontal="right" vertical="center"/>
    </xf>
    <xf numFmtId="0" fontId="75" fillId="89" borderId="97" applyNumberFormat="0" applyFont="0" applyAlignment="0" applyProtection="0"/>
    <xf numFmtId="0" fontId="65" fillId="46" borderId="57" applyNumberFormat="0" applyAlignment="0" applyProtection="0"/>
    <xf numFmtId="0" fontId="66" fillId="46" borderId="56" applyNumberFormat="0" applyAlignment="0" applyProtection="0"/>
    <xf numFmtId="49" fontId="31" fillId="0" borderId="99" applyNumberFormat="0" applyFont="0" applyFill="0" applyBorder="0" applyProtection="0">
      <alignment horizontal="left" vertical="center" indent="5"/>
    </xf>
    <xf numFmtId="0" fontId="67" fillId="0" borderId="0" applyNumberFormat="0" applyFill="0" applyBorder="0" applyAlignment="0" applyProtection="0"/>
    <xf numFmtId="0" fontId="27" fillId="14" borderId="98">
      <alignment horizontal="right" vertical="center"/>
    </xf>
    <xf numFmtId="0" fontId="68" fillId="0" borderId="0" applyNumberFormat="0" applyFill="0" applyBorder="0" applyAlignment="0" applyProtection="0"/>
    <xf numFmtId="0" fontId="10"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9"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9"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78" fillId="86" borderId="102"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9" fillId="58" borderId="0" applyNumberFormat="0" applyBorder="0" applyAlignment="0" applyProtection="0"/>
    <xf numFmtId="4" fontId="31" fillId="16" borderId="98"/>
    <xf numFmtId="0" fontId="2" fillId="59" borderId="0" applyNumberFormat="0" applyBorder="0" applyAlignment="0" applyProtection="0"/>
    <xf numFmtId="0" fontId="2" fillId="60" borderId="0" applyNumberFormat="0" applyBorder="0" applyAlignment="0" applyProtection="0"/>
    <xf numFmtId="0" fontId="69"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9" fillId="64" borderId="0" applyNumberFormat="0" applyBorder="0" applyAlignment="0" applyProtection="0"/>
    <xf numFmtId="49" fontId="31" fillId="0" borderId="99" applyNumberFormat="0" applyFont="0" applyFill="0" applyBorder="0" applyProtection="0">
      <alignment horizontal="left" vertical="center" indent="5"/>
    </xf>
    <xf numFmtId="0" fontId="31" fillId="0" borderId="98" applyNumberFormat="0" applyFill="0" applyAlignment="0" applyProtection="0"/>
    <xf numFmtId="0" fontId="78" fillId="86" borderId="102" applyNumberFormat="0" applyAlignment="0" applyProtection="0"/>
    <xf numFmtId="0" fontId="65" fillId="46" borderId="57" applyNumberFormat="0" applyAlignment="0" applyProtection="0"/>
    <xf numFmtId="0" fontId="93" fillId="73" borderId="95" applyNumberFormat="0" applyAlignment="0" applyProtection="0"/>
    <xf numFmtId="0" fontId="10" fillId="0" borderId="58" applyNumberFormat="0" applyFill="0" applyAlignment="0" applyProtection="0"/>
    <xf numFmtId="0" fontId="65" fillId="46" borderId="57" applyNumberFormat="0" applyAlignment="0" applyProtection="0"/>
    <xf numFmtId="0" fontId="81" fillId="86" borderId="95" applyNumberFormat="0" applyAlignment="0" applyProtection="0"/>
    <xf numFmtId="4" fontId="27" fillId="14" borderId="100">
      <alignment horizontal="right" vertical="center"/>
    </xf>
    <xf numFmtId="49" fontId="31" fillId="0" borderId="99" applyNumberFormat="0" applyFont="0" applyFill="0" applyBorder="0" applyProtection="0">
      <alignment horizontal="left" vertical="center" indent="5"/>
    </xf>
    <xf numFmtId="0" fontId="2" fillId="60" borderId="0" applyNumberFormat="0" applyBorder="0" applyAlignment="0" applyProtection="0"/>
    <xf numFmtId="49" fontId="31" fillId="0" borderId="99" applyNumberFormat="0" applyFont="0" applyFill="0" applyBorder="0" applyProtection="0">
      <alignment horizontal="left" vertical="center" indent="5"/>
    </xf>
    <xf numFmtId="4" fontId="31" fillId="16" borderId="98"/>
    <xf numFmtId="4" fontId="27" fillId="14" borderId="98">
      <alignment horizontal="right" vertical="center"/>
    </xf>
    <xf numFmtId="4" fontId="27" fillId="14" borderId="98">
      <alignment horizontal="right" vertical="center"/>
    </xf>
    <xf numFmtId="4" fontId="31" fillId="0" borderId="98" applyFill="0" applyBorder="0" applyProtection="0">
      <alignment horizontal="right" vertical="center"/>
    </xf>
    <xf numFmtId="0" fontId="27" fillId="9" borderId="98">
      <alignment horizontal="right" vertical="center"/>
    </xf>
    <xf numFmtId="0" fontId="27" fillId="14" borderId="98">
      <alignment horizontal="right" vertical="center"/>
    </xf>
    <xf numFmtId="0" fontId="69" fillId="58" borderId="0" applyNumberFormat="0" applyBorder="0" applyAlignment="0" applyProtection="0"/>
    <xf numFmtId="0" fontId="31" fillId="9" borderId="99">
      <alignment horizontal="left" vertical="center"/>
    </xf>
    <xf numFmtId="0" fontId="31" fillId="0" borderId="98" applyNumberFormat="0" applyFill="0" applyAlignment="0" applyProtection="0"/>
    <xf numFmtId="0" fontId="84" fillId="73" borderId="95" applyNumberFormat="0" applyAlignment="0" applyProtection="0"/>
    <xf numFmtId="0" fontId="69" fillId="64" borderId="0" applyNumberFormat="0" applyBorder="0" applyAlignment="0" applyProtection="0"/>
    <xf numFmtId="0" fontId="81" fillId="86" borderId="95" applyNumberFormat="0" applyAlignment="0" applyProtection="0"/>
    <xf numFmtId="0" fontId="100" fillId="0" borderId="96" applyNumberFormat="0" applyFill="0" applyAlignment="0" applyProtection="0"/>
    <xf numFmtId="0" fontId="85"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81" fillId="86" borderId="95" applyNumberFormat="0" applyAlignment="0" applyProtection="0"/>
    <xf numFmtId="4" fontId="27" fillId="14" borderId="98">
      <alignment horizontal="right" vertical="center"/>
    </xf>
    <xf numFmtId="0" fontId="75" fillId="89" borderId="97" applyNumberFormat="0" applyFont="0" applyAlignment="0" applyProtection="0"/>
    <xf numFmtId="0" fontId="31" fillId="0" borderId="98">
      <alignment horizontal="right" vertical="center"/>
    </xf>
    <xf numFmtId="0" fontId="31" fillId="9" borderId="99">
      <alignment horizontal="left" vertical="center"/>
    </xf>
    <xf numFmtId="0" fontId="31" fillId="14" borderId="101">
      <alignment horizontal="left" vertical="center" wrapText="1" indent="2"/>
    </xf>
    <xf numFmtId="0" fontId="2" fillId="47" borderId="0" applyNumberFormat="0" applyBorder="0" applyAlignment="0" applyProtection="0"/>
    <xf numFmtId="0" fontId="31" fillId="16" borderId="98"/>
    <xf numFmtId="4" fontId="71" fillId="9" borderId="98">
      <alignment horizontal="right" vertical="center"/>
    </xf>
    <xf numFmtId="4" fontId="27" fillId="14" borderId="99">
      <alignment horizontal="right" vertical="center"/>
    </xf>
    <xf numFmtId="4" fontId="27" fillId="14" borderId="100">
      <alignment horizontal="right" vertical="center"/>
    </xf>
    <xf numFmtId="0" fontId="93" fillId="73" borderId="95" applyNumberFormat="0" applyAlignment="0" applyProtection="0"/>
    <xf numFmtId="4" fontId="27" fillId="14" borderId="98">
      <alignment horizontal="right" vertical="center"/>
    </xf>
    <xf numFmtId="0" fontId="2" fillId="57" borderId="0" applyNumberFormat="0" applyBorder="0" applyAlignment="0" applyProtection="0"/>
    <xf numFmtId="0" fontId="31" fillId="0" borderId="101">
      <alignment horizontal="left" vertical="center" wrapText="1" indent="2"/>
    </xf>
    <xf numFmtId="49" fontId="31" fillId="0" borderId="98" applyNumberFormat="0" applyFont="0" applyFill="0" applyBorder="0" applyProtection="0">
      <alignment horizontal="left" vertical="center" indent="2"/>
    </xf>
    <xf numFmtId="0" fontId="27" fillId="9" borderId="98">
      <alignment horizontal="right" vertical="center"/>
    </xf>
    <xf numFmtId="175" fontId="31" fillId="90" borderId="98" applyNumberFormat="0" applyFont="0" applyBorder="0" applyAlignment="0" applyProtection="0">
      <alignment horizontal="right" vertical="center"/>
    </xf>
    <xf numFmtId="0" fontId="81" fillId="86" borderId="95" applyNumberFormat="0" applyAlignment="0" applyProtection="0"/>
    <xf numFmtId="0" fontId="80" fillId="86" borderId="95" applyNumberFormat="0" applyAlignment="0" applyProtection="0"/>
    <xf numFmtId="4" fontId="31" fillId="16" borderId="98"/>
    <xf numFmtId="0" fontId="10" fillId="0" borderId="58" applyNumberFormat="0" applyFill="0" applyAlignment="0" applyProtection="0"/>
    <xf numFmtId="0" fontId="68" fillId="0" borderId="0" applyNumberFormat="0" applyFill="0" applyBorder="0" applyAlignment="0" applyProtection="0"/>
    <xf numFmtId="0" fontId="66" fillId="46" borderId="56" applyNumberFormat="0" applyAlignment="0" applyProtection="0"/>
    <xf numFmtId="0" fontId="65" fillId="46" borderId="57" applyNumberFormat="0" applyAlignment="0" applyProtection="0"/>
    <xf numFmtId="0" fontId="31" fillId="0" borderId="101">
      <alignment horizontal="left" vertical="center" wrapText="1" indent="2"/>
    </xf>
    <xf numFmtId="0" fontId="85" fillId="0" borderId="96" applyNumberFormat="0" applyFill="0" applyAlignment="0" applyProtection="0"/>
    <xf numFmtId="0" fontId="85" fillId="0" borderId="96" applyNumberFormat="0" applyFill="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49" fontId="31" fillId="0" borderId="99" applyNumberFormat="0" applyFont="0" applyFill="0" applyBorder="0" applyProtection="0">
      <alignment horizontal="left" vertical="center" indent="5"/>
    </xf>
    <xf numFmtId="4" fontId="27" fillId="9" borderId="98">
      <alignment horizontal="right" vertical="center"/>
    </xf>
    <xf numFmtId="0" fontId="100" fillId="0" borderId="96" applyNumberFormat="0" applyFill="0" applyAlignment="0" applyProtection="0"/>
    <xf numFmtId="0" fontId="31" fillId="0" borderId="101">
      <alignment horizontal="left" vertical="center" wrapText="1" indent="2"/>
    </xf>
    <xf numFmtId="0" fontId="100" fillId="0" borderId="96" applyNumberFormat="0" applyFill="0" applyAlignment="0" applyProtection="0"/>
    <xf numFmtId="0" fontId="31" fillId="14" borderId="101">
      <alignment horizontal="left" vertical="center" wrapText="1" indent="2"/>
    </xf>
    <xf numFmtId="0" fontId="93" fillId="73" borderId="95" applyNumberFormat="0" applyAlignment="0" applyProtection="0"/>
    <xf numFmtId="4" fontId="31" fillId="0" borderId="98">
      <alignment horizontal="right" vertical="center"/>
    </xf>
    <xf numFmtId="0" fontId="32" fillId="89" borderId="97" applyNumberFormat="0" applyFont="0" applyAlignment="0" applyProtection="0"/>
    <xf numFmtId="0" fontId="80" fillId="86" borderId="95" applyNumberFormat="0" applyAlignment="0" applyProtection="0"/>
    <xf numFmtId="0" fontId="31" fillId="16" borderId="98"/>
    <xf numFmtId="0" fontId="2" fillId="47" borderId="0" applyNumberFormat="0" applyBorder="0" applyAlignment="0" applyProtection="0"/>
    <xf numFmtId="0" fontId="31" fillId="14" borderId="101">
      <alignment horizontal="left" vertical="center" wrapText="1" indent="2"/>
    </xf>
    <xf numFmtId="0" fontId="78" fillId="86" borderId="102" applyNumberFormat="0" applyAlignment="0" applyProtection="0"/>
    <xf numFmtId="49" fontId="31" fillId="0" borderId="98" applyNumberFormat="0" applyFont="0" applyFill="0" applyBorder="0" applyProtection="0">
      <alignment horizontal="left" vertical="center" indent="2"/>
    </xf>
    <xf numFmtId="0" fontId="27" fillId="14" borderId="98">
      <alignment horizontal="right" vertical="center"/>
    </xf>
    <xf numFmtId="0" fontId="31" fillId="14" borderId="101">
      <alignment horizontal="left" vertical="center" wrapText="1" indent="2"/>
    </xf>
    <xf numFmtId="4" fontId="27" fillId="14" borderId="100">
      <alignment horizontal="right" vertical="center"/>
    </xf>
    <xf numFmtId="0" fontId="2" fillId="47" borderId="0" applyNumberFormat="0" applyBorder="0" applyAlignment="0" applyProtection="0"/>
    <xf numFmtId="0" fontId="93" fillId="73" borderId="95" applyNumberFormat="0" applyAlignment="0" applyProtection="0"/>
    <xf numFmtId="4" fontId="27" fillId="9" borderId="98">
      <alignment horizontal="right" vertical="center"/>
    </xf>
    <xf numFmtId="0" fontId="84" fillId="73" borderId="95" applyNumberFormat="0" applyAlignment="0" applyProtection="0"/>
    <xf numFmtId="0" fontId="31" fillId="16" borderId="98"/>
    <xf numFmtId="0" fontId="71" fillId="9" borderId="98">
      <alignment horizontal="right" vertical="center"/>
    </xf>
    <xf numFmtId="0" fontId="27" fillId="14" borderId="98">
      <alignment horizontal="right" vertical="center"/>
    </xf>
    <xf numFmtId="0" fontId="31" fillId="14" borderId="101">
      <alignment horizontal="left" vertical="center" wrapText="1" indent="2"/>
    </xf>
    <xf numFmtId="4" fontId="27" fillId="14" borderId="99">
      <alignment horizontal="right" vertical="center"/>
    </xf>
    <xf numFmtId="0" fontId="100" fillId="0" borderId="96" applyNumberFormat="0" applyFill="0" applyAlignment="0" applyProtection="0"/>
    <xf numFmtId="0" fontId="31" fillId="0" borderId="101">
      <alignment horizontal="left" vertical="center" wrapText="1" indent="2"/>
    </xf>
    <xf numFmtId="4" fontId="31" fillId="0" borderId="98" applyFill="0" applyBorder="0" applyProtection="0">
      <alignment horizontal="right" vertical="center"/>
    </xf>
    <xf numFmtId="0" fontId="81" fillId="86" borderId="95" applyNumberFormat="0" applyAlignment="0" applyProtection="0"/>
    <xf numFmtId="0" fontId="71" fillId="9" borderId="98">
      <alignment horizontal="right" vertical="center"/>
    </xf>
    <xf numFmtId="4" fontId="27" fillId="14" borderId="98">
      <alignment horizontal="right" vertical="center"/>
    </xf>
    <xf numFmtId="0" fontId="93" fillId="73" borderId="95" applyNumberFormat="0" applyAlignment="0" applyProtection="0"/>
    <xf numFmtId="4" fontId="71" fillId="9" borderId="98">
      <alignment horizontal="right" vertical="center"/>
    </xf>
    <xf numFmtId="0" fontId="31" fillId="9" borderId="99">
      <alignment horizontal="left" vertical="center"/>
    </xf>
    <xf numFmtId="0" fontId="75" fillId="89" borderId="97" applyNumberFormat="0" applyFont="0" applyAlignment="0" applyProtection="0"/>
    <xf numFmtId="0" fontId="97" fillId="86" borderId="102" applyNumberFormat="0" applyAlignment="0" applyProtection="0"/>
    <xf numFmtId="0" fontId="68" fillId="0" borderId="0" applyNumberFormat="0" applyFill="0" applyBorder="0" applyAlignment="0" applyProtection="0"/>
    <xf numFmtId="0" fontId="100" fillId="0" borderId="96" applyNumberFormat="0" applyFill="0" applyAlignment="0" applyProtection="0"/>
    <xf numFmtId="0" fontId="2" fillId="47" borderId="0" applyNumberFormat="0" applyBorder="0" applyAlignment="0" applyProtection="0"/>
    <xf numFmtId="0" fontId="69" fillId="52" borderId="0" applyNumberFormat="0" applyBorder="0" applyAlignment="0" applyProtection="0"/>
    <xf numFmtId="0" fontId="80" fillId="86" borderId="95" applyNumberFormat="0" applyAlignment="0" applyProtection="0"/>
    <xf numFmtId="0" fontId="27" fillId="9" borderId="98">
      <alignment horizontal="right" vertical="center"/>
    </xf>
    <xf numFmtId="0" fontId="93" fillId="73" borderId="95" applyNumberFormat="0" applyAlignment="0" applyProtection="0"/>
    <xf numFmtId="0" fontId="31" fillId="0" borderId="101">
      <alignment horizontal="left" vertical="center" wrapText="1" indent="2"/>
    </xf>
    <xf numFmtId="0" fontId="27" fillId="14" borderId="100">
      <alignment horizontal="right" vertical="center"/>
    </xf>
    <xf numFmtId="0" fontId="75" fillId="89" borderId="97" applyNumberFormat="0" applyFont="0" applyAlignment="0" applyProtection="0"/>
    <xf numFmtId="0" fontId="69" fillId="64" borderId="0" applyNumberFormat="0" applyBorder="0" applyAlignment="0" applyProtection="0"/>
    <xf numFmtId="49" fontId="29" fillId="0" borderId="98" applyNumberFormat="0" applyFill="0" applyBorder="0" applyProtection="0">
      <alignment horizontal="left" vertical="center"/>
    </xf>
    <xf numFmtId="0" fontId="32" fillId="89" borderId="97" applyNumberFormat="0" applyFont="0" applyAlignment="0" applyProtection="0"/>
    <xf numFmtId="0" fontId="69" fillId="61" borderId="0" applyNumberFormat="0" applyBorder="0" applyAlignment="0" applyProtection="0"/>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4" fontId="31" fillId="0" borderId="98" applyFill="0" applyBorder="0" applyProtection="0">
      <alignment horizontal="righ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49" fontId="31" fillId="0" borderId="98" applyNumberFormat="0" applyFont="0" applyFill="0" applyBorder="0" applyProtection="0">
      <alignment horizontal="left" vertical="center" indent="2"/>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78" fillId="86" borderId="102"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7" fillId="14" borderId="99">
      <alignment horizontal="right" vertical="center"/>
    </xf>
    <xf numFmtId="0" fontId="100" fillId="0" borderId="96" applyNumberFormat="0" applyFill="0" applyAlignment="0" applyProtection="0"/>
    <xf numFmtId="0" fontId="66" fillId="46" borderId="56" applyNumberFormat="0" applyAlignment="0" applyProtection="0"/>
    <xf numFmtId="0" fontId="75" fillId="89" borderId="97" applyNumberFormat="0" applyFont="0" applyAlignment="0" applyProtection="0"/>
    <xf numFmtId="4" fontId="31" fillId="0" borderId="98"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7" fillId="14" borderId="100">
      <alignment horizontal="right" vertical="center"/>
    </xf>
    <xf numFmtId="0" fontId="2" fillId="51" borderId="0" applyNumberFormat="0" applyBorder="0" applyAlignment="0" applyProtection="0"/>
    <xf numFmtId="0" fontId="27" fillId="14" borderId="98">
      <alignment horizontal="right" vertical="center"/>
    </xf>
    <xf numFmtId="0" fontId="97" fillId="86" borderId="102" applyNumberFormat="0" applyAlignment="0" applyProtection="0"/>
    <xf numFmtId="0" fontId="2" fillId="50" borderId="0" applyNumberFormat="0" applyBorder="0" applyAlignment="0" applyProtection="0"/>
    <xf numFmtId="0" fontId="80" fillId="86" borderId="95" applyNumberFormat="0" applyAlignment="0" applyProtection="0"/>
    <xf numFmtId="0" fontId="100" fillId="0" borderId="96" applyNumberFormat="0" applyFill="0" applyAlignment="0" applyProtection="0"/>
    <xf numFmtId="4" fontId="27" fillId="14" borderId="98">
      <alignment horizontal="right" vertical="center"/>
    </xf>
    <xf numFmtId="0" fontId="69" fillId="55" borderId="0" applyNumberFormat="0" applyBorder="0" applyAlignment="0" applyProtection="0"/>
    <xf numFmtId="0" fontId="31" fillId="0" borderId="98" applyNumberFormat="0" applyFill="0" applyAlignment="0" applyProtection="0"/>
    <xf numFmtId="0" fontId="2" fillId="56" borderId="0" applyNumberFormat="0" applyBorder="0" applyAlignment="0" applyProtection="0"/>
    <xf numFmtId="0" fontId="100" fillId="0" borderId="96" applyNumberFormat="0" applyFill="0" applyAlignment="0" applyProtection="0"/>
    <xf numFmtId="4" fontId="31" fillId="0" borderId="98">
      <alignment horizontal="right" vertical="center"/>
    </xf>
    <xf numFmtId="4" fontId="27" fillId="14" borderId="100">
      <alignment horizontal="right" vertical="center"/>
    </xf>
    <xf numFmtId="0" fontId="71" fillId="9" borderId="98">
      <alignment horizontal="right" vertical="center"/>
    </xf>
    <xf numFmtId="0" fontId="32" fillId="89" borderId="97" applyNumberFormat="0" applyFont="0" applyAlignment="0" applyProtection="0"/>
    <xf numFmtId="0" fontId="2" fillId="59" borderId="0" applyNumberFormat="0" applyBorder="0" applyAlignment="0" applyProtection="0"/>
    <xf numFmtId="0" fontId="93" fillId="73" borderId="95" applyNumberFormat="0" applyAlignment="0" applyProtection="0"/>
    <xf numFmtId="4" fontId="71" fillId="9" borderId="98">
      <alignment horizontal="right" vertical="center"/>
    </xf>
    <xf numFmtId="0" fontId="31" fillId="0" borderId="101">
      <alignment horizontal="left" vertical="center" wrapText="1" indent="2"/>
    </xf>
    <xf numFmtId="0" fontId="97" fillId="86" borderId="102" applyNumberFormat="0" applyAlignment="0" applyProtection="0"/>
    <xf numFmtId="0" fontId="75" fillId="89" borderId="97" applyNumberFormat="0" applyFont="0" applyAlignment="0" applyProtection="0"/>
    <xf numFmtId="0" fontId="84" fillId="73" borderId="95" applyNumberFormat="0" applyAlignment="0" applyProtection="0"/>
    <xf numFmtId="49" fontId="29" fillId="0" borderId="98" applyNumberFormat="0" applyFill="0" applyBorder="0" applyProtection="0">
      <alignment horizontal="left" vertical="center"/>
    </xf>
    <xf numFmtId="4" fontId="27" fillId="9" borderId="98">
      <alignment horizontal="right" vertical="center"/>
    </xf>
    <xf numFmtId="0" fontId="100" fillId="0" borderId="96" applyNumberFormat="0" applyFill="0" applyAlignment="0" applyProtection="0"/>
    <xf numFmtId="0" fontId="2" fillId="53" borderId="0" applyNumberFormat="0" applyBorder="0" applyAlignment="0" applyProtection="0"/>
    <xf numFmtId="0" fontId="97" fillId="86" borderId="102" applyNumberFormat="0" applyAlignment="0" applyProtection="0"/>
    <xf numFmtId="0" fontId="93" fillId="73" borderId="95" applyNumberFormat="0" applyAlignment="0" applyProtection="0"/>
    <xf numFmtId="0" fontId="2" fillId="51" borderId="0" applyNumberFormat="0" applyBorder="0" applyAlignment="0" applyProtection="0"/>
    <xf numFmtId="0" fontId="69" fillId="61" borderId="0" applyNumberFormat="0" applyBorder="0" applyAlignment="0" applyProtection="0"/>
    <xf numFmtId="0" fontId="2" fillId="47" borderId="0" applyNumberFormat="0" applyBorder="0" applyAlignment="0" applyProtection="0"/>
    <xf numFmtId="49" fontId="29" fillId="0" borderId="98" applyNumberFormat="0" applyFill="0" applyBorder="0" applyProtection="0">
      <alignment horizontal="left" vertical="center"/>
    </xf>
    <xf numFmtId="0" fontId="100" fillId="0" borderId="96" applyNumberFormat="0" applyFill="0" applyAlignment="0" applyProtection="0"/>
    <xf numFmtId="0" fontId="69" fillId="52" borderId="0" applyNumberFormat="0" applyBorder="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0" fontId="93" fillId="73" borderId="95" applyNumberFormat="0" applyAlignment="0" applyProtection="0"/>
    <xf numFmtId="0" fontId="31" fillId="9" borderId="99">
      <alignment horizontal="left" vertical="center"/>
    </xf>
    <xf numFmtId="0" fontId="81" fillId="86" borderId="95" applyNumberFormat="0" applyAlignment="0" applyProtection="0"/>
    <xf numFmtId="0" fontId="100" fillId="0" borderId="96" applyNumberFormat="0" applyFill="0" applyAlignment="0" applyProtection="0"/>
    <xf numFmtId="4" fontId="27" fillId="14" borderId="99">
      <alignment horizontal="right" vertical="center"/>
    </xf>
    <xf numFmtId="0" fontId="32" fillId="89" borderId="97" applyNumberFormat="0" applyFont="0" applyAlignment="0" applyProtection="0"/>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4" fontId="27" fillId="14" borderId="100">
      <alignment horizontal="right" vertical="center"/>
    </xf>
    <xf numFmtId="0" fontId="69" fillId="64" borderId="0" applyNumberFormat="0" applyBorder="0" applyAlignment="0" applyProtection="0"/>
    <xf numFmtId="0" fontId="100" fillId="0" borderId="96" applyNumberFormat="0" applyFill="0" applyAlignment="0" applyProtection="0"/>
    <xf numFmtId="0" fontId="84" fillId="73"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0" fontId="100" fillId="0" borderId="96" applyNumberFormat="0" applyFill="0" applyAlignment="0" applyProtection="0"/>
    <xf numFmtId="0" fontId="69" fillId="55" borderId="0" applyNumberFormat="0" applyBorder="0" applyAlignment="0" applyProtection="0"/>
    <xf numFmtId="0" fontId="75" fillId="89" borderId="97" applyNumberFormat="0" applyFont="0" applyAlignment="0" applyProtection="0"/>
    <xf numFmtId="0" fontId="31" fillId="0" borderId="98" applyNumberFormat="0" applyFill="0" applyAlignment="0" applyProtection="0"/>
    <xf numFmtId="49" fontId="31" fillId="0" borderId="99" applyNumberFormat="0" applyFont="0" applyFill="0" applyBorder="0" applyProtection="0">
      <alignment horizontal="left" vertical="center" indent="5"/>
    </xf>
    <xf numFmtId="0" fontId="31" fillId="0" borderId="98" applyNumberFormat="0" applyFill="0" applyAlignment="0" applyProtection="0"/>
    <xf numFmtId="4" fontId="31" fillId="0" borderId="98">
      <alignment horizontal="right" vertical="center"/>
    </xf>
    <xf numFmtId="4" fontId="31" fillId="0" borderId="98">
      <alignment horizontal="right" vertical="center"/>
    </xf>
    <xf numFmtId="0" fontId="27" fillId="14" borderId="98">
      <alignment horizontal="right" vertical="center"/>
    </xf>
    <xf numFmtId="0" fontId="31" fillId="14" borderId="101">
      <alignment horizontal="left" vertical="center" wrapText="1" indent="2"/>
    </xf>
    <xf numFmtId="0" fontId="93" fillId="73" borderId="95" applyNumberFormat="0" applyAlignment="0" applyProtection="0"/>
    <xf numFmtId="0" fontId="31" fillId="0"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175" fontId="31" fillId="90" borderId="98" applyNumberFormat="0" applyFont="0" applyBorder="0" applyAlignment="0" applyProtection="0">
      <alignment horizontal="right" vertical="center"/>
    </xf>
    <xf numFmtId="0" fontId="65" fillId="46" borderId="57" applyNumberFormat="0" applyAlignment="0" applyProtection="0"/>
    <xf numFmtId="0" fontId="27" fillId="14" borderId="100">
      <alignment horizontal="right" vertical="center"/>
    </xf>
    <xf numFmtId="0" fontId="81" fillId="86" borderId="95" applyNumberFormat="0" applyAlignment="0" applyProtection="0"/>
    <xf numFmtId="0" fontId="80" fillId="86" borderId="95" applyNumberFormat="0" applyAlignment="0" applyProtection="0"/>
    <xf numFmtId="0" fontId="100" fillId="0" borderId="96" applyNumberFormat="0" applyFill="0" applyAlignment="0" applyProtection="0"/>
    <xf numFmtId="0" fontId="100" fillId="0" borderId="96" applyNumberFormat="0" applyFill="0" applyAlignment="0" applyProtection="0"/>
    <xf numFmtId="0" fontId="32" fillId="89" borderId="97" applyNumberFormat="0" applyFont="0" applyAlignment="0" applyProtection="0"/>
    <xf numFmtId="0" fontId="69" fillId="61" borderId="0" applyNumberFormat="0" applyBorder="0" applyAlignment="0" applyProtection="0"/>
    <xf numFmtId="0" fontId="27" fillId="14" borderId="100">
      <alignment horizontal="right" vertical="center"/>
    </xf>
    <xf numFmtId="0" fontId="2" fillId="59" borderId="0" applyNumberFormat="0" applyBorder="0" applyAlignment="0" applyProtection="0"/>
    <xf numFmtId="0" fontId="27" fillId="14" borderId="99">
      <alignment horizontal="right" vertical="center"/>
    </xf>
    <xf numFmtId="4" fontId="27" fillId="9" borderId="98">
      <alignment horizontal="right" vertical="center"/>
    </xf>
    <xf numFmtId="4" fontId="27" fillId="14" borderId="98">
      <alignment horizontal="right" vertical="center"/>
    </xf>
    <xf numFmtId="0" fontId="67" fillId="0" borderId="0" applyNumberFormat="0" applyFill="0" applyBorder="0" applyAlignment="0" applyProtection="0"/>
    <xf numFmtId="4" fontId="27" fillId="14" borderId="98">
      <alignment horizontal="right" vertical="center"/>
    </xf>
    <xf numFmtId="0" fontId="84" fillId="73" borderId="95" applyNumberFormat="0" applyAlignment="0" applyProtection="0"/>
    <xf numFmtId="0" fontId="27" fillId="14" borderId="98">
      <alignment horizontal="right" vertical="center"/>
    </xf>
    <xf numFmtId="4" fontId="27" fillId="14" borderId="98">
      <alignment horizontal="right" vertical="center"/>
    </xf>
    <xf numFmtId="0" fontId="97" fillId="86" borderId="102" applyNumberFormat="0" applyAlignment="0" applyProtection="0"/>
    <xf numFmtId="4" fontId="27" fillId="14" borderId="98">
      <alignment horizontal="right" vertical="center"/>
    </xf>
    <xf numFmtId="0" fontId="31" fillId="0" borderId="98">
      <alignment horizontal="right" vertical="center"/>
    </xf>
    <xf numFmtId="0" fontId="2" fillId="48" borderId="0" applyNumberFormat="0" applyBorder="0" applyAlignment="0" applyProtection="0"/>
    <xf numFmtId="0" fontId="69" fillId="49" borderId="0" applyNumberFormat="0" applyBorder="0" applyAlignment="0" applyProtection="0"/>
    <xf numFmtId="0" fontId="67" fillId="0" borderId="0" applyNumberFormat="0" applyFill="0" applyBorder="0" applyAlignment="0" applyProtection="0"/>
    <xf numFmtId="0" fontId="31" fillId="0" borderId="101">
      <alignment horizontal="left" vertical="center" wrapText="1" indent="2"/>
    </xf>
    <xf numFmtId="0" fontId="31" fillId="16" borderId="98"/>
    <xf numFmtId="4" fontId="31" fillId="0" borderId="98" applyFill="0" applyBorder="0" applyProtection="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85" fillId="0" borderId="96" applyNumberFormat="0" applyFill="0" applyAlignment="0" applyProtection="0"/>
    <xf numFmtId="0" fontId="93" fillId="73" borderId="95" applyNumberFormat="0" applyAlignment="0" applyProtection="0"/>
    <xf numFmtId="0" fontId="31" fillId="0" borderId="98">
      <alignment horizontal="right" vertical="center"/>
    </xf>
    <xf numFmtId="49" fontId="31" fillId="0" borderId="98" applyNumberFormat="0" applyFont="0" applyFill="0" applyBorder="0" applyProtection="0">
      <alignment horizontal="left" vertical="center" indent="2"/>
    </xf>
    <xf numFmtId="0" fontId="80" fillId="86" borderId="95" applyNumberFormat="0" applyAlignment="0" applyProtection="0"/>
    <xf numFmtId="0" fontId="31" fillId="0" borderId="98">
      <alignment horizontal="right" vertical="center"/>
    </xf>
    <xf numFmtId="0" fontId="27" fillId="9" borderId="98">
      <alignment horizontal="right" vertical="center"/>
    </xf>
    <xf numFmtId="0" fontId="69" fillId="52" borderId="0" applyNumberFormat="0" applyBorder="0" applyAlignment="0" applyProtection="0"/>
    <xf numFmtId="4" fontId="31" fillId="0" borderId="98">
      <alignment horizontal="right" vertical="center"/>
    </xf>
    <xf numFmtId="175" fontId="31" fillId="90" borderId="98" applyNumberFormat="0" applyFont="0" applyBorder="0" applyAlignment="0" applyProtection="0">
      <alignment horizontal="right" vertical="center"/>
    </xf>
    <xf numFmtId="4" fontId="71" fillId="9" borderId="98">
      <alignment horizontal="right" vertical="center"/>
    </xf>
    <xf numFmtId="4" fontId="27" fillId="14" borderId="99">
      <alignment horizontal="right" vertical="center"/>
    </xf>
    <xf numFmtId="4" fontId="27" fillId="9" borderId="98">
      <alignment horizontal="right" vertical="center"/>
    </xf>
    <xf numFmtId="0" fontId="85" fillId="0" borderId="96" applyNumberFormat="0" applyFill="0" applyAlignment="0" applyProtection="0"/>
    <xf numFmtId="0" fontId="93" fillId="73" borderId="95" applyNumberFormat="0" applyAlignment="0" applyProtection="0"/>
    <xf numFmtId="0" fontId="31" fillId="16" borderId="98"/>
    <xf numFmtId="49" fontId="31" fillId="0" borderId="98" applyNumberFormat="0" applyFont="0" applyFill="0" applyBorder="0" applyProtection="0">
      <alignment horizontal="left" vertical="center" indent="2"/>
    </xf>
    <xf numFmtId="4" fontId="71" fillId="9" borderId="98">
      <alignment horizontal="right" vertical="center"/>
    </xf>
    <xf numFmtId="0" fontId="97" fillId="86" borderId="102" applyNumberFormat="0" applyAlignment="0" applyProtection="0"/>
    <xf numFmtId="0" fontId="2" fillId="62" borderId="0" applyNumberFormat="0" applyBorder="0" applyAlignment="0" applyProtection="0"/>
    <xf numFmtId="49" fontId="29" fillId="0" borderId="98"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1" fillId="9" borderId="98">
      <alignment horizontal="right" vertical="center"/>
    </xf>
    <xf numFmtId="0" fontId="69" fillId="49" borderId="0" applyNumberFormat="0" applyBorder="0" applyAlignment="0" applyProtection="0"/>
    <xf numFmtId="0" fontId="69"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9" fillId="58"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85" fillId="0" borderId="96" applyNumberFormat="0" applyFill="0" applyAlignment="0" applyProtection="0"/>
    <xf numFmtId="0" fontId="31" fillId="14" borderId="101">
      <alignment horizontal="left" vertical="center" wrapText="1" indent="2"/>
    </xf>
    <xf numFmtId="0" fontId="78" fillId="86" borderId="102" applyNumberFormat="0" applyAlignment="0" applyProtection="0"/>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31" fillId="0" borderId="101">
      <alignment horizontal="left" vertical="center" wrapText="1" indent="2"/>
    </xf>
    <xf numFmtId="0" fontId="78" fillId="86" borderId="102" applyNumberFormat="0" applyAlignment="0" applyProtection="0"/>
    <xf numFmtId="0" fontId="80" fillId="86" borderId="95" applyNumberFormat="0" applyAlignment="0" applyProtection="0"/>
    <xf numFmtId="0" fontId="81" fillId="86" borderId="95" applyNumberFormat="0" applyAlignment="0" applyProtection="0"/>
    <xf numFmtId="0" fontId="84" fillId="73" borderId="95" applyNumberFormat="0" applyAlignment="0" applyProtection="0"/>
    <xf numFmtId="0" fontId="85" fillId="0" borderId="96" applyNumberFormat="0" applyFill="0" applyAlignment="0" applyProtection="0"/>
    <xf numFmtId="0" fontId="93" fillId="73" borderId="95" applyNumberFormat="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2" fillId="53" borderId="0" applyNumberFormat="0" applyBorder="0" applyAlignment="0" applyProtection="0"/>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84" fillId="73" borderId="95" applyNumberFormat="0" applyAlignment="0" applyProtection="0"/>
    <xf numFmtId="0" fontId="31" fillId="0" borderId="98">
      <alignment horizontal="right" vertical="center"/>
    </xf>
    <xf numFmtId="4" fontId="31" fillId="0" borderId="98">
      <alignment horizontal="right" vertical="center"/>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98" applyNumberFormat="0" applyFill="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78" fillId="86" borderId="102" applyNumberFormat="0" applyAlignment="0" applyProtection="0"/>
    <xf numFmtId="0" fontId="97" fillId="86" borderId="102" applyNumberFormat="0" applyAlignment="0" applyProtection="0"/>
    <xf numFmtId="0" fontId="27" fillId="14" borderId="100">
      <alignment horizontal="right" vertical="center"/>
    </xf>
    <xf numFmtId="0" fontId="80" fillId="86" borderId="95" applyNumberFormat="0" applyAlignment="0" applyProtection="0"/>
    <xf numFmtId="4" fontId="27" fillId="14" borderId="98">
      <alignment horizontal="right" vertical="center"/>
    </xf>
    <xf numFmtId="4" fontId="31" fillId="16" borderId="98"/>
    <xf numFmtId="4" fontId="31" fillId="16" borderId="98"/>
    <xf numFmtId="0" fontId="27" fillId="14" borderId="98">
      <alignment horizontal="right" vertical="center"/>
    </xf>
    <xf numFmtId="0" fontId="27" fillId="14" borderId="98">
      <alignment horizontal="right" vertical="center"/>
    </xf>
    <xf numFmtId="0" fontId="31" fillId="16" borderId="98"/>
    <xf numFmtId="0" fontId="27" fillId="14" borderId="100">
      <alignment horizontal="right" vertical="center"/>
    </xf>
    <xf numFmtId="0" fontId="27" fillId="14" borderId="100">
      <alignment horizontal="right" vertical="center"/>
    </xf>
    <xf numFmtId="0" fontId="80" fillId="86" borderId="95" applyNumberFormat="0" applyAlignment="0" applyProtection="0"/>
    <xf numFmtId="0" fontId="27" fillId="14" borderId="99">
      <alignment horizontal="right" vertical="center"/>
    </xf>
    <xf numFmtId="0" fontId="31" fillId="0" borderId="98">
      <alignment horizontal="right" vertical="center"/>
    </xf>
    <xf numFmtId="4" fontId="31" fillId="0" borderId="98">
      <alignment horizontal="right" vertical="center"/>
    </xf>
    <xf numFmtId="0" fontId="100" fillId="0" borderId="96" applyNumberFormat="0" applyFill="0" applyAlignment="0" applyProtection="0"/>
    <xf numFmtId="0" fontId="81" fillId="86" borderId="95" applyNumberFormat="0" applyAlignment="0" applyProtection="0"/>
    <xf numFmtId="0" fontId="100" fillId="0" borderId="96" applyNumberFormat="0" applyFill="0" applyAlignment="0" applyProtection="0"/>
    <xf numFmtId="0" fontId="81" fillId="86" borderId="95" applyNumberFormat="0" applyAlignment="0" applyProtection="0"/>
    <xf numFmtId="49" fontId="29" fillId="0" borderId="98" applyNumberFormat="0" applyFill="0" applyBorder="0" applyProtection="0">
      <alignment horizontal="left" vertical="center"/>
    </xf>
    <xf numFmtId="0" fontId="75" fillId="89" borderId="97" applyNumberFormat="0" applyFont="0" applyAlignment="0" applyProtection="0"/>
    <xf numFmtId="0" fontId="27" fillId="9" borderId="98">
      <alignment horizontal="right" vertical="center"/>
    </xf>
    <xf numFmtId="0" fontId="27" fillId="14" borderId="98">
      <alignment horizontal="right" vertical="center"/>
    </xf>
    <xf numFmtId="0" fontId="81" fillId="86" borderId="95" applyNumberFormat="0" applyAlignment="0" applyProtection="0"/>
    <xf numFmtId="0" fontId="85" fillId="0" borderId="96" applyNumberFormat="0" applyFill="0" applyAlignment="0" applyProtection="0"/>
    <xf numFmtId="4" fontId="31" fillId="0" borderId="98" applyFill="0" applyBorder="0" applyProtection="0">
      <alignment horizontal="right" vertical="center"/>
    </xf>
    <xf numFmtId="0" fontId="10" fillId="0" borderId="58" applyNumberFormat="0" applyFill="0" applyAlignment="0" applyProtection="0"/>
    <xf numFmtId="0" fontId="31" fillId="14" borderId="101">
      <alignment horizontal="left" vertical="center" wrapText="1" indent="2"/>
    </xf>
    <xf numFmtId="0" fontId="10" fillId="0" borderId="58" applyNumberFormat="0" applyFill="0" applyAlignment="0" applyProtection="0"/>
    <xf numFmtId="0" fontId="2" fillId="59" borderId="0" applyNumberFormat="0" applyBorder="0" applyAlignment="0" applyProtection="0"/>
    <xf numFmtId="0" fontId="69" fillId="64" borderId="0" applyNumberFormat="0" applyBorder="0" applyAlignment="0" applyProtection="0"/>
    <xf numFmtId="4" fontId="27" fillId="14" borderId="98">
      <alignment horizontal="right" vertical="center"/>
    </xf>
    <xf numFmtId="0" fontId="93" fillId="73" borderId="95" applyNumberFormat="0" applyAlignment="0" applyProtection="0"/>
    <xf numFmtId="0" fontId="81" fillId="86" borderId="95" applyNumberFormat="0" applyAlignment="0" applyProtection="0"/>
    <xf numFmtId="0" fontId="80" fillId="86" borderId="95" applyNumberFormat="0" applyAlignment="0" applyProtection="0"/>
    <xf numFmtId="0" fontId="31" fillId="9" borderId="99">
      <alignment horizontal="left" vertical="center"/>
    </xf>
    <xf numFmtId="0" fontId="2" fillId="53" borderId="0" applyNumberFormat="0" applyBorder="0" applyAlignment="0" applyProtection="0"/>
    <xf numFmtId="0" fontId="27" fillId="14" borderId="98">
      <alignment horizontal="right" vertical="center"/>
    </xf>
    <xf numFmtId="0" fontId="68" fillId="0" borderId="0" applyNumberFormat="0" applyFill="0" applyBorder="0" applyAlignment="0" applyProtection="0"/>
    <xf numFmtId="0" fontId="69" fillId="49" borderId="0" applyNumberFormat="0" applyBorder="0" applyAlignment="0" applyProtection="0"/>
    <xf numFmtId="175" fontId="31" fillId="90" borderId="98" applyNumberFormat="0" applyFont="0" applyBorder="0" applyAlignment="0" applyProtection="0">
      <alignment horizontal="right" vertical="center"/>
    </xf>
    <xf numFmtId="0" fontId="66" fillId="46" borderId="56" applyNumberFormat="0" applyAlignment="0" applyProtection="0"/>
    <xf numFmtId="0" fontId="66" fillId="46" borderId="56" applyNumberFormat="0" applyAlignment="0" applyProtection="0"/>
    <xf numFmtId="0" fontId="31" fillId="0" borderId="101">
      <alignment horizontal="left" vertical="center" wrapText="1" indent="2"/>
    </xf>
    <xf numFmtId="175" fontId="31" fillId="90" borderId="98" applyNumberFormat="0" applyFont="0" applyBorder="0" applyAlignment="0" applyProtection="0">
      <alignment horizontal="right" vertical="center"/>
    </xf>
    <xf numFmtId="4" fontId="31" fillId="0" borderId="98" applyFill="0" applyBorder="0" applyProtection="0">
      <alignment horizontal="right" vertical="center"/>
    </xf>
    <xf numFmtId="0" fontId="68" fillId="0" borderId="0" applyNumberFormat="0" applyFill="0" applyBorder="0" applyAlignment="0" applyProtection="0"/>
    <xf numFmtId="0" fontId="93" fillId="73" borderId="95" applyNumberFormat="0" applyAlignment="0" applyProtection="0"/>
    <xf numFmtId="0" fontId="31" fillId="0" borderId="101">
      <alignment horizontal="left" vertical="center" wrapText="1" indent="2"/>
    </xf>
    <xf numFmtId="0" fontId="31" fillId="16" borderId="98"/>
    <xf numFmtId="0" fontId="31" fillId="0" borderId="98">
      <alignment horizontal="right" vertical="center"/>
    </xf>
    <xf numFmtId="0" fontId="31" fillId="16" borderId="98"/>
    <xf numFmtId="0" fontId="75" fillId="89" borderId="97" applyNumberFormat="0" applyFont="0" applyAlignment="0" applyProtection="0"/>
    <xf numFmtId="49" fontId="29" fillId="0" borderId="98" applyNumberFormat="0" applyFill="0" applyBorder="0" applyProtection="0">
      <alignment horizontal="left" vertical="center"/>
    </xf>
    <xf numFmtId="0" fontId="31" fillId="0" borderId="101">
      <alignment horizontal="left" vertical="center" wrapText="1" indent="2"/>
    </xf>
    <xf numFmtId="0" fontId="81" fillId="86" borderId="95" applyNumberFormat="0" applyAlignment="0" applyProtection="0"/>
    <xf numFmtId="49" fontId="31" fillId="0" borderId="98" applyNumberFormat="0" applyFont="0" applyFill="0" applyBorder="0" applyProtection="0">
      <alignment horizontal="left" vertical="center" indent="2"/>
    </xf>
    <xf numFmtId="0" fontId="31" fillId="14" borderId="101">
      <alignment horizontal="left" vertical="center" wrapText="1" indent="2"/>
    </xf>
    <xf numFmtId="0" fontId="97" fillId="86" borderId="102" applyNumberFormat="0" applyAlignment="0" applyProtection="0"/>
    <xf numFmtId="0" fontId="2" fillId="50" borderId="0" applyNumberFormat="0" applyBorder="0" applyAlignment="0" applyProtection="0"/>
    <xf numFmtId="0" fontId="10" fillId="0" borderId="58" applyNumberFormat="0" applyFill="0" applyAlignment="0" applyProtection="0"/>
    <xf numFmtId="0" fontId="71" fillId="9" borderId="98">
      <alignment horizontal="right" vertical="center"/>
    </xf>
    <xf numFmtId="0" fontId="2" fillId="63" borderId="0" applyNumberFormat="0" applyBorder="0" applyAlignment="0" applyProtection="0"/>
    <xf numFmtId="0" fontId="84" fillId="73" borderId="95" applyNumberFormat="0" applyAlignment="0" applyProtection="0"/>
    <xf numFmtId="4" fontId="71" fillId="9" borderId="98">
      <alignment horizontal="right" vertical="center"/>
    </xf>
    <xf numFmtId="0" fontId="84" fillId="73" borderId="95" applyNumberFormat="0" applyAlignment="0" applyProtection="0"/>
    <xf numFmtId="0" fontId="69" fillId="58" borderId="0" applyNumberFormat="0" applyBorder="0" applyAlignment="0" applyProtection="0"/>
    <xf numFmtId="0" fontId="80" fillId="86" borderId="95" applyNumberFormat="0" applyAlignment="0" applyProtection="0"/>
    <xf numFmtId="0" fontId="78" fillId="86" borderId="102" applyNumberFormat="0" applyAlignment="0" applyProtection="0"/>
    <xf numFmtId="0" fontId="2" fillId="54" borderId="0" applyNumberFormat="0" applyBorder="0" applyAlignment="0" applyProtection="0"/>
    <xf numFmtId="0" fontId="31" fillId="16" borderId="98"/>
    <xf numFmtId="0" fontId="27" fillId="14" borderId="98">
      <alignment horizontal="right" vertical="center"/>
    </xf>
    <xf numFmtId="0" fontId="71" fillId="9" borderId="98">
      <alignment horizontal="right" vertical="center"/>
    </xf>
    <xf numFmtId="0" fontId="97" fillId="86" borderId="102" applyNumberFormat="0" applyAlignment="0" applyProtection="0"/>
    <xf numFmtId="4" fontId="27" fillId="9" borderId="98">
      <alignment horizontal="right" vertical="center"/>
    </xf>
    <xf numFmtId="0" fontId="2" fillId="63" borderId="0" applyNumberFormat="0" applyBorder="0" applyAlignment="0" applyProtection="0"/>
    <xf numFmtId="0" fontId="85" fillId="0" borderId="96" applyNumberFormat="0" applyFill="0" applyAlignment="0" applyProtection="0"/>
    <xf numFmtId="0" fontId="85" fillId="0" borderId="96" applyNumberFormat="0" applyFill="0" applyAlignment="0" applyProtection="0"/>
    <xf numFmtId="0" fontId="97" fillId="86" borderId="102" applyNumberFormat="0" applyAlignment="0" applyProtection="0"/>
    <xf numFmtId="4" fontId="31" fillId="16" borderId="98"/>
    <xf numFmtId="0" fontId="69" fillId="52" borderId="0" applyNumberFormat="0" applyBorder="0" applyAlignment="0" applyProtection="0"/>
    <xf numFmtId="0" fontId="2" fillId="50" borderId="0" applyNumberFormat="0" applyBorder="0" applyAlignment="0" applyProtection="0"/>
    <xf numFmtId="0" fontId="27" fillId="14" borderId="100">
      <alignment horizontal="right" vertical="center"/>
    </xf>
    <xf numFmtId="0" fontId="67" fillId="0" borderId="0" applyNumberFormat="0" applyFill="0" applyBorder="0" applyAlignment="0" applyProtection="0"/>
    <xf numFmtId="0" fontId="78" fillId="86" borderId="102" applyNumberFormat="0" applyAlignment="0" applyProtection="0"/>
    <xf numFmtId="0" fontId="27" fillId="9" borderId="98">
      <alignment horizontal="right" vertical="center"/>
    </xf>
    <xf numFmtId="4" fontId="31" fillId="0" borderId="98">
      <alignment horizontal="right" vertical="center"/>
    </xf>
    <xf numFmtId="0" fontId="2" fillId="57" borderId="0" applyNumberFormat="0" applyBorder="0" applyAlignment="0" applyProtection="0"/>
    <xf numFmtId="49" fontId="31" fillId="0" borderId="98" applyNumberFormat="0" applyFont="0" applyFill="0" applyBorder="0" applyProtection="0">
      <alignment horizontal="left" vertical="center" indent="2"/>
    </xf>
    <xf numFmtId="0" fontId="31" fillId="14" borderId="101">
      <alignment horizontal="left" vertical="center" wrapText="1" indent="2"/>
    </xf>
    <xf numFmtId="0" fontId="27" fillId="14" borderId="99">
      <alignment horizontal="right" vertical="center"/>
    </xf>
    <xf numFmtId="4" fontId="31" fillId="16" borderId="98"/>
    <xf numFmtId="0" fontId="75" fillId="89" borderId="97" applyNumberFormat="0" applyFont="0" applyAlignment="0" applyProtection="0"/>
    <xf numFmtId="0" fontId="69" fillId="55" borderId="0" applyNumberFormat="0" applyBorder="0" applyAlignment="0" applyProtection="0"/>
    <xf numFmtId="4" fontId="27" fillId="14" borderId="98">
      <alignment horizontal="right" vertical="center"/>
    </xf>
    <xf numFmtId="0" fontId="69" fillId="49" borderId="0" applyNumberFormat="0" applyBorder="0" applyAlignment="0" applyProtection="0"/>
    <xf numFmtId="0" fontId="93" fillId="73" borderId="95" applyNumberFormat="0" applyAlignment="0" applyProtection="0"/>
    <xf numFmtId="0" fontId="78" fillId="86" borderId="102" applyNumberFormat="0" applyAlignment="0" applyProtection="0"/>
    <xf numFmtId="0" fontId="100" fillId="0" borderId="96" applyNumberFormat="0" applyFill="0" applyAlignment="0" applyProtection="0"/>
    <xf numFmtId="4" fontId="27" fillId="14" borderId="99">
      <alignment horizontal="right" vertical="center"/>
    </xf>
    <xf numFmtId="0" fontId="2" fillId="51" borderId="0" applyNumberFormat="0" applyBorder="0" applyAlignment="0" applyProtection="0"/>
    <xf numFmtId="4" fontId="71" fillId="9" borderId="98">
      <alignment horizontal="right" vertical="center"/>
    </xf>
    <xf numFmtId="0" fontId="27" fillId="14" borderId="98">
      <alignment horizontal="right" vertical="center"/>
    </xf>
    <xf numFmtId="0" fontId="69"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0" fillId="86" borderId="95" applyNumberFormat="0" applyAlignment="0" applyProtection="0"/>
    <xf numFmtId="0" fontId="69" fillId="58" borderId="0" applyNumberFormat="0" applyBorder="0" applyAlignment="0" applyProtection="0"/>
    <xf numFmtId="0" fontId="27" fillId="9" borderId="98">
      <alignment horizontal="right" vertical="center"/>
    </xf>
    <xf numFmtId="0" fontId="81" fillId="86" borderId="95" applyNumberFormat="0" applyAlignment="0" applyProtection="0"/>
    <xf numFmtId="4" fontId="31" fillId="0" borderId="98" applyFill="0" applyBorder="0" applyProtection="0">
      <alignment horizontal="right" vertical="center"/>
    </xf>
    <xf numFmtId="0" fontId="31" fillId="14" borderId="101">
      <alignment horizontal="left" vertical="center" wrapText="1" indent="2"/>
    </xf>
    <xf numFmtId="4" fontId="31" fillId="16" borderId="98"/>
    <xf numFmtId="0" fontId="65" fillId="46" borderId="57" applyNumberFormat="0" applyAlignment="0" applyProtection="0"/>
    <xf numFmtId="0" fontId="81" fillId="86" borderId="95" applyNumberFormat="0" applyAlignment="0" applyProtection="0"/>
    <xf numFmtId="0" fontId="81" fillId="86" borderId="95" applyNumberFormat="0" applyAlignment="0" applyProtection="0"/>
    <xf numFmtId="0" fontId="2" fillId="48" borderId="0" applyNumberFormat="0" applyBorder="0" applyAlignment="0" applyProtection="0"/>
    <xf numFmtId="0" fontId="84" fillId="73" borderId="95" applyNumberFormat="0" applyAlignment="0" applyProtection="0"/>
    <xf numFmtId="49" fontId="29" fillId="0" borderId="98" applyNumberFormat="0" applyFill="0" applyBorder="0" applyProtection="0">
      <alignment horizontal="left" vertical="center"/>
    </xf>
    <xf numFmtId="0" fontId="31" fillId="0" borderId="101">
      <alignment horizontal="left" vertical="center" wrapText="1" indent="2"/>
    </xf>
    <xf numFmtId="0" fontId="31" fillId="14" borderId="101">
      <alignment horizontal="left" vertical="center" wrapText="1" indent="2"/>
    </xf>
    <xf numFmtId="0" fontId="75" fillId="89" borderId="97" applyNumberFormat="0" applyFont="0" applyAlignment="0" applyProtection="0"/>
    <xf numFmtId="0" fontId="27" fillId="14" borderId="98">
      <alignment horizontal="right" vertical="center"/>
    </xf>
    <xf numFmtId="0" fontId="27" fillId="14" borderId="98">
      <alignment horizontal="right" vertical="center"/>
    </xf>
    <xf numFmtId="0" fontId="81" fillId="86" borderId="95" applyNumberFormat="0" applyAlignment="0" applyProtection="0"/>
    <xf numFmtId="0" fontId="69" fillId="55" borderId="0" applyNumberFormat="0" applyBorder="0" applyAlignment="0" applyProtection="0"/>
    <xf numFmtId="175" fontId="31" fillId="90" borderId="98" applyNumberFormat="0" applyFont="0" applyBorder="0" applyAlignment="0" applyProtection="0">
      <alignment horizontal="right" vertical="center"/>
    </xf>
    <xf numFmtId="0" fontId="2" fillId="60" borderId="0" applyNumberFormat="0" applyBorder="0" applyAlignment="0" applyProtection="0"/>
    <xf numFmtId="0" fontId="81" fillId="86"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93" fillId="73" borderId="95" applyNumberFormat="0" applyAlignment="0" applyProtection="0"/>
    <xf numFmtId="0" fontId="27" fillId="9" borderId="98">
      <alignment horizontal="right" vertical="center"/>
    </xf>
    <xf numFmtId="0" fontId="69" fillId="49" borderId="0" applyNumberFormat="0" applyBorder="0" applyAlignment="0" applyProtection="0"/>
    <xf numFmtId="0" fontId="97" fillId="86" borderId="102" applyNumberFormat="0" applyAlignment="0" applyProtection="0"/>
    <xf numFmtId="0" fontId="2" fillId="54" borderId="0" applyNumberFormat="0" applyBorder="0" applyAlignment="0" applyProtection="0"/>
    <xf numFmtId="4" fontId="71" fillId="9" borderId="98">
      <alignment horizontal="right" vertical="center"/>
    </xf>
    <xf numFmtId="4" fontId="27" fillId="9" borderId="98">
      <alignment horizontal="right" vertical="center"/>
    </xf>
    <xf numFmtId="0" fontId="31" fillId="0" borderId="98" applyNumberFormat="0" applyFill="0" applyAlignment="0" applyProtection="0"/>
    <xf numFmtId="4" fontId="27" fillId="9" borderId="98">
      <alignment horizontal="right" vertical="center"/>
    </xf>
    <xf numFmtId="0" fontId="10" fillId="0" borderId="58" applyNumberFormat="0" applyFill="0" applyAlignment="0" applyProtection="0"/>
    <xf numFmtId="0" fontId="81" fillId="86" borderId="95" applyNumberFormat="0" applyAlignment="0" applyProtection="0"/>
    <xf numFmtId="0" fontId="2" fillId="56" borderId="0" applyNumberFormat="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31" fillId="0" borderId="98" applyNumberFormat="0" applyFill="0" applyAlignment="0" applyProtection="0"/>
    <xf numFmtId="4" fontId="27" fillId="14" borderId="98">
      <alignment horizontal="right" vertical="center"/>
    </xf>
    <xf numFmtId="0" fontId="75" fillId="89" borderId="97" applyNumberFormat="0" applyFont="0" applyAlignment="0" applyProtection="0"/>
    <xf numFmtId="4" fontId="27" fillId="14" borderId="98">
      <alignment horizontal="right" vertical="center"/>
    </xf>
    <xf numFmtId="4" fontId="27" fillId="14" borderId="98">
      <alignment horizontal="right" vertical="center"/>
    </xf>
    <xf numFmtId="0" fontId="31" fillId="0" borderId="98">
      <alignment horizontal="right" vertical="center"/>
    </xf>
    <xf numFmtId="4" fontId="31" fillId="0" borderId="98">
      <alignment horizontal="right" vertical="center"/>
    </xf>
    <xf numFmtId="0" fontId="85" fillId="0" borderId="96" applyNumberFormat="0" applyFill="0" applyAlignment="0" applyProtection="0"/>
    <xf numFmtId="0" fontId="75" fillId="89" borderId="97" applyNumberFormat="0" applyFont="0" applyAlignment="0" applyProtection="0"/>
    <xf numFmtId="0" fontId="31" fillId="0" borderId="98" applyNumberFormat="0" applyFill="0" applyAlignment="0" applyProtection="0"/>
    <xf numFmtId="0" fontId="27" fillId="14" borderId="100">
      <alignment horizontal="right" vertical="center"/>
    </xf>
    <xf numFmtId="4" fontId="27" fillId="14" borderId="98">
      <alignment horizontal="right" vertical="center"/>
    </xf>
    <xf numFmtId="0" fontId="81" fillId="86" borderId="95" applyNumberFormat="0" applyAlignment="0" applyProtection="0"/>
    <xf numFmtId="0" fontId="27" fillId="14" borderId="98">
      <alignment horizontal="right" vertical="center"/>
    </xf>
    <xf numFmtId="4" fontId="31" fillId="16" borderId="98"/>
    <xf numFmtId="0" fontId="84" fillId="73" borderId="95" applyNumberFormat="0" applyAlignment="0" applyProtection="0"/>
    <xf numFmtId="0" fontId="81" fillId="86" borderId="95" applyNumberFormat="0" applyAlignment="0" applyProtection="0"/>
    <xf numFmtId="0" fontId="100" fillId="0" borderId="96" applyNumberFormat="0" applyFill="0" applyAlignment="0" applyProtection="0"/>
    <xf numFmtId="0" fontId="31" fillId="9" borderId="99">
      <alignment horizontal="left" vertical="center"/>
    </xf>
    <xf numFmtId="0" fontId="84" fillId="73" borderId="95" applyNumberFormat="0" applyAlignment="0" applyProtection="0"/>
    <xf numFmtId="0" fontId="31" fillId="0" borderId="98" applyNumberFormat="0" applyFill="0" applyAlignment="0" applyProtection="0"/>
    <xf numFmtId="0" fontId="2" fillId="63" borderId="0" applyNumberFormat="0" applyBorder="0" applyAlignment="0" applyProtection="0"/>
    <xf numFmtId="0" fontId="31" fillId="0" borderId="98">
      <alignment horizontal="right" vertical="center"/>
    </xf>
    <xf numFmtId="0" fontId="31" fillId="9" borderId="99">
      <alignment horizontal="left" vertical="center"/>
    </xf>
    <xf numFmtId="4" fontId="27" fillId="14" borderId="100">
      <alignment horizontal="right" vertical="center"/>
    </xf>
    <xf numFmtId="49" fontId="29" fillId="0" borderId="98" applyNumberFormat="0" applyFill="0" applyBorder="0" applyProtection="0">
      <alignment horizontal="left" vertical="center"/>
    </xf>
    <xf numFmtId="0" fontId="97" fillId="86" borderId="102" applyNumberFormat="0" applyAlignment="0" applyProtection="0"/>
    <xf numFmtId="0" fontId="69" fillId="64" borderId="0" applyNumberFormat="0" applyBorder="0" applyAlignment="0" applyProtection="0"/>
    <xf numFmtId="0" fontId="2" fillId="62" borderId="0" applyNumberFormat="0" applyBorder="0" applyAlignment="0" applyProtection="0"/>
    <xf numFmtId="0" fontId="80" fillId="86" borderId="95" applyNumberFormat="0" applyAlignment="0" applyProtection="0"/>
    <xf numFmtId="0" fontId="93" fillId="73" borderId="95" applyNumberFormat="0" applyAlignment="0" applyProtection="0"/>
    <xf numFmtId="4" fontId="71" fillId="9" borderId="98">
      <alignment horizontal="right" vertical="center"/>
    </xf>
    <xf numFmtId="0" fontId="2" fillId="57" borderId="0" applyNumberFormat="0" applyBorder="0" applyAlignment="0" applyProtection="0"/>
    <xf numFmtId="0" fontId="27" fillId="14" borderId="99">
      <alignment horizontal="right" vertical="center"/>
    </xf>
    <xf numFmtId="0" fontId="31" fillId="14" borderId="101">
      <alignment horizontal="left" vertical="center" wrapText="1" indent="2"/>
    </xf>
    <xf numFmtId="0" fontId="80" fillId="86" borderId="95" applyNumberFormat="0" applyAlignment="0" applyProtection="0"/>
    <xf numFmtId="0" fontId="2" fillId="63" borderId="0" applyNumberFormat="0" applyBorder="0" applyAlignment="0" applyProtection="0"/>
    <xf numFmtId="4" fontId="27" fillId="14" borderId="99">
      <alignment horizontal="right" vertical="center"/>
    </xf>
    <xf numFmtId="0" fontId="32" fillId="89" borderId="97" applyNumberFormat="0" applyFont="0" applyAlignment="0" applyProtection="0"/>
    <xf numFmtId="0" fontId="2" fillId="62" borderId="0" applyNumberFormat="0" applyBorder="0" applyAlignment="0" applyProtection="0"/>
    <xf numFmtId="0" fontId="27" fillId="9" borderId="98">
      <alignment horizontal="right" vertical="center"/>
    </xf>
    <xf numFmtId="0" fontId="2" fillId="56" borderId="0" applyNumberFormat="0" applyBorder="0" applyAlignment="0" applyProtection="0"/>
    <xf numFmtId="0" fontId="93" fillId="73" borderId="95" applyNumberFormat="0" applyAlignment="0" applyProtection="0"/>
    <xf numFmtId="4" fontId="27" fillId="14" borderId="99">
      <alignment horizontal="right" vertical="center"/>
    </xf>
    <xf numFmtId="4" fontId="27" fillId="14" borderId="98">
      <alignment horizontal="right" vertical="center"/>
    </xf>
    <xf numFmtId="0" fontId="27" fillId="9" borderId="98">
      <alignment horizontal="right" vertical="center"/>
    </xf>
    <xf numFmtId="0" fontId="84" fillId="73" borderId="95" applyNumberFormat="0" applyAlignment="0" applyProtection="0"/>
    <xf numFmtId="0" fontId="2" fillId="54" borderId="0" applyNumberFormat="0" applyBorder="0" applyAlignment="0" applyProtection="0"/>
    <xf numFmtId="0" fontId="66" fillId="46" borderId="56" applyNumberFormat="0" applyAlignment="0" applyProtection="0"/>
    <xf numFmtId="0" fontId="85" fillId="0" borderId="96" applyNumberFormat="0" applyFill="0" applyAlignment="0" applyProtection="0"/>
    <xf numFmtId="0" fontId="71" fillId="9" borderId="98">
      <alignment horizontal="right" vertical="center"/>
    </xf>
    <xf numFmtId="0" fontId="97" fillId="86" borderId="102" applyNumberFormat="0" applyAlignment="0" applyProtection="0"/>
    <xf numFmtId="0" fontId="100" fillId="0" borderId="96" applyNumberFormat="0" applyFill="0" applyAlignment="0" applyProtection="0"/>
    <xf numFmtId="0" fontId="2" fillId="53" borderId="0" applyNumberFormat="0" applyBorder="0" applyAlignment="0" applyProtection="0"/>
    <xf numFmtId="175" fontId="31" fillId="90" borderId="98"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9" fillId="61" borderId="0" applyNumberFormat="0" applyBorder="0" applyAlignment="0" applyProtection="0"/>
    <xf numFmtId="0" fontId="85" fillId="0" borderId="96" applyNumberFormat="0" applyFill="0" applyAlignment="0" applyProtection="0"/>
    <xf numFmtId="0" fontId="31" fillId="0" borderId="98">
      <alignment horizontal="right" vertical="center"/>
    </xf>
    <xf numFmtId="0" fontId="32" fillId="89" borderId="97" applyNumberFormat="0" applyFont="0" applyAlignment="0" applyProtection="0"/>
    <xf numFmtId="0" fontId="81" fillId="86" borderId="95" applyNumberFormat="0" applyAlignment="0" applyProtection="0"/>
    <xf numFmtId="0" fontId="100" fillId="0" borderId="96" applyNumberFormat="0" applyFill="0" applyAlignment="0" applyProtection="0"/>
    <xf numFmtId="0" fontId="2" fillId="48" borderId="0" applyNumberFormat="0" applyBorder="0" applyAlignment="0" applyProtection="0"/>
    <xf numFmtId="0" fontId="75" fillId="89" borderId="97" applyNumberFormat="0" applyFont="0" applyAlignment="0" applyProtection="0"/>
    <xf numFmtId="0" fontId="69" fillId="58" borderId="0" applyNumberFormat="0" applyBorder="0" applyAlignment="0" applyProtection="0"/>
    <xf numFmtId="0" fontId="31" fillId="0" borderId="98" applyNumberFormat="0" applyFill="0" applyAlignment="0" applyProtection="0"/>
    <xf numFmtId="0" fontId="2" fillId="57" borderId="0" applyNumberFormat="0" applyBorder="0" applyAlignment="0" applyProtection="0"/>
    <xf numFmtId="4" fontId="31" fillId="0" borderId="98" applyFill="0" applyBorder="0" applyProtection="0">
      <alignment horizontal="right" vertical="center"/>
    </xf>
    <xf numFmtId="0" fontId="2" fillId="47" borderId="0" applyNumberFormat="0" applyBorder="0" applyAlignment="0" applyProtection="0"/>
    <xf numFmtId="0" fontId="100" fillId="0" borderId="96" applyNumberFormat="0" applyFill="0" applyAlignment="0" applyProtection="0"/>
    <xf numFmtId="0" fontId="2" fillId="60" borderId="0" applyNumberFormat="0" applyBorder="0" applyAlignment="0" applyProtection="0"/>
    <xf numFmtId="0" fontId="71" fillId="9" borderId="98">
      <alignment horizontal="right" vertical="center"/>
    </xf>
    <xf numFmtId="0" fontId="84" fillId="73" borderId="95" applyNumberFormat="0" applyAlignment="0" applyProtection="0"/>
    <xf numFmtId="175" fontId="31" fillId="90" borderId="98" applyNumberFormat="0" applyFont="0" applyBorder="0" applyAlignment="0" applyProtection="0">
      <alignment horizontal="right" vertical="center"/>
    </xf>
    <xf numFmtId="0" fontId="84" fillId="73" borderId="95" applyNumberFormat="0" applyAlignment="0" applyProtection="0"/>
    <xf numFmtId="4" fontId="31" fillId="0" borderId="98">
      <alignment horizontal="right" vertical="center"/>
    </xf>
    <xf numFmtId="49" fontId="31" fillId="0" borderId="98" applyNumberFormat="0" applyFont="0" applyFill="0" applyBorder="0" applyProtection="0">
      <alignment horizontal="left" vertical="center" indent="2"/>
    </xf>
    <xf numFmtId="175" fontId="31" fillId="90" borderId="98" applyNumberFormat="0" applyFont="0" applyBorder="0" applyAlignment="0" applyProtection="0">
      <alignment horizontal="right" vertical="center"/>
    </xf>
    <xf numFmtId="0" fontId="93" fillId="73" borderId="95" applyNumberFormat="0" applyAlignment="0" applyProtection="0"/>
    <xf numFmtId="49" fontId="29" fillId="0" borderId="98" applyNumberFormat="0" applyFill="0" applyBorder="0" applyProtection="0">
      <alignment horizontal="left" vertical="center"/>
    </xf>
    <xf numFmtId="4" fontId="27" fillId="14"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69" fillId="49" borderId="0" applyNumberFormat="0" applyBorder="0" applyAlignment="0" applyProtection="0"/>
    <xf numFmtId="0" fontId="69"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8" fillId="0" borderId="0" applyNumberFormat="0" applyFill="0" applyBorder="0" applyAlignment="0" applyProtection="0"/>
    <xf numFmtId="0" fontId="69" fillId="58" borderId="0" applyNumberFormat="0" applyBorder="0" applyAlignment="0" applyProtection="0"/>
    <xf numFmtId="0" fontId="2" fillId="63" borderId="0" applyNumberFormat="0" applyBorder="0" applyAlignment="0" applyProtection="0"/>
    <xf numFmtId="0" fontId="69" fillId="55" borderId="0" applyNumberFormat="0" applyBorder="0" applyAlignment="0" applyProtection="0"/>
    <xf numFmtId="0" fontId="69" fillId="52" borderId="0" applyNumberFormat="0" applyBorder="0" applyAlignment="0" applyProtection="0"/>
    <xf numFmtId="0" fontId="65"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7"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6" fillId="46" borderId="56" applyNumberFormat="0" applyAlignment="0" applyProtection="0"/>
    <xf numFmtId="0" fontId="2" fillId="51" borderId="0" applyNumberFormat="0" applyBorder="0" applyAlignment="0" applyProtection="0"/>
    <xf numFmtId="0" fontId="69" fillId="61" borderId="0" applyNumberFormat="0" applyBorder="0" applyAlignment="0" applyProtection="0"/>
  </cellStyleXfs>
  <cellXfs count="467">
    <xf numFmtId="0" fontId="0" fillId="0" borderId="0" xfId="0"/>
    <xf numFmtId="0" fontId="0" fillId="0" borderId="0" xfId="0" applyAlignment="1">
      <alignment wrapText="1"/>
    </xf>
    <xf numFmtId="0" fontId="11" fillId="0" borderId="0" xfId="0" applyFont="1" applyAlignment="1">
      <alignment wrapText="1"/>
    </xf>
    <xf numFmtId="0" fontId="10" fillId="0" borderId="0" xfId="0" applyFont="1" applyAlignment="1">
      <alignment wrapText="1"/>
    </xf>
    <xf numFmtId="0" fontId="12" fillId="0" borderId="0" xfId="0" applyFont="1" applyAlignment="1">
      <alignment wrapText="1"/>
    </xf>
    <xf numFmtId="1" fontId="0" fillId="0" borderId="0" xfId="0" applyNumberFormat="1" applyAlignment="1">
      <alignment wrapText="1"/>
    </xf>
    <xf numFmtId="49" fontId="11" fillId="0" borderId="0" xfId="0" applyNumberFormat="1" applyFont="1" applyAlignment="1">
      <alignment wrapText="1"/>
    </xf>
    <xf numFmtId="0" fontId="0" fillId="0" borderId="1" xfId="0" applyBorder="1"/>
    <xf numFmtId="0" fontId="18" fillId="0" borderId="0" xfId="3"/>
    <xf numFmtId="0" fontId="10" fillId="0" borderId="0" xfId="0" applyFont="1"/>
    <xf numFmtId="0" fontId="10"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6" fillId="0" borderId="0" xfId="0" applyFont="1"/>
    <xf numFmtId="11" fontId="0" fillId="0" borderId="0" xfId="0" applyNumberFormat="1"/>
    <xf numFmtId="166" fontId="0" fillId="0" borderId="0" xfId="0" applyNumberFormat="1"/>
    <xf numFmtId="0" fontId="20"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1" fillId="6" borderId="9" xfId="0" applyFont="1" applyFill="1" applyBorder="1" applyAlignment="1">
      <alignment horizontal="left" wrapText="1"/>
    </xf>
    <xf numFmtId="0" fontId="21" fillId="6" borderId="10" xfId="0" applyFont="1" applyFill="1" applyBorder="1" applyAlignment="1">
      <alignment horizontal="left" wrapText="1"/>
    </xf>
    <xf numFmtId="0" fontId="22" fillId="0" borderId="0" xfId="0" applyFont="1" applyAlignment="1">
      <alignment horizontal="left"/>
    </xf>
    <xf numFmtId="0" fontId="23" fillId="0" borderId="11" xfId="0" applyFont="1" applyBorder="1" applyAlignment="1">
      <alignment horizontal="left" wrapText="1"/>
    </xf>
    <xf numFmtId="167" fontId="24" fillId="0" borderId="12" xfId="0" applyNumberFormat="1" applyFont="1" applyBorder="1" applyAlignment="1">
      <alignment horizontal="center" wrapText="1"/>
    </xf>
    <xf numFmtId="167" fontId="24" fillId="0" borderId="13" xfId="0" applyNumberFormat="1" applyFont="1" applyBorder="1" applyAlignment="1">
      <alignment horizontal="center" wrapText="1"/>
    </xf>
    <xf numFmtId="0" fontId="23" fillId="0" borderId="14" xfId="0" applyFont="1" applyBorder="1" applyAlignment="1">
      <alignment horizontal="left" wrapText="1"/>
    </xf>
    <xf numFmtId="167" fontId="24" fillId="0" borderId="15" xfId="0" applyNumberFormat="1" applyFont="1" applyBorder="1" applyAlignment="1">
      <alignment horizontal="center" wrapText="1"/>
    </xf>
    <xf numFmtId="167" fontId="24" fillId="0" borderId="16" xfId="0" applyNumberFormat="1" applyFont="1" applyBorder="1" applyAlignment="1">
      <alignment horizontal="center" wrapText="1"/>
    </xf>
    <xf numFmtId="0" fontId="25" fillId="0" borderId="0" xfId="0" applyFont="1" applyAlignment="1">
      <alignment horizontal="left"/>
    </xf>
    <xf numFmtId="16" fontId="0" fillId="0" borderId="0" xfId="0" applyNumberFormat="1"/>
    <xf numFmtId="0" fontId="23" fillId="0" borderId="17" xfId="0" applyFont="1" applyBorder="1" applyAlignment="1">
      <alignment horizontal="left" wrapText="1"/>
    </xf>
    <xf numFmtId="167" fontId="24" fillId="0" borderId="18" xfId="0" applyNumberFormat="1" applyFont="1" applyBorder="1" applyAlignment="1">
      <alignment horizontal="center" wrapText="1"/>
    </xf>
    <xf numFmtId="167" fontId="24"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4" fillId="0" borderId="0" xfId="2" applyAlignment="1"/>
    <xf numFmtId="0" fontId="10" fillId="2" borderId="0" xfId="0" applyFont="1" applyFill="1"/>
    <xf numFmtId="0" fontId="0" fillId="0" borderId="0" xfId="0" applyAlignment="1">
      <alignment horizontal="left" wrapText="1"/>
    </xf>
    <xf numFmtId="0" fontId="17" fillId="2" borderId="0" xfId="0" applyFont="1" applyFill="1" applyAlignment="1">
      <alignment wrapText="1"/>
    </xf>
    <xf numFmtId="49" fontId="0" fillId="0" borderId="0" xfId="0" applyNumberFormat="1" applyAlignment="1">
      <alignment wrapText="1"/>
    </xf>
    <xf numFmtId="49" fontId="12" fillId="0" borderId="0" xfId="0" applyNumberFormat="1" applyFont="1" applyAlignment="1">
      <alignment wrapText="1"/>
    </xf>
    <xf numFmtId="0" fontId="11" fillId="0" borderId="0" xfId="0" applyFont="1" applyAlignment="1">
      <alignment horizontal="left" wrapText="1"/>
    </xf>
    <xf numFmtId="0" fontId="26" fillId="8" borderId="25" xfId="7" applyFill="1" applyBorder="1" applyAlignment="1"/>
    <xf numFmtId="0" fontId="27" fillId="8" borderId="0" xfId="8" applyNumberFormat="1" applyFill="1">
      <alignment horizontal="right"/>
    </xf>
    <xf numFmtId="0" fontId="10" fillId="13" borderId="0" xfId="0" applyFont="1" applyFill="1" applyAlignment="1">
      <alignment wrapText="1"/>
    </xf>
    <xf numFmtId="1" fontId="10" fillId="13" borderId="0" xfId="0" applyNumberFormat="1" applyFont="1" applyFill="1" applyAlignment="1">
      <alignment wrapText="1"/>
    </xf>
    <xf numFmtId="0" fontId="33" fillId="8" borderId="0" xfId="3" applyFont="1" applyFill="1"/>
    <xf numFmtId="0" fontId="32" fillId="8" borderId="0" xfId="3" applyFont="1" applyFill="1"/>
    <xf numFmtId="0" fontId="18" fillId="8" borderId="0" xfId="3" applyFill="1"/>
    <xf numFmtId="0" fontId="29" fillId="14" borderId="42" xfId="13" applyFont="1" applyFill="1" applyBorder="1" applyAlignment="1">
      <alignment horizontal="center" vertical="center"/>
    </xf>
    <xf numFmtId="0" fontId="29" fillId="14" borderId="29" xfId="13" applyFont="1" applyFill="1" applyBorder="1" applyAlignment="1">
      <alignment vertical="center"/>
    </xf>
    <xf numFmtId="2" fontId="35" fillId="7" borderId="29" xfId="0" applyNumberFormat="1" applyFont="1" applyFill="1" applyBorder="1" applyAlignment="1">
      <alignment horizontal="right"/>
    </xf>
    <xf numFmtId="0" fontId="29" fillId="14" borderId="39" xfId="13" applyFont="1" applyFill="1" applyBorder="1" applyAlignment="1">
      <alignment vertical="center"/>
    </xf>
    <xf numFmtId="0" fontId="29" fillId="14" borderId="29" xfId="13" applyFont="1" applyFill="1" applyBorder="1" applyAlignment="1">
      <alignment horizontal="left" vertical="center" indent="1"/>
    </xf>
    <xf numFmtId="0" fontId="29" fillId="14" borderId="39" xfId="13" applyFont="1" applyFill="1" applyBorder="1" applyAlignment="1">
      <alignment horizontal="left" vertical="center"/>
    </xf>
    <xf numFmtId="0" fontId="29" fillId="14" borderId="29" xfId="13" applyFont="1" applyFill="1" applyBorder="1" applyAlignment="1">
      <alignment horizontal="left" vertical="center"/>
    </xf>
    <xf numFmtId="2" fontId="10" fillId="13" borderId="0" xfId="0" applyNumberFormat="1" applyFont="1" applyFill="1" applyAlignment="1">
      <alignment wrapText="1"/>
    </xf>
    <xf numFmtId="4" fontId="29" fillId="9" borderId="29" xfId="14" applyNumberFormat="1" applyFont="1" applyFill="1" applyBorder="1" applyAlignment="1">
      <alignment horizontal="center" vertical="center"/>
    </xf>
    <xf numFmtId="0" fontId="33" fillId="8" borderId="0" xfId="13" applyFont="1" applyFill="1" applyAlignment="1">
      <alignment vertical="center"/>
    </xf>
    <xf numFmtId="0" fontId="29" fillId="8" borderId="0" xfId="7" applyFont="1" applyFill="1" applyAlignment="1">
      <alignment vertical="center"/>
    </xf>
    <xf numFmtId="4" fontId="29" fillId="9" borderId="29" xfId="14" applyNumberFormat="1" applyFont="1" applyFill="1" applyBorder="1" applyAlignment="1">
      <alignment horizontal="center" vertical="center" textRotation="90"/>
    </xf>
    <xf numFmtId="2" fontId="29" fillId="9" borderId="44" xfId="13" applyNumberFormat="1" applyFont="1" applyFill="1" applyBorder="1" applyAlignment="1">
      <alignment horizontal="left" vertical="center"/>
    </xf>
    <xf numFmtId="2" fontId="29" fillId="9" borderId="29" xfId="13" applyNumberFormat="1" applyFont="1" applyFill="1" applyBorder="1" applyAlignment="1">
      <alignment horizontal="left" vertical="center"/>
    </xf>
    <xf numFmtId="2" fontId="29" fillId="9" borderId="39" xfId="13" applyNumberFormat="1" applyFont="1" applyFill="1" applyBorder="1" applyAlignment="1">
      <alignment horizontal="left" vertical="center"/>
    </xf>
    <xf numFmtId="0" fontId="29" fillId="13" borderId="0" xfId="9" applyFill="1" applyBorder="1" applyProtection="1">
      <alignment horizontal="left" vertical="center"/>
    </xf>
    <xf numFmtId="2" fontId="10" fillId="13" borderId="0" xfId="0" applyNumberFormat="1" applyFont="1" applyFill="1"/>
    <xf numFmtId="0" fontId="29" fillId="9" borderId="32" xfId="15" applyFont="1" applyFill="1" applyBorder="1" applyAlignment="1">
      <alignment horizontal="center" vertical="center" wrapText="1"/>
    </xf>
    <xf numFmtId="0" fontId="29" fillId="9" borderId="44" xfId="15" applyFont="1" applyFill="1" applyBorder="1" applyAlignment="1">
      <alignment vertical="top" wrapText="1"/>
    </xf>
    <xf numFmtId="0" fontId="29" fillId="9" borderId="39" xfId="15" applyFont="1" applyFill="1" applyBorder="1" applyAlignment="1">
      <alignment horizontal="left" vertical="top" wrapText="1"/>
    </xf>
    <xf numFmtId="0" fontId="17" fillId="13" borderId="0" xfId="9" applyNumberFormat="1" applyFont="1" applyFill="1" applyBorder="1" applyAlignment="1">
      <alignment horizontal="center" vertical="center"/>
    </xf>
    <xf numFmtId="1" fontId="16" fillId="0" borderId="0" xfId="0" applyNumberFormat="1" applyFont="1" applyAlignment="1">
      <alignment horizontal="right" wrapText="1"/>
    </xf>
    <xf numFmtId="1" fontId="16" fillId="0" borderId="0" xfId="0" applyNumberFormat="1" applyFont="1" applyAlignment="1">
      <alignment horizontal="right"/>
    </xf>
    <xf numFmtId="2" fontId="16" fillId="0" borderId="0" xfId="0" applyNumberFormat="1" applyFont="1" applyAlignment="1">
      <alignment wrapText="1"/>
    </xf>
    <xf numFmtId="1" fontId="10" fillId="0" borderId="0" xfId="0" applyNumberFormat="1" applyFont="1" applyAlignment="1">
      <alignment wrapText="1"/>
    </xf>
    <xf numFmtId="0" fontId="10" fillId="13" borderId="0" xfId="0" applyFont="1" applyFill="1"/>
    <xf numFmtId="2" fontId="0" fillId="0" borderId="0" xfId="0" applyNumberFormat="1" applyAlignment="1">
      <alignment wrapText="1"/>
    </xf>
    <xf numFmtId="0" fontId="10" fillId="0" borderId="45" xfId="0" applyFont="1" applyBorder="1" applyAlignment="1">
      <alignment wrapText="1"/>
    </xf>
    <xf numFmtId="1" fontId="10" fillId="0" borderId="46" xfId="0" applyNumberFormat="1" applyFont="1" applyBorder="1" applyAlignment="1">
      <alignment wrapText="1"/>
    </xf>
    <xf numFmtId="0" fontId="42" fillId="0" borderId="0" xfId="0" applyFont="1" applyAlignment="1">
      <alignment horizontal="left" vertical="top"/>
    </xf>
    <xf numFmtId="0" fontId="0" fillId="0" borderId="0" xfId="0" applyAlignment="1">
      <alignment horizontal="left" vertical="top"/>
    </xf>
    <xf numFmtId="0" fontId="48" fillId="18" borderId="47" xfId="0" applyFont="1" applyFill="1" applyBorder="1" applyAlignment="1">
      <alignment horizontal="center" vertical="top" wrapText="1"/>
    </xf>
    <xf numFmtId="0" fontId="48" fillId="18" borderId="47" xfId="0" applyFont="1" applyFill="1" applyBorder="1" applyAlignment="1">
      <alignment horizontal="left" vertical="top" wrapText="1"/>
    </xf>
    <xf numFmtId="0" fontId="50"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2"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2" fillId="19" borderId="48" xfId="0" applyFont="1" applyFill="1" applyBorder="1" applyAlignment="1">
      <alignment horizontal="center" vertical="top" wrapText="1"/>
    </xf>
    <xf numFmtId="167" fontId="55" fillId="19" borderId="48" xfId="0" applyNumberFormat="1" applyFont="1" applyFill="1" applyBorder="1" applyAlignment="1">
      <alignment horizontal="center" vertical="top" wrapText="1"/>
    </xf>
    <xf numFmtId="0" fontId="52" fillId="0" borderId="49" xfId="0" applyFont="1" applyBorder="1" applyAlignment="1">
      <alignment horizontal="left" vertical="top" wrapText="1"/>
    </xf>
    <xf numFmtId="0" fontId="0" fillId="0" borderId="49" xfId="0" applyBorder="1" applyAlignment="1">
      <alignment horizontal="center" vertical="top" wrapText="1"/>
    </xf>
    <xf numFmtId="167" fontId="55" fillId="0" borderId="49" xfId="0" applyNumberFormat="1" applyFont="1" applyBorder="1" applyAlignment="1">
      <alignment horizontal="center" vertical="top" wrapText="1"/>
    </xf>
    <xf numFmtId="0" fontId="52"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5" fillId="19" borderId="49" xfId="0" applyNumberFormat="1" applyFont="1" applyFill="1" applyBorder="1" applyAlignment="1">
      <alignment horizontal="center" vertical="top" wrapText="1"/>
    </xf>
    <xf numFmtId="0" fontId="52" fillId="0" borderId="50" xfId="0" applyFont="1" applyBorder="1" applyAlignment="1">
      <alignment horizontal="left" vertical="top" wrapText="1"/>
    </xf>
    <xf numFmtId="0" fontId="0" fillId="0" borderId="50" xfId="0" applyBorder="1" applyAlignment="1">
      <alignment horizontal="center" vertical="top" wrapText="1"/>
    </xf>
    <xf numFmtId="167" fontId="55" fillId="0" borderId="50" xfId="0" applyNumberFormat="1" applyFont="1" applyBorder="1" applyAlignment="1">
      <alignment horizontal="center" vertical="top" wrapText="1"/>
    </xf>
    <xf numFmtId="168" fontId="53" fillId="19" borderId="48" xfId="0" applyNumberFormat="1" applyFont="1" applyFill="1" applyBorder="1" applyAlignment="1">
      <alignment horizontal="center" vertical="top" wrapText="1"/>
    </xf>
    <xf numFmtId="169" fontId="53" fillId="19" borderId="48" xfId="0" applyNumberFormat="1" applyFont="1" applyFill="1" applyBorder="1" applyAlignment="1">
      <alignment horizontal="center" vertical="top" wrapText="1"/>
    </xf>
    <xf numFmtId="168" fontId="53" fillId="0" borderId="49" xfId="0" applyNumberFormat="1" applyFont="1" applyBorder="1" applyAlignment="1">
      <alignment horizontal="left" vertical="top" wrapText="1"/>
    </xf>
    <xf numFmtId="169" fontId="53" fillId="0" borderId="49" xfId="0" applyNumberFormat="1" applyFont="1" applyBorder="1" applyAlignment="1">
      <alignment horizontal="center" vertical="top" wrapText="1"/>
    </xf>
    <xf numFmtId="170" fontId="55" fillId="0" borderId="49" xfId="0" applyNumberFormat="1" applyFont="1" applyBorder="1" applyAlignment="1">
      <alignment horizontal="left" vertical="top" wrapText="1"/>
    </xf>
    <xf numFmtId="168" fontId="53" fillId="19" borderId="49" xfId="0" applyNumberFormat="1" applyFont="1" applyFill="1" applyBorder="1" applyAlignment="1">
      <alignment horizontal="left" vertical="top" wrapText="1"/>
    </xf>
    <xf numFmtId="169" fontId="53" fillId="19" borderId="49" xfId="0" applyNumberFormat="1" applyFont="1" applyFill="1" applyBorder="1" applyAlignment="1">
      <alignment horizontal="center" vertical="top" wrapText="1"/>
    </xf>
    <xf numFmtId="170" fontId="55"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3"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3" fillId="0" borderId="50" xfId="0" applyNumberFormat="1" applyFont="1" applyBorder="1" applyAlignment="1">
      <alignment horizontal="left" vertical="top" wrapText="1"/>
    </xf>
    <xf numFmtId="169" fontId="53" fillId="0" borderId="50" xfId="0" applyNumberFormat="1" applyFont="1" applyBorder="1" applyAlignment="1">
      <alignment horizontal="center" vertical="top" wrapText="1"/>
    </xf>
    <xf numFmtId="168" fontId="53"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2" fillId="19" borderId="50" xfId="0" applyFont="1" applyFill="1" applyBorder="1" applyAlignment="1">
      <alignment horizontal="left" vertical="top" wrapText="1"/>
    </xf>
    <xf numFmtId="169" fontId="53" fillId="19" borderId="50" xfId="0" applyNumberFormat="1" applyFont="1" applyFill="1" applyBorder="1" applyAlignment="1">
      <alignment horizontal="center" vertical="top" wrapText="1"/>
    </xf>
    <xf numFmtId="167" fontId="55" fillId="19" borderId="50" xfId="0" applyNumberFormat="1" applyFont="1" applyFill="1" applyBorder="1" applyAlignment="1">
      <alignment horizontal="center" vertical="top" wrapText="1"/>
    </xf>
    <xf numFmtId="0" fontId="56" fillId="19" borderId="50" xfId="0" applyFont="1" applyFill="1" applyBorder="1" applyAlignment="1">
      <alignment horizontal="center" vertical="top" wrapText="1"/>
    </xf>
    <xf numFmtId="168" fontId="53" fillId="19" borderId="48" xfId="0" applyNumberFormat="1" applyFont="1" applyFill="1" applyBorder="1" applyAlignment="1">
      <alignment horizontal="left" vertical="top" wrapText="1"/>
    </xf>
    <xf numFmtId="170" fontId="57" fillId="19" borderId="48" xfId="0" applyNumberFormat="1" applyFont="1" applyFill="1" applyBorder="1" applyAlignment="1">
      <alignment horizontal="left" vertical="top" wrapText="1"/>
    </xf>
    <xf numFmtId="167" fontId="57" fillId="0" borderId="49" xfId="0" applyNumberFormat="1" applyFont="1" applyBorder="1" applyAlignment="1">
      <alignment horizontal="center" vertical="top" wrapText="1"/>
    </xf>
    <xf numFmtId="167" fontId="57" fillId="0" borderId="49" xfId="0" applyNumberFormat="1" applyFont="1" applyBorder="1" applyAlignment="1">
      <alignment horizontal="left" vertical="top" wrapText="1"/>
    </xf>
    <xf numFmtId="167" fontId="57" fillId="19" borderId="49" xfId="0" applyNumberFormat="1" applyFont="1" applyFill="1" applyBorder="1" applyAlignment="1">
      <alignment horizontal="center" vertical="top" wrapText="1"/>
    </xf>
    <xf numFmtId="167" fontId="57" fillId="19" borderId="49" xfId="0" applyNumberFormat="1" applyFont="1" applyFill="1" applyBorder="1" applyAlignment="1">
      <alignment horizontal="left" vertical="top" wrapText="1"/>
    </xf>
    <xf numFmtId="0" fontId="58" fillId="19" borderId="49" xfId="0" applyFont="1" applyFill="1" applyBorder="1" applyAlignment="1">
      <alignment horizontal="center" vertical="top" wrapText="1"/>
    </xf>
    <xf numFmtId="0" fontId="58" fillId="0" borderId="49" xfId="0" applyFont="1" applyBorder="1" applyAlignment="1">
      <alignment horizontal="center" vertical="top" wrapText="1"/>
    </xf>
    <xf numFmtId="167" fontId="57" fillId="0" borderId="50" xfId="0" applyNumberFormat="1" applyFont="1" applyBorder="1" applyAlignment="1">
      <alignment horizontal="center" vertical="top" wrapText="1"/>
    </xf>
    <xf numFmtId="0" fontId="58" fillId="0" borderId="50" xfId="0" applyFont="1" applyBorder="1" applyAlignment="1">
      <alignment horizontal="center" vertical="top" wrapText="1"/>
    </xf>
    <xf numFmtId="0" fontId="0" fillId="19" borderId="48" xfId="0" applyFill="1" applyBorder="1" applyAlignment="1">
      <alignment horizontal="left" vertical="top" wrapText="1"/>
    </xf>
    <xf numFmtId="169" fontId="53" fillId="19" borderId="48" xfId="0" applyNumberFormat="1" applyFont="1" applyFill="1" applyBorder="1" applyAlignment="1">
      <alignment horizontal="left" vertical="top" wrapText="1"/>
    </xf>
    <xf numFmtId="167" fontId="57" fillId="19" borderId="48" xfId="0" applyNumberFormat="1" applyFont="1" applyFill="1" applyBorder="1" applyAlignment="1">
      <alignment horizontal="center" vertical="top" wrapText="1"/>
    </xf>
    <xf numFmtId="0" fontId="58" fillId="19" borderId="48" xfId="0" applyFont="1" applyFill="1" applyBorder="1" applyAlignment="1">
      <alignment horizontal="center" vertical="top" wrapText="1"/>
    </xf>
    <xf numFmtId="169" fontId="53" fillId="0" borderId="49" xfId="0" applyNumberFormat="1" applyFont="1" applyBorder="1" applyAlignment="1">
      <alignment horizontal="left" vertical="top" wrapText="1"/>
    </xf>
    <xf numFmtId="169" fontId="53" fillId="19" borderId="49" xfId="0" applyNumberFormat="1" applyFont="1" applyFill="1" applyBorder="1" applyAlignment="1">
      <alignment horizontal="left" vertical="top" wrapText="1"/>
    </xf>
    <xf numFmtId="169" fontId="53" fillId="19" borderId="50" xfId="0" applyNumberFormat="1" applyFont="1" applyFill="1" applyBorder="1" applyAlignment="1">
      <alignment horizontal="left" vertical="top" wrapText="1"/>
    </xf>
    <xf numFmtId="0" fontId="58" fillId="19" borderId="50" xfId="0" applyFont="1" applyFill="1" applyBorder="1" applyAlignment="1">
      <alignment horizontal="center" vertical="top" wrapText="1"/>
    </xf>
    <xf numFmtId="169" fontId="53" fillId="0" borderId="50" xfId="0" applyNumberFormat="1" applyFont="1" applyBorder="1" applyAlignment="1">
      <alignment horizontal="left" vertical="top" wrapText="1"/>
    </xf>
    <xf numFmtId="172" fontId="53" fillId="19" borderId="48" xfId="0" applyNumberFormat="1" applyFont="1" applyFill="1" applyBorder="1" applyAlignment="1">
      <alignment horizontal="left" vertical="top" wrapText="1"/>
    </xf>
    <xf numFmtId="168" fontId="53" fillId="0" borderId="50" xfId="0" applyNumberFormat="1" applyFont="1" applyBorder="1" applyAlignment="1">
      <alignment horizontal="left" vertical="top" wrapText="1"/>
    </xf>
    <xf numFmtId="167" fontId="57" fillId="0" borderId="50" xfId="0" applyNumberFormat="1" applyFont="1" applyBorder="1" applyAlignment="1">
      <alignment horizontal="left" vertical="top" wrapText="1"/>
    </xf>
    <xf numFmtId="171" fontId="53" fillId="0" borderId="49" xfId="0" applyNumberFormat="1" applyFont="1" applyBorder="1" applyAlignment="1">
      <alignment horizontal="left" vertical="top" wrapText="1"/>
    </xf>
    <xf numFmtId="170" fontId="57" fillId="0" borderId="49" xfId="0" applyNumberFormat="1" applyFont="1" applyBorder="1" applyAlignment="1">
      <alignment horizontal="left" vertical="top" wrapText="1"/>
    </xf>
    <xf numFmtId="170" fontId="57" fillId="19" borderId="49" xfId="0" applyNumberFormat="1" applyFont="1" applyFill="1" applyBorder="1" applyAlignment="1">
      <alignment horizontal="left" vertical="top" wrapText="1"/>
    </xf>
    <xf numFmtId="171" fontId="53"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3" fillId="19" borderId="50" xfId="0" applyNumberFormat="1" applyFont="1" applyFill="1" applyBorder="1" applyAlignment="1">
      <alignment horizontal="left" vertical="top" wrapText="1"/>
    </xf>
    <xf numFmtId="167" fontId="57" fillId="19" borderId="50" xfId="0" applyNumberFormat="1" applyFont="1" applyFill="1" applyBorder="1" applyAlignment="1">
      <alignment horizontal="left" vertical="top" wrapText="1"/>
    </xf>
    <xf numFmtId="170" fontId="57" fillId="19" borderId="50" xfId="0" applyNumberFormat="1" applyFont="1" applyFill="1" applyBorder="1" applyAlignment="1">
      <alignment horizontal="left" vertical="top" wrapText="1"/>
    </xf>
    <xf numFmtId="171" fontId="53" fillId="19" borderId="48" xfId="0" applyNumberFormat="1" applyFont="1" applyFill="1" applyBorder="1" applyAlignment="1">
      <alignment horizontal="left" vertical="top" wrapText="1"/>
    </xf>
    <xf numFmtId="167" fontId="57" fillId="19" borderId="48" xfId="0" applyNumberFormat="1" applyFont="1" applyFill="1" applyBorder="1" applyAlignment="1">
      <alignment horizontal="left" vertical="top" wrapText="1"/>
    </xf>
    <xf numFmtId="172" fontId="53" fillId="0" borderId="49" xfId="0" applyNumberFormat="1" applyFont="1" applyBorder="1" applyAlignment="1">
      <alignment horizontal="left" vertical="top" wrapText="1"/>
    </xf>
    <xf numFmtId="168" fontId="53" fillId="19" borderId="50" xfId="0" applyNumberFormat="1" applyFont="1" applyFill="1" applyBorder="1" applyAlignment="1">
      <alignment horizontal="left" vertical="top" wrapText="1"/>
    </xf>
    <xf numFmtId="167" fontId="57" fillId="19" borderId="50" xfId="0" applyNumberFormat="1" applyFont="1" applyFill="1" applyBorder="1" applyAlignment="1">
      <alignment horizontal="center" vertical="top" wrapText="1"/>
    </xf>
    <xf numFmtId="0" fontId="0" fillId="2" borderId="0" xfId="0" applyFill="1"/>
    <xf numFmtId="0" fontId="10"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7" fillId="2" borderId="20" xfId="0" applyFont="1" applyFill="1" applyBorder="1" applyAlignment="1">
      <alignment wrapText="1"/>
    </xf>
    <xf numFmtId="0" fontId="17" fillId="2" borderId="21" xfId="0" applyFont="1" applyFill="1" applyBorder="1" applyAlignment="1">
      <alignment wrapText="1"/>
    </xf>
    <xf numFmtId="0" fontId="17"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0"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1" fillId="0" borderId="0" xfId="0" quotePrefix="1" applyFont="1" applyAlignment="1">
      <alignment wrapText="1"/>
    </xf>
    <xf numFmtId="0" fontId="11" fillId="0" borderId="26" xfId="0" applyFont="1" applyBorder="1" applyAlignment="1">
      <alignment wrapText="1"/>
    </xf>
    <xf numFmtId="0" fontId="0" fillId="0" borderId="26" xfId="0" applyBorder="1" applyAlignment="1">
      <alignment wrapText="1"/>
    </xf>
    <xf numFmtId="0" fontId="11" fillId="0" borderId="26" xfId="0" quotePrefix="1" applyFont="1" applyBorder="1" applyAlignment="1">
      <alignment wrapText="1"/>
    </xf>
    <xf numFmtId="0" fontId="10" fillId="2" borderId="0" xfId="0" applyFont="1" applyFill="1" applyAlignment="1">
      <alignment horizontal="center" vertical="center"/>
    </xf>
    <xf numFmtId="0" fontId="11" fillId="2" borderId="0" xfId="0" applyFont="1" applyFill="1" applyAlignment="1">
      <alignment wrapText="1"/>
    </xf>
    <xf numFmtId="0" fontId="0" fillId="2" borderId="0" xfId="0" applyFill="1" applyAlignment="1">
      <alignment wrapText="1"/>
    </xf>
    <xf numFmtId="0" fontId="17" fillId="2" borderId="21" xfId="0" applyFont="1" applyFill="1" applyBorder="1" applyAlignment="1">
      <alignment horizontal="left" wrapText="1"/>
    </xf>
    <xf numFmtId="0" fontId="0" fillId="0" borderId="26" xfId="0" applyBorder="1" applyAlignment="1">
      <alignment horizontal="left" wrapText="1"/>
    </xf>
    <xf numFmtId="0" fontId="10" fillId="0" borderId="0" xfId="0" applyFont="1" applyAlignment="1">
      <alignment horizontal="right" wrapText="1"/>
    </xf>
    <xf numFmtId="0" fontId="10" fillId="4" borderId="0" xfId="0" applyFont="1" applyFill="1"/>
    <xf numFmtId="0" fontId="10"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6" fillId="0" borderId="0" xfId="0" applyFont="1" applyAlignment="1">
      <alignment horizontal="right" wrapText="1"/>
    </xf>
    <xf numFmtId="0" fontId="61" fillId="0" borderId="0" xfId="0" applyFont="1" applyAlignment="1">
      <alignment wrapText="1"/>
    </xf>
    <xf numFmtId="1" fontId="61" fillId="0" borderId="0" xfId="0" applyNumberFormat="1" applyFont="1" applyAlignment="1">
      <alignment horizontal="right" wrapText="1"/>
    </xf>
    <xf numFmtId="0" fontId="26" fillId="8" borderId="0" xfId="7" applyFill="1" applyAlignment="1"/>
    <xf numFmtId="0" fontId="28" fillId="8" borderId="0" xfId="3" applyFont="1" applyFill="1"/>
    <xf numFmtId="0" fontId="29" fillId="9" borderId="29" xfId="12" applyFont="1" applyBorder="1" applyAlignment="1">
      <alignment horizontal="left" vertical="center" indent="1"/>
    </xf>
    <xf numFmtId="0" fontId="32" fillId="8" borderId="24" xfId="3" applyFont="1" applyFill="1" applyBorder="1"/>
    <xf numFmtId="0" fontId="36" fillId="14" borderId="29" xfId="9" applyFont="1" applyFill="1" applyBorder="1">
      <alignment horizontal="left" vertical="center"/>
    </xf>
    <xf numFmtId="0" fontId="31" fillId="8" borderId="0" xfId="3" applyFont="1" applyFill="1"/>
    <xf numFmtId="0" fontId="31" fillId="8" borderId="0" xfId="8" applyFont="1" applyFill="1">
      <alignment horizontal="right"/>
    </xf>
    <xf numFmtId="0" fontId="31" fillId="8" borderId="0" xfId="13" applyFill="1"/>
    <xf numFmtId="0" fontId="31" fillId="8" borderId="0" xfId="13" applyFill="1" applyAlignment="1">
      <alignment vertical="center"/>
    </xf>
    <xf numFmtId="0" fontId="29" fillId="9" borderId="30" xfId="13" applyFont="1" applyFill="1" applyBorder="1" applyAlignment="1">
      <alignment horizontal="left" vertical="center"/>
    </xf>
    <xf numFmtId="0" fontId="29" fillId="9" borderId="33" xfId="13" quotePrefix="1" applyFont="1" applyFill="1" applyBorder="1" applyAlignment="1">
      <alignment horizontal="center" vertical="center"/>
    </xf>
    <xf numFmtId="0" fontId="29" fillId="9" borderId="31" xfId="13" quotePrefix="1" applyFont="1" applyFill="1" applyBorder="1" applyAlignment="1">
      <alignment horizontal="center" vertical="center"/>
    </xf>
    <xf numFmtId="0" fontId="29" fillId="9" borderId="31" xfId="13" applyFont="1" applyFill="1" applyBorder="1" applyAlignment="1">
      <alignment horizontal="center" vertical="center"/>
    </xf>
    <xf numFmtId="0" fontId="29" fillId="9" borderId="31" xfId="13" applyFont="1" applyFill="1" applyBorder="1" applyAlignment="1">
      <alignment horizontal="center" vertical="center" wrapText="1"/>
    </xf>
    <xf numFmtId="0" fontId="29" fillId="9" borderId="29" xfId="13" quotePrefix="1" applyFont="1" applyFill="1" applyBorder="1" applyAlignment="1">
      <alignment horizontal="center" vertical="center"/>
    </xf>
    <xf numFmtId="0" fontId="29" fillId="9" borderId="40" xfId="13" applyFont="1" applyFill="1" applyBorder="1" applyAlignment="1">
      <alignment horizontal="left" vertical="center"/>
    </xf>
    <xf numFmtId="0" fontId="29" fillId="9" borderId="43" xfId="13" applyFont="1" applyFill="1" applyBorder="1" applyAlignment="1">
      <alignment vertical="center"/>
    </xf>
    <xf numFmtId="0" fontId="29" fillId="9" borderId="29" xfId="13" applyFont="1" applyFill="1" applyBorder="1" applyAlignment="1">
      <alignment vertical="center"/>
    </xf>
    <xf numFmtId="0" fontId="29" fillId="9" borderId="39" xfId="13" applyFont="1" applyFill="1" applyBorder="1" applyAlignment="1">
      <alignment vertical="center"/>
    </xf>
    <xf numFmtId="0" fontId="31" fillId="8" borderId="0" xfId="13" applyFill="1" applyAlignment="1">
      <alignment horizontal="right" vertical="center"/>
    </xf>
    <xf numFmtId="0" fontId="26" fillId="8" borderId="0" xfId="7" applyFill="1" applyAlignment="1">
      <alignment vertical="center"/>
    </xf>
    <xf numFmtId="0" fontId="29" fillId="8" borderId="0" xfId="13" applyFont="1" applyFill="1" applyAlignment="1">
      <alignment vertical="center"/>
    </xf>
    <xf numFmtId="0" fontId="29" fillId="9" borderId="32" xfId="13" applyFont="1" applyFill="1" applyBorder="1" applyAlignment="1">
      <alignment horizontal="center" vertical="center" textRotation="90"/>
    </xf>
    <xf numFmtId="0" fontId="29" fillId="9" borderId="29" xfId="13" applyFont="1" applyFill="1" applyBorder="1" applyAlignment="1">
      <alignment horizontal="center" vertical="center" textRotation="90"/>
    </xf>
    <xf numFmtId="0" fontId="29" fillId="9" borderId="31" xfId="13" applyFont="1" applyFill="1" applyBorder="1" applyAlignment="1">
      <alignment horizontal="center" vertical="center" textRotation="90"/>
    </xf>
    <xf numFmtId="0" fontId="29" fillId="9" borderId="31" xfId="13" applyFont="1" applyFill="1" applyBorder="1" applyAlignment="1">
      <alignment horizontal="center" vertical="center" textRotation="90" wrapText="1"/>
    </xf>
    <xf numFmtId="0" fontId="29" fillId="9" borderId="29" xfId="13" quotePrefix="1" applyFont="1" applyFill="1" applyBorder="1" applyAlignment="1">
      <alignment horizontal="center" vertical="center" textRotation="90"/>
    </xf>
    <xf numFmtId="0" fontId="29" fillId="9" borderId="31" xfId="13" quotePrefix="1" applyFont="1" applyFill="1" applyBorder="1" applyAlignment="1">
      <alignment horizontal="center" vertical="center" textRotation="90"/>
    </xf>
    <xf numFmtId="0" fontId="29" fillId="9" borderId="28" xfId="13" applyFont="1" applyFill="1" applyBorder="1" applyAlignment="1">
      <alignment horizontal="center" vertical="center" wrapText="1"/>
    </xf>
    <xf numFmtId="0" fontId="29" fillId="9" borderId="42" xfId="13" applyFont="1" applyFill="1" applyBorder="1" applyAlignment="1">
      <alignment horizontal="center" vertical="center"/>
    </xf>
    <xf numFmtId="0" fontId="29" fillId="9" borderId="39" xfId="13" applyFont="1" applyFill="1" applyBorder="1" applyAlignment="1">
      <alignment horizontal="left" vertical="center" wrapText="1"/>
    </xf>
    <xf numFmtId="0" fontId="29" fillId="9" borderId="39" xfId="13" applyFont="1" applyFill="1" applyBorder="1" applyAlignment="1">
      <alignment horizontal="left" vertical="center"/>
    </xf>
    <xf numFmtId="0" fontId="29" fillId="9" borderId="42" xfId="13" applyFont="1" applyFill="1" applyBorder="1" applyAlignment="1">
      <alignment horizontal="left" vertical="center"/>
    </xf>
    <xf numFmtId="0" fontId="29" fillId="9" borderId="29" xfId="13" applyFont="1" applyFill="1" applyBorder="1" applyAlignment="1">
      <alignment horizontal="center" vertical="center"/>
    </xf>
    <xf numFmtId="0" fontId="31" fillId="0" borderId="0" xfId="3" applyFont="1"/>
    <xf numFmtId="0" fontId="31" fillId="8" borderId="0" xfId="15" applyFont="1" applyFill="1"/>
    <xf numFmtId="0" fontId="31" fillId="8" borderId="0" xfId="17" applyFont="1" applyFill="1" applyBorder="1"/>
    <xf numFmtId="4" fontId="29" fillId="9" borderId="32" xfId="13" quotePrefix="1" applyNumberFormat="1" applyFont="1" applyFill="1" applyBorder="1" applyAlignment="1">
      <alignment horizontal="center" vertical="center"/>
    </xf>
    <xf numFmtId="4" fontId="29" fillId="9" borderId="29" xfId="13" quotePrefix="1" applyNumberFormat="1" applyFont="1" applyFill="1" applyBorder="1" applyAlignment="1">
      <alignment horizontal="center" vertical="center"/>
    </xf>
    <xf numFmtId="4" fontId="29" fillId="9" borderId="29" xfId="13" applyNumberFormat="1" applyFont="1" applyFill="1" applyBorder="1" applyAlignment="1">
      <alignment horizontal="center" vertical="center"/>
    </xf>
    <xf numFmtId="4" fontId="29" fillId="9" borderId="31" xfId="13" applyNumberFormat="1" applyFont="1" applyFill="1" applyBorder="1" applyAlignment="1">
      <alignment horizontal="center" vertical="center"/>
    </xf>
    <xf numFmtId="4" fontId="29" fillId="9" borderId="34" xfId="13" applyNumberFormat="1" applyFont="1" applyFill="1" applyBorder="1" applyAlignment="1">
      <alignment vertical="center"/>
    </xf>
    <xf numFmtId="0" fontId="12" fillId="0" borderId="0" xfId="0" applyFont="1"/>
    <xf numFmtId="0" fontId="12" fillId="0" borderId="54" xfId="0" applyFont="1" applyBorder="1"/>
    <xf numFmtId="0" fontId="0" fillId="0" borderId="54" xfId="0" applyBorder="1" applyAlignment="1">
      <alignment horizontal="left" wrapText="1"/>
    </xf>
    <xf numFmtId="0" fontId="17" fillId="44" borderId="0" xfId="0" applyFont="1" applyFill="1" applyAlignment="1">
      <alignment wrapText="1"/>
    </xf>
    <xf numFmtId="0" fontId="17" fillId="44" borderId="0" xfId="0" applyFont="1" applyFill="1" applyAlignment="1">
      <alignment horizontal="left" wrapText="1"/>
    </xf>
    <xf numFmtId="0" fontId="17" fillId="45" borderId="0" xfId="0" applyFont="1" applyFill="1" applyAlignment="1">
      <alignment wrapText="1"/>
    </xf>
    <xf numFmtId="0" fontId="17" fillId="45" borderId="54" xfId="0" applyFont="1" applyFill="1" applyBorder="1" applyAlignment="1">
      <alignment horizontal="left" wrapText="1"/>
    </xf>
    <xf numFmtId="9" fontId="12" fillId="0" borderId="0" xfId="1" applyFont="1" applyAlignment="1"/>
    <xf numFmtId="0" fontId="12" fillId="0" borderId="55" xfId="0" applyFont="1" applyBorder="1"/>
    <xf numFmtId="0" fontId="29" fillId="14" borderId="32" xfId="13" applyFont="1" applyFill="1" applyBorder="1" applyAlignment="1">
      <alignment horizontal="center" vertical="center"/>
    </xf>
    <xf numFmtId="0" fontId="29" fillId="9" borderId="28" xfId="13" applyFont="1" applyFill="1" applyBorder="1" applyAlignment="1">
      <alignment horizontal="center" vertical="center"/>
    </xf>
    <xf numFmtId="0" fontId="29" fillId="9" borderId="27" xfId="13" applyFont="1" applyFill="1" applyBorder="1" applyAlignment="1">
      <alignment horizontal="center" vertical="center"/>
    </xf>
    <xf numFmtId="0" fontId="29" fillId="14" borderId="41" xfId="13" applyFont="1" applyFill="1" applyBorder="1" applyAlignment="1">
      <alignment horizontal="center" vertical="center"/>
    </xf>
    <xf numFmtId="0" fontId="29" fillId="9" borderId="29" xfId="9" applyNumberFormat="1" applyFill="1" applyBorder="1" applyAlignment="1">
      <alignment horizontal="center" vertical="center"/>
    </xf>
    <xf numFmtId="0" fontId="29" fillId="9" borderId="44" xfId="9" applyNumberFormat="1" applyFill="1" applyBorder="1">
      <alignment horizontal="left" vertical="center"/>
    </xf>
    <xf numFmtId="2" fontId="29" fillId="10" borderId="29" xfId="0" applyNumberFormat="1" applyFont="1" applyFill="1" applyBorder="1" applyAlignment="1">
      <alignment horizontal="right"/>
    </xf>
    <xf numFmtId="0" fontId="29" fillId="9" borderId="34" xfId="9" applyNumberFormat="1" applyFill="1" applyBorder="1">
      <alignment horizontal="left" vertical="center"/>
    </xf>
    <xf numFmtId="0" fontId="29" fillId="9" borderId="29" xfId="9" applyNumberFormat="1" applyFill="1" applyBorder="1" applyAlignment="1">
      <alignment horizontal="left" vertical="center" indent="1"/>
    </xf>
    <xf numFmtId="0" fontId="29" fillId="9" borderId="29" xfId="10" applyNumberFormat="1" applyFont="1" applyFill="1" applyBorder="1">
      <alignment horizontal="left" vertical="center" indent="2"/>
    </xf>
    <xf numFmtId="2" fontId="29" fillId="11" borderId="29" xfId="0" applyNumberFormat="1" applyFont="1" applyFill="1" applyBorder="1" applyAlignment="1">
      <alignment horizontal="right"/>
    </xf>
    <xf numFmtId="0" fontId="29" fillId="9" borderId="39" xfId="9" applyNumberFormat="1" applyFill="1" applyBorder="1" applyAlignment="1">
      <alignment horizontal="left" vertical="center" indent="1"/>
    </xf>
    <xf numFmtId="0" fontId="29" fillId="9" borderId="29" xfId="10" applyNumberFormat="1" applyFont="1" applyFill="1" applyBorder="1" applyAlignment="1">
      <alignment horizontal="left" vertical="top" wrapText="1" indent="2"/>
    </xf>
    <xf numFmtId="0" fontId="29" fillId="9" borderId="44" xfId="9" applyNumberFormat="1" applyFill="1" applyBorder="1" applyAlignment="1">
      <alignment horizontal="left" vertical="center" indent="1"/>
    </xf>
    <xf numFmtId="0" fontId="29" fillId="9" borderId="29" xfId="9" applyNumberFormat="1" applyFill="1" applyBorder="1">
      <alignment horizontal="left" vertical="center"/>
    </xf>
    <xf numFmtId="2" fontId="29" fillId="12" borderId="29" xfId="0" applyNumberFormat="1" applyFont="1" applyFill="1" applyBorder="1" applyAlignment="1">
      <alignment horizontal="right"/>
    </xf>
    <xf numFmtId="0" fontId="29" fillId="9" borderId="39" xfId="9" applyNumberFormat="1" applyFill="1" applyBorder="1">
      <alignment horizontal="left" vertical="center"/>
    </xf>
    <xf numFmtId="0" fontId="29" fillId="9" borderId="29" xfId="11" applyNumberFormat="1" applyFont="1" applyFill="1" applyBorder="1" applyAlignment="1">
      <alignment horizontal="left" vertical="center" indent="2"/>
    </xf>
    <xf numFmtId="0" fontId="29" fillId="9" borderId="30" xfId="9" applyNumberFormat="1" applyFill="1" applyBorder="1" applyAlignment="1">
      <alignment horizontal="left" vertical="center" indent="1"/>
    </xf>
    <xf numFmtId="0" fontId="29" fillId="9" borderId="29" xfId="12" applyFont="1" applyBorder="1" applyAlignment="1">
      <alignment horizontal="left" vertical="center" indent="2"/>
    </xf>
    <xf numFmtId="0" fontId="29" fillId="14" borderId="29" xfId="11" applyFont="1" applyFill="1" applyBorder="1">
      <alignment horizontal="left" vertical="center" indent="5"/>
    </xf>
    <xf numFmtId="0" fontId="29" fillId="14" borderId="39" xfId="9" applyFill="1" applyBorder="1">
      <alignment horizontal="left" vertical="center"/>
    </xf>
    <xf numFmtId="0" fontId="29" fillId="14" borderId="31" xfId="11" applyFont="1" applyFill="1" applyBorder="1">
      <alignment horizontal="left" vertical="center" indent="5"/>
    </xf>
    <xf numFmtId="0" fontId="29" fillId="14" borderId="31" xfId="11" applyFont="1" applyFill="1" applyBorder="1" applyAlignment="1">
      <alignment horizontal="left" vertical="center" indent="2"/>
    </xf>
    <xf numFmtId="0" fontId="29" fillId="7" borderId="29" xfId="0" applyFont="1" applyFill="1" applyBorder="1" applyAlignment="1">
      <alignment horizontal="left" indent="4"/>
    </xf>
    <xf numFmtId="0" fontId="29" fillId="7" borderId="29" xfId="0" applyFont="1" applyFill="1" applyBorder="1" applyAlignment="1">
      <alignment horizontal="left" indent="6"/>
    </xf>
    <xf numFmtId="0" fontId="29" fillId="14" borderId="31" xfId="13" applyFont="1" applyFill="1" applyBorder="1" applyAlignment="1">
      <alignment horizontal="left" vertical="center" indent="2"/>
    </xf>
    <xf numFmtId="0" fontId="29" fillId="14" borderId="29" xfId="11" applyFont="1" applyFill="1" applyBorder="1" applyAlignment="1">
      <alignment horizontal="left" vertical="center" indent="2"/>
    </xf>
    <xf numFmtId="0" fontId="36" fillId="14" borderId="29" xfId="11" applyFont="1" applyFill="1" applyBorder="1">
      <alignment horizontal="left" vertical="center" indent="5"/>
    </xf>
    <xf numFmtId="0" fontId="36" fillId="14" borderId="29" xfId="13" applyFont="1" applyFill="1" applyBorder="1" applyAlignment="1">
      <alignment horizontal="left" vertical="center" indent="2"/>
    </xf>
    <xf numFmtId="0" fontId="36" fillId="14" borderId="29" xfId="13" applyFont="1" applyFill="1" applyBorder="1" applyAlignment="1">
      <alignment horizontal="left" vertical="center" indent="5"/>
    </xf>
    <xf numFmtId="0" fontId="29" fillId="7" borderId="29" xfId="0" applyFont="1" applyFill="1" applyBorder="1" applyAlignment="1">
      <alignment horizontal="left" indent="8"/>
    </xf>
    <xf numFmtId="0" fontId="29" fillId="14" borderId="29" xfId="9" applyFill="1" applyBorder="1">
      <alignment horizontal="left" vertical="center"/>
    </xf>
    <xf numFmtId="0" fontId="29" fillId="14" borderId="29" xfId="11" applyFont="1" applyFill="1" applyBorder="1" applyAlignment="1">
      <alignment horizontal="left" vertical="center" indent="1"/>
    </xf>
    <xf numFmtId="0" fontId="29" fillId="14" borderId="29" xfId="13" applyFont="1" applyFill="1" applyBorder="1" applyAlignment="1">
      <alignment horizontal="left" vertical="center" indent="2"/>
    </xf>
    <xf numFmtId="0" fontId="36" fillId="14" borderId="31" xfId="11" applyFont="1" applyFill="1" applyBorder="1" applyAlignment="1">
      <alignment horizontal="left" vertical="center" indent="2"/>
    </xf>
    <xf numFmtId="0" fontId="29" fillId="9" borderId="29" xfId="10" applyFont="1" applyFill="1" applyBorder="1">
      <alignment horizontal="left" vertical="center" indent="2"/>
    </xf>
    <xf numFmtId="0" fontId="29" fillId="9" borderId="39" xfId="10" applyFont="1" applyFill="1" applyBorder="1">
      <alignment horizontal="left" vertical="center" indent="2"/>
    </xf>
    <xf numFmtId="0" fontId="29" fillId="9" borderId="30" xfId="10" applyFont="1" applyFill="1" applyBorder="1">
      <alignment horizontal="left" vertical="center" indent="2"/>
    </xf>
    <xf numFmtId="0" fontId="29" fillId="9" borderId="30" xfId="10" applyFont="1" applyFill="1" applyBorder="1" applyAlignment="1">
      <alignment horizontal="left" vertical="center" wrapText="1" indent="2"/>
    </xf>
    <xf numFmtId="0" fontId="29" fillId="9" borderId="39" xfId="9" applyFill="1" applyBorder="1" applyProtection="1">
      <alignment horizontal="left" vertical="center"/>
    </xf>
    <xf numFmtId="0" fontId="29" fillId="9" borderId="29" xfId="10" applyFont="1" applyFill="1" applyBorder="1" applyAlignment="1">
      <alignment horizontal="left" vertical="center"/>
    </xf>
    <xf numFmtId="0" fontId="29" fillId="9" borderId="30" xfId="10" applyFont="1" applyFill="1" applyBorder="1" applyAlignment="1">
      <alignment horizontal="left" vertical="center"/>
    </xf>
    <xf numFmtId="0" fontId="29" fillId="9" borderId="29" xfId="9" applyFill="1" applyBorder="1" applyProtection="1">
      <alignment horizontal="left" vertical="center"/>
    </xf>
    <xf numFmtId="0" fontId="29" fillId="9" borderId="39" xfId="9" applyFill="1" applyBorder="1" applyAlignment="1" applyProtection="1">
      <alignment horizontal="left" vertical="center" wrapText="1"/>
    </xf>
    <xf numFmtId="0" fontId="29" fillId="9" borderId="30" xfId="9" applyFill="1" applyBorder="1" applyProtection="1">
      <alignment horizontal="left" vertical="center"/>
    </xf>
    <xf numFmtId="0" fontId="29" fillId="9" borderId="32" xfId="9" applyFill="1" applyBorder="1" applyAlignment="1" applyProtection="1">
      <alignment horizontal="center" vertical="center"/>
    </xf>
    <xf numFmtId="0" fontId="29" fillId="9" borderId="40" xfId="9" applyFill="1" applyBorder="1" applyProtection="1">
      <alignment horizontal="left" vertical="center"/>
    </xf>
    <xf numFmtId="0" fontId="29"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1" fillId="0" borderId="0" xfId="0" applyNumberFormat="1" applyFont="1"/>
    <xf numFmtId="11" fontId="0" fillId="0" borderId="26" xfId="0" applyNumberFormat="1" applyBorder="1" applyAlignment="1">
      <alignment wrapText="1"/>
    </xf>
    <xf numFmtId="0" fontId="17" fillId="44" borderId="0" xfId="0" applyFont="1" applyFill="1"/>
    <xf numFmtId="0" fontId="11" fillId="0" borderId="0" xfId="0" applyFont="1"/>
    <xf numFmtId="0" fontId="12" fillId="0" borderId="0" xfId="0" applyFont="1" applyAlignment="1">
      <alignment horizontal="left"/>
    </xf>
    <xf numFmtId="0" fontId="11" fillId="0" borderId="0" xfId="0" applyFont="1" applyAlignment="1">
      <alignment horizontal="left"/>
    </xf>
    <xf numFmtId="0" fontId="12" fillId="0" borderId="0" xfId="1" applyNumberFormat="1" applyFont="1" applyFill="1" applyBorder="1" applyAlignment="1"/>
    <xf numFmtId="0" fontId="17" fillId="45" borderId="55" xfId="0" applyFont="1" applyFill="1" applyBorder="1" applyAlignment="1">
      <alignment wrapText="1"/>
    </xf>
    <xf numFmtId="0" fontId="0" fillId="0" borderId="55" xfId="0" applyBorder="1" applyAlignment="1">
      <alignment wrapText="1"/>
    </xf>
    <xf numFmtId="0" fontId="17" fillId="44" borderId="55" xfId="0" applyFont="1" applyFill="1" applyBorder="1" applyAlignment="1">
      <alignment wrapText="1"/>
    </xf>
    <xf numFmtId="49" fontId="0" fillId="0" borderId="55" xfId="0" applyNumberFormat="1" applyBorder="1" applyAlignment="1">
      <alignment wrapText="1"/>
    </xf>
    <xf numFmtId="49" fontId="11" fillId="0" borderId="55" xfId="0" applyNumberFormat="1" applyFont="1" applyBorder="1" applyAlignment="1">
      <alignment wrapText="1"/>
    </xf>
    <xf numFmtId="0" fontId="12" fillId="0" borderId="55" xfId="0" applyFont="1" applyBorder="1" applyAlignment="1">
      <alignment wrapText="1"/>
    </xf>
    <xf numFmtId="2" fontId="31" fillId="7" borderId="98" xfId="0" applyNumberFormat="1" applyFont="1" applyFill="1" applyBorder="1" applyAlignment="1">
      <alignment horizontal="right"/>
    </xf>
    <xf numFmtId="2" fontId="31" fillId="12" borderId="98" xfId="0" applyNumberFormat="1" applyFont="1" applyFill="1" applyBorder="1" applyAlignment="1">
      <alignment horizontal="right"/>
    </xf>
    <xf numFmtId="2" fontId="31" fillId="11" borderId="98" xfId="0" applyNumberFormat="1" applyFont="1" applyFill="1" applyBorder="1" applyAlignment="1">
      <alignment horizontal="right"/>
    </xf>
    <xf numFmtId="0" fontId="31" fillId="15" borderId="39" xfId="13" applyFill="1" applyBorder="1" applyAlignment="1">
      <alignment horizontal="right" vertical="center"/>
    </xf>
    <xf numFmtId="2" fontId="31" fillId="10" borderId="98" xfId="0" applyNumberFormat="1" applyFont="1" applyFill="1" applyBorder="1" applyAlignment="1">
      <alignment horizontal="right"/>
    </xf>
    <xf numFmtId="0" fontId="31" fillId="9" borderId="98" xfId="10" applyFont="1" applyFill="1" applyBorder="1" applyAlignment="1">
      <alignment horizontal="left" vertical="center"/>
    </xf>
    <xf numFmtId="0" fontId="31" fillId="9" borderId="98" xfId="11" applyFont="1" applyFill="1" applyBorder="1" applyAlignment="1">
      <alignment horizontal="left" vertical="center"/>
    </xf>
    <xf numFmtId="0" fontId="31" fillId="9" borderId="103" xfId="10" applyFont="1" applyFill="1" applyBorder="1" applyAlignment="1">
      <alignment horizontal="left" vertical="center"/>
    </xf>
    <xf numFmtId="0" fontId="29" fillId="9" borderId="98" xfId="13" applyFont="1" applyFill="1" applyBorder="1" applyAlignment="1">
      <alignment horizontal="left" vertical="center" wrapText="1"/>
    </xf>
    <xf numFmtId="0" fontId="29" fillId="9" borderId="98" xfId="9" applyFill="1" applyBorder="1" applyProtection="1">
      <alignment horizontal="left" vertical="center"/>
    </xf>
    <xf numFmtId="0" fontId="31" fillId="10" borderId="98" xfId="0" applyFont="1" applyFill="1" applyBorder="1" applyAlignment="1">
      <alignment horizontal="left" indent="2"/>
    </xf>
    <xf numFmtId="0" fontId="31" fillId="9" borderId="98" xfId="13" applyFill="1" applyBorder="1" applyAlignment="1">
      <alignment horizontal="left" vertical="center" wrapText="1"/>
    </xf>
    <xf numFmtId="0" fontId="31" fillId="9" borderId="98" xfId="13" applyFill="1" applyBorder="1" applyAlignment="1">
      <alignment vertical="center" wrapText="1"/>
    </xf>
    <xf numFmtId="0" fontId="31" fillId="9" borderId="98" xfId="9" applyFont="1" applyFill="1" applyBorder="1" applyProtection="1">
      <alignment horizontal="left" vertical="center"/>
    </xf>
    <xf numFmtId="0" fontId="31" fillId="9" borderId="98" xfId="9" applyFont="1" applyFill="1" applyBorder="1" applyAlignment="1" applyProtection="1">
      <alignment horizontal="left" vertical="center" wrapText="1"/>
    </xf>
    <xf numFmtId="0" fontId="31" fillId="9" borderId="98" xfId="13" applyFill="1" applyBorder="1" applyAlignment="1">
      <alignment vertical="center"/>
    </xf>
    <xf numFmtId="0" fontId="31" fillId="9" borderId="98" xfId="10" applyFont="1" applyFill="1" applyBorder="1">
      <alignment horizontal="left" vertical="center" indent="2"/>
    </xf>
    <xf numFmtId="0" fontId="37" fillId="9" borderId="98" xfId="10" applyFont="1" applyFill="1" applyBorder="1" applyAlignment="1">
      <alignment horizontal="left" vertical="center" indent="4"/>
    </xf>
    <xf numFmtId="0" fontId="31" fillId="9" borderId="98" xfId="11" applyFont="1" applyFill="1" applyBorder="1">
      <alignment horizontal="left" vertical="center" indent="5"/>
    </xf>
    <xf numFmtId="0" fontId="31" fillId="10" borderId="98" xfId="0" applyFont="1" applyFill="1" applyBorder="1" applyAlignment="1">
      <alignment horizontal="left" indent="8"/>
    </xf>
    <xf numFmtId="0" fontId="31" fillId="10" borderId="98" xfId="0" applyFont="1" applyFill="1" applyBorder="1" applyAlignment="1">
      <alignment horizontal="left" indent="4"/>
    </xf>
    <xf numFmtId="0" fontId="31" fillId="9" borderId="98" xfId="10" applyFont="1" applyFill="1" applyBorder="1" applyAlignment="1">
      <alignment horizontal="left" vertical="center" indent="4"/>
    </xf>
    <xf numFmtId="0" fontId="31" fillId="10" borderId="98" xfId="0" applyFont="1" applyFill="1" applyBorder="1" applyAlignment="1">
      <alignment horizontal="left" indent="6"/>
    </xf>
    <xf numFmtId="0" fontId="31" fillId="9" borderId="39" xfId="10" applyFont="1" applyFill="1" applyBorder="1">
      <alignment horizontal="left" vertical="center" indent="2"/>
    </xf>
    <xf numFmtId="0" fontId="31" fillId="9" borderId="98" xfId="15" applyFont="1" applyFill="1" applyBorder="1" applyAlignment="1">
      <alignment horizontal="left" vertical="top" wrapText="1"/>
    </xf>
    <xf numFmtId="0" fontId="31" fillId="9" borderId="103" xfId="15" applyFont="1" applyFill="1" applyBorder="1" applyAlignment="1">
      <alignment horizontal="left" vertical="top" wrapText="1"/>
    </xf>
    <xf numFmtId="0" fontId="29" fillId="9" borderId="98" xfId="15" applyFont="1" applyFill="1" applyBorder="1" applyAlignment="1">
      <alignment horizontal="left" vertical="top" wrapText="1"/>
    </xf>
    <xf numFmtId="0" fontId="29" fillId="9" borderId="98" xfId="16" applyFont="1" applyBorder="1" applyAlignment="1">
      <alignment horizontal="left" vertical="center"/>
    </xf>
    <xf numFmtId="4" fontId="29" fillId="9" borderId="98" xfId="13" applyNumberFormat="1" applyFont="1" applyFill="1" applyBorder="1" applyAlignment="1">
      <alignment vertical="center"/>
    </xf>
    <xf numFmtId="0" fontId="31" fillId="9" borderId="98" xfId="10" applyFont="1" applyFill="1" applyBorder="1" applyAlignment="1">
      <alignment horizontal="left" vertical="center" wrapText="1"/>
    </xf>
    <xf numFmtId="4" fontId="31" fillId="9" borderId="98" xfId="13" applyNumberFormat="1" applyFill="1" applyBorder="1" applyAlignment="1">
      <alignment horizontal="left" vertical="center"/>
    </xf>
    <xf numFmtId="4" fontId="31" fillId="9" borderId="98" xfId="13" applyNumberFormat="1" applyFill="1" applyBorder="1" applyAlignment="1">
      <alignment horizontal="left" vertical="center" wrapText="1"/>
    </xf>
    <xf numFmtId="0" fontId="12" fillId="0" borderId="0" xfId="1" applyNumberFormat="1" applyFont="1" applyAlignment="1"/>
    <xf numFmtId="0" fontId="0" fillId="91" borderId="0" xfId="0" applyFill="1"/>
    <xf numFmtId="0" fontId="0" fillId="92" borderId="0" xfId="0" applyFill="1"/>
    <xf numFmtId="0" fontId="0" fillId="93" borderId="0" xfId="0" applyFill="1"/>
    <xf numFmtId="0" fontId="117" fillId="0" borderId="0" xfId="0" applyFont="1" applyAlignment="1">
      <alignment wrapText="1"/>
    </xf>
    <xf numFmtId="0" fontId="117" fillId="0" borderId="26" xfId="0" applyFont="1" applyBorder="1" applyAlignment="1">
      <alignment wrapText="1"/>
    </xf>
    <xf numFmtId="0" fontId="17" fillId="94" borderId="0" xfId="0" applyFont="1" applyFill="1" applyAlignment="1">
      <alignment wrapText="1"/>
    </xf>
    <xf numFmtId="0" fontId="118" fillId="94" borderId="0" xfId="0" applyFont="1" applyFill="1" applyAlignment="1">
      <alignment wrapText="1"/>
    </xf>
    <xf numFmtId="0" fontId="118" fillId="94" borderId="0" xfId="0" applyFont="1" applyFill="1"/>
    <xf numFmtId="9" fontId="12" fillId="0" borderId="0" xfId="0" applyNumberFormat="1" applyFont="1"/>
    <xf numFmtId="49" fontId="118" fillId="94" borderId="0" xfId="0" applyNumberFormat="1" applyFont="1" applyFill="1" applyAlignment="1">
      <alignment wrapText="1"/>
    </xf>
    <xf numFmtId="49" fontId="0" fillId="0" borderId="0" xfId="0" applyNumberFormat="1"/>
    <xf numFmtId="0" fontId="7" fillId="0" borderId="0" xfId="0" applyFont="1"/>
    <xf numFmtId="0" fontId="10" fillId="95" borderId="0" xfId="0" applyFont="1" applyFill="1"/>
    <xf numFmtId="0" fontId="119" fillId="0" borderId="0" xfId="0" applyFont="1" applyAlignment="1">
      <alignment wrapText="1"/>
    </xf>
    <xf numFmtId="0" fontId="6" fillId="0" borderId="0" xfId="0" applyFont="1"/>
    <xf numFmtId="0" fontId="6" fillId="0" borderId="0" xfId="0" applyFont="1" applyAlignment="1">
      <alignment horizontal="left"/>
    </xf>
    <xf numFmtId="0" fontId="5" fillId="0" borderId="0" xfId="0" applyFont="1"/>
    <xf numFmtId="0" fontId="0" fillId="96" borderId="0" xfId="0" applyFill="1"/>
    <xf numFmtId="0" fontId="4" fillId="0" borderId="0" xfId="0" applyFont="1"/>
    <xf numFmtId="0" fontId="0" fillId="97" borderId="0" xfId="0" applyFill="1"/>
    <xf numFmtId="0" fontId="3" fillId="0" borderId="0" xfId="0" applyFont="1"/>
    <xf numFmtId="0" fontId="17" fillId="2" borderId="0" xfId="0" applyFont="1" applyFill="1"/>
    <xf numFmtId="0" fontId="17" fillId="2" borderId="0" xfId="0" applyFont="1" applyFill="1" applyAlignment="1">
      <alignment horizontal="left"/>
    </xf>
    <xf numFmtId="0" fontId="17" fillId="2" borderId="0" xfId="0" applyFont="1" applyFill="1" applyAlignment="1">
      <alignment horizontal="right"/>
    </xf>
    <xf numFmtId="0" fontId="17" fillId="3" borderId="52" xfId="0" applyFont="1" applyFill="1" applyBorder="1"/>
    <xf numFmtId="0" fontId="17" fillId="3" borderId="0" xfId="0" applyFont="1" applyFill="1"/>
    <xf numFmtId="9" fontId="11" fillId="0" borderId="0" xfId="0" applyNumberFormat="1" applyFont="1"/>
    <xf numFmtId="49" fontId="11" fillId="0" borderId="0" xfId="1" applyNumberFormat="1" applyFont="1" applyFill="1" applyBorder="1" applyAlignment="1"/>
    <xf numFmtId="0" fontId="0" fillId="0" borderId="52" xfId="0" applyBorder="1"/>
    <xf numFmtId="9" fontId="11" fillId="0" borderId="0" xfId="1" applyFont="1" applyAlignment="1"/>
    <xf numFmtId="9" fontId="11" fillId="0" borderId="0" xfId="1" applyFont="1" applyFill="1" applyBorder="1" applyAlignment="1"/>
    <xf numFmtId="49" fontId="11" fillId="0" borderId="52" xfId="1" applyNumberFormat="1" applyFont="1" applyFill="1" applyBorder="1" applyAlignment="1"/>
    <xf numFmtId="0" fontId="11"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1" fillId="0" borderId="52" xfId="0" applyNumberFormat="1" applyFont="1" applyBorder="1"/>
    <xf numFmtId="1" fontId="11" fillId="0" borderId="0" xfId="1" applyNumberFormat="1" applyFont="1" applyFill="1" applyBorder="1" applyAlignment="1"/>
    <xf numFmtId="49" fontId="15" fillId="0" borderId="52" xfId="0" applyNumberFormat="1" applyFont="1" applyBorder="1"/>
    <xf numFmtId="164" fontId="0" fillId="0" borderId="0" xfId="0" applyNumberFormat="1"/>
    <xf numFmtId="49" fontId="12" fillId="0" borderId="0" xfId="0" applyNumberFormat="1" applyFont="1"/>
    <xf numFmtId="0" fontId="0" fillId="0" borderId="0" xfId="1" applyNumberFormat="1" applyFont="1" applyFill="1" applyBorder="1" applyAlignment="1"/>
    <xf numFmtId="9" fontId="12" fillId="0" borderId="0" xfId="1" applyFont="1" applyFill="1" applyBorder="1" applyAlignment="1"/>
    <xf numFmtId="0" fontId="9" fillId="0" borderId="52" xfId="0" applyFont="1" applyBorder="1"/>
    <xf numFmtId="9" fontId="11" fillId="0" borderId="0" xfId="1" applyFont="1"/>
    <xf numFmtId="9" fontId="12" fillId="0" borderId="0" xfId="1" applyFont="1"/>
    <xf numFmtId="1" fontId="12" fillId="0" borderId="0" xfId="1" applyNumberFormat="1" applyFont="1" applyAlignment="1"/>
    <xf numFmtId="0" fontId="1"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0" fillId="20" borderId="0" xfId="0" applyFont="1" applyFill="1" applyAlignment="1">
      <alignment horizontal="center"/>
    </xf>
    <xf numFmtId="4" fontId="29" fillId="9" borderId="30" xfId="13" applyNumberFormat="1" applyFont="1" applyFill="1" applyBorder="1" applyAlignment="1">
      <alignment horizontal="left" vertical="center" wrapText="1"/>
    </xf>
    <xf numFmtId="4" fontId="29" fillId="9" borderId="40" xfId="13" applyNumberFormat="1" applyFont="1" applyFill="1" applyBorder="1" applyAlignment="1">
      <alignment horizontal="left" vertical="center" wrapText="1"/>
    </xf>
    <xf numFmtId="4" fontId="29" fillId="9" borderId="27" xfId="13" applyNumberFormat="1" applyFont="1" applyFill="1" applyBorder="1" applyAlignment="1">
      <alignment horizontal="center" vertical="center"/>
    </xf>
    <xf numFmtId="4" fontId="29" fillId="9" borderId="28" xfId="13" applyNumberFormat="1" applyFont="1" applyFill="1" applyBorder="1" applyAlignment="1">
      <alignment horizontal="center" vertical="center"/>
    </xf>
    <xf numFmtId="4" fontId="29" fillId="9" borderId="41" xfId="13" applyNumberFormat="1" applyFont="1" applyFill="1" applyBorder="1" applyAlignment="1">
      <alignment horizontal="center" vertical="center"/>
    </xf>
    <xf numFmtId="0" fontId="29" fillId="9" borderId="27" xfId="13" applyFont="1" applyFill="1" applyBorder="1" applyAlignment="1">
      <alignment horizontal="center" vertical="center" wrapText="1"/>
    </xf>
    <xf numFmtId="0" fontId="29" fillId="9" borderId="41" xfId="13" applyFont="1" applyFill="1" applyBorder="1" applyAlignment="1">
      <alignment horizontal="center" vertical="center" wrapText="1"/>
    </xf>
    <xf numFmtId="0" fontId="29" fillId="9" borderId="30" xfId="15" applyFont="1" applyFill="1" applyBorder="1" applyAlignment="1">
      <alignment horizontal="left" vertical="center" wrapText="1"/>
    </xf>
    <xf numFmtId="0" fontId="29" fillId="9" borderId="40" xfId="15" applyFont="1" applyFill="1" applyBorder="1" applyAlignment="1">
      <alignment horizontal="left" vertical="center" wrapText="1"/>
    </xf>
    <xf numFmtId="0" fontId="29" fillId="9" borderId="27" xfId="15" applyFont="1" applyFill="1" applyBorder="1" applyAlignment="1">
      <alignment horizontal="center" vertical="top" wrapText="1"/>
    </xf>
    <xf numFmtId="0" fontId="29" fillId="9" borderId="28" xfId="15" applyFont="1" applyFill="1" applyBorder="1" applyAlignment="1">
      <alignment horizontal="center" vertical="top" wrapText="1"/>
    </xf>
    <xf numFmtId="0" fontId="29" fillId="9" borderId="41" xfId="15" applyFont="1" applyFill="1" applyBorder="1" applyAlignment="1">
      <alignment horizontal="center" vertical="top" wrapText="1"/>
    </xf>
    <xf numFmtId="0" fontId="29" fillId="9" borderId="30" xfId="13" applyFont="1" applyFill="1" applyBorder="1" applyAlignment="1">
      <alignment horizontal="left" vertical="center" wrapText="1"/>
    </xf>
    <xf numFmtId="0" fontId="29" fillId="9" borderId="40" xfId="13" applyFont="1" applyFill="1" applyBorder="1" applyAlignment="1">
      <alignment horizontal="left" vertical="center" wrapText="1"/>
    </xf>
    <xf numFmtId="0" fontId="29" fillId="9" borderId="27" xfId="13" applyFont="1" applyFill="1" applyBorder="1" applyAlignment="1">
      <alignment horizontal="center" vertical="center"/>
    </xf>
    <xf numFmtId="0" fontId="29" fillId="9" borderId="28" xfId="13" applyFont="1" applyFill="1" applyBorder="1" applyAlignment="1">
      <alignment horizontal="center" vertical="center"/>
    </xf>
    <xf numFmtId="0" fontId="29" fillId="9" borderId="41" xfId="13" applyFont="1" applyFill="1" applyBorder="1" applyAlignment="1">
      <alignment horizontal="center" vertical="center"/>
    </xf>
    <xf numFmtId="0" fontId="26" fillId="8" borderId="0" xfId="7" applyFill="1" applyAlignment="1">
      <alignment horizontal="left" vertical="center"/>
    </xf>
    <xf numFmtId="0" fontId="26" fillId="17" borderId="0" xfId="7" applyFill="1" applyAlignment="1">
      <alignment horizontal="left" vertical="center"/>
    </xf>
    <xf numFmtId="0" fontId="29" fillId="8" borderId="28" xfId="3" applyFont="1" applyFill="1" applyBorder="1" applyAlignment="1">
      <alignment horizontal="center" vertical="center" wrapText="1"/>
    </xf>
    <xf numFmtId="0" fontId="29" fillId="8" borderId="41" xfId="3" applyFont="1" applyFill="1" applyBorder="1" applyAlignment="1">
      <alignment horizontal="center" vertical="center" wrapText="1"/>
    </xf>
    <xf numFmtId="0" fontId="26" fillId="8" borderId="0" xfId="7" applyFill="1" applyAlignment="1">
      <alignment horizontal="left"/>
    </xf>
    <xf numFmtId="0" fontId="29" fillId="8" borderId="28" xfId="3" applyFont="1" applyFill="1" applyBorder="1" applyAlignment="1">
      <alignment horizontal="center" vertical="center"/>
    </xf>
    <xf numFmtId="0" fontId="29" fillId="8" borderId="41" xfId="3" applyFont="1" applyFill="1" applyBorder="1" applyAlignment="1">
      <alignment horizontal="center" vertical="center"/>
    </xf>
    <xf numFmtId="0" fontId="29" fillId="14" borderId="27" xfId="13" applyFont="1" applyFill="1" applyBorder="1" applyAlignment="1">
      <alignment horizontal="center" vertical="center"/>
    </xf>
    <xf numFmtId="0" fontId="29" fillId="14" borderId="41" xfId="13" applyFont="1" applyFill="1" applyBorder="1" applyAlignment="1">
      <alignment horizontal="center" vertical="center"/>
    </xf>
    <xf numFmtId="0" fontId="29" fillId="9" borderId="30" xfId="9" applyNumberFormat="1" applyFill="1" applyBorder="1" applyAlignment="1">
      <alignment horizontal="left" vertical="top"/>
    </xf>
    <xf numFmtId="0" fontId="29" fillId="9" borderId="40" xfId="9" applyNumberFormat="1" applyFill="1" applyBorder="1" applyAlignment="1">
      <alignment horizontal="left" vertical="top"/>
    </xf>
    <xf numFmtId="0" fontId="29" fillId="9" borderId="27" xfId="9" applyNumberFormat="1" applyFill="1" applyBorder="1" applyAlignment="1">
      <alignment horizontal="center" vertical="center"/>
    </xf>
    <xf numFmtId="0" fontId="29" fillId="9" borderId="28" xfId="9" applyNumberFormat="1" applyFill="1" applyBorder="1" applyAlignment="1">
      <alignment horizontal="center" vertical="center"/>
    </xf>
    <xf numFmtId="0" fontId="29" fillId="9" borderId="41" xfId="9" applyNumberFormat="1" applyFill="1" applyBorder="1" applyAlignment="1">
      <alignment horizontal="center" vertical="center"/>
    </xf>
    <xf numFmtId="0" fontId="26" fillId="8" borderId="23" xfId="7" applyFill="1" applyBorder="1" applyAlignment="1">
      <alignment horizontal="left"/>
    </xf>
    <xf numFmtId="0" fontId="26" fillId="8" borderId="24" xfId="7" applyFill="1" applyBorder="1" applyAlignment="1">
      <alignment horizontal="left"/>
    </xf>
    <xf numFmtId="0" fontId="29" fillId="14" borderId="30" xfId="13" applyFont="1" applyFill="1" applyBorder="1" applyAlignment="1">
      <alignment horizontal="left" vertical="top"/>
    </xf>
    <xf numFmtId="0" fontId="29" fillId="14" borderId="34" xfId="13" applyFont="1" applyFill="1" applyBorder="1" applyAlignment="1">
      <alignment horizontal="left" vertical="top"/>
    </xf>
    <xf numFmtId="0" fontId="29" fillId="14" borderId="40" xfId="13" applyFont="1" applyFill="1" applyBorder="1" applyAlignment="1">
      <alignment horizontal="left" vertical="top"/>
    </xf>
    <xf numFmtId="0" fontId="29" fillId="14" borderId="31" xfId="13" applyFont="1" applyFill="1" applyBorder="1" applyAlignment="1">
      <alignment horizontal="center" vertical="center"/>
    </xf>
    <xf numFmtId="0" fontId="29" fillId="8" borderId="32" xfId="3" applyFont="1" applyFill="1" applyBorder="1" applyAlignment="1">
      <alignment horizontal="center" vertical="center"/>
    </xf>
    <xf numFmtId="0" fontId="29" fillId="14" borderId="33" xfId="13" applyFont="1" applyFill="1" applyBorder="1" applyAlignment="1">
      <alignment horizontal="center" vertical="center"/>
    </xf>
    <xf numFmtId="0" fontId="29" fillId="14" borderId="32" xfId="13" applyFont="1" applyFill="1" applyBorder="1" applyAlignment="1">
      <alignment horizontal="center" vertical="center"/>
    </xf>
    <xf numFmtId="0" fontId="29" fillId="8" borderId="33" xfId="3" applyFont="1" applyFill="1" applyBorder="1" applyAlignment="1">
      <alignment horizontal="center" vertical="center"/>
    </xf>
    <xf numFmtId="0" fontId="29" fillId="14" borderId="35" xfId="13" applyFont="1" applyFill="1" applyBorder="1" applyAlignment="1">
      <alignment horizontal="center" vertical="center"/>
    </xf>
    <xf numFmtId="0" fontId="29" fillId="14" borderId="36" xfId="13" applyFont="1" applyFill="1" applyBorder="1" applyAlignment="1">
      <alignment horizontal="center" vertical="center"/>
    </xf>
    <xf numFmtId="0" fontId="29" fillId="14" borderId="37" xfId="13" applyFont="1" applyFill="1" applyBorder="1" applyAlignment="1">
      <alignment horizontal="center" vertical="center"/>
    </xf>
    <xf numFmtId="0" fontId="29" fillId="14" borderId="38" xfId="13" applyFont="1" applyFill="1" applyBorder="1" applyAlignment="1">
      <alignment horizontal="center" vertical="center"/>
    </xf>
    <xf numFmtId="0" fontId="29" fillId="14" borderId="30" xfId="13" applyFont="1" applyFill="1" applyBorder="1" applyAlignment="1">
      <alignment horizontal="center" vertical="center"/>
    </xf>
    <xf numFmtId="0" fontId="29" fillId="14" borderId="39" xfId="13" applyFont="1" applyFill="1" applyBorder="1" applyAlignment="1">
      <alignment horizontal="center" vertical="center"/>
    </xf>
    <xf numFmtId="0" fontId="29" fillId="8" borderId="39" xfId="3" applyFont="1" applyFill="1" applyBorder="1" applyAlignment="1">
      <alignment horizontal="center" vertical="center"/>
    </xf>
    <xf numFmtId="0" fontId="10" fillId="39" borderId="0" xfId="0" applyFont="1" applyFill="1" applyAlignment="1">
      <alignment horizontal="center"/>
    </xf>
    <xf numFmtId="0" fontId="21" fillId="6" borderId="5" xfId="0" applyFont="1" applyFill="1" applyBorder="1" applyAlignment="1">
      <alignment horizontal="left" wrapText="1"/>
    </xf>
    <xf numFmtId="0" fontId="21" fillId="6" borderId="6" xfId="0" applyFont="1" applyFill="1" applyBorder="1" applyAlignment="1">
      <alignment horizontal="left" wrapText="1"/>
    </xf>
    <xf numFmtId="0" fontId="21" fillId="6" borderId="7" xfId="0" applyFont="1" applyFill="1" applyBorder="1" applyAlignment="1">
      <alignment horizontal="left" wrapText="1"/>
    </xf>
    <xf numFmtId="0" fontId="10" fillId="4" borderId="0" xfId="0" applyFont="1" applyFill="1" applyAlignment="1">
      <alignment horizontal="left"/>
    </xf>
    <xf numFmtId="0" fontId="0" fillId="5" borderId="0" xfId="0" applyFill="1" applyAlignment="1">
      <alignment horizontal="left"/>
    </xf>
  </cellXfs>
  <cellStyles count="3477">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808080"/>
      <color rgb="FFFFFF99"/>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G19" sqref="G19"/>
    </sheetView>
  </sheetViews>
  <sheetFormatPr defaultColWidth="8.81640625" defaultRowHeight="14.5" x14ac:dyDescent="0.35"/>
  <cols>
    <col min="1" max="1" width="28.453125" customWidth="1"/>
    <col min="2" max="2" width="24.453125" customWidth="1"/>
  </cols>
  <sheetData>
    <row r="1" spans="1:2" x14ac:dyDescent="0.35">
      <c r="A1" s="9" t="s">
        <v>102</v>
      </c>
    </row>
    <row r="3" spans="1:2" x14ac:dyDescent="0.35">
      <c r="A3" t="s">
        <v>103</v>
      </c>
    </row>
    <row r="4" spans="1:2" x14ac:dyDescent="0.35">
      <c r="A4" t="s">
        <v>136</v>
      </c>
    </row>
    <row r="5" spans="1:2" x14ac:dyDescent="0.35">
      <c r="A5" t="s">
        <v>107</v>
      </c>
    </row>
    <row r="6" spans="1:2" x14ac:dyDescent="0.35">
      <c r="A6" t="s">
        <v>104</v>
      </c>
    </row>
    <row r="8" spans="1:2" x14ac:dyDescent="0.35">
      <c r="A8" t="s">
        <v>105</v>
      </c>
    </row>
    <row r="9" spans="1:2" x14ac:dyDescent="0.35">
      <c r="A9" t="s">
        <v>106</v>
      </c>
    </row>
    <row r="10" spans="1:2" x14ac:dyDescent="0.35">
      <c r="A10" s="41" t="s">
        <v>2759</v>
      </c>
    </row>
    <row r="11" spans="1:2" x14ac:dyDescent="0.35">
      <c r="A11" s="41"/>
    </row>
    <row r="12" spans="1:2" x14ac:dyDescent="0.35">
      <c r="A12" t="s">
        <v>108</v>
      </c>
    </row>
    <row r="13" spans="1:2" x14ac:dyDescent="0.35">
      <c r="A13" t="s">
        <v>109</v>
      </c>
    </row>
    <row r="14" spans="1:2" x14ac:dyDescent="0.35">
      <c r="A14" t="s">
        <v>110</v>
      </c>
    </row>
    <row r="16" spans="1:2" x14ac:dyDescent="0.35">
      <c r="A16" s="42" t="s">
        <v>2845</v>
      </c>
      <c r="B16" s="159"/>
    </row>
    <row r="17" spans="1:3" x14ac:dyDescent="0.35">
      <c r="A17" t="s">
        <v>2828</v>
      </c>
      <c r="B17" s="20">
        <f>MAX(PolicyLevers!H:H)</f>
        <v>2769</v>
      </c>
    </row>
    <row r="18" spans="1:3" x14ac:dyDescent="0.35">
      <c r="A18" t="s">
        <v>2844</v>
      </c>
      <c r="B18" s="20" t="str" cm="1">
        <f t="array" ref="B18">IF(MIN(IF(COUNTIF(PolicyLevers!$H$2:$H$2024,PolicyLevers!$H$2:$H$2024)&gt;1,PolicyLevers!$H$2:$H$2024, ""))=0,"No duplicate ID numbers",MIN(IF(COUNTIF(PolicyLevers!$H$2:$H$2024,PolicyLevers!$H$2:$H$2024)&gt;1,PolicyLevers!$H$2:$H$2024, "")))</f>
        <v>No duplicate ID numbers</v>
      </c>
    </row>
    <row r="19" spans="1:3" ht="29" x14ac:dyDescent="0.35">
      <c r="A19" s="1" t="s">
        <v>2970</v>
      </c>
      <c r="B19" s="20" t="str" cm="1">
        <f t="array" ref="B19">IF(MIN(IF((NOT(ISNUMBER(PolicyLevers!$H$2:$H$2024)))*(ISTEXT(PolicyLevers!$I$2:$I$2024)),ROW(PolicyLevers!$H$2:$H$2024)))=0,"No missing ID numbers",MIN(IF((NOT(ISNUMBER(PolicyLevers!$H$2:$H$2024)))*(ISTEXT(PolicyLevers!$I$2:$I$2024)),ROW(PolicyLevers!$H$2:$H$2024))))</f>
        <v>No missing ID numbers</v>
      </c>
    </row>
    <row r="21" spans="1:3" x14ac:dyDescent="0.35">
      <c r="A21" s="42" t="s">
        <v>3204</v>
      </c>
      <c r="B21" s="159"/>
    </row>
    <row r="22" spans="1:3" x14ac:dyDescent="0.35">
      <c r="A22" t="s">
        <v>3198</v>
      </c>
    </row>
    <row r="23" spans="1:3" x14ac:dyDescent="0.35">
      <c r="A23" t="s">
        <v>3199</v>
      </c>
    </row>
    <row r="24" spans="1:3" x14ac:dyDescent="0.35">
      <c r="A24" t="s">
        <v>3200</v>
      </c>
    </row>
    <row r="25" spans="1:3" x14ac:dyDescent="0.35">
      <c r="A25" t="s">
        <v>3201</v>
      </c>
    </row>
    <row r="27" spans="1:3" x14ac:dyDescent="0.35">
      <c r="A27" s="42" t="s">
        <v>3202</v>
      </c>
      <c r="B27" s="159"/>
      <c r="C27" s="159"/>
    </row>
    <row r="28" spans="1:3" x14ac:dyDescent="0.35">
      <c r="A28" t="s">
        <v>2838</v>
      </c>
    </row>
    <row r="29" spans="1:3" x14ac:dyDescent="0.35">
      <c r="A29" t="s">
        <v>2824</v>
      </c>
    </row>
    <row r="30" spans="1:3" x14ac:dyDescent="0.35">
      <c r="A30" t="s">
        <v>2825</v>
      </c>
    </row>
    <row r="31" spans="1:3" x14ac:dyDescent="0.35">
      <c r="A31" t="s">
        <v>2826</v>
      </c>
    </row>
    <row r="32" spans="1:3" x14ac:dyDescent="0.35">
      <c r="A32" t="s">
        <v>2827</v>
      </c>
    </row>
    <row r="34" spans="1:2" x14ac:dyDescent="0.35">
      <c r="A34" t="s">
        <v>2839</v>
      </c>
    </row>
    <row r="35" spans="1:2" x14ac:dyDescent="0.35">
      <c r="A35" t="s">
        <v>2822</v>
      </c>
    </row>
    <row r="36" spans="1:2" x14ac:dyDescent="0.35">
      <c r="A36" t="s">
        <v>2823</v>
      </c>
    </row>
    <row r="38" spans="1:2" x14ac:dyDescent="0.35">
      <c r="A38" t="s">
        <v>2840</v>
      </c>
    </row>
    <row r="39" spans="1:2" x14ac:dyDescent="0.35">
      <c r="A39" t="s">
        <v>2829</v>
      </c>
    </row>
    <row r="40" spans="1:2" x14ac:dyDescent="0.35">
      <c r="A40" t="s">
        <v>2830</v>
      </c>
    </row>
    <row r="42" spans="1:2" x14ac:dyDescent="0.35">
      <c r="A42" t="s">
        <v>2841</v>
      </c>
    </row>
    <row r="43" spans="1:2" x14ac:dyDescent="0.35">
      <c r="A43" t="s">
        <v>2831</v>
      </c>
    </row>
    <row r="44" spans="1:2" x14ac:dyDescent="0.35">
      <c r="A44" t="s">
        <v>2832</v>
      </c>
    </row>
    <row r="46" spans="1:2" x14ac:dyDescent="0.35">
      <c r="A46" s="42" t="s">
        <v>3203</v>
      </c>
      <c r="B46" s="159"/>
    </row>
    <row r="47" spans="1:2" x14ac:dyDescent="0.35">
      <c r="A47" t="s">
        <v>2833</v>
      </c>
    </row>
    <row r="48" spans="1:2" x14ac:dyDescent="0.35">
      <c r="A48" t="s">
        <v>2834</v>
      </c>
    </row>
    <row r="50" spans="1:1" x14ac:dyDescent="0.35">
      <c r="A50" t="s">
        <v>2835</v>
      </c>
    </row>
    <row r="51" spans="1:1" x14ac:dyDescent="0.35">
      <c r="A51" t="s">
        <v>2842</v>
      </c>
    </row>
    <row r="52" spans="1:1" x14ac:dyDescent="0.35">
      <c r="A52" t="s">
        <v>2836</v>
      </c>
    </row>
    <row r="53" spans="1:1" x14ac:dyDescent="0.35">
      <c r="A53" t="s">
        <v>2837</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workbookViewId="0">
      <selection activeCell="C71" sqref="C71"/>
    </sheetView>
  </sheetViews>
  <sheetFormatPr defaultColWidth="8.81640625" defaultRowHeight="14.5" x14ac:dyDescent="0.35"/>
  <cols>
    <col min="1" max="1" width="20.1796875" customWidth="1"/>
    <col min="2" max="2" width="41.26953125" customWidth="1"/>
    <col min="3" max="3" width="45.54296875" customWidth="1"/>
    <col min="4" max="5" width="20.1796875" customWidth="1"/>
    <col min="6" max="8" width="10.1796875" customWidth="1"/>
    <col min="9" max="9" width="20.1796875" customWidth="1"/>
    <col min="10" max="10" width="153.453125" customWidth="1"/>
    <col min="11" max="12" width="20.1796875" customWidth="1"/>
    <col min="13" max="13" width="129.453125" style="388" customWidth="1"/>
    <col min="14" max="14" width="67.453125" customWidth="1"/>
  </cols>
  <sheetData>
    <row r="1" spans="1:14" x14ac:dyDescent="0.35">
      <c r="A1" s="9" t="s">
        <v>3179</v>
      </c>
      <c r="M1"/>
    </row>
    <row r="2" spans="1:14" x14ac:dyDescent="0.35">
      <c r="A2" s="16" t="s">
        <v>3180</v>
      </c>
      <c r="M2"/>
    </row>
    <row r="3" spans="1:14" x14ac:dyDescent="0.35">
      <c r="A3" s="381" t="s">
        <v>3</v>
      </c>
      <c r="B3" s="381" t="s">
        <v>0</v>
      </c>
      <c r="C3" s="381" t="s">
        <v>1</v>
      </c>
      <c r="D3" s="382" t="s">
        <v>342</v>
      </c>
      <c r="E3" s="381" t="s">
        <v>2259</v>
      </c>
      <c r="F3" s="383" t="s">
        <v>69</v>
      </c>
      <c r="G3" s="383" t="s">
        <v>70</v>
      </c>
      <c r="H3" s="383" t="s">
        <v>81</v>
      </c>
      <c r="I3" s="381" t="s">
        <v>28</v>
      </c>
      <c r="J3" s="381" t="s">
        <v>2</v>
      </c>
      <c r="K3" s="381" t="s">
        <v>439</v>
      </c>
      <c r="L3" s="381" t="s">
        <v>188</v>
      </c>
      <c r="M3" s="384" t="s">
        <v>143</v>
      </c>
      <c r="N3" s="385" t="s">
        <v>144</v>
      </c>
    </row>
    <row r="4" spans="1:14" x14ac:dyDescent="0.35">
      <c r="A4" s="317" t="s">
        <v>4</v>
      </c>
      <c r="B4" s="317" t="s">
        <v>2386</v>
      </c>
      <c r="C4" t="s">
        <v>2381</v>
      </c>
      <c r="D4" s="317" t="s">
        <v>2380</v>
      </c>
      <c r="E4" s="317" t="s">
        <v>2382</v>
      </c>
      <c r="F4" s="386">
        <v>0</v>
      </c>
      <c r="G4" s="386">
        <v>1</v>
      </c>
      <c r="H4" s="386">
        <v>0.02</v>
      </c>
      <c r="I4" s="317" t="s">
        <v>2383</v>
      </c>
      <c r="J4" s="370" t="s">
        <v>3441</v>
      </c>
      <c r="K4" s="387" t="s">
        <v>2385</v>
      </c>
      <c r="L4" s="317" t="s">
        <v>2384</v>
      </c>
    </row>
    <row r="5" spans="1:14" x14ac:dyDescent="0.35">
      <c r="A5" s="317" t="s">
        <v>4</v>
      </c>
      <c r="B5" s="317" t="s">
        <v>2451</v>
      </c>
      <c r="C5" t="s">
        <v>3449</v>
      </c>
      <c r="D5" s="317" t="s">
        <v>2452</v>
      </c>
      <c r="E5" s="317" t="s">
        <v>2453</v>
      </c>
      <c r="F5" s="389">
        <v>-1</v>
      </c>
      <c r="G5" s="389">
        <v>3</v>
      </c>
      <c r="H5" s="389">
        <v>0.1</v>
      </c>
      <c r="I5" s="317" t="s">
        <v>2871</v>
      </c>
      <c r="J5" s="314" t="s">
        <v>3869</v>
      </c>
      <c r="K5" s="317"/>
      <c r="L5" s="317" t="s">
        <v>2691</v>
      </c>
      <c r="M5" s="388" t="s">
        <v>3196</v>
      </c>
    </row>
    <row r="6" spans="1:14" x14ac:dyDescent="0.35">
      <c r="A6" s="317" t="s">
        <v>4</v>
      </c>
      <c r="B6" s="317" t="s">
        <v>3446</v>
      </c>
      <c r="C6" t="s">
        <v>3447</v>
      </c>
      <c r="D6" s="317" t="s">
        <v>2455</v>
      </c>
      <c r="E6" t="s">
        <v>3450</v>
      </c>
      <c r="F6" s="390">
        <v>0</v>
      </c>
      <c r="G6" s="390">
        <v>1</v>
      </c>
      <c r="H6" s="390">
        <v>0.02</v>
      </c>
      <c r="I6" s="370" t="s">
        <v>2450</v>
      </c>
      <c r="J6" s="370" t="s">
        <v>3448</v>
      </c>
      <c r="K6" s="387"/>
      <c r="L6" s="387" t="s">
        <v>2692</v>
      </c>
      <c r="M6" s="391" t="s">
        <v>2454</v>
      </c>
    </row>
    <row r="7" spans="1:14" x14ac:dyDescent="0.35">
      <c r="A7" s="317" t="s">
        <v>4</v>
      </c>
      <c r="B7" s="317" t="s">
        <v>3424</v>
      </c>
      <c r="C7" t="s">
        <v>3426</v>
      </c>
      <c r="D7" s="317" t="s">
        <v>3428</v>
      </c>
      <c r="E7" t="s">
        <v>3429</v>
      </c>
      <c r="F7" s="392">
        <v>-45000</v>
      </c>
      <c r="G7" s="392">
        <v>50000</v>
      </c>
      <c r="H7" s="392">
        <v>100</v>
      </c>
      <c r="I7" s="392" t="s">
        <v>3431</v>
      </c>
      <c r="J7" s="393" t="s">
        <v>3870</v>
      </c>
      <c r="K7" s="387" t="s">
        <v>458</v>
      </c>
      <c r="L7" s="387" t="s">
        <v>459</v>
      </c>
      <c r="M7" s="391" t="s">
        <v>460</v>
      </c>
    </row>
    <row r="8" spans="1:14" x14ac:dyDescent="0.35">
      <c r="A8" s="317" t="s">
        <v>4</v>
      </c>
      <c r="B8" s="317" t="s">
        <v>3425</v>
      </c>
      <c r="C8" t="s">
        <v>3427</v>
      </c>
      <c r="D8" s="317" t="s">
        <v>3428</v>
      </c>
      <c r="E8" t="s">
        <v>3430</v>
      </c>
      <c r="F8" s="392">
        <v>-45000</v>
      </c>
      <c r="G8" s="392">
        <v>50000</v>
      </c>
      <c r="H8" s="392">
        <v>100</v>
      </c>
      <c r="I8" s="392" t="s">
        <v>3431</v>
      </c>
      <c r="J8" s="393" t="s">
        <v>3871</v>
      </c>
      <c r="K8" s="387" t="s">
        <v>458</v>
      </c>
      <c r="L8" s="387" t="s">
        <v>459</v>
      </c>
      <c r="M8" s="391"/>
    </row>
    <row r="9" spans="1:14" x14ac:dyDescent="0.35">
      <c r="A9" t="s">
        <v>4</v>
      </c>
      <c r="B9" t="s">
        <v>11</v>
      </c>
      <c r="C9" t="s">
        <v>111</v>
      </c>
      <c r="D9" s="20" t="s">
        <v>11</v>
      </c>
      <c r="E9" t="s">
        <v>2298</v>
      </c>
      <c r="F9" s="394">
        <v>0</v>
      </c>
      <c r="G9" s="394">
        <v>1</v>
      </c>
      <c r="H9" s="13">
        <v>0.02</v>
      </c>
      <c r="I9" s="370" t="s">
        <v>440</v>
      </c>
      <c r="J9" s="370" t="s">
        <v>3277</v>
      </c>
      <c r="K9" s="370" t="s">
        <v>189</v>
      </c>
      <c r="L9" s="314" t="s">
        <v>190</v>
      </c>
      <c r="M9" s="395" t="s">
        <v>145</v>
      </c>
      <c r="N9" s="370" t="s">
        <v>171</v>
      </c>
    </row>
    <row r="10" spans="1:14" x14ac:dyDescent="0.35">
      <c r="A10" t="s">
        <v>4</v>
      </c>
      <c r="B10" t="s">
        <v>5</v>
      </c>
      <c r="C10" t="s">
        <v>297</v>
      </c>
      <c r="D10" s="20" t="s">
        <v>343</v>
      </c>
      <c r="E10" t="s">
        <v>2297</v>
      </c>
      <c r="F10" s="394">
        <v>-0.25</v>
      </c>
      <c r="G10" s="394">
        <f>ROUND(MaxBoundCalculations!B88,1)</f>
        <v>1</v>
      </c>
      <c r="H10" s="394">
        <v>0.01</v>
      </c>
      <c r="I10" s="370" t="s">
        <v>3789</v>
      </c>
      <c r="J10" s="370" t="s">
        <v>3788</v>
      </c>
      <c r="K10" s="370" t="s">
        <v>191</v>
      </c>
      <c r="L10" s="314" t="s">
        <v>192</v>
      </c>
      <c r="M10" s="395" t="s">
        <v>3182</v>
      </c>
      <c r="N10" s="370" t="s">
        <v>3183</v>
      </c>
    </row>
    <row r="11" spans="1:14" x14ac:dyDescent="0.35">
      <c r="A11" s="317" t="s">
        <v>4</v>
      </c>
      <c r="B11" s="317" t="s">
        <v>463</v>
      </c>
      <c r="C11" t="s">
        <v>464</v>
      </c>
      <c r="D11" s="317" t="s">
        <v>463</v>
      </c>
      <c r="E11" t="s">
        <v>2296</v>
      </c>
      <c r="F11" s="386">
        <v>0</v>
      </c>
      <c r="G11" s="386">
        <v>1</v>
      </c>
      <c r="H11" s="386">
        <v>0.01</v>
      </c>
      <c r="I11" s="314" t="s">
        <v>465</v>
      </c>
      <c r="J11" s="370" t="s">
        <v>3657</v>
      </c>
      <c r="K11" s="370" t="s">
        <v>466</v>
      </c>
      <c r="L11" s="314" t="s">
        <v>467</v>
      </c>
      <c r="M11" s="396" t="s">
        <v>468</v>
      </c>
    </row>
    <row r="12" spans="1:14" x14ac:dyDescent="0.35">
      <c r="A12" s="317" t="s">
        <v>4</v>
      </c>
      <c r="B12" s="317" t="s">
        <v>3649</v>
      </c>
      <c r="C12" t="s">
        <v>3650</v>
      </c>
      <c r="D12" s="317" t="s">
        <v>463</v>
      </c>
      <c r="E12" t="s">
        <v>3651</v>
      </c>
      <c r="F12" s="397">
        <v>0</v>
      </c>
      <c r="G12" s="397">
        <v>1</v>
      </c>
      <c r="H12" s="397">
        <v>1</v>
      </c>
      <c r="I12" s="370" t="s">
        <v>29</v>
      </c>
      <c r="J12" s="370" t="s">
        <v>3652</v>
      </c>
      <c r="K12" s="370" t="s">
        <v>466</v>
      </c>
      <c r="L12" s="314" t="s">
        <v>467</v>
      </c>
      <c r="M12" s="396" t="s">
        <v>468</v>
      </c>
    </row>
    <row r="13" spans="1:14" x14ac:dyDescent="0.35">
      <c r="A13" t="s">
        <v>4</v>
      </c>
      <c r="B13" t="s">
        <v>2981</v>
      </c>
      <c r="C13" t="s">
        <v>2982</v>
      </c>
      <c r="D13" t="s">
        <v>2981</v>
      </c>
      <c r="E13" t="s">
        <v>2983</v>
      </c>
      <c r="F13" s="13">
        <v>0</v>
      </c>
      <c r="G13" s="13">
        <f>-ROUND(MaxBoundCalculations!$B$206,2)</f>
        <v>0.33</v>
      </c>
      <c r="H13" s="13">
        <v>0.01</v>
      </c>
      <c r="I13" s="370" t="s">
        <v>2984</v>
      </c>
      <c r="J13" s="370" t="s">
        <v>3438</v>
      </c>
      <c r="K13" s="370" t="s">
        <v>193</v>
      </c>
      <c r="L13" s="314" t="s">
        <v>194</v>
      </c>
      <c r="M13" s="398" t="s">
        <v>3195</v>
      </c>
    </row>
    <row r="14" spans="1:14" ht="188.5" x14ac:dyDescent="0.35">
      <c r="A14" s="317" t="s">
        <v>4</v>
      </c>
      <c r="B14" s="317" t="s">
        <v>3866</v>
      </c>
      <c r="C14" t="s">
        <v>3842</v>
      </c>
      <c r="D14" s="317" t="s">
        <v>3417</v>
      </c>
      <c r="E14" t="s">
        <v>3418</v>
      </c>
      <c r="F14" s="394">
        <v>-1</v>
      </c>
      <c r="G14" s="394">
        <v>1</v>
      </c>
      <c r="H14" s="394">
        <v>0.01</v>
      </c>
      <c r="I14" s="370" t="s">
        <v>3656</v>
      </c>
      <c r="J14" s="45" t="s">
        <v>3872</v>
      </c>
      <c r="K14" s="387" t="s">
        <v>461</v>
      </c>
      <c r="L14" s="387" t="s">
        <v>462</v>
      </c>
      <c r="M14" s="388" t="s">
        <v>3181</v>
      </c>
    </row>
    <row r="15" spans="1:14" x14ac:dyDescent="0.35">
      <c r="A15" s="317" t="s">
        <v>4</v>
      </c>
      <c r="B15" s="317" t="s">
        <v>3421</v>
      </c>
      <c r="C15" t="s">
        <v>3422</v>
      </c>
      <c r="D15" s="317" t="s">
        <v>3417</v>
      </c>
      <c r="E15" t="s">
        <v>3419</v>
      </c>
      <c r="F15" s="397">
        <v>0</v>
      </c>
      <c r="G15" s="397">
        <v>1</v>
      </c>
      <c r="H15" s="397">
        <v>1</v>
      </c>
      <c r="I15" s="370" t="s">
        <v>29</v>
      </c>
      <c r="J15" s="370" t="s">
        <v>3420</v>
      </c>
      <c r="K15" s="387"/>
      <c r="L15" s="387"/>
    </row>
    <row r="16" spans="1:14" x14ac:dyDescent="0.35">
      <c r="A16" s="317" t="s">
        <v>4</v>
      </c>
      <c r="B16" s="317" t="s">
        <v>3608</v>
      </c>
      <c r="C16" t="s">
        <v>3609</v>
      </c>
      <c r="D16" s="317" t="s">
        <v>3610</v>
      </c>
      <c r="E16" t="s">
        <v>3611</v>
      </c>
      <c r="F16" s="397">
        <v>-50</v>
      </c>
      <c r="G16" s="397">
        <v>50</v>
      </c>
      <c r="H16" s="397">
        <v>1</v>
      </c>
      <c r="I16" s="370" t="s">
        <v>3655</v>
      </c>
      <c r="J16" s="370" t="s">
        <v>3790</v>
      </c>
      <c r="K16" s="387"/>
      <c r="L16" s="387"/>
    </row>
    <row r="17" spans="1:14" ht="29" x14ac:dyDescent="0.35">
      <c r="A17" t="s">
        <v>4</v>
      </c>
      <c r="B17" t="s">
        <v>3867</v>
      </c>
      <c r="C17" t="s">
        <v>3774</v>
      </c>
      <c r="D17" s="317" t="s">
        <v>3417</v>
      </c>
      <c r="E17" t="s">
        <v>3773</v>
      </c>
      <c r="F17" s="397">
        <v>0</v>
      </c>
      <c r="G17" s="397">
        <v>1</v>
      </c>
      <c r="H17" s="397">
        <v>1</v>
      </c>
      <c r="I17" s="370" t="s">
        <v>29</v>
      </c>
      <c r="J17" s="45" t="s">
        <v>3873</v>
      </c>
      <c r="K17" s="387"/>
      <c r="L17" s="387"/>
    </row>
    <row r="18" spans="1:14" x14ac:dyDescent="0.35">
      <c r="A18" t="s">
        <v>71</v>
      </c>
      <c r="B18" t="s">
        <v>15</v>
      </c>
      <c r="C18" t="s">
        <v>2483</v>
      </c>
      <c r="D18" t="s">
        <v>15</v>
      </c>
      <c r="E18" t="s">
        <v>2482</v>
      </c>
      <c r="F18" s="394">
        <v>0</v>
      </c>
      <c r="G18" s="394">
        <v>1</v>
      </c>
      <c r="H18" s="394">
        <v>0.01</v>
      </c>
      <c r="I18" s="370" t="s">
        <v>113</v>
      </c>
      <c r="J18" s="370" t="s">
        <v>3672</v>
      </c>
      <c r="K18" s="370" t="s">
        <v>195</v>
      </c>
      <c r="L18" s="314" t="s">
        <v>196</v>
      </c>
      <c r="M18" s="395" t="s">
        <v>3184</v>
      </c>
    </row>
    <row r="19" spans="1:14" x14ac:dyDescent="0.35">
      <c r="A19" t="s">
        <v>71</v>
      </c>
      <c r="B19" t="s">
        <v>100</v>
      </c>
      <c r="C19" t="s">
        <v>298</v>
      </c>
      <c r="D19" t="s">
        <v>100</v>
      </c>
      <c r="E19" t="s">
        <v>2295</v>
      </c>
      <c r="F19" s="394">
        <v>0</v>
      </c>
      <c r="G19" s="394">
        <v>0.75</v>
      </c>
      <c r="H19" s="394">
        <v>0.01</v>
      </c>
      <c r="I19" s="370" t="s">
        <v>30</v>
      </c>
      <c r="J19" s="370" t="s">
        <v>3185</v>
      </c>
      <c r="K19" s="370" t="s">
        <v>197</v>
      </c>
      <c r="L19" s="314" t="s">
        <v>198</v>
      </c>
      <c r="M19" s="395" t="s">
        <v>146</v>
      </c>
      <c r="N19" s="370" t="s">
        <v>428</v>
      </c>
    </row>
    <row r="20" spans="1:14" x14ac:dyDescent="0.35">
      <c r="A20" t="s">
        <v>71</v>
      </c>
      <c r="B20" t="s">
        <v>14</v>
      </c>
      <c r="C20" t="s">
        <v>7</v>
      </c>
      <c r="D20" t="s">
        <v>14</v>
      </c>
      <c r="E20" t="s">
        <v>2294</v>
      </c>
      <c r="F20">
        <v>0</v>
      </c>
      <c r="G20">
        <v>1</v>
      </c>
      <c r="H20">
        <v>1</v>
      </c>
      <c r="I20" s="370" t="s">
        <v>29</v>
      </c>
      <c r="J20" s="370" t="s">
        <v>2306</v>
      </c>
      <c r="K20" s="370" t="s">
        <v>199</v>
      </c>
      <c r="L20" s="314" t="s">
        <v>200</v>
      </c>
    </row>
    <row r="21" spans="1:14" x14ac:dyDescent="0.35">
      <c r="A21" t="s">
        <v>71</v>
      </c>
      <c r="B21" t="s">
        <v>258</v>
      </c>
      <c r="C21" t="s">
        <v>299</v>
      </c>
      <c r="D21" s="20" t="s">
        <v>344</v>
      </c>
      <c r="E21" t="s">
        <v>2293</v>
      </c>
      <c r="F21">
        <v>0</v>
      </c>
      <c r="G21" s="13">
        <f>ROUND(MaxBoundCalculations!B172,2)</f>
        <v>0.24</v>
      </c>
      <c r="H21" s="399">
        <v>5.0000000000000001E-3</v>
      </c>
      <c r="I21" s="370" t="s">
        <v>259</v>
      </c>
      <c r="J21" s="370" t="s">
        <v>2299</v>
      </c>
      <c r="K21" s="370" t="s">
        <v>260</v>
      </c>
      <c r="L21" s="314" t="s">
        <v>261</v>
      </c>
      <c r="M21" s="396" t="s">
        <v>303</v>
      </c>
      <c r="N21" s="314" t="s">
        <v>394</v>
      </c>
    </row>
    <row r="22" spans="1:14" x14ac:dyDescent="0.35">
      <c r="A22" t="s">
        <v>71</v>
      </c>
      <c r="B22" t="s">
        <v>262</v>
      </c>
      <c r="C22" t="s">
        <v>3444</v>
      </c>
      <c r="D22" s="20" t="s">
        <v>344</v>
      </c>
      <c r="E22" t="s">
        <v>2292</v>
      </c>
      <c r="F22">
        <v>0</v>
      </c>
      <c r="G22" s="394">
        <v>0.5</v>
      </c>
      <c r="H22" s="13">
        <v>0.01</v>
      </c>
      <c r="I22" s="370" t="s">
        <v>265</v>
      </c>
      <c r="J22" s="370" t="s">
        <v>3445</v>
      </c>
      <c r="K22" s="370" t="s">
        <v>263</v>
      </c>
      <c r="L22" s="314" t="s">
        <v>264</v>
      </c>
      <c r="M22" s="396" t="s">
        <v>304</v>
      </c>
      <c r="N22" s="400"/>
    </row>
    <row r="23" spans="1:14" x14ac:dyDescent="0.35">
      <c r="A23" t="s">
        <v>71</v>
      </c>
      <c r="B23" t="s">
        <v>3724</v>
      </c>
      <c r="C23" t="s">
        <v>3725</v>
      </c>
      <c r="D23" s="20" t="s">
        <v>344</v>
      </c>
      <c r="E23" t="s">
        <v>3726</v>
      </c>
      <c r="F23">
        <v>0</v>
      </c>
      <c r="G23" s="39">
        <v>600000</v>
      </c>
      <c r="H23" s="39">
        <v>5000</v>
      </c>
      <c r="I23" s="370" t="s">
        <v>3727</v>
      </c>
      <c r="J23" s="370" t="s">
        <v>3735</v>
      </c>
      <c r="K23" s="370"/>
      <c r="L23" s="314"/>
    </row>
    <row r="24" spans="1:14" x14ac:dyDescent="0.35">
      <c r="A24" t="s">
        <v>71</v>
      </c>
      <c r="B24" t="s">
        <v>3786</v>
      </c>
      <c r="C24" t="s">
        <v>3785</v>
      </c>
      <c r="D24" s="20" t="s">
        <v>344</v>
      </c>
      <c r="E24" t="s">
        <v>3787</v>
      </c>
      <c r="F24">
        <v>0</v>
      </c>
      <c r="G24">
        <v>1</v>
      </c>
      <c r="H24">
        <v>1</v>
      </c>
      <c r="I24" s="370" t="s">
        <v>29</v>
      </c>
      <c r="J24" s="370" t="s">
        <v>3874</v>
      </c>
      <c r="K24" s="370"/>
      <c r="L24" s="314"/>
    </row>
    <row r="25" spans="1:14" x14ac:dyDescent="0.35">
      <c r="A25" t="s">
        <v>71</v>
      </c>
      <c r="B25" t="s">
        <v>13</v>
      </c>
      <c r="C25" t="s">
        <v>126</v>
      </c>
      <c r="D25" t="s">
        <v>13</v>
      </c>
      <c r="E25" t="s">
        <v>2291</v>
      </c>
      <c r="F25">
        <v>0</v>
      </c>
      <c r="G25">
        <v>1</v>
      </c>
      <c r="H25">
        <v>1</v>
      </c>
      <c r="I25" s="370" t="s">
        <v>29</v>
      </c>
      <c r="J25" s="370" t="s">
        <v>2937</v>
      </c>
      <c r="K25" s="370" t="s">
        <v>201</v>
      </c>
      <c r="L25" s="314" t="s">
        <v>202</v>
      </c>
      <c r="M25" s="396" t="s">
        <v>74</v>
      </c>
      <c r="N25" s="400"/>
    </row>
    <row r="26" spans="1:14" x14ac:dyDescent="0.35">
      <c r="A26" t="s">
        <v>71</v>
      </c>
      <c r="B26" t="s">
        <v>2460</v>
      </c>
      <c r="C26" t="s">
        <v>2459</v>
      </c>
      <c r="D26" t="s">
        <v>16</v>
      </c>
      <c r="E26" t="s">
        <v>2290</v>
      </c>
      <c r="F26" s="394">
        <v>0</v>
      </c>
      <c r="G26" s="394">
        <v>0.5</v>
      </c>
      <c r="H26" s="394">
        <v>0.01</v>
      </c>
      <c r="I26" s="370" t="s">
        <v>2461</v>
      </c>
      <c r="J26" s="370" t="s">
        <v>3658</v>
      </c>
      <c r="K26" s="370" t="s">
        <v>203</v>
      </c>
      <c r="L26" s="314" t="s">
        <v>204</v>
      </c>
      <c r="M26" s="395" t="s">
        <v>150</v>
      </c>
    </row>
    <row r="27" spans="1:14" x14ac:dyDescent="0.35">
      <c r="A27" t="s">
        <v>71</v>
      </c>
      <c r="B27" t="s">
        <v>12</v>
      </c>
      <c r="C27" t="s">
        <v>6</v>
      </c>
      <c r="D27" t="s">
        <v>12</v>
      </c>
      <c r="E27" t="s">
        <v>2289</v>
      </c>
      <c r="F27">
        <v>0</v>
      </c>
      <c r="G27">
        <v>1</v>
      </c>
      <c r="H27">
        <v>1</v>
      </c>
      <c r="I27" s="370" t="s">
        <v>29</v>
      </c>
      <c r="J27" s="370" t="s">
        <v>3186</v>
      </c>
      <c r="K27" s="370" t="s">
        <v>205</v>
      </c>
      <c r="L27" s="314" t="s">
        <v>206</v>
      </c>
    </row>
    <row r="28" spans="1:14" x14ac:dyDescent="0.35">
      <c r="A28" s="317" t="s">
        <v>8</v>
      </c>
      <c r="B28" s="317" t="s">
        <v>327</v>
      </c>
      <c r="C28" t="s">
        <v>328</v>
      </c>
      <c r="D28" s="317" t="s">
        <v>327</v>
      </c>
      <c r="E28" t="s">
        <v>2288</v>
      </c>
      <c r="F28" s="317">
        <v>0</v>
      </c>
      <c r="G28" s="317">
        <v>1</v>
      </c>
      <c r="H28" s="317">
        <v>1</v>
      </c>
      <c r="I28" s="314" t="s">
        <v>29</v>
      </c>
      <c r="J28" s="370" t="s">
        <v>3187</v>
      </c>
      <c r="K28" s="370" t="s">
        <v>329</v>
      </c>
      <c r="L28" s="314" t="s">
        <v>330</v>
      </c>
    </row>
    <row r="29" spans="1:14" x14ac:dyDescent="0.35">
      <c r="A29" s="317" t="s">
        <v>8</v>
      </c>
      <c r="B29" s="317" t="s">
        <v>3728</v>
      </c>
      <c r="C29" t="s">
        <v>3729</v>
      </c>
      <c r="D29" s="317" t="s">
        <v>3728</v>
      </c>
      <c r="E29" t="s">
        <v>3730</v>
      </c>
      <c r="F29" s="317">
        <v>0</v>
      </c>
      <c r="G29" s="317">
        <v>1</v>
      </c>
      <c r="H29" s="317">
        <v>1</v>
      </c>
      <c r="I29" s="314" t="s">
        <v>29</v>
      </c>
      <c r="J29" s="370" t="s">
        <v>3731</v>
      </c>
      <c r="K29" s="370"/>
      <c r="L29" s="314"/>
    </row>
    <row r="30" spans="1:14" x14ac:dyDescent="0.35">
      <c r="A30" t="s">
        <v>8</v>
      </c>
      <c r="B30" s="370" t="s">
        <v>3117</v>
      </c>
      <c r="C30" t="s">
        <v>2736</v>
      </c>
      <c r="D30" s="370" t="s">
        <v>3117</v>
      </c>
      <c r="E30" t="s">
        <v>2279</v>
      </c>
      <c r="F30" s="394">
        <v>0</v>
      </c>
      <c r="G30" s="13">
        <v>1</v>
      </c>
      <c r="H30" s="13">
        <v>0.01</v>
      </c>
      <c r="I30" s="370" t="s">
        <v>34</v>
      </c>
      <c r="J30" s="370" t="s">
        <v>3891</v>
      </c>
      <c r="K30" s="370" t="s">
        <v>2447</v>
      </c>
      <c r="L30" s="314" t="s">
        <v>2448</v>
      </c>
      <c r="M30" s="396" t="s">
        <v>148</v>
      </c>
    </row>
    <row r="31" spans="1:14" x14ac:dyDescent="0.35">
      <c r="A31" t="s">
        <v>8</v>
      </c>
      <c r="B31" s="370" t="s">
        <v>3528</v>
      </c>
      <c r="C31" t="s">
        <v>3529</v>
      </c>
      <c r="D31" s="184"/>
      <c r="E31" s="184"/>
      <c r="F31" s="317">
        <v>0</v>
      </c>
      <c r="G31" s="317">
        <v>1</v>
      </c>
      <c r="H31" s="317">
        <v>1</v>
      </c>
      <c r="I31" s="314" t="s">
        <v>29</v>
      </c>
      <c r="J31" s="370" t="s">
        <v>3530</v>
      </c>
      <c r="K31" s="370"/>
      <c r="L31" s="314"/>
      <c r="M31" s="396"/>
    </row>
    <row r="32" spans="1:14" x14ac:dyDescent="0.35">
      <c r="A32" t="s">
        <v>8</v>
      </c>
      <c r="B32" s="370" t="s">
        <v>3716</v>
      </c>
      <c r="C32" t="s">
        <v>3717</v>
      </c>
      <c r="D32" s="370" t="s">
        <v>3117</v>
      </c>
      <c r="E32" t="s">
        <v>3714</v>
      </c>
      <c r="F32" s="317">
        <v>0</v>
      </c>
      <c r="G32" s="317">
        <v>1</v>
      </c>
      <c r="H32" s="317">
        <v>1</v>
      </c>
      <c r="I32" s="317" t="s">
        <v>29</v>
      </c>
      <c r="J32" s="370" t="s">
        <v>3715</v>
      </c>
      <c r="K32" s="370"/>
      <c r="L32" s="314"/>
      <c r="M32" s="396"/>
    </row>
    <row r="33" spans="1:14" x14ac:dyDescent="0.35">
      <c r="A33" s="317" t="s">
        <v>8</v>
      </c>
      <c r="B33" s="317" t="s">
        <v>266</v>
      </c>
      <c r="C33" t="s">
        <v>269</v>
      </c>
      <c r="D33" s="317" t="s">
        <v>345</v>
      </c>
      <c r="E33" t="s">
        <v>2287</v>
      </c>
      <c r="F33" s="386">
        <v>-0.5</v>
      </c>
      <c r="G33" s="386">
        <v>1</v>
      </c>
      <c r="H33" s="386">
        <v>0.02</v>
      </c>
      <c r="I33" s="314" t="s">
        <v>270</v>
      </c>
      <c r="J33" s="370" t="s">
        <v>2307</v>
      </c>
      <c r="K33" s="370" t="s">
        <v>272</v>
      </c>
      <c r="L33" s="314" t="s">
        <v>274</v>
      </c>
      <c r="M33" s="396" t="s">
        <v>305</v>
      </c>
    </row>
    <row r="34" spans="1:14" x14ac:dyDescent="0.35">
      <c r="A34" s="317" t="s">
        <v>8</v>
      </c>
      <c r="B34" s="317" t="s">
        <v>267</v>
      </c>
      <c r="C34" t="s">
        <v>268</v>
      </c>
      <c r="D34" s="317" t="s">
        <v>345</v>
      </c>
      <c r="E34" t="s">
        <v>2286</v>
      </c>
      <c r="F34" s="386">
        <v>-0.5</v>
      </c>
      <c r="G34" s="386">
        <v>1</v>
      </c>
      <c r="H34" s="386">
        <v>0.02</v>
      </c>
      <c r="I34" s="314" t="s">
        <v>271</v>
      </c>
      <c r="J34" s="370" t="s">
        <v>2308</v>
      </c>
      <c r="K34" s="370" t="s">
        <v>273</v>
      </c>
      <c r="L34" s="314" t="s">
        <v>274</v>
      </c>
      <c r="M34" s="396" t="s">
        <v>305</v>
      </c>
    </row>
    <row r="35" spans="1:14" x14ac:dyDescent="0.35">
      <c r="A35" t="s">
        <v>8</v>
      </c>
      <c r="B35" t="s">
        <v>301</v>
      </c>
      <c r="C35" t="s">
        <v>300</v>
      </c>
      <c r="D35" t="s">
        <v>301</v>
      </c>
      <c r="E35" t="s">
        <v>2285</v>
      </c>
      <c r="F35">
        <v>0</v>
      </c>
      <c r="G35">
        <v>1</v>
      </c>
      <c r="H35">
        <v>1</v>
      </c>
      <c r="I35" s="370" t="s">
        <v>29</v>
      </c>
    </row>
    <row r="36" spans="1:14" x14ac:dyDescent="0.35">
      <c r="A36" t="s">
        <v>8</v>
      </c>
      <c r="B36" t="s">
        <v>3466</v>
      </c>
      <c r="C36" t="s">
        <v>3467</v>
      </c>
      <c r="D36" t="s">
        <v>3468</v>
      </c>
      <c r="E36" t="s">
        <v>3625</v>
      </c>
      <c r="F36" s="317">
        <v>0</v>
      </c>
      <c r="G36" s="404">
        <v>1</v>
      </c>
      <c r="H36" s="317">
        <v>1</v>
      </c>
      <c r="I36" s="317" t="s">
        <v>3469</v>
      </c>
      <c r="J36" s="370" t="s">
        <v>3470</v>
      </c>
      <c r="K36" s="370"/>
      <c r="L36" s="314"/>
      <c r="M36" s="41" t="s">
        <v>3471</v>
      </c>
    </row>
    <row r="37" spans="1:14" x14ac:dyDescent="0.35">
      <c r="A37" t="s">
        <v>8</v>
      </c>
      <c r="B37" t="s">
        <v>17</v>
      </c>
      <c r="C37" t="s">
        <v>27</v>
      </c>
      <c r="D37" t="s">
        <v>17</v>
      </c>
      <c r="E37" t="s">
        <v>2284</v>
      </c>
      <c r="F37" s="394">
        <v>0</v>
      </c>
      <c r="G37" s="13">
        <v>1</v>
      </c>
      <c r="H37" s="13">
        <v>0.01</v>
      </c>
      <c r="I37" s="370" t="s">
        <v>33</v>
      </c>
      <c r="J37" s="370" t="s">
        <v>3659</v>
      </c>
      <c r="K37" s="370" t="s">
        <v>207</v>
      </c>
      <c r="L37" s="314" t="s">
        <v>208</v>
      </c>
      <c r="M37" s="395" t="s">
        <v>150</v>
      </c>
    </row>
    <row r="38" spans="1:14" x14ac:dyDescent="0.35">
      <c r="A38" t="s">
        <v>8</v>
      </c>
      <c r="B38" t="s">
        <v>128</v>
      </c>
      <c r="C38" t="s">
        <v>127</v>
      </c>
      <c r="D38" t="s">
        <v>128</v>
      </c>
      <c r="E38" t="s">
        <v>2283</v>
      </c>
      <c r="F38" s="39">
        <v>0</v>
      </c>
      <c r="G38" s="39">
        <v>25000</v>
      </c>
      <c r="H38" s="39">
        <v>500</v>
      </c>
      <c r="I38" s="370" t="s">
        <v>185</v>
      </c>
      <c r="J38" s="370" t="s">
        <v>3673</v>
      </c>
      <c r="K38" s="370" t="s">
        <v>209</v>
      </c>
      <c r="L38" s="314" t="s">
        <v>210</v>
      </c>
      <c r="M38" s="395" t="s">
        <v>147</v>
      </c>
      <c r="N38" s="370" t="s">
        <v>186</v>
      </c>
    </row>
    <row r="39" spans="1:14" x14ac:dyDescent="0.35">
      <c r="A39" t="s">
        <v>8</v>
      </c>
      <c r="B39" t="s">
        <v>3010</v>
      </c>
      <c r="C39" t="s">
        <v>3011</v>
      </c>
      <c r="D39" t="s">
        <v>3010</v>
      </c>
      <c r="E39" s="184"/>
      <c r="F39">
        <v>0</v>
      </c>
      <c r="G39">
        <v>1</v>
      </c>
      <c r="H39">
        <v>1</v>
      </c>
      <c r="I39" s="370" t="s">
        <v>29</v>
      </c>
      <c r="J39" s="393" t="s">
        <v>3875</v>
      </c>
    </row>
    <row r="40" spans="1:14" x14ac:dyDescent="0.35">
      <c r="A40" t="s">
        <v>8</v>
      </c>
      <c r="B40" t="s">
        <v>59</v>
      </c>
      <c r="C40" t="s">
        <v>129</v>
      </c>
      <c r="D40" t="s">
        <v>59</v>
      </c>
      <c r="E40" s="184"/>
      <c r="F40">
        <v>0</v>
      </c>
      <c r="G40">
        <v>1</v>
      </c>
      <c r="H40">
        <v>1</v>
      </c>
      <c r="I40" s="370" t="s">
        <v>29</v>
      </c>
      <c r="J40" s="393" t="s">
        <v>3837</v>
      </c>
    </row>
    <row r="41" spans="1:14" x14ac:dyDescent="0.35">
      <c r="A41" t="s">
        <v>8</v>
      </c>
      <c r="B41" t="s">
        <v>3685</v>
      </c>
      <c r="C41" t="s">
        <v>3686</v>
      </c>
      <c r="D41" t="s">
        <v>3685</v>
      </c>
      <c r="E41" s="184"/>
      <c r="F41">
        <v>0</v>
      </c>
      <c r="G41">
        <v>1</v>
      </c>
      <c r="H41">
        <v>1</v>
      </c>
      <c r="I41" s="370" t="s">
        <v>29</v>
      </c>
      <c r="J41" s="393" t="s">
        <v>3876</v>
      </c>
    </row>
    <row r="42" spans="1:14" x14ac:dyDescent="0.35">
      <c r="A42" t="s">
        <v>8</v>
      </c>
      <c r="B42" t="s">
        <v>356</v>
      </c>
      <c r="C42" t="s">
        <v>357</v>
      </c>
      <c r="D42" t="s">
        <v>356</v>
      </c>
      <c r="E42" t="s">
        <v>2282</v>
      </c>
      <c r="F42">
        <v>0</v>
      </c>
      <c r="G42">
        <v>1</v>
      </c>
      <c r="H42">
        <v>1</v>
      </c>
      <c r="I42" s="370" t="s">
        <v>29</v>
      </c>
      <c r="J42" s="370"/>
    </row>
    <row r="43" spans="1:14" x14ac:dyDescent="0.35">
      <c r="A43" s="317" t="s">
        <v>8</v>
      </c>
      <c r="B43" s="317" t="s">
        <v>3878</v>
      </c>
      <c r="C43" t="s">
        <v>254</v>
      </c>
      <c r="D43" s="317" t="s">
        <v>253</v>
      </c>
      <c r="E43" t="s">
        <v>2281</v>
      </c>
      <c r="F43" s="386">
        <v>-0.3</v>
      </c>
      <c r="G43" s="386">
        <v>0.6</v>
      </c>
      <c r="H43" s="386">
        <v>0.01</v>
      </c>
      <c r="I43" s="314" t="s">
        <v>255</v>
      </c>
      <c r="J43" s="370" t="s">
        <v>3877</v>
      </c>
      <c r="K43" s="314" t="s">
        <v>2242</v>
      </c>
      <c r="L43" s="314" t="s">
        <v>256</v>
      </c>
      <c r="M43" s="395" t="s">
        <v>3194</v>
      </c>
    </row>
    <row r="44" spans="1:14" x14ac:dyDescent="0.35">
      <c r="A44" s="317" t="s">
        <v>8</v>
      </c>
      <c r="B44" s="319" t="s">
        <v>2321</v>
      </c>
      <c r="C44" t="s">
        <v>2322</v>
      </c>
      <c r="D44" s="319" t="s">
        <v>2321</v>
      </c>
      <c r="E44" s="317" t="s">
        <v>2323</v>
      </c>
      <c r="F44" s="386">
        <v>0</v>
      </c>
      <c r="G44" s="386">
        <v>0.9</v>
      </c>
      <c r="H44" s="386">
        <v>0.01</v>
      </c>
      <c r="I44" s="314" t="s">
        <v>2324</v>
      </c>
      <c r="J44" s="370" t="s">
        <v>3188</v>
      </c>
      <c r="K44" s="314" t="s">
        <v>2377</v>
      </c>
      <c r="L44" s="314" t="s">
        <v>2376</v>
      </c>
    </row>
    <row r="45" spans="1:14" x14ac:dyDescent="0.35">
      <c r="A45" s="317" t="s">
        <v>8</v>
      </c>
      <c r="B45" s="317" t="s">
        <v>250</v>
      </c>
      <c r="C45" t="s">
        <v>280</v>
      </c>
      <c r="D45" s="317" t="s">
        <v>346</v>
      </c>
      <c r="E45" t="s">
        <v>2280</v>
      </c>
      <c r="F45" s="386">
        <v>0</v>
      </c>
      <c r="G45" s="386">
        <v>0.4</v>
      </c>
      <c r="H45" s="386">
        <v>0.01</v>
      </c>
      <c r="I45" s="314" t="s">
        <v>251</v>
      </c>
      <c r="J45" s="370" t="s">
        <v>2300</v>
      </c>
      <c r="K45" s="314" t="s">
        <v>2243</v>
      </c>
      <c r="L45" s="314" t="s">
        <v>252</v>
      </c>
      <c r="M45" s="396" t="s">
        <v>306</v>
      </c>
    </row>
    <row r="46" spans="1:14" x14ac:dyDescent="0.35">
      <c r="A46" s="317" t="s">
        <v>8</v>
      </c>
      <c r="B46" t="s">
        <v>2782</v>
      </c>
      <c r="C46" t="s">
        <v>2784</v>
      </c>
      <c r="D46" t="s">
        <v>2782</v>
      </c>
      <c r="E46" t="s">
        <v>2785</v>
      </c>
      <c r="F46" s="386">
        <v>0</v>
      </c>
      <c r="G46" s="386">
        <v>0.95</v>
      </c>
      <c r="H46" s="386">
        <v>0.01</v>
      </c>
      <c r="I46" s="314" t="s">
        <v>2786</v>
      </c>
      <c r="J46" s="370" t="s">
        <v>3892</v>
      </c>
      <c r="K46" s="370" t="s">
        <v>211</v>
      </c>
      <c r="L46" s="314"/>
      <c r="M46" s="395" t="s">
        <v>3193</v>
      </c>
    </row>
    <row r="47" spans="1:14" x14ac:dyDescent="0.35">
      <c r="A47" t="s">
        <v>8</v>
      </c>
      <c r="B47" t="s">
        <v>18</v>
      </c>
      <c r="C47" t="s">
        <v>130</v>
      </c>
      <c r="D47" t="s">
        <v>18</v>
      </c>
      <c r="E47" t="s">
        <v>2783</v>
      </c>
      <c r="F47" s="317">
        <v>0</v>
      </c>
      <c r="G47" s="317">
        <v>60</v>
      </c>
      <c r="H47" s="317">
        <v>1</v>
      </c>
      <c r="I47" s="317" t="str">
        <f>UnitControlCenter!$B$51</f>
        <v>$/MWh</v>
      </c>
      <c r="J47" s="370" t="s">
        <v>3893</v>
      </c>
      <c r="K47" s="370" t="s">
        <v>211</v>
      </c>
      <c r="L47" s="314" t="s">
        <v>212</v>
      </c>
      <c r="M47" s="395" t="s">
        <v>149</v>
      </c>
    </row>
    <row r="48" spans="1:14" x14ac:dyDescent="0.35">
      <c r="A48" t="s">
        <v>8</v>
      </c>
      <c r="B48" t="s">
        <v>3558</v>
      </c>
      <c r="C48" t="s">
        <v>3559</v>
      </c>
      <c r="D48" t="s">
        <v>3560</v>
      </c>
      <c r="E48" t="s">
        <v>3561</v>
      </c>
      <c r="F48" s="394">
        <v>0</v>
      </c>
      <c r="G48" s="13">
        <v>1</v>
      </c>
      <c r="H48" s="13">
        <v>0.01</v>
      </c>
      <c r="I48" s="317" t="s">
        <v>3562</v>
      </c>
      <c r="J48" s="370" t="s">
        <v>3563</v>
      </c>
      <c r="K48" s="370"/>
      <c r="L48" s="314"/>
      <c r="M48" s="395"/>
    </row>
    <row r="49" spans="1:14" x14ac:dyDescent="0.35">
      <c r="A49" t="s">
        <v>8</v>
      </c>
      <c r="B49" t="s">
        <v>3834</v>
      </c>
      <c r="C49" t="s">
        <v>3835</v>
      </c>
      <c r="D49" t="s">
        <v>3613</v>
      </c>
      <c r="E49" t="s">
        <v>3836</v>
      </c>
      <c r="F49" s="401">
        <v>-100</v>
      </c>
      <c r="G49">
        <v>100</v>
      </c>
      <c r="H49">
        <v>1</v>
      </c>
      <c r="I49" s="370" t="s">
        <v>3655</v>
      </c>
      <c r="J49" s="370" t="s">
        <v>3879</v>
      </c>
      <c r="K49" s="370"/>
      <c r="L49" s="314"/>
      <c r="M49" s="395"/>
    </row>
    <row r="50" spans="1:14" x14ac:dyDescent="0.35">
      <c r="A50" t="s">
        <v>8</v>
      </c>
      <c r="B50" t="s">
        <v>3614</v>
      </c>
      <c r="C50" t="s">
        <v>3612</v>
      </c>
      <c r="D50" t="s">
        <v>3613</v>
      </c>
      <c r="E50" t="s">
        <v>3617</v>
      </c>
      <c r="F50" s="401">
        <v>-100</v>
      </c>
      <c r="G50">
        <v>100</v>
      </c>
      <c r="H50">
        <v>1</v>
      </c>
      <c r="I50" s="370" t="s">
        <v>3655</v>
      </c>
      <c r="J50" s="370" t="s">
        <v>3791</v>
      </c>
      <c r="K50" s="370"/>
      <c r="L50" s="314"/>
      <c r="M50" s="395"/>
    </row>
    <row r="51" spans="1:14" x14ac:dyDescent="0.35">
      <c r="A51" t="s">
        <v>8</v>
      </c>
      <c r="B51" t="s">
        <v>3615</v>
      </c>
      <c r="C51" t="s">
        <v>3616</v>
      </c>
      <c r="D51" t="s">
        <v>3613</v>
      </c>
      <c r="E51" t="s">
        <v>3618</v>
      </c>
      <c r="F51" s="394">
        <v>-1</v>
      </c>
      <c r="G51" s="13">
        <v>1</v>
      </c>
      <c r="H51" s="13">
        <v>0.01</v>
      </c>
      <c r="I51" s="317" t="s">
        <v>3619</v>
      </c>
      <c r="J51" s="370" t="s">
        <v>3792</v>
      </c>
      <c r="K51" s="370"/>
      <c r="L51" s="314"/>
      <c r="M51" s="395"/>
    </row>
    <row r="52" spans="1:14" x14ac:dyDescent="0.35">
      <c r="A52" t="s">
        <v>8</v>
      </c>
      <c r="B52" t="s">
        <v>3620</v>
      </c>
      <c r="C52" t="s">
        <v>3621</v>
      </c>
      <c r="D52" t="s">
        <v>3620</v>
      </c>
      <c r="E52" t="s">
        <v>3622</v>
      </c>
      <c r="F52" s="401">
        <v>-100</v>
      </c>
      <c r="G52">
        <v>100</v>
      </c>
      <c r="H52">
        <v>1</v>
      </c>
      <c r="I52" s="317" t="s">
        <v>3623</v>
      </c>
      <c r="J52" s="370" t="s">
        <v>3624</v>
      </c>
      <c r="K52" s="370"/>
      <c r="L52" s="314"/>
      <c r="M52" s="395"/>
    </row>
    <row r="53" spans="1:14" x14ac:dyDescent="0.35">
      <c r="A53" t="s">
        <v>9</v>
      </c>
      <c r="B53" t="s">
        <v>3213</v>
      </c>
      <c r="C53" t="s">
        <v>3177</v>
      </c>
      <c r="D53" t="s">
        <v>3213</v>
      </c>
      <c r="E53" t="s">
        <v>3178</v>
      </c>
      <c r="F53" s="386">
        <v>0</v>
      </c>
      <c r="G53" s="386">
        <v>0.5</v>
      </c>
      <c r="H53" s="386">
        <v>0.01</v>
      </c>
      <c r="I53" s="314" t="s">
        <v>3176</v>
      </c>
      <c r="J53" s="370" t="s">
        <v>3214</v>
      </c>
    </row>
    <row r="54" spans="1:14" x14ac:dyDescent="0.35">
      <c r="A54" t="s">
        <v>9</v>
      </c>
      <c r="B54" t="s">
        <v>26</v>
      </c>
      <c r="C54" t="s">
        <v>3013</v>
      </c>
      <c r="D54" t="s">
        <v>3014</v>
      </c>
      <c r="E54" t="s">
        <v>3012</v>
      </c>
      <c r="F54" s="394">
        <v>0</v>
      </c>
      <c r="G54" s="13">
        <v>1</v>
      </c>
      <c r="H54" s="13">
        <v>0.01</v>
      </c>
      <c r="I54" s="370" t="s">
        <v>2809</v>
      </c>
      <c r="J54" s="370" t="s">
        <v>3015</v>
      </c>
      <c r="K54" s="370" t="s">
        <v>238</v>
      </c>
      <c r="L54" s="314" t="s">
        <v>239</v>
      </c>
    </row>
    <row r="55" spans="1:14" x14ac:dyDescent="0.35">
      <c r="A55" t="s">
        <v>9</v>
      </c>
      <c r="B55" t="s">
        <v>3783</v>
      </c>
      <c r="C55" t="s">
        <v>3782</v>
      </c>
      <c r="D55" t="s">
        <v>3014</v>
      </c>
      <c r="E55" t="s">
        <v>3784</v>
      </c>
      <c r="F55">
        <v>0</v>
      </c>
      <c r="G55">
        <v>1</v>
      </c>
      <c r="H55">
        <v>1</v>
      </c>
      <c r="I55" s="370" t="s">
        <v>29</v>
      </c>
      <c r="J55" s="370" t="s">
        <v>3880</v>
      </c>
      <c r="K55" s="370" t="s">
        <v>238</v>
      </c>
      <c r="L55" s="314" t="s">
        <v>239</v>
      </c>
    </row>
    <row r="56" spans="1:14" x14ac:dyDescent="0.35">
      <c r="A56" t="s">
        <v>9</v>
      </c>
      <c r="B56" t="s">
        <v>20</v>
      </c>
      <c r="C56" t="s">
        <v>2764</v>
      </c>
      <c r="D56" t="s">
        <v>20</v>
      </c>
      <c r="E56" t="s">
        <v>2765</v>
      </c>
      <c r="F56" s="394">
        <v>0</v>
      </c>
      <c r="G56" s="13">
        <v>1</v>
      </c>
      <c r="H56" s="13">
        <v>0.01</v>
      </c>
      <c r="I56" s="370" t="s">
        <v>33</v>
      </c>
      <c r="J56" s="370" t="s">
        <v>2389</v>
      </c>
      <c r="K56" s="370" t="s">
        <v>213</v>
      </c>
      <c r="L56" s="314" t="s">
        <v>214</v>
      </c>
      <c r="M56" s="395" t="s">
        <v>2390</v>
      </c>
    </row>
    <row r="57" spans="1:14" x14ac:dyDescent="0.35">
      <c r="A57" t="s">
        <v>9</v>
      </c>
      <c r="B57" t="s">
        <v>24</v>
      </c>
      <c r="C57" t="s">
        <v>281</v>
      </c>
      <c r="D57" t="s">
        <v>24</v>
      </c>
      <c r="E57" t="s">
        <v>2278</v>
      </c>
      <c r="F57" s="394">
        <v>0</v>
      </c>
      <c r="G57" s="13">
        <v>1</v>
      </c>
      <c r="H57" s="13">
        <v>0.01</v>
      </c>
      <c r="I57" s="370" t="s">
        <v>33</v>
      </c>
      <c r="J57" s="370" t="s">
        <v>2301</v>
      </c>
      <c r="K57" s="370" t="s">
        <v>215</v>
      </c>
      <c r="L57" s="314" t="s">
        <v>216</v>
      </c>
      <c r="M57" s="395" t="s">
        <v>150</v>
      </c>
    </row>
    <row r="58" spans="1:14" x14ac:dyDescent="0.35">
      <c r="A58" t="s">
        <v>9</v>
      </c>
      <c r="B58" t="s">
        <v>22</v>
      </c>
      <c r="C58" t="s">
        <v>58</v>
      </c>
      <c r="D58" t="s">
        <v>22</v>
      </c>
      <c r="E58" t="s">
        <v>2277</v>
      </c>
      <c r="F58" s="394">
        <v>0</v>
      </c>
      <c r="G58" s="13">
        <v>1</v>
      </c>
      <c r="H58" s="13">
        <v>0.01</v>
      </c>
      <c r="I58" s="370" t="s">
        <v>33</v>
      </c>
      <c r="J58" s="370" t="s">
        <v>2302</v>
      </c>
      <c r="K58" s="370" t="s">
        <v>217</v>
      </c>
      <c r="L58" s="314" t="s">
        <v>218</v>
      </c>
      <c r="M58" s="395" t="s">
        <v>150</v>
      </c>
    </row>
    <row r="59" spans="1:14" x14ac:dyDescent="0.35">
      <c r="A59" t="s">
        <v>9</v>
      </c>
      <c r="B59" t="s">
        <v>101</v>
      </c>
      <c r="C59" t="s">
        <v>282</v>
      </c>
      <c r="D59" t="s">
        <v>101</v>
      </c>
      <c r="E59" t="s">
        <v>2276</v>
      </c>
      <c r="F59" s="13">
        <v>0</v>
      </c>
      <c r="G59" s="13">
        <v>0.25</v>
      </c>
      <c r="H59" s="13">
        <v>0.01</v>
      </c>
      <c r="I59" s="370" t="s">
        <v>30</v>
      </c>
      <c r="J59" s="370" t="s">
        <v>3019</v>
      </c>
      <c r="K59" s="370" t="s">
        <v>219</v>
      </c>
      <c r="L59" s="314" t="s">
        <v>220</v>
      </c>
      <c r="M59" s="396" t="s">
        <v>2255</v>
      </c>
      <c r="N59" s="314" t="s">
        <v>2255</v>
      </c>
    </row>
    <row r="60" spans="1:14" x14ac:dyDescent="0.35">
      <c r="A60" t="s">
        <v>9</v>
      </c>
      <c r="B60" t="s">
        <v>23</v>
      </c>
      <c r="C60" t="s">
        <v>283</v>
      </c>
      <c r="D60" t="s">
        <v>23</v>
      </c>
      <c r="E60" t="s">
        <v>2275</v>
      </c>
      <c r="F60" s="394">
        <v>0</v>
      </c>
      <c r="G60" s="13">
        <v>1</v>
      </c>
      <c r="H60" s="13">
        <v>0.01</v>
      </c>
      <c r="I60" s="370" t="s">
        <v>33</v>
      </c>
      <c r="J60" s="370" t="s">
        <v>2303</v>
      </c>
      <c r="K60" s="370" t="s">
        <v>221</v>
      </c>
      <c r="L60" s="314" t="s">
        <v>222</v>
      </c>
      <c r="M60" s="395" t="s">
        <v>150</v>
      </c>
    </row>
    <row r="61" spans="1:14" x14ac:dyDescent="0.35">
      <c r="A61" t="s">
        <v>9</v>
      </c>
      <c r="B61" t="s">
        <v>3520</v>
      </c>
      <c r="C61" t="s">
        <v>3522</v>
      </c>
      <c r="D61" t="s">
        <v>3520</v>
      </c>
      <c r="E61" t="s">
        <v>3524</v>
      </c>
      <c r="F61" s="394">
        <v>0</v>
      </c>
      <c r="G61" s="394">
        <v>1</v>
      </c>
      <c r="H61" s="13">
        <v>0.01</v>
      </c>
      <c r="I61" s="370" t="s">
        <v>2410</v>
      </c>
      <c r="J61" s="370" t="s">
        <v>3527</v>
      </c>
      <c r="K61" s="370" t="s">
        <v>223</v>
      </c>
      <c r="L61" s="314" t="s">
        <v>2698</v>
      </c>
      <c r="M61" s="395"/>
    </row>
    <row r="62" spans="1:14" x14ac:dyDescent="0.35">
      <c r="A62" s="317" t="s">
        <v>9</v>
      </c>
      <c r="B62" s="317" t="s">
        <v>2769</v>
      </c>
      <c r="C62" t="s">
        <v>2772</v>
      </c>
      <c r="D62" s="317" t="s">
        <v>2776</v>
      </c>
      <c r="E62" s="317" t="s">
        <v>2777</v>
      </c>
      <c r="F62" s="390">
        <v>0</v>
      </c>
      <c r="G62" s="386">
        <v>1</v>
      </c>
      <c r="H62" s="386">
        <v>0.01</v>
      </c>
      <c r="I62" s="314" t="s">
        <v>33</v>
      </c>
      <c r="J62" s="314" t="s">
        <v>3667</v>
      </c>
      <c r="K62" s="314" t="s">
        <v>2257</v>
      </c>
      <c r="L62" s="314" t="s">
        <v>2258</v>
      </c>
      <c r="M62" s="396" t="s">
        <v>150</v>
      </c>
    </row>
    <row r="63" spans="1:14" x14ac:dyDescent="0.35">
      <c r="A63" s="317" t="s">
        <v>9</v>
      </c>
      <c r="B63" s="317" t="s">
        <v>2770</v>
      </c>
      <c r="C63" t="s">
        <v>2773</v>
      </c>
      <c r="D63" s="317" t="s">
        <v>2776</v>
      </c>
      <c r="E63" s="317" t="s">
        <v>2778</v>
      </c>
      <c r="F63" s="390">
        <v>0</v>
      </c>
      <c r="G63" s="386">
        <v>1</v>
      </c>
      <c r="H63" s="386">
        <v>0.01</v>
      </c>
      <c r="I63" s="314" t="s">
        <v>33</v>
      </c>
      <c r="J63" s="314" t="s">
        <v>3668</v>
      </c>
      <c r="K63" s="314" t="s">
        <v>2257</v>
      </c>
      <c r="L63" s="314" t="s">
        <v>2258</v>
      </c>
      <c r="M63" s="396"/>
    </row>
    <row r="64" spans="1:14" x14ac:dyDescent="0.35">
      <c r="A64" s="317" t="s">
        <v>9</v>
      </c>
      <c r="B64" s="317" t="s">
        <v>2771</v>
      </c>
      <c r="C64" t="s">
        <v>2774</v>
      </c>
      <c r="D64" s="317" t="s">
        <v>2776</v>
      </c>
      <c r="E64" s="317" t="s">
        <v>2779</v>
      </c>
      <c r="F64" s="390">
        <v>0</v>
      </c>
      <c r="G64" s="386">
        <v>1</v>
      </c>
      <c r="H64" s="386">
        <v>0.01</v>
      </c>
      <c r="I64" s="314" t="s">
        <v>33</v>
      </c>
      <c r="J64" s="314" t="s">
        <v>3669</v>
      </c>
      <c r="K64" s="314" t="s">
        <v>2257</v>
      </c>
      <c r="L64" s="314" t="s">
        <v>2258</v>
      </c>
      <c r="M64" s="396"/>
    </row>
    <row r="65" spans="1:14" x14ac:dyDescent="0.35">
      <c r="A65" s="317" t="s">
        <v>9</v>
      </c>
      <c r="B65" s="317" t="s">
        <v>2781</v>
      </c>
      <c r="C65" t="s">
        <v>2775</v>
      </c>
      <c r="D65" s="317" t="s">
        <v>2776</v>
      </c>
      <c r="E65" s="317" t="s">
        <v>2780</v>
      </c>
      <c r="F65" s="390">
        <v>0</v>
      </c>
      <c r="G65" s="386">
        <v>1</v>
      </c>
      <c r="H65" s="386">
        <v>0.01</v>
      </c>
      <c r="I65" s="314" t="s">
        <v>33</v>
      </c>
      <c r="J65" s="314" t="s">
        <v>3670</v>
      </c>
      <c r="K65" s="314" t="s">
        <v>2257</v>
      </c>
      <c r="L65" s="314" t="s">
        <v>2258</v>
      </c>
      <c r="M65" s="396"/>
    </row>
    <row r="66" spans="1:14" x14ac:dyDescent="0.35">
      <c r="A66" t="s">
        <v>9</v>
      </c>
      <c r="B66" t="s">
        <v>3732</v>
      </c>
      <c r="C66" t="s">
        <v>3760</v>
      </c>
      <c r="D66" t="s">
        <v>3732</v>
      </c>
      <c r="E66" s="317" t="s">
        <v>3733</v>
      </c>
      <c r="F66" s="390">
        <v>0</v>
      </c>
      <c r="G66" s="386">
        <v>1</v>
      </c>
      <c r="H66" s="386">
        <v>0.01</v>
      </c>
      <c r="I66" s="314" t="s">
        <v>33</v>
      </c>
      <c r="J66" s="314" t="s">
        <v>3734</v>
      </c>
      <c r="K66" s="314"/>
      <c r="L66" s="314"/>
      <c r="M66" s="396"/>
    </row>
    <row r="67" spans="1:14" x14ac:dyDescent="0.35">
      <c r="A67" t="s">
        <v>9</v>
      </c>
      <c r="B67" t="s">
        <v>3521</v>
      </c>
      <c r="C67" t="s">
        <v>3523</v>
      </c>
      <c r="D67" t="s">
        <v>3521</v>
      </c>
      <c r="E67" t="s">
        <v>3525</v>
      </c>
      <c r="F67" s="394">
        <v>0</v>
      </c>
      <c r="G67" s="394">
        <v>1</v>
      </c>
      <c r="H67" s="13">
        <v>0.01</v>
      </c>
      <c r="I67" s="370" t="s">
        <v>2410</v>
      </c>
      <c r="J67" s="370" t="s">
        <v>3526</v>
      </c>
      <c r="K67" s="370" t="s">
        <v>223</v>
      </c>
      <c r="L67" s="314" t="s">
        <v>2698</v>
      </c>
      <c r="M67" s="395"/>
    </row>
    <row r="68" spans="1:14" x14ac:dyDescent="0.35">
      <c r="A68" t="s">
        <v>9</v>
      </c>
      <c r="B68" t="s">
        <v>2435</v>
      </c>
      <c r="C68" t="s">
        <v>2434</v>
      </c>
      <c r="D68" t="s">
        <v>2435</v>
      </c>
      <c r="E68" t="s">
        <v>2437</v>
      </c>
      <c r="F68" s="394">
        <v>0</v>
      </c>
      <c r="G68" s="13">
        <v>1</v>
      </c>
      <c r="H68" s="13">
        <v>0.01</v>
      </c>
      <c r="I68" s="370" t="s">
        <v>2438</v>
      </c>
      <c r="J68" s="370" t="s">
        <v>3189</v>
      </c>
      <c r="K68" s="370"/>
      <c r="L68" s="314" t="s">
        <v>2693</v>
      </c>
      <c r="M68" s="395" t="s">
        <v>3192</v>
      </c>
    </row>
    <row r="69" spans="1:14" x14ac:dyDescent="0.35">
      <c r="A69" t="s">
        <v>9</v>
      </c>
      <c r="B69" t="s">
        <v>21</v>
      </c>
      <c r="C69" t="s">
        <v>284</v>
      </c>
      <c r="D69" s="20" t="s">
        <v>347</v>
      </c>
      <c r="E69" t="s">
        <v>2274</v>
      </c>
      <c r="F69" s="394">
        <v>0</v>
      </c>
      <c r="G69" s="13">
        <v>1</v>
      </c>
      <c r="H69" s="13">
        <v>0.01</v>
      </c>
      <c r="I69" s="370" t="s">
        <v>33</v>
      </c>
      <c r="J69" s="370" t="s">
        <v>3665</v>
      </c>
      <c r="K69" s="370" t="s">
        <v>224</v>
      </c>
      <c r="L69" s="314" t="s">
        <v>225</v>
      </c>
      <c r="M69" s="395"/>
    </row>
    <row r="70" spans="1:14" x14ac:dyDescent="0.35">
      <c r="A70" t="s">
        <v>9</v>
      </c>
      <c r="B70" t="s">
        <v>19</v>
      </c>
      <c r="C70" t="s">
        <v>285</v>
      </c>
      <c r="D70" s="20" t="s">
        <v>347</v>
      </c>
      <c r="E70" t="s">
        <v>2273</v>
      </c>
      <c r="F70" s="394">
        <v>0</v>
      </c>
      <c r="G70" s="13">
        <v>1</v>
      </c>
      <c r="H70" s="13">
        <v>0.01</v>
      </c>
      <c r="I70" s="370" t="s">
        <v>33</v>
      </c>
      <c r="J70" s="370" t="s">
        <v>3666</v>
      </c>
      <c r="K70" s="370" t="s">
        <v>226</v>
      </c>
      <c r="L70" s="314" t="s">
        <v>227</v>
      </c>
      <c r="M70" s="395"/>
    </row>
    <row r="71" spans="1:14" x14ac:dyDescent="0.35">
      <c r="A71" t="s">
        <v>9</v>
      </c>
      <c r="B71" t="s">
        <v>3221</v>
      </c>
      <c r="C71" t="s">
        <v>3222</v>
      </c>
      <c r="D71" t="s">
        <v>3221</v>
      </c>
      <c r="E71" t="s">
        <v>3223</v>
      </c>
      <c r="F71" s="394">
        <v>0</v>
      </c>
      <c r="G71" s="13">
        <v>1</v>
      </c>
      <c r="H71" s="13">
        <v>0.01</v>
      </c>
      <c r="I71" s="370" t="s">
        <v>33</v>
      </c>
      <c r="J71" s="370" t="s">
        <v>3671</v>
      </c>
      <c r="K71" s="370"/>
      <c r="L71" s="314"/>
      <c r="M71" s="395"/>
    </row>
    <row r="72" spans="1:14" ht="58" x14ac:dyDescent="0.35">
      <c r="A72" t="s">
        <v>9</v>
      </c>
      <c r="B72" t="s">
        <v>3794</v>
      </c>
      <c r="C72" t="s">
        <v>3777</v>
      </c>
      <c r="D72" t="s">
        <v>3795</v>
      </c>
      <c r="E72" t="s">
        <v>3796</v>
      </c>
      <c r="F72">
        <v>0</v>
      </c>
      <c r="G72">
        <v>1</v>
      </c>
      <c r="H72">
        <v>1</v>
      </c>
      <c r="I72" s="370" t="s">
        <v>29</v>
      </c>
      <c r="J72" s="45" t="s">
        <v>3881</v>
      </c>
      <c r="K72" s="370"/>
      <c r="L72" s="314"/>
      <c r="M72" s="395"/>
    </row>
    <row r="73" spans="1:14" x14ac:dyDescent="0.35">
      <c r="A73" t="s">
        <v>9</v>
      </c>
      <c r="B73" t="s">
        <v>2487</v>
      </c>
      <c r="C73" t="s">
        <v>2488</v>
      </c>
      <c r="D73" t="s">
        <v>2488</v>
      </c>
      <c r="E73" t="s">
        <v>2489</v>
      </c>
      <c r="F73" s="394">
        <v>0</v>
      </c>
      <c r="G73" s="13">
        <v>1</v>
      </c>
      <c r="H73" s="13">
        <v>0.01</v>
      </c>
      <c r="I73" s="370" t="s">
        <v>2490</v>
      </c>
      <c r="J73" s="370" t="s">
        <v>3674</v>
      </c>
      <c r="K73" s="370"/>
      <c r="L73" s="314" t="s">
        <v>2694</v>
      </c>
      <c r="M73" s="395" t="s">
        <v>150</v>
      </c>
    </row>
    <row r="74" spans="1:14" x14ac:dyDescent="0.35">
      <c r="A74" t="s">
        <v>132</v>
      </c>
      <c r="B74" t="s">
        <v>134</v>
      </c>
      <c r="C74" t="s">
        <v>429</v>
      </c>
      <c r="D74" t="s">
        <v>134</v>
      </c>
      <c r="E74" t="s">
        <v>2272</v>
      </c>
      <c r="F74" s="394">
        <v>-3</v>
      </c>
      <c r="G74" s="13">
        <v>1</v>
      </c>
      <c r="H74" s="13">
        <v>0.01</v>
      </c>
      <c r="I74" s="370" t="s">
        <v>33</v>
      </c>
      <c r="J74" s="370" t="s">
        <v>3882</v>
      </c>
      <c r="K74" s="370" t="s">
        <v>228</v>
      </c>
      <c r="L74" s="314" t="s">
        <v>229</v>
      </c>
      <c r="M74" s="395" t="s">
        <v>150</v>
      </c>
      <c r="N74" s="370" t="s">
        <v>183</v>
      </c>
    </row>
    <row r="75" spans="1:14" x14ac:dyDescent="0.35">
      <c r="A75" t="s">
        <v>132</v>
      </c>
      <c r="B75" t="s">
        <v>257</v>
      </c>
      <c r="C75" t="s">
        <v>436</v>
      </c>
      <c r="D75" t="s">
        <v>257</v>
      </c>
      <c r="E75" t="s">
        <v>2271</v>
      </c>
      <c r="F75" s="394">
        <v>0</v>
      </c>
      <c r="G75" s="13">
        <v>1</v>
      </c>
      <c r="H75" s="13">
        <v>0.01</v>
      </c>
      <c r="I75" s="370" t="s">
        <v>33</v>
      </c>
      <c r="J75" s="370" t="s">
        <v>3286</v>
      </c>
      <c r="K75" s="370" t="s">
        <v>311</v>
      </c>
      <c r="L75" s="314" t="s">
        <v>312</v>
      </c>
      <c r="M75" s="395"/>
      <c r="N75" s="370"/>
    </row>
    <row r="76" spans="1:14" x14ac:dyDescent="0.35">
      <c r="A76" t="s">
        <v>132</v>
      </c>
      <c r="B76" t="s">
        <v>3404</v>
      </c>
      <c r="C76" t="s">
        <v>433</v>
      </c>
      <c r="D76" t="s">
        <v>3404</v>
      </c>
      <c r="E76" t="s">
        <v>2270</v>
      </c>
      <c r="F76" s="394">
        <v>0</v>
      </c>
      <c r="G76" s="13">
        <v>1</v>
      </c>
      <c r="H76" s="13">
        <v>0.01</v>
      </c>
      <c r="I76" s="370" t="s">
        <v>33</v>
      </c>
      <c r="J76" s="370" t="s">
        <v>3405</v>
      </c>
      <c r="K76" s="370"/>
      <c r="L76" s="314" t="s">
        <v>2699</v>
      </c>
      <c r="M76" s="395" t="s">
        <v>3406</v>
      </c>
      <c r="N76" s="370"/>
    </row>
    <row r="77" spans="1:14" x14ac:dyDescent="0.35">
      <c r="A77" t="s">
        <v>132</v>
      </c>
      <c r="B77" t="s">
        <v>184</v>
      </c>
      <c r="C77" t="s">
        <v>430</v>
      </c>
      <c r="D77" t="s">
        <v>184</v>
      </c>
      <c r="E77" t="s">
        <v>2269</v>
      </c>
      <c r="F77" s="394">
        <v>0</v>
      </c>
      <c r="G77" s="13">
        <v>1</v>
      </c>
      <c r="H77" s="13">
        <v>0.01</v>
      </c>
      <c r="I77" s="370" t="s">
        <v>33</v>
      </c>
      <c r="J77" s="370" t="s">
        <v>2304</v>
      </c>
      <c r="K77" s="370" t="s">
        <v>230</v>
      </c>
      <c r="L77" s="314" t="s">
        <v>231</v>
      </c>
      <c r="M77" s="395" t="s">
        <v>150</v>
      </c>
      <c r="N77" s="370"/>
    </row>
    <row r="78" spans="1:14" x14ac:dyDescent="0.35">
      <c r="A78" t="s">
        <v>132</v>
      </c>
      <c r="B78" t="s">
        <v>2766</v>
      </c>
      <c r="C78" t="s">
        <v>2767</v>
      </c>
      <c r="D78" t="s">
        <v>2766</v>
      </c>
      <c r="E78" t="s">
        <v>2768</v>
      </c>
      <c r="F78" s="394">
        <v>0</v>
      </c>
      <c r="G78" s="13">
        <v>1</v>
      </c>
      <c r="H78" s="13">
        <v>0.01</v>
      </c>
      <c r="I78" s="370" t="s">
        <v>33</v>
      </c>
      <c r="J78" s="370" t="s">
        <v>3883</v>
      </c>
      <c r="K78" s="370" t="s">
        <v>232</v>
      </c>
      <c r="L78" s="314" t="s">
        <v>233</v>
      </c>
      <c r="M78" s="395" t="s">
        <v>150</v>
      </c>
      <c r="N78" s="370"/>
    </row>
    <row r="79" spans="1:14" x14ac:dyDescent="0.35">
      <c r="A79" t="s">
        <v>132</v>
      </c>
      <c r="B79" t="s">
        <v>3407</v>
      </c>
      <c r="C79" t="s">
        <v>3330</v>
      </c>
      <c r="D79" t="s">
        <v>3407</v>
      </c>
      <c r="E79" t="s">
        <v>3331</v>
      </c>
      <c r="F79" s="394">
        <v>0</v>
      </c>
      <c r="G79" s="13">
        <v>1</v>
      </c>
      <c r="H79" s="13">
        <v>0.01</v>
      </c>
      <c r="I79" s="370" t="s">
        <v>33</v>
      </c>
      <c r="J79" s="370" t="s">
        <v>3408</v>
      </c>
      <c r="K79" s="370"/>
      <c r="L79" s="314"/>
      <c r="M79" s="395"/>
      <c r="N79" s="370"/>
    </row>
    <row r="80" spans="1:14" x14ac:dyDescent="0.35">
      <c r="A80" t="s">
        <v>132</v>
      </c>
      <c r="B80" t="s">
        <v>135</v>
      </c>
      <c r="C80" t="s">
        <v>431</v>
      </c>
      <c r="D80" t="s">
        <v>135</v>
      </c>
      <c r="E80" t="s">
        <v>2268</v>
      </c>
      <c r="F80" s="394">
        <v>-1.5</v>
      </c>
      <c r="G80" s="13">
        <v>1</v>
      </c>
      <c r="H80" s="13">
        <v>0.01</v>
      </c>
      <c r="I80" s="370" t="s">
        <v>33</v>
      </c>
      <c r="J80" s="370" t="s">
        <v>3793</v>
      </c>
      <c r="K80" s="370" t="s">
        <v>234</v>
      </c>
      <c r="L80" s="314" t="s">
        <v>235</v>
      </c>
      <c r="M80" s="395" t="s">
        <v>150</v>
      </c>
      <c r="N80" s="370"/>
    </row>
    <row r="81" spans="1:14" x14ac:dyDescent="0.35">
      <c r="A81" t="s">
        <v>132</v>
      </c>
      <c r="B81" t="s">
        <v>133</v>
      </c>
      <c r="C81" t="s">
        <v>2799</v>
      </c>
      <c r="D81" t="s">
        <v>133</v>
      </c>
      <c r="E81" t="s">
        <v>2267</v>
      </c>
      <c r="F81" s="394">
        <v>0</v>
      </c>
      <c r="G81" s="13">
        <v>1</v>
      </c>
      <c r="H81" s="13">
        <v>0.01</v>
      </c>
      <c r="I81" s="370" t="s">
        <v>33</v>
      </c>
      <c r="J81" s="370" t="s">
        <v>3695</v>
      </c>
      <c r="K81" s="370" t="s">
        <v>236</v>
      </c>
      <c r="L81" s="314" t="s">
        <v>237</v>
      </c>
      <c r="M81" s="395" t="s">
        <v>150</v>
      </c>
      <c r="N81" s="370"/>
    </row>
    <row r="82" spans="1:14" x14ac:dyDescent="0.35">
      <c r="A82" t="s">
        <v>132</v>
      </c>
      <c r="B82" t="s">
        <v>3401</v>
      </c>
      <c r="C82" t="s">
        <v>432</v>
      </c>
      <c r="D82" t="s">
        <v>3401</v>
      </c>
      <c r="E82" t="s">
        <v>2266</v>
      </c>
      <c r="F82" s="394">
        <v>0</v>
      </c>
      <c r="G82" s="13">
        <v>1</v>
      </c>
      <c r="H82" s="13">
        <v>0.01</v>
      </c>
      <c r="I82" s="370" t="s">
        <v>33</v>
      </c>
      <c r="J82" s="370" t="s">
        <v>3402</v>
      </c>
      <c r="K82" s="370"/>
      <c r="L82" s="314" t="s">
        <v>2700</v>
      </c>
      <c r="M82" s="395" t="s">
        <v>3403</v>
      </c>
      <c r="N82" s="370"/>
    </row>
    <row r="83" spans="1:14" x14ac:dyDescent="0.35">
      <c r="A83" t="s">
        <v>132</v>
      </c>
      <c r="B83" t="s">
        <v>2439</v>
      </c>
      <c r="C83" t="s">
        <v>2440</v>
      </c>
      <c r="D83" t="s">
        <v>2439</v>
      </c>
      <c r="E83" t="s">
        <v>2441</v>
      </c>
      <c r="F83" s="394">
        <v>0</v>
      </c>
      <c r="G83" s="13">
        <v>1</v>
      </c>
      <c r="H83" s="13">
        <v>0.01</v>
      </c>
      <c r="I83" s="370" t="s">
        <v>2442</v>
      </c>
      <c r="J83" s="370" t="s">
        <v>3224</v>
      </c>
      <c r="K83" s="370"/>
      <c r="L83" s="314" t="s">
        <v>2695</v>
      </c>
      <c r="M83" s="388" t="s">
        <v>2443</v>
      </c>
      <c r="N83" s="370"/>
    </row>
    <row r="84" spans="1:14" x14ac:dyDescent="0.35">
      <c r="A84" s="317" t="s">
        <v>2476</v>
      </c>
      <c r="B84" s="317" t="s">
        <v>2479</v>
      </c>
      <c r="C84" t="s">
        <v>286</v>
      </c>
      <c r="D84" s="317" t="s">
        <v>2478</v>
      </c>
      <c r="E84" t="s">
        <v>2265</v>
      </c>
      <c r="F84" s="386">
        <v>0</v>
      </c>
      <c r="G84" s="386">
        <v>1</v>
      </c>
      <c r="H84" s="386">
        <v>0.01</v>
      </c>
      <c r="I84" s="314" t="s">
        <v>57</v>
      </c>
      <c r="J84" s="314" t="s">
        <v>2305</v>
      </c>
      <c r="K84" s="314" t="s">
        <v>242</v>
      </c>
      <c r="L84" s="314" t="s">
        <v>243</v>
      </c>
      <c r="M84" s="395" t="s">
        <v>150</v>
      </c>
      <c r="N84" s="314"/>
    </row>
    <row r="85" spans="1:14" x14ac:dyDescent="0.35">
      <c r="A85" s="317" t="s">
        <v>2476</v>
      </c>
      <c r="B85" s="317" t="s">
        <v>3721</v>
      </c>
      <c r="C85" t="s">
        <v>2735</v>
      </c>
      <c r="D85" s="317" t="s">
        <v>348</v>
      </c>
      <c r="E85" t="s">
        <v>2733</v>
      </c>
      <c r="F85" s="386">
        <v>0</v>
      </c>
      <c r="G85" s="386">
        <v>1</v>
      </c>
      <c r="H85" s="386">
        <v>0.01</v>
      </c>
      <c r="I85" s="370" t="s">
        <v>2734</v>
      </c>
      <c r="J85" s="314" t="s">
        <v>3675</v>
      </c>
      <c r="K85" s="314" t="s">
        <v>341</v>
      </c>
      <c r="L85" s="314" t="s">
        <v>2696</v>
      </c>
      <c r="M85" s="395" t="s">
        <v>150</v>
      </c>
      <c r="N85" s="314"/>
    </row>
    <row r="86" spans="1:14" x14ac:dyDescent="0.35">
      <c r="A86" s="317" t="s">
        <v>2476</v>
      </c>
      <c r="B86" s="317" t="s">
        <v>3781</v>
      </c>
      <c r="C86" t="s">
        <v>2477</v>
      </c>
      <c r="D86" s="317" t="s">
        <v>3781</v>
      </c>
      <c r="E86" t="s">
        <v>2480</v>
      </c>
      <c r="F86" s="386">
        <v>0</v>
      </c>
      <c r="G86" s="386">
        <v>1</v>
      </c>
      <c r="H86" s="386">
        <v>0.01</v>
      </c>
      <c r="I86" s="370" t="s">
        <v>2481</v>
      </c>
      <c r="J86" s="314" t="s">
        <v>3885</v>
      </c>
      <c r="K86" s="314"/>
      <c r="L86" s="314" t="s">
        <v>2697</v>
      </c>
      <c r="M86" s="395"/>
      <c r="N86" s="314"/>
    </row>
    <row r="87" spans="1:14" x14ac:dyDescent="0.35">
      <c r="A87" s="317" t="s">
        <v>2476</v>
      </c>
      <c r="B87" t="s">
        <v>3884</v>
      </c>
      <c r="C87" t="s">
        <v>3778</v>
      </c>
      <c r="D87" t="s">
        <v>3779</v>
      </c>
      <c r="E87" t="s">
        <v>3780</v>
      </c>
      <c r="F87">
        <v>0</v>
      </c>
      <c r="G87">
        <v>1</v>
      </c>
      <c r="H87">
        <v>1</v>
      </c>
      <c r="I87" s="370" t="s">
        <v>29</v>
      </c>
      <c r="J87" s="314" t="s">
        <v>3886</v>
      </c>
      <c r="K87" s="314"/>
      <c r="L87" s="314" t="s">
        <v>2697</v>
      </c>
      <c r="M87" s="395"/>
      <c r="N87" s="314"/>
    </row>
    <row r="88" spans="1:14" x14ac:dyDescent="0.35">
      <c r="A88" t="s">
        <v>10</v>
      </c>
      <c r="B88" t="s">
        <v>3116</v>
      </c>
      <c r="C88" t="s">
        <v>2411</v>
      </c>
      <c r="D88" t="s">
        <v>3116</v>
      </c>
      <c r="E88" t="s">
        <v>2264</v>
      </c>
      <c r="F88">
        <v>0</v>
      </c>
      <c r="G88">
        <v>300</v>
      </c>
      <c r="H88">
        <v>5</v>
      </c>
      <c r="I88" s="184" t="str">
        <f>UnitControlCenter!$B$50</f>
        <v>$/metric ton CO2e</v>
      </c>
      <c r="J88" s="370" t="s">
        <v>3664</v>
      </c>
      <c r="K88" s="370" t="s">
        <v>240</v>
      </c>
      <c r="L88" s="314" t="s">
        <v>241</v>
      </c>
      <c r="M88" s="396" t="s">
        <v>2387</v>
      </c>
      <c r="N88" s="314" t="s">
        <v>396</v>
      </c>
    </row>
    <row r="89" spans="1:14" x14ac:dyDescent="0.35">
      <c r="A89" t="s">
        <v>10</v>
      </c>
      <c r="B89" t="s">
        <v>25</v>
      </c>
      <c r="C89" t="s">
        <v>138</v>
      </c>
      <c r="D89" t="s">
        <v>25</v>
      </c>
      <c r="E89" t="s">
        <v>2263</v>
      </c>
      <c r="F89" s="386">
        <v>0</v>
      </c>
      <c r="G89" s="386">
        <v>1</v>
      </c>
      <c r="H89" s="386">
        <v>0.01</v>
      </c>
      <c r="I89" s="370" t="s">
        <v>140</v>
      </c>
      <c r="J89" s="370" t="s">
        <v>3887</v>
      </c>
      <c r="K89" s="314" t="s">
        <v>244</v>
      </c>
      <c r="L89" s="314" t="s">
        <v>245</v>
      </c>
      <c r="M89" s="395" t="s">
        <v>150</v>
      </c>
    </row>
    <row r="90" spans="1:14" x14ac:dyDescent="0.35">
      <c r="A90" s="317" t="s">
        <v>10</v>
      </c>
      <c r="B90" s="317" t="s">
        <v>2444</v>
      </c>
      <c r="C90" t="s">
        <v>2445</v>
      </c>
      <c r="D90" s="184"/>
      <c r="E90" s="317" t="s">
        <v>2446</v>
      </c>
      <c r="F90">
        <v>0</v>
      </c>
      <c r="G90">
        <v>1</v>
      </c>
      <c r="H90">
        <v>1</v>
      </c>
      <c r="I90" s="370" t="s">
        <v>29</v>
      </c>
      <c r="J90" s="370" t="s">
        <v>3316</v>
      </c>
      <c r="K90" s="370" t="s">
        <v>240</v>
      </c>
      <c r="L90" s="314" t="s">
        <v>241</v>
      </c>
    </row>
    <row r="91" spans="1:14" x14ac:dyDescent="0.35">
      <c r="A91" s="317" t="s">
        <v>10</v>
      </c>
      <c r="B91" s="317" t="s">
        <v>2969</v>
      </c>
      <c r="C91" t="s">
        <v>3356</v>
      </c>
      <c r="D91" s="184"/>
      <c r="E91" s="317" t="s">
        <v>3358</v>
      </c>
      <c r="F91">
        <v>0</v>
      </c>
      <c r="G91">
        <v>1</v>
      </c>
      <c r="H91">
        <v>1</v>
      </c>
      <c r="I91" s="370" t="s">
        <v>29</v>
      </c>
      <c r="J91" s="370" t="s">
        <v>3888</v>
      </c>
      <c r="K91" s="370" t="s">
        <v>240</v>
      </c>
      <c r="L91" s="314" t="s">
        <v>241</v>
      </c>
    </row>
    <row r="92" spans="1:14" x14ac:dyDescent="0.35">
      <c r="A92" s="317" t="s">
        <v>10</v>
      </c>
      <c r="B92" t="s">
        <v>3315</v>
      </c>
      <c r="C92" t="s">
        <v>3357</v>
      </c>
      <c r="D92" s="184"/>
      <c r="E92" s="184"/>
      <c r="F92">
        <v>0</v>
      </c>
      <c r="G92">
        <v>1</v>
      </c>
      <c r="H92">
        <v>1</v>
      </c>
      <c r="I92" s="370" t="s">
        <v>29</v>
      </c>
      <c r="J92" t="s">
        <v>3889</v>
      </c>
      <c r="K92" s="370" t="s">
        <v>240</v>
      </c>
      <c r="L92" s="314" t="s">
        <v>241</v>
      </c>
    </row>
    <row r="93" spans="1:14" x14ac:dyDescent="0.35">
      <c r="A93" s="317" t="s">
        <v>10</v>
      </c>
      <c r="B93" s="317" t="s">
        <v>2710</v>
      </c>
      <c r="C93" t="s">
        <v>2709</v>
      </c>
      <c r="D93" s="317" t="s">
        <v>2710</v>
      </c>
      <c r="E93" t="s">
        <v>2711</v>
      </c>
      <c r="F93">
        <v>0</v>
      </c>
      <c r="G93">
        <v>1</v>
      </c>
      <c r="H93">
        <v>1</v>
      </c>
      <c r="I93" s="370" t="s">
        <v>29</v>
      </c>
      <c r="J93" s="314"/>
    </row>
    <row r="94" spans="1:14" x14ac:dyDescent="0.35">
      <c r="A94" s="317" t="s">
        <v>10</v>
      </c>
      <c r="B94" s="317" t="s">
        <v>2752</v>
      </c>
      <c r="C94" t="s">
        <v>2752</v>
      </c>
      <c r="D94" s="317" t="s">
        <v>2752</v>
      </c>
      <c r="E94" s="317" t="s">
        <v>2753</v>
      </c>
      <c r="F94" s="386">
        <v>0</v>
      </c>
      <c r="G94" s="386">
        <v>1</v>
      </c>
      <c r="H94" s="386">
        <v>0.01</v>
      </c>
      <c r="I94" s="370" t="s">
        <v>2754</v>
      </c>
      <c r="J94" s="370" t="s">
        <v>3190</v>
      </c>
      <c r="K94" s="314" t="s">
        <v>2904</v>
      </c>
    </row>
    <row r="95" spans="1:14" x14ac:dyDescent="0.35">
      <c r="A95" t="s">
        <v>10</v>
      </c>
      <c r="B95" t="s">
        <v>3262</v>
      </c>
      <c r="C95" t="s">
        <v>3261</v>
      </c>
      <c r="D95" t="s">
        <v>3262</v>
      </c>
      <c r="E95" t="s">
        <v>2262</v>
      </c>
      <c r="F95" s="394">
        <v>-0.9</v>
      </c>
      <c r="G95" s="394">
        <v>0.9</v>
      </c>
      <c r="H95" s="386">
        <v>0.01</v>
      </c>
      <c r="I95" s="370" t="s">
        <v>141</v>
      </c>
      <c r="J95" s="370" t="s">
        <v>3263</v>
      </c>
      <c r="K95" s="314" t="s">
        <v>246</v>
      </c>
      <c r="L95" s="314" t="s">
        <v>247</v>
      </c>
      <c r="M95" s="396" t="s">
        <v>151</v>
      </c>
    </row>
    <row r="96" spans="1:14" x14ac:dyDescent="0.35">
      <c r="A96" t="s">
        <v>10</v>
      </c>
      <c r="B96" t="s">
        <v>3676</v>
      </c>
      <c r="C96" t="s">
        <v>3679</v>
      </c>
      <c r="D96" s="184"/>
      <c r="E96" s="184"/>
      <c r="F96">
        <v>0</v>
      </c>
      <c r="G96">
        <v>1</v>
      </c>
      <c r="H96">
        <v>1</v>
      </c>
      <c r="I96" s="370" t="s">
        <v>29</v>
      </c>
      <c r="J96" t="s">
        <v>3682</v>
      </c>
    </row>
    <row r="97" spans="1:13" x14ac:dyDescent="0.35">
      <c r="A97" t="s">
        <v>10</v>
      </c>
      <c r="B97" t="s">
        <v>3677</v>
      </c>
      <c r="C97" t="s">
        <v>3680</v>
      </c>
      <c r="D97" s="184"/>
      <c r="E97" s="184"/>
      <c r="F97">
        <v>0</v>
      </c>
      <c r="G97">
        <v>1</v>
      </c>
      <c r="H97">
        <v>1</v>
      </c>
      <c r="I97" s="370" t="s">
        <v>29</v>
      </c>
      <c r="J97" t="s">
        <v>3683</v>
      </c>
    </row>
    <row r="98" spans="1:13" x14ac:dyDescent="0.35">
      <c r="A98" t="s">
        <v>10</v>
      </c>
      <c r="B98" t="s">
        <v>3678</v>
      </c>
      <c r="C98" t="s">
        <v>3681</v>
      </c>
      <c r="D98" s="184"/>
      <c r="E98" s="184"/>
      <c r="F98">
        <v>0</v>
      </c>
      <c r="G98">
        <v>1</v>
      </c>
      <c r="H98">
        <v>1</v>
      </c>
      <c r="I98" s="370" t="s">
        <v>29</v>
      </c>
      <c r="J98" t="s">
        <v>3684</v>
      </c>
    </row>
    <row r="99" spans="1:13" x14ac:dyDescent="0.35">
      <c r="A99" t="s">
        <v>2655</v>
      </c>
      <c r="B99" s="184" t="s">
        <v>313</v>
      </c>
      <c r="C99" t="s">
        <v>287</v>
      </c>
      <c r="D99" t="s">
        <v>349</v>
      </c>
      <c r="E99" t="s">
        <v>2261</v>
      </c>
      <c r="F99" s="13">
        <v>0</v>
      </c>
      <c r="G99" s="13">
        <v>0.4</v>
      </c>
      <c r="H99" s="394">
        <v>0.01</v>
      </c>
      <c r="I99" s="370" t="s">
        <v>31</v>
      </c>
      <c r="J99" s="370" t="s">
        <v>3191</v>
      </c>
      <c r="K99" s="370" t="s">
        <v>248</v>
      </c>
      <c r="L99" s="314" t="s">
        <v>249</v>
      </c>
      <c r="M99" s="395"/>
    </row>
    <row r="100" spans="1:13" x14ac:dyDescent="0.35">
      <c r="A100" s="254" t="str">
        <f>A$99</f>
        <v>Research and Development</v>
      </c>
      <c r="B100" s="254" t="str">
        <f t="shared" ref="B100:B103" si="0">B$99</f>
        <v>Capital Cost Reduction</v>
      </c>
      <c r="C100" t="s">
        <v>288</v>
      </c>
      <c r="D100" s="254" t="str">
        <f t="shared" ref="D100:L103" si="1">D$99</f>
        <v>R&amp;D Capital Cost Reductions</v>
      </c>
      <c r="E100" t="s">
        <v>3205</v>
      </c>
      <c r="F100" s="402">
        <f t="shared" si="1"/>
        <v>0</v>
      </c>
      <c r="G100" s="402">
        <f t="shared" si="1"/>
        <v>0.4</v>
      </c>
      <c r="H100" s="402">
        <f t="shared" si="1"/>
        <v>0.01</v>
      </c>
      <c r="I100" s="254" t="str">
        <f t="shared" si="1"/>
        <v>% reduction in cost</v>
      </c>
      <c r="J10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254" t="str">
        <f t="shared" si="1"/>
        <v>architectural-design.html#rnd</v>
      </c>
      <c r="L100" s="254" t="str">
        <f t="shared" si="1"/>
        <v>research-and-development.html</v>
      </c>
      <c r="M100" s="395"/>
    </row>
    <row r="101" spans="1:13" x14ac:dyDescent="0.35">
      <c r="A101" s="254" t="str">
        <f t="shared" ref="A101:A103" si="2">A$99</f>
        <v>Research and Development</v>
      </c>
      <c r="B101" s="254" t="str">
        <f t="shared" si="0"/>
        <v>Capital Cost Reduction</v>
      </c>
      <c r="C101" t="s">
        <v>289</v>
      </c>
      <c r="D101" s="254" t="str">
        <f t="shared" si="1"/>
        <v>R&amp;D Capital Cost Reductions</v>
      </c>
      <c r="E101" t="s">
        <v>3206</v>
      </c>
      <c r="F101" s="402">
        <f t="shared" si="1"/>
        <v>0</v>
      </c>
      <c r="G101" s="402">
        <f t="shared" si="1"/>
        <v>0.4</v>
      </c>
      <c r="H101" s="402">
        <f t="shared" si="1"/>
        <v>0.01</v>
      </c>
      <c r="I101" s="254" t="str">
        <f t="shared" si="1"/>
        <v>% reduction in cost</v>
      </c>
      <c r="J10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254" t="str">
        <f t="shared" si="1"/>
        <v>architectural-design.html#rnd</v>
      </c>
      <c r="L101" s="254" t="str">
        <f t="shared" si="1"/>
        <v>research-and-development.html</v>
      </c>
      <c r="M101" s="395"/>
    </row>
    <row r="102" spans="1:13" x14ac:dyDescent="0.35">
      <c r="A102" s="254" t="str">
        <f t="shared" si="2"/>
        <v>Research and Development</v>
      </c>
      <c r="B102" s="254" t="str">
        <f t="shared" si="0"/>
        <v>Capital Cost Reduction</v>
      </c>
      <c r="C102" t="s">
        <v>290</v>
      </c>
      <c r="D102" s="254" t="str">
        <f t="shared" si="1"/>
        <v>R&amp;D Capital Cost Reductions</v>
      </c>
      <c r="E102" t="s">
        <v>3207</v>
      </c>
      <c r="F102" s="402">
        <f t="shared" si="1"/>
        <v>0</v>
      </c>
      <c r="G102" s="402">
        <f t="shared" si="1"/>
        <v>0.4</v>
      </c>
      <c r="H102" s="402">
        <f t="shared" si="1"/>
        <v>0.01</v>
      </c>
      <c r="I102" s="254" t="str">
        <f t="shared" si="1"/>
        <v>% reduction in cost</v>
      </c>
      <c r="J10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254" t="str">
        <f t="shared" si="1"/>
        <v>architectural-design.html#rnd</v>
      </c>
      <c r="L102" s="254" t="str">
        <f t="shared" si="1"/>
        <v>research-and-development.html</v>
      </c>
      <c r="M102" s="395"/>
    </row>
    <row r="103" spans="1:13" x14ac:dyDescent="0.35">
      <c r="A103" s="254" t="str">
        <f t="shared" si="2"/>
        <v>Research and Development</v>
      </c>
      <c r="B103" s="254" t="str">
        <f t="shared" si="0"/>
        <v>Capital Cost Reduction</v>
      </c>
      <c r="C103" s="317" t="s">
        <v>291</v>
      </c>
      <c r="D103" s="254" t="str">
        <f t="shared" si="1"/>
        <v>R&amp;D Capital Cost Reductions</v>
      </c>
      <c r="E103" t="s">
        <v>3208</v>
      </c>
      <c r="F103" s="402">
        <f t="shared" si="1"/>
        <v>0</v>
      </c>
      <c r="G103" s="402">
        <f t="shared" si="1"/>
        <v>0.4</v>
      </c>
      <c r="H103" s="402">
        <f t="shared" si="1"/>
        <v>0.01</v>
      </c>
      <c r="I103" s="254" t="str">
        <f t="shared" si="1"/>
        <v>% reduction in cost</v>
      </c>
      <c r="J10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254" t="str">
        <f t="shared" si="1"/>
        <v>architectural-design.html#rnd</v>
      </c>
      <c r="L103" s="254" t="str">
        <f t="shared" si="1"/>
        <v>research-and-development.html</v>
      </c>
      <c r="M103" s="395"/>
    </row>
    <row r="104" spans="1:13" x14ac:dyDescent="0.35">
      <c r="A104" s="317" t="s">
        <v>2655</v>
      </c>
      <c r="B104" s="317" t="s">
        <v>2797</v>
      </c>
      <c r="C104" t="s">
        <v>2798</v>
      </c>
      <c r="D104" s="317" t="s">
        <v>3723</v>
      </c>
      <c r="E104" s="390" t="s">
        <v>2800</v>
      </c>
      <c r="F104" s="13">
        <v>0</v>
      </c>
      <c r="G104" s="13">
        <v>1</v>
      </c>
      <c r="H104" s="394">
        <v>0.01</v>
      </c>
      <c r="I104" s="370" t="s">
        <v>33</v>
      </c>
      <c r="J104" s="370" t="s">
        <v>3379</v>
      </c>
      <c r="K104" s="314" t="s">
        <v>2803</v>
      </c>
      <c r="L104" s="314" t="s">
        <v>2802</v>
      </c>
      <c r="M104" s="396" t="s">
        <v>2801</v>
      </c>
    </row>
    <row r="105" spans="1:13" x14ac:dyDescent="0.35">
      <c r="A105" s="317" t="s">
        <v>2655</v>
      </c>
      <c r="B105" s="317" t="s">
        <v>3709</v>
      </c>
      <c r="C105" t="s">
        <v>3710</v>
      </c>
      <c r="D105" s="317" t="s">
        <v>3723</v>
      </c>
      <c r="E105" s="390" t="s">
        <v>3711</v>
      </c>
      <c r="F105" s="13">
        <v>0</v>
      </c>
      <c r="G105" s="13">
        <v>1</v>
      </c>
      <c r="H105" s="394">
        <v>0.01</v>
      </c>
      <c r="I105" s="370" t="s">
        <v>33</v>
      </c>
      <c r="J105" s="370" t="s">
        <v>3713</v>
      </c>
      <c r="K105" s="314"/>
      <c r="L105" s="314"/>
      <c r="M105" s="396" t="s">
        <v>3712</v>
      </c>
    </row>
    <row r="106" spans="1:13" x14ac:dyDescent="0.35">
      <c r="A106" t="s">
        <v>2655</v>
      </c>
      <c r="B106" s="184" t="s">
        <v>326</v>
      </c>
      <c r="C106" t="s">
        <v>292</v>
      </c>
      <c r="D106" t="s">
        <v>350</v>
      </c>
      <c r="E106" t="s">
        <v>2260</v>
      </c>
      <c r="F106" s="13">
        <v>0</v>
      </c>
      <c r="G106" s="13">
        <v>0.4</v>
      </c>
      <c r="H106" s="394">
        <v>0.01</v>
      </c>
      <c r="I106" s="370" t="s">
        <v>32</v>
      </c>
      <c r="J106" s="370" t="s">
        <v>3197</v>
      </c>
      <c r="K106" s="370" t="s">
        <v>248</v>
      </c>
      <c r="L106" s="314" t="s">
        <v>249</v>
      </c>
    </row>
    <row r="107" spans="1:13" x14ac:dyDescent="0.35">
      <c r="A107" s="254" t="str">
        <f>A$106</f>
        <v>Research and Development</v>
      </c>
      <c r="B107" s="254" t="str">
        <f>B$106</f>
        <v>Fuel Use Reduction</v>
      </c>
      <c r="C107" t="s">
        <v>293</v>
      </c>
      <c r="D107" s="254" t="str">
        <f t="shared" ref="D107:L110" si="3">D$106</f>
        <v>R&amp;D Fuel Use Reductions</v>
      </c>
      <c r="E107" t="s">
        <v>3209</v>
      </c>
      <c r="F107" s="261">
        <f t="shared" si="3"/>
        <v>0</v>
      </c>
      <c r="G107" s="261">
        <f t="shared" si="3"/>
        <v>0.4</v>
      </c>
      <c r="H107" s="261">
        <f t="shared" si="3"/>
        <v>0.01</v>
      </c>
      <c r="I107" s="254" t="str">
        <f t="shared" si="3"/>
        <v>% reduction in fuel use</v>
      </c>
      <c r="J10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54" t="str">
        <f t="shared" si="3"/>
        <v>architectural-design.html#rnd</v>
      </c>
      <c r="L107" s="254" t="str">
        <f t="shared" si="3"/>
        <v>research-and-development.html</v>
      </c>
    </row>
    <row r="108" spans="1:13" x14ac:dyDescent="0.35">
      <c r="A108" s="254" t="str">
        <f t="shared" ref="A108:B110" si="4">A$106</f>
        <v>Research and Development</v>
      </c>
      <c r="B108" s="254" t="str">
        <f t="shared" si="4"/>
        <v>Fuel Use Reduction</v>
      </c>
      <c r="C108" t="s">
        <v>294</v>
      </c>
      <c r="D108" s="254" t="str">
        <f t="shared" si="3"/>
        <v>R&amp;D Fuel Use Reductions</v>
      </c>
      <c r="E108" t="s">
        <v>3210</v>
      </c>
      <c r="F108" s="261">
        <f t="shared" si="3"/>
        <v>0</v>
      </c>
      <c r="G108" s="261">
        <f t="shared" si="3"/>
        <v>0.4</v>
      </c>
      <c r="H108" s="261">
        <f t="shared" si="3"/>
        <v>0.01</v>
      </c>
      <c r="I108" s="254" t="str">
        <f t="shared" si="3"/>
        <v>% reduction in fuel use</v>
      </c>
      <c r="J10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54" t="str">
        <f t="shared" si="3"/>
        <v>architectural-design.html#rnd</v>
      </c>
      <c r="L108" s="254" t="str">
        <f t="shared" si="3"/>
        <v>research-and-development.html</v>
      </c>
    </row>
    <row r="109" spans="1:13" x14ac:dyDescent="0.35">
      <c r="A109" s="254" t="str">
        <f t="shared" si="4"/>
        <v>Research and Development</v>
      </c>
      <c r="B109" s="254" t="str">
        <f t="shared" si="4"/>
        <v>Fuel Use Reduction</v>
      </c>
      <c r="C109" t="s">
        <v>295</v>
      </c>
      <c r="D109" s="254" t="str">
        <f t="shared" si="3"/>
        <v>R&amp;D Fuel Use Reductions</v>
      </c>
      <c r="E109" t="s">
        <v>3211</v>
      </c>
      <c r="F109" s="261">
        <f t="shared" si="3"/>
        <v>0</v>
      </c>
      <c r="G109" s="261">
        <f t="shared" si="3"/>
        <v>0.4</v>
      </c>
      <c r="H109" s="261">
        <f t="shared" si="3"/>
        <v>0.01</v>
      </c>
      <c r="I109" s="254" t="str">
        <f t="shared" si="3"/>
        <v>% reduction in fuel use</v>
      </c>
      <c r="J10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4" t="str">
        <f t="shared" si="3"/>
        <v>architectural-design.html#rnd</v>
      </c>
      <c r="L109" s="254" t="str">
        <f t="shared" si="3"/>
        <v>research-and-development.html</v>
      </c>
    </row>
    <row r="110" spans="1:13" x14ac:dyDescent="0.35">
      <c r="A110" s="254" t="str">
        <f t="shared" si="4"/>
        <v>Research and Development</v>
      </c>
      <c r="B110" s="254" t="str">
        <f t="shared" si="4"/>
        <v>Fuel Use Reduction</v>
      </c>
      <c r="C110" t="s">
        <v>296</v>
      </c>
      <c r="D110" s="254" t="str">
        <f t="shared" si="3"/>
        <v>R&amp;D Fuel Use Reductions</v>
      </c>
      <c r="E110" t="s">
        <v>3212</v>
      </c>
      <c r="F110" s="261">
        <f t="shared" si="3"/>
        <v>0</v>
      </c>
      <c r="G110" s="261">
        <f t="shared" si="3"/>
        <v>0.4</v>
      </c>
      <c r="H110" s="261">
        <f t="shared" si="3"/>
        <v>0.01</v>
      </c>
      <c r="I110" s="254" t="str">
        <f t="shared" si="3"/>
        <v>% reduction in fuel use</v>
      </c>
      <c r="J11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3"/>
        <v>architectural-design.html#rnd</v>
      </c>
      <c r="L110" s="254" t="str">
        <f t="shared" si="3"/>
        <v>research-and-development.html</v>
      </c>
    </row>
    <row r="111" spans="1:13" ht="188.5" x14ac:dyDescent="0.35">
      <c r="A111" t="s">
        <v>2939</v>
      </c>
      <c r="B111" t="s">
        <v>2940</v>
      </c>
      <c r="C111" t="s">
        <v>2947</v>
      </c>
      <c r="D111" s="184"/>
      <c r="E111" t="s">
        <v>2972</v>
      </c>
      <c r="F111">
        <v>0</v>
      </c>
      <c r="G111">
        <v>10</v>
      </c>
      <c r="H111">
        <v>1</v>
      </c>
      <c r="I111" t="s">
        <v>2917</v>
      </c>
      <c r="J111" s="1" t="s">
        <v>3890</v>
      </c>
      <c r="K111" t="s">
        <v>2918</v>
      </c>
    </row>
    <row r="112" spans="1:13" x14ac:dyDescent="0.35">
      <c r="A112" t="s">
        <v>2939</v>
      </c>
      <c r="B112" t="s">
        <v>2941</v>
      </c>
      <c r="C112" t="s">
        <v>2948</v>
      </c>
      <c r="D112" s="184"/>
      <c r="E112" t="s">
        <v>2973</v>
      </c>
      <c r="F112">
        <v>0</v>
      </c>
      <c r="G112">
        <v>10</v>
      </c>
      <c r="H112">
        <v>1</v>
      </c>
      <c r="I112" t="s">
        <v>2917</v>
      </c>
      <c r="J112" s="254"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254" t="str">
        <f t="shared" ref="K112:K121" si="5">K$111</f>
        <v>io-model.html</v>
      </c>
    </row>
    <row r="113" spans="1:13" x14ac:dyDescent="0.35">
      <c r="A113" t="s">
        <v>2939</v>
      </c>
      <c r="B113" t="s">
        <v>3428</v>
      </c>
      <c r="C113" t="s">
        <v>3604</v>
      </c>
      <c r="D113" s="184"/>
      <c r="E113" t="s">
        <v>2974</v>
      </c>
      <c r="F113">
        <v>0</v>
      </c>
      <c r="G113">
        <v>10</v>
      </c>
      <c r="H113">
        <v>1</v>
      </c>
      <c r="I113" t="s">
        <v>2917</v>
      </c>
      <c r="J113" s="254"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254" t="str">
        <f t="shared" si="5"/>
        <v>io-model.html</v>
      </c>
    </row>
    <row r="114" spans="1:13" x14ac:dyDescent="0.35">
      <c r="A114" t="s">
        <v>2939</v>
      </c>
      <c r="B114" t="s">
        <v>3840</v>
      </c>
      <c r="C114" t="s">
        <v>3843</v>
      </c>
      <c r="D114" s="184"/>
      <c r="E114" t="s">
        <v>3844</v>
      </c>
      <c r="F114">
        <v>0</v>
      </c>
      <c r="G114">
        <v>10</v>
      </c>
      <c r="H114">
        <v>1</v>
      </c>
      <c r="I114" t="s">
        <v>2917</v>
      </c>
      <c r="J11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254" t="str">
        <f t="shared" si="5"/>
        <v>io-model.html</v>
      </c>
    </row>
    <row r="115" spans="1:13" x14ac:dyDescent="0.35">
      <c r="A115" t="s">
        <v>2939</v>
      </c>
      <c r="B115" t="s">
        <v>2942</v>
      </c>
      <c r="C115" t="s">
        <v>2949</v>
      </c>
      <c r="D115" s="184"/>
      <c r="E115" t="s">
        <v>2975</v>
      </c>
      <c r="F115">
        <v>0</v>
      </c>
      <c r="G115">
        <v>10</v>
      </c>
      <c r="H115">
        <v>1</v>
      </c>
      <c r="I115" t="s">
        <v>2917</v>
      </c>
      <c r="J11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254" t="str">
        <f t="shared" si="5"/>
        <v>io-model.html</v>
      </c>
    </row>
    <row r="116" spans="1:13" x14ac:dyDescent="0.35">
      <c r="A116" t="s">
        <v>2939</v>
      </c>
      <c r="B116" t="s">
        <v>2943</v>
      </c>
      <c r="C116" t="s">
        <v>2950</v>
      </c>
      <c r="D116" s="184"/>
      <c r="E116" t="s">
        <v>2976</v>
      </c>
      <c r="F116">
        <v>0</v>
      </c>
      <c r="G116">
        <v>10</v>
      </c>
      <c r="H116">
        <v>1</v>
      </c>
      <c r="I116" t="s">
        <v>2917</v>
      </c>
      <c r="J11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54" t="str">
        <f t="shared" si="5"/>
        <v>io-model.html</v>
      </c>
    </row>
    <row r="117" spans="1:13" x14ac:dyDescent="0.35">
      <c r="A117" t="s">
        <v>2939</v>
      </c>
      <c r="B117" t="s">
        <v>262</v>
      </c>
      <c r="C117" t="s">
        <v>2951</v>
      </c>
      <c r="D117" s="184"/>
      <c r="E117" t="s">
        <v>2977</v>
      </c>
      <c r="F117">
        <v>0</v>
      </c>
      <c r="G117">
        <v>10</v>
      </c>
      <c r="H117">
        <v>1</v>
      </c>
      <c r="I117" t="s">
        <v>2917</v>
      </c>
      <c r="J11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54" t="str">
        <f t="shared" si="5"/>
        <v>io-model.html</v>
      </c>
    </row>
    <row r="118" spans="1:13" x14ac:dyDescent="0.35">
      <c r="A118" t="s">
        <v>2939</v>
      </c>
      <c r="B118" t="s">
        <v>2944</v>
      </c>
      <c r="C118" t="s">
        <v>2952</v>
      </c>
      <c r="D118" s="184"/>
      <c r="E118" t="s">
        <v>2978</v>
      </c>
      <c r="F118">
        <v>0</v>
      </c>
      <c r="G118">
        <v>10</v>
      </c>
      <c r="H118">
        <v>1</v>
      </c>
      <c r="I118" t="s">
        <v>2917</v>
      </c>
      <c r="J11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54" t="str">
        <f t="shared" si="5"/>
        <v>io-model.html</v>
      </c>
    </row>
    <row r="119" spans="1:13" x14ac:dyDescent="0.35">
      <c r="A119" t="s">
        <v>2939</v>
      </c>
      <c r="B119" t="s">
        <v>3605</v>
      </c>
      <c r="C119" t="s">
        <v>3606</v>
      </c>
      <c r="D119" s="184"/>
      <c r="E119" t="s">
        <v>3607</v>
      </c>
      <c r="F119">
        <v>0</v>
      </c>
      <c r="G119">
        <v>10</v>
      </c>
      <c r="H119">
        <v>1</v>
      </c>
      <c r="I119" t="s">
        <v>2917</v>
      </c>
      <c r="J11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4" t="str">
        <f t="shared" si="5"/>
        <v>io-model.html</v>
      </c>
    </row>
    <row r="120" spans="1:13" x14ac:dyDescent="0.35">
      <c r="A120" t="s">
        <v>2939</v>
      </c>
      <c r="B120" t="s">
        <v>2945</v>
      </c>
      <c r="C120" t="s">
        <v>2953</v>
      </c>
      <c r="D120" s="184"/>
      <c r="E120" t="s">
        <v>2979</v>
      </c>
      <c r="F120">
        <v>0</v>
      </c>
      <c r="G120">
        <v>10</v>
      </c>
      <c r="H120">
        <v>1</v>
      </c>
      <c r="I120" t="s">
        <v>2917</v>
      </c>
      <c r="J12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4" t="str">
        <f t="shared" si="5"/>
        <v>io-model.html</v>
      </c>
    </row>
    <row r="121" spans="1:13" x14ac:dyDescent="0.35">
      <c r="A121" t="s">
        <v>2939</v>
      </c>
      <c r="B121" t="s">
        <v>2946</v>
      </c>
      <c r="C121" t="s">
        <v>2954</v>
      </c>
      <c r="D121" s="184"/>
      <c r="E121" t="s">
        <v>2980</v>
      </c>
      <c r="F121">
        <v>0</v>
      </c>
      <c r="G121">
        <v>10</v>
      </c>
      <c r="H121">
        <v>1</v>
      </c>
      <c r="I121" t="s">
        <v>2917</v>
      </c>
      <c r="J12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4" t="str">
        <f t="shared" si="5"/>
        <v>io-model.html</v>
      </c>
    </row>
    <row r="122" spans="1:13" x14ac:dyDescent="0.35">
      <c r="A122" t="s">
        <v>2818</v>
      </c>
      <c r="B122" t="s">
        <v>2819</v>
      </c>
      <c r="C122" t="s">
        <v>3409</v>
      </c>
      <c r="D122" s="184"/>
      <c r="E122" t="s">
        <v>2820</v>
      </c>
      <c r="F122">
        <v>0</v>
      </c>
      <c r="G122">
        <v>1</v>
      </c>
      <c r="H122">
        <v>1</v>
      </c>
      <c r="I122" s="370" t="s">
        <v>29</v>
      </c>
      <c r="J122" t="s">
        <v>3410</v>
      </c>
      <c r="M122" s="403"/>
    </row>
    <row r="123" spans="1:13" x14ac:dyDescent="0.35">
      <c r="A123" t="s">
        <v>2818</v>
      </c>
      <c r="B123" t="s">
        <v>3275</v>
      </c>
      <c r="C123" t="s">
        <v>3273</v>
      </c>
      <c r="D123" s="184"/>
      <c r="E123" s="184"/>
      <c r="F123">
        <v>0</v>
      </c>
      <c r="G123">
        <v>1</v>
      </c>
      <c r="H123">
        <v>1</v>
      </c>
      <c r="I123" s="370" t="s">
        <v>29</v>
      </c>
      <c r="J123" t="s">
        <v>3274</v>
      </c>
    </row>
  </sheetData>
  <phoneticPr fontId="113" type="noConversion"/>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024"/>
  <sheetViews>
    <sheetView tabSelected="1" topLeftCell="C507" zoomScale="85" zoomScaleNormal="85" workbookViewId="0">
      <selection activeCell="C530" sqref="A530:XFD530"/>
    </sheetView>
  </sheetViews>
  <sheetFormatPr defaultColWidth="9.1796875" defaultRowHeight="14.5" x14ac:dyDescent="0.35"/>
  <cols>
    <col min="1" max="1" width="30" style="1" customWidth="1"/>
    <col min="2" max="2" width="41.453125" style="322" customWidth="1"/>
    <col min="3" max="3" width="59.81640625" customWidth="1"/>
    <col min="4" max="4" width="45.453125" style="1" customWidth="1"/>
    <col min="5" max="5" width="38.453125" style="1" customWidth="1"/>
    <col min="6" max="6" width="47.453125" style="1" customWidth="1"/>
    <col min="7" max="7" width="46" style="1" customWidth="1"/>
    <col min="8" max="8" width="19.453125" style="43" customWidth="1"/>
    <col min="9" max="9" width="21.453125" style="322" customWidth="1"/>
    <col min="10" max="10" width="42.1796875" style="256" bestFit="1" customWidth="1"/>
    <col min="11" max="11" width="29.1796875" style="1" customWidth="1"/>
    <col min="12" max="12" width="19" style="1" customWidth="1"/>
    <col min="13" max="14" width="19.1796875" style="1" customWidth="1"/>
    <col min="15" max="15" width="28.453125" style="1" customWidth="1"/>
    <col min="16" max="16" width="113.26953125" style="1" customWidth="1"/>
    <col min="17" max="17" width="53.453125" style="1" customWidth="1"/>
    <col min="18" max="18" width="45.453125" style="2" customWidth="1"/>
    <col min="19" max="16384" width="9.1796875" style="1"/>
  </cols>
  <sheetData>
    <row r="1" spans="1:18" x14ac:dyDescent="0.35">
      <c r="A1" s="259" t="s">
        <v>3</v>
      </c>
      <c r="B1" s="321" t="s">
        <v>0</v>
      </c>
      <c r="C1" s="316" t="s">
        <v>1</v>
      </c>
      <c r="D1" s="257" t="s">
        <v>35</v>
      </c>
      <c r="E1" s="257" t="s">
        <v>36</v>
      </c>
      <c r="F1" s="257" t="s">
        <v>82</v>
      </c>
      <c r="G1" s="257" t="s">
        <v>83</v>
      </c>
      <c r="H1" s="258" t="s">
        <v>455</v>
      </c>
      <c r="I1" s="323" t="s">
        <v>68</v>
      </c>
      <c r="J1" s="260" t="s">
        <v>342</v>
      </c>
      <c r="K1" s="259" t="s">
        <v>2259</v>
      </c>
      <c r="L1" s="259" t="s">
        <v>69</v>
      </c>
      <c r="M1" s="259" t="s">
        <v>70</v>
      </c>
      <c r="N1" s="259" t="s">
        <v>81</v>
      </c>
      <c r="O1" s="259" t="s">
        <v>28</v>
      </c>
      <c r="P1" s="259" t="s">
        <v>2</v>
      </c>
      <c r="Q1" s="259" t="s">
        <v>439</v>
      </c>
      <c r="R1" s="259" t="s">
        <v>188</v>
      </c>
    </row>
    <row r="2" spans="1:18" s="2" customFormat="1" ht="29" x14ac:dyDescent="0.3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2381</v>
      </c>
      <c r="D2" s="2" t="s">
        <v>37</v>
      </c>
      <c r="E2" s="2" t="s">
        <v>2220</v>
      </c>
      <c r="F2" s="2" t="s">
        <v>3442</v>
      </c>
      <c r="G2" s="2" t="s">
        <v>2425</v>
      </c>
      <c r="H2" s="47">
        <v>300</v>
      </c>
      <c r="I2" s="324" t="s">
        <v>43</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29" x14ac:dyDescent="0.3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37</v>
      </c>
      <c r="E3" s="2" t="s">
        <v>483</v>
      </c>
      <c r="F3" s="2" t="s">
        <v>3442</v>
      </c>
      <c r="G3" s="2" t="s">
        <v>483</v>
      </c>
      <c r="H3" s="47">
        <v>301</v>
      </c>
      <c r="I3" s="324" t="s">
        <v>43</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29" x14ac:dyDescent="0.3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37</v>
      </c>
      <c r="E4" s="2" t="s">
        <v>2223</v>
      </c>
      <c r="F4" s="2" t="s">
        <v>3442</v>
      </c>
      <c r="G4" s="2" t="s">
        <v>2223</v>
      </c>
      <c r="H4" s="47">
        <v>302</v>
      </c>
      <c r="I4" s="324" t="s">
        <v>43</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29" x14ac:dyDescent="0.3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37</v>
      </c>
      <c r="E5" s="2" t="s">
        <v>2225</v>
      </c>
      <c r="F5" s="2" t="s">
        <v>3442</v>
      </c>
      <c r="G5" s="2" t="s">
        <v>2225</v>
      </c>
      <c r="H5" s="47">
        <v>303</v>
      </c>
      <c r="I5" s="324" t="s">
        <v>43</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29" x14ac:dyDescent="0.3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37</v>
      </c>
      <c r="E6" s="2" t="s">
        <v>2227</v>
      </c>
      <c r="F6" s="2" t="s">
        <v>3442</v>
      </c>
      <c r="G6" s="2" t="s">
        <v>2317</v>
      </c>
      <c r="H6" s="47">
        <v>304</v>
      </c>
      <c r="I6" s="324" t="s">
        <v>43</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29" x14ac:dyDescent="0.3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37</v>
      </c>
      <c r="E7" s="2" t="s">
        <v>2228</v>
      </c>
      <c r="F7" s="2" t="s">
        <v>3442</v>
      </c>
      <c r="G7" s="2" t="s">
        <v>2228</v>
      </c>
      <c r="H7" s="47">
        <v>305</v>
      </c>
      <c r="I7" s="324" t="s">
        <v>43</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29" x14ac:dyDescent="0.3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37</v>
      </c>
      <c r="E8" s="2" t="s">
        <v>2230</v>
      </c>
      <c r="F8" s="2" t="s">
        <v>3442</v>
      </c>
      <c r="G8" s="2" t="s">
        <v>2230</v>
      </c>
      <c r="H8" s="47">
        <v>306</v>
      </c>
      <c r="I8" s="324" t="s">
        <v>43</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29" x14ac:dyDescent="0.3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37</v>
      </c>
      <c r="E9" s="2" t="s">
        <v>2232</v>
      </c>
      <c r="F9" s="2" t="s">
        <v>3442</v>
      </c>
      <c r="G9" s="2" t="s">
        <v>2232</v>
      </c>
      <c r="H9" s="47">
        <v>307</v>
      </c>
      <c r="I9" s="324" t="s">
        <v>43</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29" x14ac:dyDescent="0.3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37</v>
      </c>
      <c r="E10" s="2" t="s">
        <v>2234</v>
      </c>
      <c r="F10" s="2" t="s">
        <v>3442</v>
      </c>
      <c r="G10" s="2" t="s">
        <v>2234</v>
      </c>
      <c r="H10" s="47">
        <v>308</v>
      </c>
      <c r="I10" s="325" t="s">
        <v>44</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29" x14ac:dyDescent="0.3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37</v>
      </c>
      <c r="E11" s="2" t="s">
        <v>2236</v>
      </c>
      <c r="F11" s="2" t="s">
        <v>3442</v>
      </c>
      <c r="G11" s="2" t="s">
        <v>2236</v>
      </c>
      <c r="H11" s="47">
        <v>309</v>
      </c>
      <c r="I11" s="325" t="s">
        <v>44</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3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38</v>
      </c>
      <c r="E12" s="2" t="s">
        <v>2220</v>
      </c>
      <c r="F12" s="2" t="s">
        <v>3439</v>
      </c>
      <c r="G12" s="2" t="s">
        <v>2425</v>
      </c>
      <c r="H12" s="47">
        <v>310</v>
      </c>
      <c r="I12" s="324" t="s">
        <v>43</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3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38</v>
      </c>
      <c r="E13" s="2" t="s">
        <v>483</v>
      </c>
      <c r="F13" s="2" t="s">
        <v>3439</v>
      </c>
      <c r="G13" s="2" t="s">
        <v>483</v>
      </c>
      <c r="H13" s="47">
        <v>311</v>
      </c>
      <c r="I13" s="324" t="s">
        <v>43</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3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38</v>
      </c>
      <c r="E14" s="2" t="s">
        <v>2223</v>
      </c>
      <c r="F14" s="2" t="s">
        <v>3439</v>
      </c>
      <c r="G14" s="2" t="s">
        <v>2223</v>
      </c>
      <c r="H14" s="47">
        <v>312</v>
      </c>
      <c r="I14" s="324" t="s">
        <v>43</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3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38</v>
      </c>
      <c r="E15" s="2" t="s">
        <v>2225</v>
      </c>
      <c r="F15" s="2" t="s">
        <v>3439</v>
      </c>
      <c r="G15" s="2" t="s">
        <v>2225</v>
      </c>
      <c r="H15" s="47">
        <v>313</v>
      </c>
      <c r="I15" s="324" t="s">
        <v>43</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3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38</v>
      </c>
      <c r="E16" s="2" t="s">
        <v>2227</v>
      </c>
      <c r="F16" s="2" t="s">
        <v>3439</v>
      </c>
      <c r="G16" s="2" t="s">
        <v>2317</v>
      </c>
      <c r="H16" s="47">
        <v>314</v>
      </c>
      <c r="I16" s="324" t="s">
        <v>43</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3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38</v>
      </c>
      <c r="E17" s="2" t="s">
        <v>2228</v>
      </c>
      <c r="F17" s="2" t="s">
        <v>3439</v>
      </c>
      <c r="G17" s="2" t="s">
        <v>2228</v>
      </c>
      <c r="H17" s="47">
        <v>315</v>
      </c>
      <c r="I17" s="324" t="s">
        <v>43</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3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38</v>
      </c>
      <c r="E18" s="2" t="s">
        <v>2230</v>
      </c>
      <c r="F18" s="2" t="s">
        <v>3439</v>
      </c>
      <c r="G18" s="2" t="s">
        <v>2230</v>
      </c>
      <c r="H18" s="47">
        <v>316</v>
      </c>
      <c r="I18" s="324" t="s">
        <v>43</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3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38</v>
      </c>
      <c r="E19" s="2" t="s">
        <v>2232</v>
      </c>
      <c r="F19" s="2" t="s">
        <v>3439</v>
      </c>
      <c r="G19" s="2" t="s">
        <v>2232</v>
      </c>
      <c r="H19" s="47">
        <v>317</v>
      </c>
      <c r="I19" s="324" t="s">
        <v>43</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3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38</v>
      </c>
      <c r="E20" s="2" t="s">
        <v>2234</v>
      </c>
      <c r="F20" s="2" t="s">
        <v>3439</v>
      </c>
      <c r="G20" s="2" t="s">
        <v>2234</v>
      </c>
      <c r="H20" s="47">
        <v>318</v>
      </c>
      <c r="I20" s="325" t="s">
        <v>44</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3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38</v>
      </c>
      <c r="E21" s="2" t="s">
        <v>2236</v>
      </c>
      <c r="F21" s="2" t="s">
        <v>3439</v>
      </c>
      <c r="G21" s="2" t="s">
        <v>2236</v>
      </c>
      <c r="H21" s="47">
        <v>319</v>
      </c>
      <c r="I21" s="325" t="s">
        <v>44</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3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39</v>
      </c>
      <c r="E22" s="2" t="s">
        <v>2220</v>
      </c>
      <c r="F22" s="2" t="s">
        <v>3278</v>
      </c>
      <c r="G22" s="2" t="s">
        <v>2425</v>
      </c>
      <c r="H22" s="47">
        <v>320</v>
      </c>
      <c r="I22" s="324" t="s">
        <v>43</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3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39</v>
      </c>
      <c r="E23" s="2" t="s">
        <v>483</v>
      </c>
      <c r="F23" s="2" t="s">
        <v>3278</v>
      </c>
      <c r="G23" s="2" t="s">
        <v>483</v>
      </c>
      <c r="H23" s="47">
        <v>321</v>
      </c>
      <c r="I23" s="325" t="s">
        <v>44</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3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39</v>
      </c>
      <c r="E24" s="2" t="s">
        <v>2223</v>
      </c>
      <c r="F24" s="2" t="s">
        <v>3278</v>
      </c>
      <c r="G24" s="2" t="s">
        <v>2223</v>
      </c>
      <c r="H24" s="47">
        <v>322</v>
      </c>
      <c r="I24" s="324" t="s">
        <v>43</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3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39</v>
      </c>
      <c r="E25" s="2" t="s">
        <v>2225</v>
      </c>
      <c r="F25" s="2" t="s">
        <v>3278</v>
      </c>
      <c r="G25" s="2" t="s">
        <v>2225</v>
      </c>
      <c r="H25" s="47">
        <v>323</v>
      </c>
      <c r="I25" s="325" t="s">
        <v>44</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3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39</v>
      </c>
      <c r="E26" s="2" t="s">
        <v>2227</v>
      </c>
      <c r="F26" s="2" t="s">
        <v>3278</v>
      </c>
      <c r="G26" s="2" t="s">
        <v>2317</v>
      </c>
      <c r="H26" s="47">
        <v>324</v>
      </c>
      <c r="I26" s="325" t="s">
        <v>44</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3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39</v>
      </c>
      <c r="E27" s="2" t="s">
        <v>2228</v>
      </c>
      <c r="F27" s="2" t="s">
        <v>3278</v>
      </c>
      <c r="G27" s="2" t="s">
        <v>2228</v>
      </c>
      <c r="H27" s="47">
        <v>325</v>
      </c>
      <c r="I27" s="325" t="s">
        <v>44</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3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39</v>
      </c>
      <c r="E28" s="2" t="s">
        <v>2230</v>
      </c>
      <c r="F28" s="2" t="s">
        <v>3278</v>
      </c>
      <c r="G28" s="2" t="s">
        <v>2230</v>
      </c>
      <c r="H28" s="47">
        <v>326</v>
      </c>
      <c r="I28" s="325" t="s">
        <v>44</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3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39</v>
      </c>
      <c r="E29" s="2" t="s">
        <v>2232</v>
      </c>
      <c r="F29" s="2" t="s">
        <v>3278</v>
      </c>
      <c r="G29" s="2" t="s">
        <v>2232</v>
      </c>
      <c r="H29" s="47">
        <v>327</v>
      </c>
      <c r="I29" s="325" t="s">
        <v>44</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3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39</v>
      </c>
      <c r="E30" s="2" t="s">
        <v>2234</v>
      </c>
      <c r="F30" s="2" t="s">
        <v>3278</v>
      </c>
      <c r="G30" s="2" t="s">
        <v>2234</v>
      </c>
      <c r="H30" s="47">
        <v>328</v>
      </c>
      <c r="I30" s="325" t="s">
        <v>44</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3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39</v>
      </c>
      <c r="E31" s="2" t="s">
        <v>2236</v>
      </c>
      <c r="F31" s="2" t="s">
        <v>3278</v>
      </c>
      <c r="G31" s="2" t="s">
        <v>2236</v>
      </c>
      <c r="H31" s="47">
        <v>329</v>
      </c>
      <c r="I31" s="325" t="s">
        <v>44</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3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40</v>
      </c>
      <c r="E32" s="2" t="s">
        <v>2220</v>
      </c>
      <c r="F32" s="2" t="s">
        <v>3279</v>
      </c>
      <c r="G32" s="2" t="s">
        <v>2425</v>
      </c>
      <c r="H32" s="47">
        <v>330</v>
      </c>
      <c r="I32" s="324" t="s">
        <v>43</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3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40</v>
      </c>
      <c r="E33" s="2" t="s">
        <v>483</v>
      </c>
      <c r="F33" s="2" t="s">
        <v>3279</v>
      </c>
      <c r="G33" s="2" t="s">
        <v>483</v>
      </c>
      <c r="H33" s="47">
        <v>331</v>
      </c>
      <c r="I33" s="324" t="s">
        <v>43</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3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40</v>
      </c>
      <c r="E34" s="2" t="s">
        <v>2223</v>
      </c>
      <c r="F34" s="2" t="s">
        <v>3279</v>
      </c>
      <c r="G34" s="2" t="s">
        <v>2223</v>
      </c>
      <c r="H34" s="47">
        <v>332</v>
      </c>
      <c r="I34" s="324" t="s">
        <v>43</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3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40</v>
      </c>
      <c r="E35" s="2" t="s">
        <v>2225</v>
      </c>
      <c r="F35" s="2" t="s">
        <v>3279</v>
      </c>
      <c r="G35" s="2" t="s">
        <v>2225</v>
      </c>
      <c r="H35" s="47">
        <v>333</v>
      </c>
      <c r="I35" s="324" t="s">
        <v>43</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3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40</v>
      </c>
      <c r="E36" s="2" t="s">
        <v>2227</v>
      </c>
      <c r="F36" s="2" t="s">
        <v>3279</v>
      </c>
      <c r="G36" s="2" t="s">
        <v>2317</v>
      </c>
      <c r="H36" s="47">
        <v>334</v>
      </c>
      <c r="I36" s="324" t="s">
        <v>43</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3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40</v>
      </c>
      <c r="E37" s="2" t="s">
        <v>2228</v>
      </c>
      <c r="F37" s="2" t="s">
        <v>3279</v>
      </c>
      <c r="G37" s="2" t="s">
        <v>2228</v>
      </c>
      <c r="H37" s="47">
        <v>335</v>
      </c>
      <c r="I37" s="325" t="s">
        <v>44</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3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40</v>
      </c>
      <c r="E38" s="2" t="s">
        <v>2230</v>
      </c>
      <c r="F38" s="2" t="s">
        <v>3279</v>
      </c>
      <c r="G38" s="2" t="s">
        <v>2230</v>
      </c>
      <c r="H38" s="47">
        <v>336</v>
      </c>
      <c r="I38" s="324" t="s">
        <v>43</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3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40</v>
      </c>
      <c r="E39" s="2" t="s">
        <v>2232</v>
      </c>
      <c r="F39" s="2" t="s">
        <v>3279</v>
      </c>
      <c r="G39" s="2" t="s">
        <v>2232</v>
      </c>
      <c r="H39" s="47">
        <v>337</v>
      </c>
      <c r="I39" s="324" t="s">
        <v>43</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3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40</v>
      </c>
      <c r="E40" s="2" t="s">
        <v>2234</v>
      </c>
      <c r="F40" s="2" t="s">
        <v>3279</v>
      </c>
      <c r="G40" s="2" t="s">
        <v>2234</v>
      </c>
      <c r="H40" s="47">
        <v>338</v>
      </c>
      <c r="I40" s="325" t="s">
        <v>44</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3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40</v>
      </c>
      <c r="E41" s="2" t="s">
        <v>2236</v>
      </c>
      <c r="F41" s="2" t="s">
        <v>3279</v>
      </c>
      <c r="G41" s="2" t="s">
        <v>2236</v>
      </c>
      <c r="H41" s="47">
        <v>339</v>
      </c>
      <c r="I41" s="325" t="s">
        <v>44</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3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41</v>
      </c>
      <c r="E42" s="2" t="s">
        <v>2220</v>
      </c>
      <c r="F42" s="2" t="s">
        <v>3280</v>
      </c>
      <c r="G42" s="2" t="s">
        <v>2425</v>
      </c>
      <c r="H42" s="47">
        <v>340</v>
      </c>
      <c r="I42" s="324" t="s">
        <v>43</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3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41</v>
      </c>
      <c r="E43" s="2" t="s">
        <v>483</v>
      </c>
      <c r="F43" s="2" t="s">
        <v>3280</v>
      </c>
      <c r="G43" s="2" t="s">
        <v>483</v>
      </c>
      <c r="H43" s="47">
        <v>341</v>
      </c>
      <c r="I43" s="324" t="s">
        <v>43</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3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41</v>
      </c>
      <c r="E44" s="2" t="s">
        <v>2223</v>
      </c>
      <c r="F44" s="2" t="s">
        <v>3280</v>
      </c>
      <c r="G44" s="2" t="s">
        <v>2223</v>
      </c>
      <c r="H44" s="47">
        <v>342</v>
      </c>
      <c r="I44" s="324" t="s">
        <v>43</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3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41</v>
      </c>
      <c r="E45" s="2" t="s">
        <v>2225</v>
      </c>
      <c r="F45" s="2" t="s">
        <v>3280</v>
      </c>
      <c r="G45" s="2" t="s">
        <v>2225</v>
      </c>
      <c r="H45" s="47">
        <v>343</v>
      </c>
      <c r="I45" s="324" t="s">
        <v>43</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3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41</v>
      </c>
      <c r="E46" s="2" t="s">
        <v>2227</v>
      </c>
      <c r="F46" s="2" t="s">
        <v>3280</v>
      </c>
      <c r="G46" s="2" t="s">
        <v>2317</v>
      </c>
      <c r="H46" s="47">
        <v>344</v>
      </c>
      <c r="I46" s="324" t="s">
        <v>43</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3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41</v>
      </c>
      <c r="E47" s="2" t="s">
        <v>2228</v>
      </c>
      <c r="F47" s="2" t="s">
        <v>3280</v>
      </c>
      <c r="G47" s="2" t="s">
        <v>2228</v>
      </c>
      <c r="H47" s="47">
        <v>345</v>
      </c>
      <c r="I47" s="325" t="s">
        <v>44</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3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41</v>
      </c>
      <c r="E48" s="2" t="s">
        <v>2230</v>
      </c>
      <c r="F48" s="2" t="s">
        <v>3280</v>
      </c>
      <c r="G48" s="2" t="s">
        <v>2230</v>
      </c>
      <c r="H48" s="47">
        <v>346</v>
      </c>
      <c r="I48" s="324" t="s">
        <v>43</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3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41</v>
      </c>
      <c r="E49" s="2" t="s">
        <v>2232</v>
      </c>
      <c r="F49" s="2" t="s">
        <v>3280</v>
      </c>
      <c r="G49" s="2" t="s">
        <v>2232</v>
      </c>
      <c r="H49" s="47">
        <v>347</v>
      </c>
      <c r="I49" s="324" t="s">
        <v>43</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3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41</v>
      </c>
      <c r="E50" s="2" t="s">
        <v>2234</v>
      </c>
      <c r="F50" s="2" t="s">
        <v>3280</v>
      </c>
      <c r="G50" s="2" t="s">
        <v>2234</v>
      </c>
      <c r="H50" s="47">
        <v>348</v>
      </c>
      <c r="I50" s="325" t="s">
        <v>44</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3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41</v>
      </c>
      <c r="E51" s="2" t="s">
        <v>2236</v>
      </c>
      <c r="F51" s="2" t="s">
        <v>3280</v>
      </c>
      <c r="G51" s="2" t="s">
        <v>2236</v>
      </c>
      <c r="H51" s="47">
        <v>349</v>
      </c>
      <c r="I51" s="325" t="s">
        <v>44</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3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112</v>
      </c>
      <c r="E52" s="2" t="s">
        <v>2220</v>
      </c>
      <c r="F52" s="2" t="s">
        <v>3281</v>
      </c>
      <c r="G52" s="2" t="s">
        <v>2425</v>
      </c>
      <c r="H52" s="47">
        <v>350</v>
      </c>
      <c r="I52" s="324" t="s">
        <v>43</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3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112</v>
      </c>
      <c r="E53" s="2" t="s">
        <v>483</v>
      </c>
      <c r="F53" s="2" t="s">
        <v>3281</v>
      </c>
      <c r="G53" s="2" t="s">
        <v>483</v>
      </c>
      <c r="H53" s="47">
        <v>351</v>
      </c>
      <c r="I53" s="324" t="s">
        <v>43</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3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112</v>
      </c>
      <c r="E54" s="2" t="s">
        <v>2223</v>
      </c>
      <c r="F54" s="2" t="s">
        <v>3281</v>
      </c>
      <c r="G54" s="2" t="s">
        <v>2223</v>
      </c>
      <c r="H54" s="47">
        <v>352</v>
      </c>
      <c r="I54" s="324" t="s">
        <v>43</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3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112</v>
      </c>
      <c r="E55" s="2" t="s">
        <v>2225</v>
      </c>
      <c r="F55" s="2" t="s">
        <v>3281</v>
      </c>
      <c r="G55" s="2" t="s">
        <v>2225</v>
      </c>
      <c r="H55" s="47">
        <v>353</v>
      </c>
      <c r="I55" s="324" t="s">
        <v>43</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3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112</v>
      </c>
      <c r="E56" s="2" t="s">
        <v>2227</v>
      </c>
      <c r="F56" s="2" t="s">
        <v>3281</v>
      </c>
      <c r="G56" s="2" t="s">
        <v>2317</v>
      </c>
      <c r="H56" s="47">
        <v>354</v>
      </c>
      <c r="I56" s="324" t="s">
        <v>43</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3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112</v>
      </c>
      <c r="E57" s="2" t="s">
        <v>2228</v>
      </c>
      <c r="F57" s="2" t="s">
        <v>3281</v>
      </c>
      <c r="G57" s="2" t="s">
        <v>2228</v>
      </c>
      <c r="H57" s="47">
        <v>355</v>
      </c>
      <c r="I57" s="324" t="s">
        <v>43</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3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112</v>
      </c>
      <c r="E58" s="2" t="s">
        <v>2230</v>
      </c>
      <c r="F58" s="2" t="s">
        <v>3281</v>
      </c>
      <c r="G58" s="2" t="s">
        <v>2230</v>
      </c>
      <c r="H58" s="47">
        <v>356</v>
      </c>
      <c r="I58" s="324" t="s">
        <v>43</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3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112</v>
      </c>
      <c r="E59" s="2" t="s">
        <v>2232</v>
      </c>
      <c r="F59" s="2" t="s">
        <v>3281</v>
      </c>
      <c r="G59" s="2" t="s">
        <v>2232</v>
      </c>
      <c r="H59" s="47">
        <v>357</v>
      </c>
      <c r="I59" s="324" t="s">
        <v>43</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3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112</v>
      </c>
      <c r="E60" s="2" t="s">
        <v>2234</v>
      </c>
      <c r="F60" s="2" t="s">
        <v>3281</v>
      </c>
      <c r="G60" s="2" t="s">
        <v>2234</v>
      </c>
      <c r="H60" s="47">
        <v>358</v>
      </c>
      <c r="I60" s="325" t="s">
        <v>44</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3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112</v>
      </c>
      <c r="E61" s="2" t="s">
        <v>2236</v>
      </c>
      <c r="F61" s="2" t="s">
        <v>3281</v>
      </c>
      <c r="G61" s="2" t="s">
        <v>2236</v>
      </c>
      <c r="H61" s="47">
        <v>359</v>
      </c>
      <c r="I61" s="325" t="s">
        <v>44</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3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3449</v>
      </c>
      <c r="H62" s="47">
        <v>360</v>
      </c>
      <c r="I62" s="325" t="s">
        <v>43</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3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3426</v>
      </c>
      <c r="D63" s="45" t="s">
        <v>37</v>
      </c>
      <c r="E63" s="45" t="s">
        <v>2244</v>
      </c>
      <c r="F63" s="2" t="s">
        <v>3285</v>
      </c>
      <c r="G63" s="45" t="s">
        <v>3432</v>
      </c>
      <c r="H63" s="47">
        <v>189</v>
      </c>
      <c r="I63" s="324" t="s">
        <v>43</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5" customHeight="1" x14ac:dyDescent="0.3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37</v>
      </c>
      <c r="E64" s="2" t="s">
        <v>2245</v>
      </c>
      <c r="F64" s="2" t="s">
        <v>3285</v>
      </c>
      <c r="G64" s="2" t="s">
        <v>3433</v>
      </c>
      <c r="H64" s="43">
        <v>592</v>
      </c>
      <c r="I64" s="325" t="s">
        <v>44</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3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37</v>
      </c>
      <c r="E65" s="2" t="s">
        <v>2246</v>
      </c>
      <c r="F65" s="2" t="s">
        <v>3285</v>
      </c>
      <c r="G65" s="2" t="s">
        <v>3434</v>
      </c>
      <c r="H65" s="43">
        <v>593</v>
      </c>
      <c r="I65" s="325" t="s">
        <v>44</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3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37</v>
      </c>
      <c r="E66" s="2" t="s">
        <v>2247</v>
      </c>
      <c r="F66" s="2" t="s">
        <v>3285</v>
      </c>
      <c r="G66" s="2" t="s">
        <v>3435</v>
      </c>
      <c r="H66" s="43">
        <v>594</v>
      </c>
      <c r="I66" s="325" t="s">
        <v>44</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3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37</v>
      </c>
      <c r="E67" s="2" t="s">
        <v>2248</v>
      </c>
      <c r="F67" s="2" t="s">
        <v>3285</v>
      </c>
      <c r="G67" s="2" t="s">
        <v>3436</v>
      </c>
      <c r="H67" s="43">
        <v>595</v>
      </c>
      <c r="I67" s="324" t="s">
        <v>43</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3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37</v>
      </c>
      <c r="E68" s="2" t="s">
        <v>2505</v>
      </c>
      <c r="F68" s="2" t="s">
        <v>3285</v>
      </c>
      <c r="G68" s="2" t="s">
        <v>2505</v>
      </c>
      <c r="H68" s="43">
        <v>596</v>
      </c>
      <c r="I68" s="325" t="s">
        <v>44</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3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37</v>
      </c>
      <c r="E69" s="2" t="s">
        <v>2504</v>
      </c>
      <c r="F69" s="2" t="s">
        <v>3285</v>
      </c>
      <c r="G69" s="2" t="s">
        <v>3437</v>
      </c>
      <c r="H69" s="43">
        <v>597</v>
      </c>
      <c r="I69" s="324" t="s">
        <v>43</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3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38</v>
      </c>
      <c r="E70" s="45" t="s">
        <v>2244</v>
      </c>
      <c r="F70" s="2" t="s">
        <v>2343</v>
      </c>
      <c r="G70" s="45" t="s">
        <v>3432</v>
      </c>
      <c r="H70" s="43">
        <v>598</v>
      </c>
      <c r="I70" s="324" t="s">
        <v>43</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3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38</v>
      </c>
      <c r="E71" s="2" t="s">
        <v>2245</v>
      </c>
      <c r="F71" s="2" t="s">
        <v>2343</v>
      </c>
      <c r="G71" s="2" t="s">
        <v>3433</v>
      </c>
      <c r="H71" s="43">
        <v>599</v>
      </c>
      <c r="I71" s="325" t="s">
        <v>44</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3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38</v>
      </c>
      <c r="E72" s="2" t="s">
        <v>2246</v>
      </c>
      <c r="F72" s="2" t="s">
        <v>2343</v>
      </c>
      <c r="G72" s="2" t="s">
        <v>3434</v>
      </c>
      <c r="H72" s="43">
        <v>600</v>
      </c>
      <c r="I72" s="325" t="s">
        <v>44</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3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38</v>
      </c>
      <c r="E73" s="2" t="s">
        <v>2247</v>
      </c>
      <c r="F73" s="2" t="s">
        <v>2343</v>
      </c>
      <c r="G73" s="2" t="s">
        <v>3435</v>
      </c>
      <c r="H73" s="43">
        <v>601</v>
      </c>
      <c r="I73" s="325" t="s">
        <v>44</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3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38</v>
      </c>
      <c r="E74" s="2" t="s">
        <v>2248</v>
      </c>
      <c r="F74" s="2" t="s">
        <v>2343</v>
      </c>
      <c r="G74" s="2" t="s">
        <v>3436</v>
      </c>
      <c r="H74" s="43">
        <v>602</v>
      </c>
      <c r="I74" s="324" t="s">
        <v>43</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3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38</v>
      </c>
      <c r="E75" s="2" t="s">
        <v>2505</v>
      </c>
      <c r="F75" s="2" t="s">
        <v>2343</v>
      </c>
      <c r="G75" s="2" t="s">
        <v>2505</v>
      </c>
      <c r="H75" s="43">
        <v>1656</v>
      </c>
      <c r="I75" s="325" t="s">
        <v>44</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3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38</v>
      </c>
      <c r="E76" s="2" t="s">
        <v>2504</v>
      </c>
      <c r="F76" s="2" t="s">
        <v>2343</v>
      </c>
      <c r="G76" s="2" t="s">
        <v>3437</v>
      </c>
      <c r="H76" s="43">
        <v>1657</v>
      </c>
      <c r="I76" s="324" t="s">
        <v>43</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3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39</v>
      </c>
      <c r="E77" s="45" t="s">
        <v>2244</v>
      </c>
      <c r="F77" s="2" t="s">
        <v>3282</v>
      </c>
      <c r="G77" s="45" t="s">
        <v>3432</v>
      </c>
      <c r="H77" s="43">
        <v>1658</v>
      </c>
      <c r="I77" s="325" t="s">
        <v>44</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3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39</v>
      </c>
      <c r="E78" s="2" t="s">
        <v>2245</v>
      </c>
      <c r="F78" s="2" t="s">
        <v>3282</v>
      </c>
      <c r="G78" s="2" t="s">
        <v>3433</v>
      </c>
      <c r="H78" s="43">
        <v>1659</v>
      </c>
      <c r="I78" s="325" t="s">
        <v>44</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3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39</v>
      </c>
      <c r="E79" s="2" t="s">
        <v>2246</v>
      </c>
      <c r="F79" s="2" t="s">
        <v>3282</v>
      </c>
      <c r="G79" s="2" t="s">
        <v>3434</v>
      </c>
      <c r="H79" s="43">
        <v>1660</v>
      </c>
      <c r="I79" s="325" t="s">
        <v>44</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3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39</v>
      </c>
      <c r="E80" s="2" t="s">
        <v>2247</v>
      </c>
      <c r="F80" s="2" t="s">
        <v>3282</v>
      </c>
      <c r="G80" s="2" t="s">
        <v>3435</v>
      </c>
      <c r="H80" s="43">
        <v>1661</v>
      </c>
      <c r="I80" s="325" t="s">
        <v>44</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3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39</v>
      </c>
      <c r="E81" s="2" t="s">
        <v>2248</v>
      </c>
      <c r="F81" s="2" t="s">
        <v>3282</v>
      </c>
      <c r="G81" s="2" t="s">
        <v>3436</v>
      </c>
      <c r="H81" s="43">
        <v>1662</v>
      </c>
      <c r="I81" s="325" t="s">
        <v>44</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3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39</v>
      </c>
      <c r="E82" s="2" t="s">
        <v>2505</v>
      </c>
      <c r="F82" s="2" t="s">
        <v>3282</v>
      </c>
      <c r="G82" s="2" t="s">
        <v>2505</v>
      </c>
      <c r="H82" s="43">
        <v>1663</v>
      </c>
      <c r="I82" s="325" t="s">
        <v>44</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3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39</v>
      </c>
      <c r="E83" s="2" t="s">
        <v>2504</v>
      </c>
      <c r="F83" s="2" t="s">
        <v>3282</v>
      </c>
      <c r="G83" s="2" t="s">
        <v>3437</v>
      </c>
      <c r="H83" s="43">
        <v>1664</v>
      </c>
      <c r="I83" s="325" t="s">
        <v>44</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3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40</v>
      </c>
      <c r="E84" s="45" t="s">
        <v>2244</v>
      </c>
      <c r="F84" s="2" t="s">
        <v>86</v>
      </c>
      <c r="G84" s="45" t="s">
        <v>3432</v>
      </c>
      <c r="H84" s="43">
        <v>1665</v>
      </c>
      <c r="I84" s="325" t="s">
        <v>44</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3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40</v>
      </c>
      <c r="E85" s="2" t="s">
        <v>2245</v>
      </c>
      <c r="F85" s="2" t="s">
        <v>86</v>
      </c>
      <c r="G85" s="2" t="s">
        <v>3433</v>
      </c>
      <c r="H85" s="43">
        <v>1666</v>
      </c>
      <c r="I85" s="325" t="s">
        <v>44</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3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40</v>
      </c>
      <c r="E86" s="2" t="s">
        <v>2246</v>
      </c>
      <c r="F86" s="2" t="s">
        <v>86</v>
      </c>
      <c r="G86" s="2" t="s">
        <v>3434</v>
      </c>
      <c r="H86" s="43">
        <v>1667</v>
      </c>
      <c r="I86" s="325" t="s">
        <v>44</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3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40</v>
      </c>
      <c r="E87" s="2" t="s">
        <v>2247</v>
      </c>
      <c r="F87" s="2" t="s">
        <v>86</v>
      </c>
      <c r="G87" s="2" t="s">
        <v>3435</v>
      </c>
      <c r="H87" s="43">
        <v>1668</v>
      </c>
      <c r="I87" s="325" t="s">
        <v>44</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3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40</v>
      </c>
      <c r="E88" s="2" t="s">
        <v>2248</v>
      </c>
      <c r="F88" s="2" t="s">
        <v>86</v>
      </c>
      <c r="G88" s="2" t="s">
        <v>3436</v>
      </c>
      <c r="H88" s="43">
        <v>1669</v>
      </c>
      <c r="I88" s="325" t="s">
        <v>44</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3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40</v>
      </c>
      <c r="E89" s="2" t="s">
        <v>2505</v>
      </c>
      <c r="F89" s="2" t="s">
        <v>86</v>
      </c>
      <c r="G89" s="2" t="s">
        <v>2505</v>
      </c>
      <c r="H89" s="43">
        <v>1670</v>
      </c>
      <c r="I89" s="325" t="s">
        <v>44</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3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40</v>
      </c>
      <c r="E90" s="2" t="s">
        <v>2504</v>
      </c>
      <c r="F90" s="2" t="s">
        <v>86</v>
      </c>
      <c r="G90" s="2" t="s">
        <v>3437</v>
      </c>
      <c r="H90" s="43">
        <v>1671</v>
      </c>
      <c r="I90" s="325" t="s">
        <v>44</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3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41</v>
      </c>
      <c r="E91" s="45" t="s">
        <v>2244</v>
      </c>
      <c r="F91" s="2" t="s">
        <v>3283</v>
      </c>
      <c r="G91" s="45" t="s">
        <v>3432</v>
      </c>
      <c r="H91" s="43">
        <v>1672</v>
      </c>
      <c r="I91" s="325" t="s">
        <v>44</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3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41</v>
      </c>
      <c r="E92" s="2" t="s">
        <v>2245</v>
      </c>
      <c r="F92" s="2" t="s">
        <v>3283</v>
      </c>
      <c r="G92" s="2" t="s">
        <v>3433</v>
      </c>
      <c r="H92" s="43">
        <v>1673</v>
      </c>
      <c r="I92" s="325" t="s">
        <v>44</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3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41</v>
      </c>
      <c r="E93" s="2" t="s">
        <v>2246</v>
      </c>
      <c r="F93" s="2" t="s">
        <v>3283</v>
      </c>
      <c r="G93" s="2" t="s">
        <v>3434</v>
      </c>
      <c r="H93" s="43">
        <v>1674</v>
      </c>
      <c r="I93" s="325" t="s">
        <v>44</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3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41</v>
      </c>
      <c r="E94" s="2" t="s">
        <v>2247</v>
      </c>
      <c r="F94" s="2" t="s">
        <v>3283</v>
      </c>
      <c r="G94" s="2" t="s">
        <v>3435</v>
      </c>
      <c r="H94" s="43">
        <v>1675</v>
      </c>
      <c r="I94" s="325" t="s">
        <v>44</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3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41</v>
      </c>
      <c r="E95" s="2" t="s">
        <v>2248</v>
      </c>
      <c r="F95" s="2" t="s">
        <v>3283</v>
      </c>
      <c r="G95" s="2" t="s">
        <v>3436</v>
      </c>
      <c r="H95" s="43">
        <v>1676</v>
      </c>
      <c r="I95" s="325" t="s">
        <v>44</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3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41</v>
      </c>
      <c r="E96" s="2" t="s">
        <v>2505</v>
      </c>
      <c r="F96" s="2" t="s">
        <v>3283</v>
      </c>
      <c r="G96" s="2" t="s">
        <v>2505</v>
      </c>
      <c r="H96" s="43">
        <v>1677</v>
      </c>
      <c r="I96" s="325" t="s">
        <v>44</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3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41</v>
      </c>
      <c r="E97" s="2" t="s">
        <v>2504</v>
      </c>
      <c r="F97" s="2" t="s">
        <v>3283</v>
      </c>
      <c r="G97" s="2" t="s">
        <v>3437</v>
      </c>
      <c r="H97" s="43">
        <v>1678</v>
      </c>
      <c r="I97" s="325" t="s">
        <v>44</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3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112</v>
      </c>
      <c r="E98" s="45" t="s">
        <v>2244</v>
      </c>
      <c r="F98" s="2" t="s">
        <v>142</v>
      </c>
      <c r="G98" s="45" t="s">
        <v>3432</v>
      </c>
      <c r="H98" s="43">
        <v>1679</v>
      </c>
      <c r="I98" s="324" t="s">
        <v>43</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3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112</v>
      </c>
      <c r="E99" s="2" t="s">
        <v>2245</v>
      </c>
      <c r="F99" s="2" t="s">
        <v>142</v>
      </c>
      <c r="G99" s="2" t="s">
        <v>3433</v>
      </c>
      <c r="H99" s="43">
        <v>1680</v>
      </c>
      <c r="I99" s="325" t="s">
        <v>44</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3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112</v>
      </c>
      <c r="E100" s="2" t="s">
        <v>2246</v>
      </c>
      <c r="F100" s="2" t="s">
        <v>142</v>
      </c>
      <c r="G100" s="2" t="s">
        <v>3434</v>
      </c>
      <c r="H100" s="43">
        <v>1681</v>
      </c>
      <c r="I100" s="325" t="s">
        <v>44</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3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112</v>
      </c>
      <c r="E101" s="2" t="s">
        <v>2247</v>
      </c>
      <c r="F101" s="2" t="s">
        <v>142</v>
      </c>
      <c r="G101" s="2" t="s">
        <v>3435</v>
      </c>
      <c r="H101" s="43">
        <v>1682</v>
      </c>
      <c r="I101" s="325" t="s">
        <v>44</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3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112</v>
      </c>
      <c r="E102" s="2" t="s">
        <v>2248</v>
      </c>
      <c r="F102" s="2" t="s">
        <v>142</v>
      </c>
      <c r="G102" s="2" t="s">
        <v>3436</v>
      </c>
      <c r="H102" s="43">
        <v>1683</v>
      </c>
      <c r="I102" s="324" t="s">
        <v>43</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3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112</v>
      </c>
      <c r="E103" s="2" t="s">
        <v>2505</v>
      </c>
      <c r="F103" s="2" t="s">
        <v>142</v>
      </c>
      <c r="G103" s="2" t="s">
        <v>2505</v>
      </c>
      <c r="H103" s="43">
        <v>1684</v>
      </c>
      <c r="I103" s="325" t="s">
        <v>44</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3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112</v>
      </c>
      <c r="E104" s="2" t="s">
        <v>2504</v>
      </c>
      <c r="F104" s="2" t="s">
        <v>142</v>
      </c>
      <c r="G104" s="2" t="s">
        <v>3437</v>
      </c>
      <c r="H104" s="43">
        <v>1685</v>
      </c>
      <c r="I104" s="324" t="s">
        <v>43</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3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3427</v>
      </c>
      <c r="D105" s="45" t="s">
        <v>37</v>
      </c>
      <c r="E105" s="45" t="s">
        <v>2244</v>
      </c>
      <c r="F105" s="2" t="s">
        <v>3443</v>
      </c>
      <c r="G105" s="45" t="s">
        <v>3432</v>
      </c>
      <c r="H105" s="43">
        <v>1686</v>
      </c>
      <c r="I105" s="324" t="s">
        <v>43</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5" customHeight="1" x14ac:dyDescent="0.3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37</v>
      </c>
      <c r="E106" s="2" t="s">
        <v>2245</v>
      </c>
      <c r="F106" s="2" t="s">
        <v>3443</v>
      </c>
      <c r="G106" s="2" t="s">
        <v>3433</v>
      </c>
      <c r="H106" s="43">
        <v>1687</v>
      </c>
      <c r="I106" s="324" t="s">
        <v>43</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3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37</v>
      </c>
      <c r="E107" s="2" t="s">
        <v>2246</v>
      </c>
      <c r="F107" s="2" t="s">
        <v>3443</v>
      </c>
      <c r="G107" s="2" t="s">
        <v>3434</v>
      </c>
      <c r="H107" s="43">
        <v>1688</v>
      </c>
      <c r="I107" s="325" t="s">
        <v>44</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3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37</v>
      </c>
      <c r="E108" s="2" t="s">
        <v>2247</v>
      </c>
      <c r="F108" s="2" t="s">
        <v>3443</v>
      </c>
      <c r="G108" s="2" t="s">
        <v>3435</v>
      </c>
      <c r="H108" s="43">
        <v>1689</v>
      </c>
      <c r="I108" s="325" t="s">
        <v>44</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3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37</v>
      </c>
      <c r="E109" s="2" t="s">
        <v>2248</v>
      </c>
      <c r="F109" s="2" t="s">
        <v>3443</v>
      </c>
      <c r="G109" s="2" t="s">
        <v>3436</v>
      </c>
      <c r="H109" s="43">
        <v>1690</v>
      </c>
      <c r="I109" s="325" t="s">
        <v>43</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3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37</v>
      </c>
      <c r="E110" s="2" t="s">
        <v>2505</v>
      </c>
      <c r="F110" s="2" t="s">
        <v>3443</v>
      </c>
      <c r="G110" s="2" t="s">
        <v>2505</v>
      </c>
      <c r="H110" s="43">
        <v>1691</v>
      </c>
      <c r="I110" s="324" t="s">
        <v>43</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3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37</v>
      </c>
      <c r="E111" s="2" t="s">
        <v>2504</v>
      </c>
      <c r="F111" s="2" t="s">
        <v>3443</v>
      </c>
      <c r="G111" s="2" t="s">
        <v>3437</v>
      </c>
      <c r="H111" s="43">
        <v>1692</v>
      </c>
      <c r="I111" s="325" t="s">
        <v>43</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3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38</v>
      </c>
      <c r="E112" s="45" t="s">
        <v>2244</v>
      </c>
      <c r="F112" s="2" t="s">
        <v>3440</v>
      </c>
      <c r="G112" s="45" t="s">
        <v>3432</v>
      </c>
      <c r="H112" s="43">
        <v>1693</v>
      </c>
      <c r="I112" s="324" t="s">
        <v>43</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3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38</v>
      </c>
      <c r="E113" s="2" t="s">
        <v>2245</v>
      </c>
      <c r="F113" s="2" t="s">
        <v>3440</v>
      </c>
      <c r="G113" s="2" t="s">
        <v>3433</v>
      </c>
      <c r="H113" s="43">
        <v>1694</v>
      </c>
      <c r="I113" s="325" t="s">
        <v>44</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3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38</v>
      </c>
      <c r="E114" s="2" t="s">
        <v>2246</v>
      </c>
      <c r="F114" s="2" t="s">
        <v>3440</v>
      </c>
      <c r="G114" s="2" t="s">
        <v>3434</v>
      </c>
      <c r="H114" s="43">
        <v>1695</v>
      </c>
      <c r="I114" s="325" t="s">
        <v>44</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3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38</v>
      </c>
      <c r="E115" s="2" t="s">
        <v>2247</v>
      </c>
      <c r="F115" s="2" t="s">
        <v>3440</v>
      </c>
      <c r="G115" s="2" t="s">
        <v>3435</v>
      </c>
      <c r="H115" s="43">
        <v>1696</v>
      </c>
      <c r="I115" s="325" t="s">
        <v>44</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3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38</v>
      </c>
      <c r="E116" s="2" t="s">
        <v>2248</v>
      </c>
      <c r="F116" s="2" t="s">
        <v>3440</v>
      </c>
      <c r="G116" s="2" t="s">
        <v>3436</v>
      </c>
      <c r="H116" s="43">
        <v>1697</v>
      </c>
      <c r="I116" s="324" t="s">
        <v>43</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3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38</v>
      </c>
      <c r="E117" s="2" t="s">
        <v>2505</v>
      </c>
      <c r="F117" s="2" t="s">
        <v>3440</v>
      </c>
      <c r="G117" s="2" t="s">
        <v>2505</v>
      </c>
      <c r="H117" s="43">
        <v>1698</v>
      </c>
      <c r="I117" s="325" t="s">
        <v>44</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3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38</v>
      </c>
      <c r="E118" s="2" t="s">
        <v>2504</v>
      </c>
      <c r="F118" s="2" t="s">
        <v>3440</v>
      </c>
      <c r="G118" s="2" t="s">
        <v>3437</v>
      </c>
      <c r="H118" s="43">
        <v>1699</v>
      </c>
      <c r="I118" s="324" t="s">
        <v>43</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3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39</v>
      </c>
      <c r="E119" s="45" t="s">
        <v>2244</v>
      </c>
      <c r="F119" s="2" t="s">
        <v>3282</v>
      </c>
      <c r="G119" s="45" t="s">
        <v>3432</v>
      </c>
      <c r="H119" s="43">
        <v>1700</v>
      </c>
      <c r="I119" s="325" t="s">
        <v>44</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3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39</v>
      </c>
      <c r="E120" s="2" t="s">
        <v>2245</v>
      </c>
      <c r="F120" s="2" t="s">
        <v>3282</v>
      </c>
      <c r="G120" s="2" t="s">
        <v>3433</v>
      </c>
      <c r="H120" s="43">
        <v>1701</v>
      </c>
      <c r="I120" s="325" t="s">
        <v>44</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3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39</v>
      </c>
      <c r="E121" s="2" t="s">
        <v>2246</v>
      </c>
      <c r="F121" s="2" t="s">
        <v>3282</v>
      </c>
      <c r="G121" s="2" t="s">
        <v>3434</v>
      </c>
      <c r="H121" s="43">
        <v>1702</v>
      </c>
      <c r="I121" s="325" t="s">
        <v>44</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3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39</v>
      </c>
      <c r="E122" s="2" t="s">
        <v>2247</v>
      </c>
      <c r="F122" s="2" t="s">
        <v>3282</v>
      </c>
      <c r="G122" s="2" t="s">
        <v>3435</v>
      </c>
      <c r="H122" s="43">
        <v>1703</v>
      </c>
      <c r="I122" s="325" t="s">
        <v>44</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3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39</v>
      </c>
      <c r="E123" s="2" t="s">
        <v>2248</v>
      </c>
      <c r="F123" s="2" t="s">
        <v>3282</v>
      </c>
      <c r="G123" s="2" t="s">
        <v>3436</v>
      </c>
      <c r="H123" s="43">
        <v>1704</v>
      </c>
      <c r="I123" s="325" t="s">
        <v>44</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3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39</v>
      </c>
      <c r="E124" s="2" t="s">
        <v>2505</v>
      </c>
      <c r="F124" s="2" t="s">
        <v>3282</v>
      </c>
      <c r="G124" s="2" t="s">
        <v>2505</v>
      </c>
      <c r="H124" s="43">
        <v>1705</v>
      </c>
      <c r="I124" s="325" t="s">
        <v>44</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3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39</v>
      </c>
      <c r="E125" s="2" t="s">
        <v>2504</v>
      </c>
      <c r="F125" s="2" t="s">
        <v>3282</v>
      </c>
      <c r="G125" s="2" t="s">
        <v>3437</v>
      </c>
      <c r="H125" s="43">
        <v>1706</v>
      </c>
      <c r="I125" s="325" t="s">
        <v>44</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3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40</v>
      </c>
      <c r="E126" s="45" t="s">
        <v>2244</v>
      </c>
      <c r="F126" s="2" t="s">
        <v>86</v>
      </c>
      <c r="G126" s="45" t="s">
        <v>3432</v>
      </c>
      <c r="H126" s="43">
        <v>1707</v>
      </c>
      <c r="I126" s="325" t="s">
        <v>44</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3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40</v>
      </c>
      <c r="E127" s="2" t="s">
        <v>2245</v>
      </c>
      <c r="F127" s="2" t="s">
        <v>86</v>
      </c>
      <c r="G127" s="2" t="s">
        <v>3433</v>
      </c>
      <c r="H127" s="43">
        <v>1708</v>
      </c>
      <c r="I127" s="325" t="s">
        <v>44</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3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40</v>
      </c>
      <c r="E128" s="2" t="s">
        <v>2246</v>
      </c>
      <c r="F128" s="2" t="s">
        <v>86</v>
      </c>
      <c r="G128" s="2" t="s">
        <v>3434</v>
      </c>
      <c r="H128" s="43">
        <v>1709</v>
      </c>
      <c r="I128" s="325" t="s">
        <v>44</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3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40</v>
      </c>
      <c r="E129" s="2" t="s">
        <v>2247</v>
      </c>
      <c r="F129" s="2" t="s">
        <v>86</v>
      </c>
      <c r="G129" s="2" t="s">
        <v>3435</v>
      </c>
      <c r="H129" s="43">
        <v>1710</v>
      </c>
      <c r="I129" s="325" t="s">
        <v>44</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3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40</v>
      </c>
      <c r="E130" s="2" t="s">
        <v>2248</v>
      </c>
      <c r="F130" s="2" t="s">
        <v>86</v>
      </c>
      <c r="G130" s="2" t="s">
        <v>3436</v>
      </c>
      <c r="H130" s="43">
        <v>1711</v>
      </c>
      <c r="I130" s="325" t="s">
        <v>44</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3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40</v>
      </c>
      <c r="E131" s="2" t="s">
        <v>2505</v>
      </c>
      <c r="F131" s="2" t="s">
        <v>86</v>
      </c>
      <c r="G131" s="2" t="s">
        <v>2505</v>
      </c>
      <c r="H131" s="43">
        <v>1712</v>
      </c>
      <c r="I131" s="325" t="s">
        <v>44</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3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40</v>
      </c>
      <c r="E132" s="2" t="s">
        <v>2504</v>
      </c>
      <c r="F132" s="2" t="s">
        <v>86</v>
      </c>
      <c r="G132" s="2" t="s">
        <v>3437</v>
      </c>
      <c r="H132" s="43">
        <v>1713</v>
      </c>
      <c r="I132" s="325" t="s">
        <v>44</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3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41</v>
      </c>
      <c r="E133" s="45" t="s">
        <v>2244</v>
      </c>
      <c r="F133" s="2" t="s">
        <v>3284</v>
      </c>
      <c r="G133" s="45" t="s">
        <v>3432</v>
      </c>
      <c r="H133" s="43">
        <v>1714</v>
      </c>
      <c r="I133" s="325" t="s">
        <v>44</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3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41</v>
      </c>
      <c r="E134" s="2" t="s">
        <v>2245</v>
      </c>
      <c r="F134" s="2" t="s">
        <v>3284</v>
      </c>
      <c r="G134" s="2" t="s">
        <v>3433</v>
      </c>
      <c r="H134" s="43">
        <v>1715</v>
      </c>
      <c r="I134" s="325" t="s">
        <v>44</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3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41</v>
      </c>
      <c r="E135" s="2" t="s">
        <v>2246</v>
      </c>
      <c r="F135" s="2" t="s">
        <v>3284</v>
      </c>
      <c r="G135" s="2" t="s">
        <v>3434</v>
      </c>
      <c r="H135" s="43">
        <v>1716</v>
      </c>
      <c r="I135" s="325" t="s">
        <v>44</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3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41</v>
      </c>
      <c r="E136" s="2" t="s">
        <v>2247</v>
      </c>
      <c r="F136" s="2" t="s">
        <v>3284</v>
      </c>
      <c r="G136" s="2" t="s">
        <v>3435</v>
      </c>
      <c r="H136" s="43">
        <v>1717</v>
      </c>
      <c r="I136" s="325" t="s">
        <v>44</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3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41</v>
      </c>
      <c r="E137" s="2" t="s">
        <v>2248</v>
      </c>
      <c r="F137" s="2" t="s">
        <v>3284</v>
      </c>
      <c r="G137" s="2" t="s">
        <v>3436</v>
      </c>
      <c r="H137" s="43">
        <v>1718</v>
      </c>
      <c r="I137" s="325" t="s">
        <v>44</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3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41</v>
      </c>
      <c r="E138" s="2" t="s">
        <v>2505</v>
      </c>
      <c r="F138" s="2" t="s">
        <v>3284</v>
      </c>
      <c r="G138" s="2" t="s">
        <v>2505</v>
      </c>
      <c r="H138" s="43">
        <v>1719</v>
      </c>
      <c r="I138" s="325" t="s">
        <v>44</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3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41</v>
      </c>
      <c r="E139" s="2" t="s">
        <v>2504</v>
      </c>
      <c r="F139" s="2" t="s">
        <v>3284</v>
      </c>
      <c r="G139" s="2" t="s">
        <v>3437</v>
      </c>
      <c r="H139" s="43">
        <v>1720</v>
      </c>
      <c r="I139" s="325" t="s">
        <v>44</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3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112</v>
      </c>
      <c r="E140" s="45" t="s">
        <v>2244</v>
      </c>
      <c r="F140" s="2" t="s">
        <v>142</v>
      </c>
      <c r="G140" s="45" t="s">
        <v>3432</v>
      </c>
      <c r="H140" s="43">
        <v>1721</v>
      </c>
      <c r="I140" s="325" t="s">
        <v>44</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3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112</v>
      </c>
      <c r="E141" s="2" t="s">
        <v>2245</v>
      </c>
      <c r="F141" s="2" t="s">
        <v>142</v>
      </c>
      <c r="G141" s="2" t="s">
        <v>3433</v>
      </c>
      <c r="H141" s="43">
        <v>1722</v>
      </c>
      <c r="I141" s="325" t="s">
        <v>44</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3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112</v>
      </c>
      <c r="E142" s="2" t="s">
        <v>2246</v>
      </c>
      <c r="F142" s="2" t="s">
        <v>142</v>
      </c>
      <c r="G142" s="2" t="s">
        <v>3434</v>
      </c>
      <c r="H142" s="43">
        <v>1723</v>
      </c>
      <c r="I142" s="325" t="s">
        <v>44</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3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112</v>
      </c>
      <c r="E143" s="2" t="s">
        <v>2247</v>
      </c>
      <c r="F143" s="2" t="s">
        <v>142</v>
      </c>
      <c r="G143" s="2" t="s">
        <v>3435</v>
      </c>
      <c r="H143" s="43">
        <v>1724</v>
      </c>
      <c r="I143" s="325" t="s">
        <v>44</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3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112</v>
      </c>
      <c r="E144" s="2" t="s">
        <v>2248</v>
      </c>
      <c r="F144" s="2" t="s">
        <v>142</v>
      </c>
      <c r="G144" s="2" t="s">
        <v>3436</v>
      </c>
      <c r="H144" s="43">
        <v>1725</v>
      </c>
      <c r="I144" s="325" t="s">
        <v>44</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3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112</v>
      </c>
      <c r="E145" s="2" t="s">
        <v>2505</v>
      </c>
      <c r="F145" s="2" t="s">
        <v>142</v>
      </c>
      <c r="G145" s="2" t="s">
        <v>2505</v>
      </c>
      <c r="H145" s="43">
        <v>1726</v>
      </c>
      <c r="I145" s="325" t="s">
        <v>44</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3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112</v>
      </c>
      <c r="E146" s="2" t="s">
        <v>2504</v>
      </c>
      <c r="F146" s="2" t="s">
        <v>142</v>
      </c>
      <c r="G146" s="2" t="s">
        <v>3437</v>
      </c>
      <c r="H146" s="43">
        <v>1727</v>
      </c>
      <c r="I146" s="325" t="s">
        <v>44</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3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111</v>
      </c>
      <c r="D147" s="45"/>
      <c r="E147" s="45"/>
      <c r="F147" s="45"/>
      <c r="G147" s="45"/>
      <c r="H147" s="43">
        <v>1</v>
      </c>
      <c r="I147" s="324" t="s">
        <v>43</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3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297</v>
      </c>
      <c r="D148" s="45" t="s">
        <v>45</v>
      </c>
      <c r="E148" s="45" t="s">
        <v>37</v>
      </c>
      <c r="F148" s="45" t="s">
        <v>84</v>
      </c>
      <c r="G148" s="2" t="s">
        <v>3285</v>
      </c>
      <c r="H148" s="43">
        <v>362</v>
      </c>
      <c r="I148" s="325" t="s">
        <v>43</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3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42</v>
      </c>
      <c r="E149" s="45" t="s">
        <v>37</v>
      </c>
      <c r="F149" s="45" t="s">
        <v>85</v>
      </c>
      <c r="G149" s="2" t="s">
        <v>3443</v>
      </c>
      <c r="H149" s="43">
        <v>363</v>
      </c>
      <c r="I149" s="325" t="s">
        <v>43</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3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45</v>
      </c>
      <c r="E150" s="45" t="s">
        <v>38</v>
      </c>
      <c r="F150" s="45" t="s">
        <v>84</v>
      </c>
      <c r="G150" s="2" t="s">
        <v>2343</v>
      </c>
      <c r="H150" s="43">
        <v>364</v>
      </c>
      <c r="I150" s="325" t="s">
        <v>43</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3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42</v>
      </c>
      <c r="E151" s="45" t="s">
        <v>38</v>
      </c>
      <c r="F151" s="45" t="s">
        <v>85</v>
      </c>
      <c r="G151" s="2" t="s">
        <v>3440</v>
      </c>
      <c r="H151" s="43">
        <v>365</v>
      </c>
      <c r="I151" s="325" t="s">
        <v>43</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3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45</v>
      </c>
      <c r="E152" s="45" t="s">
        <v>39</v>
      </c>
      <c r="F152" s="45" t="s">
        <v>84</v>
      </c>
      <c r="G152" s="2" t="s">
        <v>3282</v>
      </c>
      <c r="H152" s="43">
        <v>366</v>
      </c>
      <c r="I152" s="325" t="s">
        <v>43</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3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42</v>
      </c>
      <c r="E153" s="45" t="s">
        <v>39</v>
      </c>
      <c r="F153" s="45" t="s">
        <v>85</v>
      </c>
      <c r="G153" s="2" t="s">
        <v>3282</v>
      </c>
      <c r="H153" s="43">
        <v>367</v>
      </c>
      <c r="I153" s="325" t="s">
        <v>43</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3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45</v>
      </c>
      <c r="E154" s="45" t="s">
        <v>40</v>
      </c>
      <c r="F154" s="45" t="s">
        <v>84</v>
      </c>
      <c r="G154" s="2" t="s">
        <v>86</v>
      </c>
      <c r="H154" s="43">
        <v>368</v>
      </c>
      <c r="I154" s="325" t="s">
        <v>43</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3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42</v>
      </c>
      <c r="E155" s="45" t="s">
        <v>40</v>
      </c>
      <c r="F155" s="45" t="s">
        <v>85</v>
      </c>
      <c r="G155" s="2" t="s">
        <v>86</v>
      </c>
      <c r="H155" s="43">
        <v>369</v>
      </c>
      <c r="I155" s="325" t="s">
        <v>43</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3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45</v>
      </c>
      <c r="E156" s="45" t="s">
        <v>41</v>
      </c>
      <c r="F156" s="45" t="s">
        <v>84</v>
      </c>
      <c r="G156" s="2" t="s">
        <v>3283</v>
      </c>
      <c r="H156" s="43">
        <v>370</v>
      </c>
      <c r="I156" s="325" t="s">
        <v>43</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3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42</v>
      </c>
      <c r="E157" s="45" t="s">
        <v>41</v>
      </c>
      <c r="F157" s="45" t="s">
        <v>85</v>
      </c>
      <c r="G157" s="2" t="s">
        <v>3284</v>
      </c>
      <c r="H157" s="43">
        <v>371</v>
      </c>
      <c r="I157" s="325" t="s">
        <v>43</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3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45</v>
      </c>
      <c r="E158" s="45" t="s">
        <v>112</v>
      </c>
      <c r="F158" s="45" t="s">
        <v>84</v>
      </c>
      <c r="G158" s="2" t="s">
        <v>142</v>
      </c>
      <c r="H158" s="43">
        <v>372</v>
      </c>
      <c r="I158" s="325" t="s">
        <v>43</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3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42</v>
      </c>
      <c r="E159" s="45" t="s">
        <v>112</v>
      </c>
      <c r="F159" s="45" t="s">
        <v>85</v>
      </c>
      <c r="G159" s="2" t="s">
        <v>142</v>
      </c>
      <c r="H159" s="43">
        <v>373</v>
      </c>
      <c r="I159" s="325" t="s">
        <v>44</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3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464</v>
      </c>
      <c r="D160" s="45"/>
      <c r="E160" s="45"/>
      <c r="F160" s="45"/>
      <c r="G160" s="45"/>
      <c r="H160" s="47">
        <v>190</v>
      </c>
      <c r="I160" s="324" t="s">
        <v>43</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3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3650</v>
      </c>
      <c r="D161" s="45"/>
      <c r="E161" s="45"/>
      <c r="F161" s="45"/>
      <c r="G161" s="45"/>
      <c r="H161" s="47">
        <v>2284</v>
      </c>
      <c r="I161" s="324" t="s">
        <v>43</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3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2982</v>
      </c>
      <c r="D162" s="45" t="s">
        <v>45</v>
      </c>
      <c r="E162" s="45" t="s">
        <v>37</v>
      </c>
      <c r="F162" s="45" t="s">
        <v>84</v>
      </c>
      <c r="G162" s="2" t="s">
        <v>3285</v>
      </c>
      <c r="H162" s="43">
        <v>848</v>
      </c>
      <c r="I162" s="324" t="s">
        <v>43</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3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45</v>
      </c>
      <c r="E163" s="45" t="s">
        <v>38</v>
      </c>
      <c r="F163" s="45" t="s">
        <v>84</v>
      </c>
      <c r="G163" s="2" t="s">
        <v>2343</v>
      </c>
      <c r="H163" s="43">
        <v>849</v>
      </c>
      <c r="I163" s="325" t="s">
        <v>44</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3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45</v>
      </c>
      <c r="E164" s="45" t="s">
        <v>39</v>
      </c>
      <c r="F164" s="45" t="s">
        <v>84</v>
      </c>
      <c r="G164" s="2" t="s">
        <v>3282</v>
      </c>
      <c r="H164" s="43">
        <v>850</v>
      </c>
      <c r="I164" s="324" t="s">
        <v>43</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3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45</v>
      </c>
      <c r="E165" s="45" t="s">
        <v>40</v>
      </c>
      <c r="F165" s="45" t="s">
        <v>84</v>
      </c>
      <c r="G165" s="45" t="s">
        <v>86</v>
      </c>
      <c r="H165" s="43">
        <v>851</v>
      </c>
      <c r="I165" s="325" t="s">
        <v>44</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3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45</v>
      </c>
      <c r="E166" s="45" t="s">
        <v>41</v>
      </c>
      <c r="F166" s="45" t="s">
        <v>84</v>
      </c>
      <c r="G166" s="2" t="s">
        <v>3283</v>
      </c>
      <c r="H166" s="43">
        <v>852</v>
      </c>
      <c r="I166" s="325" t="s">
        <v>44</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3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45</v>
      </c>
      <c r="E167" s="45" t="s">
        <v>112</v>
      </c>
      <c r="F167" s="45" t="s">
        <v>84</v>
      </c>
      <c r="G167" s="45" t="s">
        <v>142</v>
      </c>
      <c r="H167" s="43">
        <v>853</v>
      </c>
      <c r="I167" s="325" t="s">
        <v>44</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3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42</v>
      </c>
      <c r="E168" s="45" t="s">
        <v>37</v>
      </c>
      <c r="F168" s="45" t="s">
        <v>85</v>
      </c>
      <c r="G168" s="2" t="s">
        <v>3443</v>
      </c>
      <c r="H168" s="43">
        <v>854</v>
      </c>
      <c r="I168" s="325" t="s">
        <v>44</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3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42</v>
      </c>
      <c r="E169" s="45" t="s">
        <v>38</v>
      </c>
      <c r="F169" s="45" t="s">
        <v>85</v>
      </c>
      <c r="G169" s="2" t="s">
        <v>3440</v>
      </c>
      <c r="H169" s="43">
        <v>855</v>
      </c>
      <c r="I169" s="324" t="s">
        <v>43</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3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42</v>
      </c>
      <c r="E170" s="45" t="s">
        <v>39</v>
      </c>
      <c r="F170" s="45" t="s">
        <v>85</v>
      </c>
      <c r="G170" s="2" t="s">
        <v>3282</v>
      </c>
      <c r="H170" s="43">
        <v>856</v>
      </c>
      <c r="I170" s="325" t="s">
        <v>44</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3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42</v>
      </c>
      <c r="E171" s="45" t="s">
        <v>40</v>
      </c>
      <c r="F171" s="45" t="s">
        <v>85</v>
      </c>
      <c r="G171" s="45" t="s">
        <v>86</v>
      </c>
      <c r="H171" s="43">
        <v>857</v>
      </c>
      <c r="I171" s="325" t="s">
        <v>43</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3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42</v>
      </c>
      <c r="E172" s="45" t="s">
        <v>41</v>
      </c>
      <c r="F172" s="45" t="s">
        <v>85</v>
      </c>
      <c r="G172" s="2" t="s">
        <v>3284</v>
      </c>
      <c r="H172" s="43">
        <v>858</v>
      </c>
      <c r="I172" s="325" t="s">
        <v>44</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3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42</v>
      </c>
      <c r="E173" s="45" t="s">
        <v>112</v>
      </c>
      <c r="F173" s="45" t="s">
        <v>85</v>
      </c>
      <c r="G173" s="45" t="s">
        <v>142</v>
      </c>
      <c r="H173" s="43">
        <v>859</v>
      </c>
      <c r="I173" s="325" t="s">
        <v>44</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3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3842</v>
      </c>
      <c r="D174" s="45" t="s">
        <v>45</v>
      </c>
      <c r="E174" s="45" t="s">
        <v>37</v>
      </c>
      <c r="F174" s="45" t="s">
        <v>84</v>
      </c>
      <c r="G174" s="2" t="s">
        <v>3285</v>
      </c>
      <c r="H174" s="47">
        <v>186</v>
      </c>
      <c r="I174" s="324" t="s">
        <v>43</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3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42</v>
      </c>
      <c r="E175" s="2" t="s">
        <v>37</v>
      </c>
      <c r="F175" s="2" t="s">
        <v>85</v>
      </c>
      <c r="G175" s="2" t="s">
        <v>3443</v>
      </c>
      <c r="H175" s="47">
        <v>203</v>
      </c>
      <c r="I175" s="325" t="s">
        <v>43</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3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9">C$174</f>
        <v>Additional Minimum Required ZEV Sales Percentage for Model Region</v>
      </c>
      <c r="D176" s="2" t="s">
        <v>45</v>
      </c>
      <c r="E176" s="2" t="s">
        <v>38</v>
      </c>
      <c r="F176" s="2" t="s">
        <v>84</v>
      </c>
      <c r="G176" s="2" t="s">
        <v>2343</v>
      </c>
      <c r="H176" s="47">
        <v>187</v>
      </c>
      <c r="I176" s="324" t="s">
        <v>43</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3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9"/>
        <v>Additional Minimum Required ZEV Sales Percentage for Model Region</v>
      </c>
      <c r="D177" s="2" t="s">
        <v>42</v>
      </c>
      <c r="E177" s="2" t="s">
        <v>38</v>
      </c>
      <c r="F177" s="2" t="s">
        <v>85</v>
      </c>
      <c r="G177" s="2" t="s">
        <v>3440</v>
      </c>
      <c r="H177" s="47">
        <v>191</v>
      </c>
      <c r="I177" s="324" t="s">
        <v>43</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3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9"/>
        <v>Additional Minimum Required ZEV Sales Percentage for Model Region</v>
      </c>
      <c r="D178" s="2" t="s">
        <v>45</v>
      </c>
      <c r="E178" s="2" t="s">
        <v>39</v>
      </c>
      <c r="F178" s="2" t="s">
        <v>84</v>
      </c>
      <c r="G178" s="2" t="s">
        <v>3282</v>
      </c>
      <c r="H178" s="47">
        <v>496</v>
      </c>
      <c r="I178" s="324" t="s">
        <v>44</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3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9"/>
        <v>Additional Minimum Required ZEV Sales Percentage for Model Region</v>
      </c>
      <c r="D179" s="2" t="s">
        <v>42</v>
      </c>
      <c r="E179" s="2" t="s">
        <v>39</v>
      </c>
      <c r="F179" s="2" t="s">
        <v>85</v>
      </c>
      <c r="G179" s="2" t="s">
        <v>3282</v>
      </c>
      <c r="H179" s="47">
        <v>497</v>
      </c>
      <c r="I179" s="324" t="s">
        <v>44</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3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9"/>
        <v>Additional Minimum Required ZEV Sales Percentage for Model Region</v>
      </c>
      <c r="D180" s="2" t="s">
        <v>45</v>
      </c>
      <c r="E180" s="2" t="s">
        <v>40</v>
      </c>
      <c r="F180" s="2" t="s">
        <v>84</v>
      </c>
      <c r="G180" s="2" t="s">
        <v>86</v>
      </c>
      <c r="H180" s="47">
        <v>498</v>
      </c>
      <c r="I180" s="324" t="s">
        <v>44</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3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9"/>
        <v>Additional Minimum Required ZEV Sales Percentage for Model Region</v>
      </c>
      <c r="D181" s="2" t="s">
        <v>42</v>
      </c>
      <c r="E181" s="2" t="s">
        <v>40</v>
      </c>
      <c r="F181" s="2" t="s">
        <v>85</v>
      </c>
      <c r="G181" s="2" t="s">
        <v>86</v>
      </c>
      <c r="H181" s="47">
        <v>499</v>
      </c>
      <c r="I181" s="324" t="s">
        <v>44</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3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9"/>
        <v>Additional Minimum Required ZEV Sales Percentage for Model Region</v>
      </c>
      <c r="D182" s="2" t="s">
        <v>45</v>
      </c>
      <c r="E182" s="2" t="s">
        <v>41</v>
      </c>
      <c r="F182" s="2" t="s">
        <v>84</v>
      </c>
      <c r="G182" s="2" t="s">
        <v>3283</v>
      </c>
      <c r="H182" s="47">
        <v>500</v>
      </c>
      <c r="I182" s="324" t="s">
        <v>44</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3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9"/>
        <v>Additional Minimum Required ZEV Sales Percentage for Model Region</v>
      </c>
      <c r="D183" s="2" t="s">
        <v>42</v>
      </c>
      <c r="E183" s="2" t="s">
        <v>41</v>
      </c>
      <c r="F183" s="2" t="s">
        <v>85</v>
      </c>
      <c r="G183" s="2" t="s">
        <v>3284</v>
      </c>
      <c r="H183" s="47">
        <v>501</v>
      </c>
      <c r="I183" s="324" t="s">
        <v>44</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3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9"/>
        <v>Additional Minimum Required ZEV Sales Percentage for Model Region</v>
      </c>
      <c r="D184" s="2" t="s">
        <v>45</v>
      </c>
      <c r="E184" s="2" t="s">
        <v>112</v>
      </c>
      <c r="F184" s="2" t="s">
        <v>84</v>
      </c>
      <c r="G184" s="2" t="s">
        <v>142</v>
      </c>
      <c r="H184" s="47">
        <v>188</v>
      </c>
      <c r="I184" s="324" t="s">
        <v>43</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3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9"/>
        <v>Additional Minimum Required ZEV Sales Percentage for Model Region</v>
      </c>
      <c r="D185" s="2" t="s">
        <v>42</v>
      </c>
      <c r="E185" s="2" t="s">
        <v>112</v>
      </c>
      <c r="F185" s="2" t="s">
        <v>85</v>
      </c>
      <c r="G185" s="2" t="s">
        <v>142</v>
      </c>
      <c r="H185" s="47">
        <v>591</v>
      </c>
      <c r="I185" s="325" t="s">
        <v>44</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3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3422</v>
      </c>
      <c r="D186" s="45"/>
      <c r="E186" s="45"/>
      <c r="F186" s="45"/>
      <c r="G186" s="45"/>
      <c r="H186" s="43">
        <v>1655</v>
      </c>
      <c r="I186" s="324" t="s">
        <v>43</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3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3609</v>
      </c>
      <c r="H187" s="43">
        <v>2257</v>
      </c>
      <c r="I187" s="324" t="s">
        <v>43</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3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3774</v>
      </c>
      <c r="D188" s="45" t="s">
        <v>45</v>
      </c>
      <c r="E188" s="45" t="s">
        <v>37</v>
      </c>
      <c r="F188" s="45" t="s">
        <v>84</v>
      </c>
      <c r="G188" s="2" t="s">
        <v>3285</v>
      </c>
      <c r="H188" s="43">
        <v>2710</v>
      </c>
      <c r="I188" s="45" t="s">
        <v>43</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3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42</v>
      </c>
      <c r="E189" s="2" t="s">
        <v>37</v>
      </c>
      <c r="F189" s="2" t="s">
        <v>85</v>
      </c>
      <c r="G189" s="2" t="s">
        <v>3443</v>
      </c>
      <c r="H189" s="43">
        <v>2711</v>
      </c>
      <c r="I189" s="45" t="s">
        <v>43</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3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0">C189</f>
        <v>Boolean Use Non BAU Minimum Required ZEV Sales Percentage by Subregion</v>
      </c>
      <c r="D190" s="2" t="s">
        <v>45</v>
      </c>
      <c r="E190" s="2" t="s">
        <v>38</v>
      </c>
      <c r="F190" s="2" t="s">
        <v>84</v>
      </c>
      <c r="G190" s="2" t="s">
        <v>2343</v>
      </c>
      <c r="H190" s="43">
        <v>2712</v>
      </c>
      <c r="I190" s="45" t="s">
        <v>43</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3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0"/>
        <v>Boolean Use Non BAU Minimum Required ZEV Sales Percentage by Subregion</v>
      </c>
      <c r="D191" s="2" t="s">
        <v>42</v>
      </c>
      <c r="E191" s="2" t="s">
        <v>38</v>
      </c>
      <c r="F191" s="2" t="s">
        <v>85</v>
      </c>
      <c r="G191" s="2" t="s">
        <v>3440</v>
      </c>
      <c r="H191" s="43">
        <v>2713</v>
      </c>
      <c r="I191" s="45" t="s">
        <v>43</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3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0"/>
        <v>Boolean Use Non BAU Minimum Required ZEV Sales Percentage by Subregion</v>
      </c>
      <c r="D192" s="2" t="s">
        <v>45</v>
      </c>
      <c r="E192" s="2" t="s">
        <v>39</v>
      </c>
      <c r="F192" s="2" t="s">
        <v>84</v>
      </c>
      <c r="G192" s="2" t="s">
        <v>3282</v>
      </c>
      <c r="H192" s="43">
        <v>2714</v>
      </c>
      <c r="I192" s="45" t="s">
        <v>44</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3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0"/>
        <v>Boolean Use Non BAU Minimum Required ZEV Sales Percentage by Subregion</v>
      </c>
      <c r="D193" s="2" t="s">
        <v>42</v>
      </c>
      <c r="E193" s="2" t="s">
        <v>39</v>
      </c>
      <c r="F193" s="2" t="s">
        <v>85</v>
      </c>
      <c r="G193" s="2" t="s">
        <v>3282</v>
      </c>
      <c r="H193" s="43">
        <v>2715</v>
      </c>
      <c r="I193" s="45" t="s">
        <v>44</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3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0"/>
        <v>Boolean Use Non BAU Minimum Required ZEV Sales Percentage by Subregion</v>
      </c>
      <c r="D194" s="2" t="s">
        <v>45</v>
      </c>
      <c r="E194" s="2" t="s">
        <v>40</v>
      </c>
      <c r="F194" s="2" t="s">
        <v>84</v>
      </c>
      <c r="G194" s="2" t="s">
        <v>86</v>
      </c>
      <c r="H194" s="43">
        <v>2716</v>
      </c>
      <c r="I194" s="45" t="s">
        <v>44</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3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0"/>
        <v>Boolean Use Non BAU Minimum Required ZEV Sales Percentage by Subregion</v>
      </c>
      <c r="D195" s="2" t="s">
        <v>42</v>
      </c>
      <c r="E195" s="2" t="s">
        <v>40</v>
      </c>
      <c r="F195" s="2" t="s">
        <v>85</v>
      </c>
      <c r="G195" s="2" t="s">
        <v>86</v>
      </c>
      <c r="H195" s="43">
        <v>2717</v>
      </c>
      <c r="I195" s="45" t="s">
        <v>44</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3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0"/>
        <v>Boolean Use Non BAU Minimum Required ZEV Sales Percentage by Subregion</v>
      </c>
      <c r="D196" s="2" t="s">
        <v>45</v>
      </c>
      <c r="E196" s="2" t="s">
        <v>41</v>
      </c>
      <c r="F196" s="2" t="s">
        <v>84</v>
      </c>
      <c r="G196" s="2" t="s">
        <v>3283</v>
      </c>
      <c r="H196" s="43">
        <v>2718</v>
      </c>
      <c r="I196" s="45" t="s">
        <v>44</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3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0"/>
        <v>Boolean Use Non BAU Minimum Required ZEV Sales Percentage by Subregion</v>
      </c>
      <c r="D197" s="2" t="s">
        <v>42</v>
      </c>
      <c r="E197" s="2" t="s">
        <v>41</v>
      </c>
      <c r="F197" s="2" t="s">
        <v>85</v>
      </c>
      <c r="G197" s="2" t="s">
        <v>3284</v>
      </c>
      <c r="H197" s="43">
        <v>2719</v>
      </c>
      <c r="I197" s="45" t="s">
        <v>44</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3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0"/>
        <v>Boolean Use Non BAU Minimum Required ZEV Sales Percentage by Subregion</v>
      </c>
      <c r="D198" s="2" t="s">
        <v>45</v>
      </c>
      <c r="E198" s="2" t="s">
        <v>112</v>
      </c>
      <c r="F198" s="2" t="s">
        <v>84</v>
      </c>
      <c r="G198" s="2" t="s">
        <v>142</v>
      </c>
      <c r="H198" s="43">
        <v>2720</v>
      </c>
      <c r="I198" s="45" t="s">
        <v>44</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3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0"/>
        <v>Boolean Use Non BAU Minimum Required ZEV Sales Percentage by Subregion</v>
      </c>
      <c r="D199" s="2" t="s">
        <v>42</v>
      </c>
      <c r="E199" s="2" t="s">
        <v>112</v>
      </c>
      <c r="F199" s="2" t="s">
        <v>85</v>
      </c>
      <c r="G199" s="2" t="s">
        <v>142</v>
      </c>
      <c r="H199" s="43">
        <v>2721</v>
      </c>
      <c r="I199" s="45" t="s">
        <v>44</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3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2483</v>
      </c>
      <c r="D200" s="45" t="s">
        <v>114</v>
      </c>
      <c r="E200" s="45" t="s">
        <v>275</v>
      </c>
      <c r="F200" s="45" t="s">
        <v>120</v>
      </c>
      <c r="G200" s="45" t="s">
        <v>279</v>
      </c>
      <c r="H200" s="43">
        <v>435</v>
      </c>
      <c r="I200" s="324" t="s">
        <v>43</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3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115</v>
      </c>
      <c r="E201" s="45" t="s">
        <v>275</v>
      </c>
      <c r="F201" s="45" t="s">
        <v>121</v>
      </c>
      <c r="G201" s="45" t="s">
        <v>279</v>
      </c>
      <c r="H201" s="43">
        <v>436</v>
      </c>
      <c r="I201" s="324" t="s">
        <v>44</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3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117</v>
      </c>
      <c r="E202" s="45" t="s">
        <v>275</v>
      </c>
      <c r="F202" s="45" t="s">
        <v>123</v>
      </c>
      <c r="G202" s="45" t="s">
        <v>279</v>
      </c>
      <c r="H202" s="43">
        <v>437</v>
      </c>
      <c r="I202" s="324" t="s">
        <v>44</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3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118</v>
      </c>
      <c r="E203" s="45" t="s">
        <v>275</v>
      </c>
      <c r="F203" s="45" t="s">
        <v>124</v>
      </c>
      <c r="G203" s="45" t="s">
        <v>279</v>
      </c>
      <c r="H203" s="43">
        <v>438</v>
      </c>
      <c r="I203" s="324" t="s">
        <v>43</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3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119</v>
      </c>
      <c r="E204" s="45" t="s">
        <v>275</v>
      </c>
      <c r="F204" s="45" t="s">
        <v>125</v>
      </c>
      <c r="G204" s="45" t="s">
        <v>279</v>
      </c>
      <c r="H204" s="43">
        <v>439</v>
      </c>
      <c r="I204" s="324" t="s">
        <v>43</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3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114</v>
      </c>
      <c r="E205" s="45" t="s">
        <v>276</v>
      </c>
      <c r="F205" s="45" t="s">
        <v>120</v>
      </c>
      <c r="G205" s="45" t="s">
        <v>278</v>
      </c>
      <c r="H205" s="43">
        <v>440</v>
      </c>
      <c r="I205" s="324" t="s">
        <v>43</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3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115</v>
      </c>
      <c r="E206" s="45" t="s">
        <v>276</v>
      </c>
      <c r="F206" s="45" t="s">
        <v>121</v>
      </c>
      <c r="G206" s="45" t="s">
        <v>278</v>
      </c>
      <c r="H206" s="43">
        <v>441</v>
      </c>
      <c r="I206" s="324" t="s">
        <v>44</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3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117</v>
      </c>
      <c r="E207" s="45" t="s">
        <v>276</v>
      </c>
      <c r="F207" s="45" t="s">
        <v>123</v>
      </c>
      <c r="G207" s="45" t="s">
        <v>278</v>
      </c>
      <c r="H207" s="43">
        <v>442</v>
      </c>
      <c r="I207" s="324" t="s">
        <v>44</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3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118</v>
      </c>
      <c r="E208" s="45" t="s">
        <v>276</v>
      </c>
      <c r="F208" s="45" t="s">
        <v>124</v>
      </c>
      <c r="G208" s="45" t="s">
        <v>278</v>
      </c>
      <c r="H208" s="43">
        <v>443</v>
      </c>
      <c r="I208" s="324" t="s">
        <v>43</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3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119</v>
      </c>
      <c r="E209" s="45" t="s">
        <v>276</v>
      </c>
      <c r="F209" s="45" t="s">
        <v>125</v>
      </c>
      <c r="G209" s="45" t="s">
        <v>278</v>
      </c>
      <c r="H209" s="43">
        <v>444</v>
      </c>
      <c r="I209" s="324" t="s">
        <v>43</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3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114</v>
      </c>
      <c r="E210" s="45" t="s">
        <v>277</v>
      </c>
      <c r="F210" s="45" t="s">
        <v>120</v>
      </c>
      <c r="G210" s="45" t="s">
        <v>163</v>
      </c>
      <c r="H210" s="43">
        <v>445</v>
      </c>
      <c r="I210" s="324" t="s">
        <v>43</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3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115</v>
      </c>
      <c r="E211" s="45" t="s">
        <v>277</v>
      </c>
      <c r="F211" s="45" t="s">
        <v>121</v>
      </c>
      <c r="G211" s="45" t="s">
        <v>163</v>
      </c>
      <c r="H211" s="43">
        <v>446</v>
      </c>
      <c r="I211" s="324" t="s">
        <v>44</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3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117</v>
      </c>
      <c r="E212" s="45" t="s">
        <v>277</v>
      </c>
      <c r="F212" s="45" t="s">
        <v>123</v>
      </c>
      <c r="G212" s="45" t="s">
        <v>163</v>
      </c>
      <c r="H212" s="43">
        <v>447</v>
      </c>
      <c r="I212" s="324" t="s">
        <v>44</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3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118</v>
      </c>
      <c r="E213" s="45" t="s">
        <v>277</v>
      </c>
      <c r="F213" s="45" t="s">
        <v>124</v>
      </c>
      <c r="G213" s="45" t="s">
        <v>163</v>
      </c>
      <c r="H213" s="43">
        <v>448</v>
      </c>
      <c r="I213" s="324" t="s">
        <v>43</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3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119</v>
      </c>
      <c r="E214" s="45" t="s">
        <v>277</v>
      </c>
      <c r="F214" s="45" t="s">
        <v>125</v>
      </c>
      <c r="G214" s="45" t="s">
        <v>163</v>
      </c>
      <c r="H214" s="43">
        <v>449</v>
      </c>
      <c r="I214" s="324" t="s">
        <v>43</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3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298</v>
      </c>
      <c r="D215" s="45" t="s">
        <v>114</v>
      </c>
      <c r="E215" s="45" t="s">
        <v>275</v>
      </c>
      <c r="F215" s="45" t="s">
        <v>120</v>
      </c>
      <c r="G215" s="45" t="s">
        <v>279</v>
      </c>
      <c r="H215" s="43">
        <v>13</v>
      </c>
      <c r="I215" s="324" t="s">
        <v>43</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3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115</v>
      </c>
      <c r="E216" s="45" t="s">
        <v>275</v>
      </c>
      <c r="F216" s="45" t="s">
        <v>121</v>
      </c>
      <c r="G216" s="45" t="s">
        <v>279</v>
      </c>
      <c r="H216" s="43">
        <v>14</v>
      </c>
      <c r="I216" s="324" t="s">
        <v>43</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3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116</v>
      </c>
      <c r="E217" s="45" t="s">
        <v>275</v>
      </c>
      <c r="F217" s="45" t="s">
        <v>122</v>
      </c>
      <c r="G217" s="45" t="s">
        <v>279</v>
      </c>
      <c r="H217" s="43">
        <v>15</v>
      </c>
      <c r="I217" s="324" t="s">
        <v>43</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3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117</v>
      </c>
      <c r="E218" s="45" t="s">
        <v>275</v>
      </c>
      <c r="F218" s="45" t="s">
        <v>123</v>
      </c>
      <c r="G218" s="45" t="s">
        <v>279</v>
      </c>
      <c r="H218" s="43">
        <v>16</v>
      </c>
      <c r="I218" s="324" t="s">
        <v>43</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3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118</v>
      </c>
      <c r="E219" s="45" t="s">
        <v>275</v>
      </c>
      <c r="F219" s="45" t="s">
        <v>124</v>
      </c>
      <c r="G219" s="45" t="s">
        <v>279</v>
      </c>
      <c r="H219" s="43">
        <v>17</v>
      </c>
      <c r="I219" s="324" t="s">
        <v>43</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3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119</v>
      </c>
      <c r="E220" s="45" t="s">
        <v>275</v>
      </c>
      <c r="F220" s="45" t="s">
        <v>125</v>
      </c>
      <c r="G220" s="45" t="s">
        <v>279</v>
      </c>
      <c r="H220" s="43">
        <v>18</v>
      </c>
      <c r="I220" s="324" t="s">
        <v>43</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3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114</v>
      </c>
      <c r="E221" s="45" t="s">
        <v>276</v>
      </c>
      <c r="F221" s="45" t="s">
        <v>120</v>
      </c>
      <c r="G221" s="45" t="s">
        <v>278</v>
      </c>
      <c r="H221" s="43">
        <v>150</v>
      </c>
      <c r="I221" s="324" t="s">
        <v>43</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3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115</v>
      </c>
      <c r="E222" s="45" t="s">
        <v>276</v>
      </c>
      <c r="F222" s="45" t="s">
        <v>121</v>
      </c>
      <c r="G222" s="45" t="s">
        <v>278</v>
      </c>
      <c r="H222" s="43">
        <v>151</v>
      </c>
      <c r="I222" s="324" t="s">
        <v>43</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3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116</v>
      </c>
      <c r="E223" s="45" t="s">
        <v>276</v>
      </c>
      <c r="F223" s="45" t="s">
        <v>122</v>
      </c>
      <c r="G223" s="45" t="s">
        <v>278</v>
      </c>
      <c r="H223" s="43">
        <v>152</v>
      </c>
      <c r="I223" s="324" t="s">
        <v>43</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3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117</v>
      </c>
      <c r="E224" s="45" t="s">
        <v>276</v>
      </c>
      <c r="F224" s="45" t="s">
        <v>123</v>
      </c>
      <c r="G224" s="45" t="s">
        <v>278</v>
      </c>
      <c r="H224" s="43">
        <v>153</v>
      </c>
      <c r="I224" s="324" t="s">
        <v>43</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3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118</v>
      </c>
      <c r="E225" s="45" t="s">
        <v>276</v>
      </c>
      <c r="F225" s="45" t="s">
        <v>124</v>
      </c>
      <c r="G225" s="45" t="s">
        <v>278</v>
      </c>
      <c r="H225" s="43">
        <v>154</v>
      </c>
      <c r="I225" s="324" t="s">
        <v>43</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3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119</v>
      </c>
      <c r="E226" s="45" t="s">
        <v>276</v>
      </c>
      <c r="F226" s="45" t="s">
        <v>125</v>
      </c>
      <c r="G226" s="45" t="s">
        <v>278</v>
      </c>
      <c r="H226" s="43">
        <v>155</v>
      </c>
      <c r="I226" s="324" t="s">
        <v>43</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3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114</v>
      </c>
      <c r="E227" s="45" t="s">
        <v>277</v>
      </c>
      <c r="F227" s="45" t="s">
        <v>120</v>
      </c>
      <c r="G227" s="45" t="s">
        <v>163</v>
      </c>
      <c r="H227" s="43">
        <v>156</v>
      </c>
      <c r="I227" s="324" t="s">
        <v>43</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3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115</v>
      </c>
      <c r="E228" s="45" t="s">
        <v>277</v>
      </c>
      <c r="F228" s="45" t="s">
        <v>121</v>
      </c>
      <c r="G228" s="45" t="s">
        <v>163</v>
      </c>
      <c r="H228" s="43">
        <v>157</v>
      </c>
      <c r="I228" s="324" t="s">
        <v>43</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3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116</v>
      </c>
      <c r="E229" s="45" t="s">
        <v>277</v>
      </c>
      <c r="F229" s="45" t="s">
        <v>122</v>
      </c>
      <c r="G229" s="45" t="s">
        <v>163</v>
      </c>
      <c r="H229" s="43">
        <v>158</v>
      </c>
      <c r="I229" s="324" t="s">
        <v>43</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3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117</v>
      </c>
      <c r="E230" s="45" t="s">
        <v>277</v>
      </c>
      <c r="F230" s="45" t="s">
        <v>123</v>
      </c>
      <c r="G230" s="45" t="s">
        <v>163</v>
      </c>
      <c r="H230" s="43">
        <v>159</v>
      </c>
      <c r="I230" s="324" t="s">
        <v>43</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3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118</v>
      </c>
      <c r="E231" s="45" t="s">
        <v>277</v>
      </c>
      <c r="F231" s="45" t="s">
        <v>124</v>
      </c>
      <c r="G231" s="45" t="s">
        <v>163</v>
      </c>
      <c r="H231" s="43">
        <v>160</v>
      </c>
      <c r="I231" s="324" t="s">
        <v>43</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3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119</v>
      </c>
      <c r="E232" s="45" t="s">
        <v>277</v>
      </c>
      <c r="F232" s="45" t="s">
        <v>125</v>
      </c>
      <c r="G232" s="45" t="s">
        <v>163</v>
      </c>
      <c r="H232" s="43">
        <v>161</v>
      </c>
      <c r="I232" s="324" t="s">
        <v>43</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3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43</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3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299</v>
      </c>
      <c r="D234" s="45"/>
      <c r="E234" s="45"/>
      <c r="F234" s="45"/>
      <c r="G234" s="45"/>
      <c r="H234" s="43">
        <v>146</v>
      </c>
      <c r="I234" s="324" t="s">
        <v>43</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3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3444</v>
      </c>
      <c r="D235" s="45" t="s">
        <v>275</v>
      </c>
      <c r="E235" s="45"/>
      <c r="F235" s="45" t="s">
        <v>279</v>
      </c>
      <c r="G235" s="45"/>
      <c r="H235" s="43">
        <v>147</v>
      </c>
      <c r="I235" s="324" t="s">
        <v>43</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3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276</v>
      </c>
      <c r="E236" s="45"/>
      <c r="F236" s="45" t="s">
        <v>278</v>
      </c>
      <c r="G236" s="45"/>
      <c r="H236" s="43">
        <v>1728</v>
      </c>
      <c r="I236" s="324" t="s">
        <v>43</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3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277</v>
      </c>
      <c r="E237" s="45"/>
      <c r="F237" s="45" t="s">
        <v>163</v>
      </c>
      <c r="G237" s="45"/>
      <c r="H237" s="43">
        <v>1729</v>
      </c>
      <c r="I237" s="324" t="s">
        <v>43</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3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3725</v>
      </c>
      <c r="D238" s="45" t="s">
        <v>275</v>
      </c>
      <c r="E238" s="45"/>
      <c r="F238" s="45" t="s">
        <v>279</v>
      </c>
      <c r="G238" s="45"/>
      <c r="H238" s="43">
        <v>2433</v>
      </c>
      <c r="I238" s="324" t="s">
        <v>43</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3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276</v>
      </c>
      <c r="E239" s="45"/>
      <c r="F239" s="45" t="s">
        <v>278</v>
      </c>
      <c r="G239" s="45"/>
      <c r="H239" s="43">
        <v>2434</v>
      </c>
      <c r="I239" s="324" t="s">
        <v>43</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3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277</v>
      </c>
      <c r="E240" s="45"/>
      <c r="F240" s="45" t="s">
        <v>163</v>
      </c>
      <c r="G240" s="45"/>
      <c r="H240" s="43">
        <v>2435</v>
      </c>
      <c r="I240" s="324" t="s">
        <v>43</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3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3785</v>
      </c>
      <c r="D241" s="45" t="s">
        <v>275</v>
      </c>
      <c r="E241" s="45"/>
      <c r="F241" s="45" t="s">
        <v>279</v>
      </c>
      <c r="G241" s="45"/>
      <c r="H241" s="43">
        <v>2748</v>
      </c>
      <c r="I241" s="324" t="s">
        <v>43</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3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276</v>
      </c>
      <c r="E242" s="45"/>
      <c r="F242" s="45" t="s">
        <v>278</v>
      </c>
      <c r="G242" s="45"/>
      <c r="H242" s="43">
        <v>2749</v>
      </c>
      <c r="I242" s="324" t="s">
        <v>43</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3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277</v>
      </c>
      <c r="E243" s="45"/>
      <c r="F243" s="45" t="s">
        <v>163</v>
      </c>
      <c r="G243" s="45"/>
      <c r="H243" s="43">
        <v>2750</v>
      </c>
      <c r="I243" s="324" t="s">
        <v>44</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3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126</v>
      </c>
      <c r="D244" s="45"/>
      <c r="E244" s="45"/>
      <c r="F244" s="45"/>
      <c r="G244" s="45"/>
      <c r="H244" s="43">
        <v>20</v>
      </c>
      <c r="I244" s="324" t="s">
        <v>43</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3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2459</v>
      </c>
      <c r="D245" s="45" t="s">
        <v>275</v>
      </c>
      <c r="E245" s="45"/>
      <c r="F245" s="45" t="s">
        <v>279</v>
      </c>
      <c r="G245" s="45"/>
      <c r="H245" s="43">
        <v>378</v>
      </c>
      <c r="I245" s="324" t="s">
        <v>43</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3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276</v>
      </c>
      <c r="E246" s="45"/>
      <c r="F246" s="45" t="s">
        <v>278</v>
      </c>
      <c r="G246" s="45"/>
      <c r="H246" s="43">
        <v>379</v>
      </c>
      <c r="I246" s="324" t="s">
        <v>43</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3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277</v>
      </c>
      <c r="E247" s="45"/>
      <c r="F247" s="45" t="s">
        <v>163</v>
      </c>
      <c r="G247" s="45"/>
      <c r="H247" s="43">
        <v>380</v>
      </c>
      <c r="I247" s="324" t="s">
        <v>43</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3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114</v>
      </c>
      <c r="E248" s="45"/>
      <c r="F248" s="45" t="s">
        <v>120</v>
      </c>
      <c r="G248" s="45"/>
      <c r="H248" s="43">
        <v>27</v>
      </c>
      <c r="I248" s="324" t="s">
        <v>43</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3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115</v>
      </c>
      <c r="E249" s="45"/>
      <c r="F249" s="45" t="s">
        <v>121</v>
      </c>
      <c r="G249" s="45"/>
      <c r="H249" s="43">
        <v>28</v>
      </c>
      <c r="I249" s="324" t="s">
        <v>43</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3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116</v>
      </c>
      <c r="E250" s="45"/>
      <c r="F250" s="45" t="s">
        <v>122</v>
      </c>
      <c r="G250" s="45"/>
      <c r="H250" s="43">
        <v>605</v>
      </c>
      <c r="I250" s="324" t="s">
        <v>44</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3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117</v>
      </c>
      <c r="E251" s="45"/>
      <c r="F251" s="45" t="s">
        <v>123</v>
      </c>
      <c r="G251" s="45"/>
      <c r="H251" s="43">
        <v>606</v>
      </c>
      <c r="I251" s="324" t="s">
        <v>44</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3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118</v>
      </c>
      <c r="E252" s="45"/>
      <c r="F252" s="45" t="s">
        <v>124</v>
      </c>
      <c r="G252" s="45"/>
      <c r="H252" s="43">
        <v>29</v>
      </c>
      <c r="I252" s="324" t="s">
        <v>43</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3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119</v>
      </c>
      <c r="E253" s="45"/>
      <c r="F253" s="45" t="s">
        <v>125</v>
      </c>
      <c r="G253" s="45"/>
      <c r="H253" s="43">
        <v>607</v>
      </c>
      <c r="I253" s="324" t="s">
        <v>44</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3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328</v>
      </c>
      <c r="D254" s="45" t="s">
        <v>446</v>
      </c>
      <c r="E254" s="45"/>
      <c r="F254" s="45" t="s">
        <v>445</v>
      </c>
      <c r="G254" s="6"/>
      <c r="H254" s="47">
        <v>167</v>
      </c>
      <c r="I254" s="325" t="s">
        <v>43</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3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3473</v>
      </c>
      <c r="E255" s="45"/>
      <c r="F255" s="6" t="s">
        <v>3413</v>
      </c>
      <c r="G255" s="45"/>
      <c r="H255" s="43">
        <v>168</v>
      </c>
      <c r="I255" s="324" t="s">
        <v>43</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3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3474</v>
      </c>
      <c r="E256" s="45"/>
      <c r="F256" s="6" t="s">
        <v>3414</v>
      </c>
      <c r="G256" s="45"/>
      <c r="H256" s="43">
        <v>1746</v>
      </c>
      <c r="I256" s="324" t="s">
        <v>43</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3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76</v>
      </c>
      <c r="E257" s="45"/>
      <c r="F257" s="6" t="s">
        <v>3484</v>
      </c>
      <c r="G257" s="45"/>
      <c r="H257" s="47">
        <v>169</v>
      </c>
      <c r="I257" s="324" t="s">
        <v>43</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3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77</v>
      </c>
      <c r="E258" s="45"/>
      <c r="F258" s="6" t="s">
        <v>89</v>
      </c>
      <c r="G258" s="45"/>
      <c r="H258" s="43">
        <v>170</v>
      </c>
      <c r="I258" s="324" t="s">
        <v>43</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3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447</v>
      </c>
      <c r="E259" s="45"/>
      <c r="F259" s="6" t="s">
        <v>450</v>
      </c>
      <c r="G259" s="45"/>
      <c r="H259" s="43">
        <v>608</v>
      </c>
      <c r="I259" s="324" t="s">
        <v>44</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3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78</v>
      </c>
      <c r="E260" s="45"/>
      <c r="F260" s="6" t="s">
        <v>90</v>
      </c>
      <c r="G260" s="45"/>
      <c r="H260" s="43">
        <v>609</v>
      </c>
      <c r="I260" s="324" t="s">
        <v>44</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3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79</v>
      </c>
      <c r="E261" s="45"/>
      <c r="F261" s="6" t="s">
        <v>91</v>
      </c>
      <c r="G261" s="45"/>
      <c r="H261" s="43">
        <v>610</v>
      </c>
      <c r="I261" s="324" t="s">
        <v>44</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3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80</v>
      </c>
      <c r="E262" s="45"/>
      <c r="F262" s="6" t="s">
        <v>92</v>
      </c>
      <c r="G262" s="45"/>
      <c r="H262" s="43">
        <v>611</v>
      </c>
      <c r="I262" s="324" t="s">
        <v>44</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3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2424</v>
      </c>
      <c r="E263" s="45"/>
      <c r="F263" s="6" t="s">
        <v>435</v>
      </c>
      <c r="G263" s="45"/>
      <c r="H263" s="43">
        <v>612</v>
      </c>
      <c r="I263" s="324" t="s">
        <v>44</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3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307</v>
      </c>
      <c r="E264" s="45"/>
      <c r="F264" s="6" t="s">
        <v>309</v>
      </c>
      <c r="G264" s="45"/>
      <c r="H264" s="43">
        <v>613</v>
      </c>
      <c r="I264" s="324" t="s">
        <v>43</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3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308</v>
      </c>
      <c r="E265" s="45"/>
      <c r="F265" s="6" t="s">
        <v>310</v>
      </c>
      <c r="G265" s="45"/>
      <c r="H265" s="43">
        <v>614</v>
      </c>
      <c r="I265" s="324" t="s">
        <v>43</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3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443</v>
      </c>
      <c r="E266" s="45"/>
      <c r="F266" s="6" t="s">
        <v>442</v>
      </c>
      <c r="G266" s="45"/>
      <c r="H266" s="43">
        <v>116</v>
      </c>
      <c r="I266" s="324" t="s">
        <v>43</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3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452</v>
      </c>
      <c r="E267" s="45"/>
      <c r="F267" s="6" t="s">
        <v>453</v>
      </c>
      <c r="G267" s="45"/>
      <c r="H267" s="43">
        <v>615</v>
      </c>
      <c r="I267" s="324" t="s">
        <v>44</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3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2744</v>
      </c>
      <c r="E268" s="45"/>
      <c r="F268" s="6" t="s">
        <v>2468</v>
      </c>
      <c r="G268" s="45"/>
      <c r="H268" s="43">
        <v>616</v>
      </c>
      <c r="I268" s="324" t="s">
        <v>44</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3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2745</v>
      </c>
      <c r="E269" s="45"/>
      <c r="F269" s="6" t="s">
        <v>2588</v>
      </c>
      <c r="G269" s="45"/>
      <c r="H269" s="43">
        <v>617</v>
      </c>
      <c r="I269" s="324" t="s">
        <v>44</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3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2746</v>
      </c>
      <c r="E270" s="45"/>
      <c r="F270" s="6" t="s">
        <v>2470</v>
      </c>
      <c r="G270" s="45"/>
      <c r="H270" s="43">
        <v>618</v>
      </c>
      <c r="I270" s="324" t="s">
        <v>43</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3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3472</v>
      </c>
      <c r="E271" s="45"/>
      <c r="F271" s="6" t="s">
        <v>3479</v>
      </c>
      <c r="G271" s="45"/>
      <c r="H271" s="43">
        <v>1747</v>
      </c>
      <c r="I271" s="324" t="s">
        <v>43</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3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3475</v>
      </c>
      <c r="E272" s="45"/>
      <c r="F272" s="6" t="s">
        <v>3480</v>
      </c>
      <c r="G272" s="45"/>
      <c r="H272" s="43">
        <v>1748</v>
      </c>
      <c r="I272" s="324" t="s">
        <v>43</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3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3476</v>
      </c>
      <c r="E273" s="45"/>
      <c r="F273" s="6" t="s">
        <v>3481</v>
      </c>
      <c r="G273" s="45"/>
      <c r="H273" s="43">
        <v>1749</v>
      </c>
      <c r="I273" s="324" t="s">
        <v>43</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3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3477</v>
      </c>
      <c r="E274" s="45"/>
      <c r="F274" s="6" t="s">
        <v>3482</v>
      </c>
      <c r="G274" s="45"/>
      <c r="H274" s="43">
        <v>1750</v>
      </c>
      <c r="I274" s="324" t="s">
        <v>43</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3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3478</v>
      </c>
      <c r="E275" s="45"/>
      <c r="F275" s="6" t="s">
        <v>3483</v>
      </c>
      <c r="G275" s="45"/>
      <c r="H275" s="43">
        <v>1751</v>
      </c>
      <c r="I275" s="324" t="s">
        <v>43</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3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3566</v>
      </c>
      <c r="E276" s="45"/>
      <c r="F276" s="6" t="s">
        <v>3564</v>
      </c>
      <c r="G276" s="45"/>
      <c r="H276" s="43">
        <v>1752</v>
      </c>
      <c r="I276" s="324" t="s">
        <v>43</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3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3567</v>
      </c>
      <c r="E277" s="45"/>
      <c r="F277" s="6" t="s">
        <v>3565</v>
      </c>
      <c r="G277" s="45"/>
      <c r="H277" s="43">
        <v>2236</v>
      </c>
      <c r="I277" s="324" t="s">
        <v>43</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3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3729</v>
      </c>
      <c r="D278" s="45" t="s">
        <v>446</v>
      </c>
      <c r="E278" s="45"/>
      <c r="F278" s="45" t="s">
        <v>445</v>
      </c>
      <c r="G278" s="45"/>
      <c r="H278" s="43">
        <v>2436</v>
      </c>
      <c r="I278" s="324" t="s">
        <v>44</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3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3473</v>
      </c>
      <c r="E279" s="45"/>
      <c r="F279" s="6" t="s">
        <v>3413</v>
      </c>
      <c r="G279" s="45"/>
      <c r="H279" s="43">
        <v>2437</v>
      </c>
      <c r="I279" s="324" t="s">
        <v>44</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3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3474</v>
      </c>
      <c r="E280" s="45"/>
      <c r="F280" s="6" t="s">
        <v>3414</v>
      </c>
      <c r="G280" s="45"/>
      <c r="H280" s="43">
        <v>2438</v>
      </c>
      <c r="I280" s="324" t="s">
        <v>44</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3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76</v>
      </c>
      <c r="E281" s="45"/>
      <c r="F281" s="6" t="s">
        <v>3484</v>
      </c>
      <c r="G281" s="45"/>
      <c r="H281" s="43">
        <v>2439</v>
      </c>
      <c r="I281" s="324" t="s">
        <v>44</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3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77</v>
      </c>
      <c r="E282" s="45"/>
      <c r="F282" s="6" t="s">
        <v>89</v>
      </c>
      <c r="G282" s="45"/>
      <c r="H282" s="43">
        <v>2440</v>
      </c>
      <c r="I282" s="324" t="s">
        <v>44</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3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447</v>
      </c>
      <c r="E283" s="45"/>
      <c r="F283" s="6" t="s">
        <v>450</v>
      </c>
      <c r="G283" s="45"/>
      <c r="H283" s="43">
        <v>2441</v>
      </c>
      <c r="I283" s="324" t="s">
        <v>44</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3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78</v>
      </c>
      <c r="E284" s="45"/>
      <c r="F284" s="6" t="s">
        <v>90</v>
      </c>
      <c r="G284" s="45"/>
      <c r="H284" s="43">
        <v>2442</v>
      </c>
      <c r="I284" s="324" t="s">
        <v>44</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3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79</v>
      </c>
      <c r="E285" s="45"/>
      <c r="F285" s="6" t="s">
        <v>91</v>
      </c>
      <c r="G285" s="45"/>
      <c r="H285" s="43">
        <v>2443</v>
      </c>
      <c r="I285" s="324" t="s">
        <v>44</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3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80</v>
      </c>
      <c r="E286" s="45"/>
      <c r="F286" s="6" t="s">
        <v>92</v>
      </c>
      <c r="G286" s="45"/>
      <c r="H286" s="43">
        <v>2444</v>
      </c>
      <c r="I286" s="324" t="s">
        <v>44</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3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2424</v>
      </c>
      <c r="E287" s="45"/>
      <c r="F287" s="6" t="s">
        <v>435</v>
      </c>
      <c r="G287" s="45"/>
      <c r="H287" s="43">
        <v>2445</v>
      </c>
      <c r="I287" s="324" t="s">
        <v>44</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3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307</v>
      </c>
      <c r="E288" s="45"/>
      <c r="F288" s="6" t="s">
        <v>309</v>
      </c>
      <c r="G288" s="45"/>
      <c r="H288" s="43">
        <v>2446</v>
      </c>
      <c r="I288" s="324" t="s">
        <v>44</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3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308</v>
      </c>
      <c r="E289" s="45"/>
      <c r="F289" s="6" t="s">
        <v>310</v>
      </c>
      <c r="G289" s="45"/>
      <c r="H289" s="43">
        <v>2447</v>
      </c>
      <c r="I289" s="324" t="s">
        <v>44</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3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443</v>
      </c>
      <c r="E290" s="45"/>
      <c r="F290" s="6" t="s">
        <v>442</v>
      </c>
      <c r="G290" s="45"/>
      <c r="H290" s="43">
        <v>2448</v>
      </c>
      <c r="I290" s="324" t="s">
        <v>44</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3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452</v>
      </c>
      <c r="E291" s="45"/>
      <c r="F291" s="6" t="s">
        <v>453</v>
      </c>
      <c r="G291" s="45"/>
      <c r="H291" s="43">
        <v>2449</v>
      </c>
      <c r="I291" s="324" t="s">
        <v>44</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3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2744</v>
      </c>
      <c r="E292" s="45"/>
      <c r="F292" s="6" t="s">
        <v>2468</v>
      </c>
      <c r="G292" s="45"/>
      <c r="H292" s="43">
        <v>2450</v>
      </c>
      <c r="I292" s="324" t="s">
        <v>44</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3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2745</v>
      </c>
      <c r="E293" s="45"/>
      <c r="F293" s="6" t="s">
        <v>2588</v>
      </c>
      <c r="G293" s="45"/>
      <c r="H293" s="43">
        <v>2451</v>
      </c>
      <c r="I293" s="324" t="s">
        <v>44</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3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2746</v>
      </c>
      <c r="E294" s="45"/>
      <c r="F294" s="6" t="s">
        <v>2470</v>
      </c>
      <c r="G294" s="45"/>
      <c r="H294" s="43">
        <v>2452</v>
      </c>
      <c r="I294" s="324" t="s">
        <v>44</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3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3472</v>
      </c>
      <c r="E295" s="45"/>
      <c r="F295" s="6" t="s">
        <v>3479</v>
      </c>
      <c r="G295" s="45"/>
      <c r="H295" s="43">
        <v>2453</v>
      </c>
      <c r="I295" s="324" t="s">
        <v>43</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3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3475</v>
      </c>
      <c r="E296" s="45"/>
      <c r="F296" s="6" t="s">
        <v>3480</v>
      </c>
      <c r="G296" s="45"/>
      <c r="H296" s="43">
        <v>2454</v>
      </c>
      <c r="I296" s="324" t="s">
        <v>43</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3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3476</v>
      </c>
      <c r="E297" s="45"/>
      <c r="F297" s="6" t="s">
        <v>3481</v>
      </c>
      <c r="G297" s="45"/>
      <c r="H297" s="43">
        <v>2455</v>
      </c>
      <c r="I297" s="324" t="s">
        <v>43</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3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3477</v>
      </c>
      <c r="E298" s="45"/>
      <c r="F298" s="6" t="s">
        <v>3482</v>
      </c>
      <c r="G298" s="45"/>
      <c r="H298" s="43">
        <v>2456</v>
      </c>
      <c r="I298" s="324" t="s">
        <v>43</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3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3478</v>
      </c>
      <c r="E299" s="45"/>
      <c r="F299" s="6" t="s">
        <v>3483</v>
      </c>
      <c r="G299" s="45"/>
      <c r="H299" s="43">
        <v>2457</v>
      </c>
      <c r="I299" s="324" t="s">
        <v>44</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3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3566</v>
      </c>
      <c r="E300" s="45"/>
      <c r="F300" s="6" t="s">
        <v>3564</v>
      </c>
      <c r="G300" s="45"/>
      <c r="H300" s="43">
        <v>2458</v>
      </c>
      <c r="I300" s="324" t="s">
        <v>44</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3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3567</v>
      </c>
      <c r="E301" s="45"/>
      <c r="F301" s="6" t="s">
        <v>3565</v>
      </c>
      <c r="G301" s="45"/>
      <c r="H301" s="43">
        <v>2459</v>
      </c>
      <c r="I301" s="324" t="s">
        <v>44</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3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2736</v>
      </c>
      <c r="D302" s="45"/>
      <c r="E302" s="45"/>
      <c r="F302" s="45"/>
      <c r="G302" s="45"/>
      <c r="H302" s="43">
        <v>508</v>
      </c>
      <c r="I302" s="324" t="s">
        <v>43</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29" x14ac:dyDescent="0.3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3529</v>
      </c>
      <c r="D303" s="45"/>
      <c r="E303" s="45"/>
      <c r="F303" s="45"/>
      <c r="G303" s="45"/>
      <c r="H303" s="43">
        <v>2234</v>
      </c>
      <c r="I303" s="324" t="s">
        <v>44</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3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3717</v>
      </c>
      <c r="D304" s="45"/>
      <c r="E304" s="45"/>
      <c r="F304" s="45"/>
      <c r="G304" s="45"/>
      <c r="H304" s="43">
        <v>2285</v>
      </c>
      <c r="I304" s="324" t="s">
        <v>44</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3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269</v>
      </c>
      <c r="D305" s="6"/>
      <c r="E305" s="6"/>
      <c r="F305" s="6"/>
      <c r="G305" s="6"/>
      <c r="H305" s="47">
        <v>148</v>
      </c>
      <c r="I305" s="324" t="s">
        <v>43</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3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268</v>
      </c>
      <c r="D306" s="45" t="s">
        <v>446</v>
      </c>
      <c r="E306" s="45"/>
      <c r="F306" s="45" t="s">
        <v>445</v>
      </c>
      <c r="G306" s="6"/>
      <c r="H306" s="47">
        <v>149</v>
      </c>
      <c r="I306" s="324" t="s">
        <v>43</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3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20">C$306</f>
        <v>Percent Change in Electricity Imports</v>
      </c>
      <c r="D307" s="6" t="s">
        <v>3473</v>
      </c>
      <c r="E307" s="45"/>
      <c r="F307" s="6" t="s">
        <v>3413</v>
      </c>
      <c r="G307" s="6"/>
      <c r="H307" s="47">
        <v>526</v>
      </c>
      <c r="I307" s="324" t="s">
        <v>43</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3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3474</v>
      </c>
      <c r="E308" s="45"/>
      <c r="F308" s="6" t="s">
        <v>3414</v>
      </c>
      <c r="G308" s="6"/>
      <c r="H308" s="47">
        <v>1753</v>
      </c>
      <c r="I308" s="324" t="s">
        <v>43</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3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76</v>
      </c>
      <c r="E309" s="45"/>
      <c r="F309" s="6" t="s">
        <v>3484</v>
      </c>
      <c r="G309" s="6"/>
      <c r="H309" s="47">
        <v>527</v>
      </c>
      <c r="I309" s="324" t="s">
        <v>43</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3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77</v>
      </c>
      <c r="E310" s="45"/>
      <c r="F310" s="6" t="s">
        <v>89</v>
      </c>
      <c r="G310" s="6"/>
      <c r="H310" s="47">
        <v>528</v>
      </c>
      <c r="I310" s="324" t="s">
        <v>43</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3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447</v>
      </c>
      <c r="E311" s="45"/>
      <c r="F311" s="6" t="s">
        <v>450</v>
      </c>
      <c r="G311" s="6"/>
      <c r="H311" s="47">
        <v>529</v>
      </c>
      <c r="I311" s="324" t="s">
        <v>43</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3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78</v>
      </c>
      <c r="E312" s="45"/>
      <c r="F312" s="6" t="s">
        <v>90</v>
      </c>
      <c r="G312" s="6"/>
      <c r="H312" s="47">
        <v>530</v>
      </c>
      <c r="I312" s="324" t="s">
        <v>43</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3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79</v>
      </c>
      <c r="E313" s="45"/>
      <c r="F313" s="6" t="s">
        <v>91</v>
      </c>
      <c r="G313" s="6"/>
      <c r="H313" s="47">
        <v>531</v>
      </c>
      <c r="I313" s="324" t="s">
        <v>44</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3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80</v>
      </c>
      <c r="E314" s="45"/>
      <c r="F314" s="6" t="s">
        <v>92</v>
      </c>
      <c r="G314" s="6"/>
      <c r="H314" s="47">
        <v>532</v>
      </c>
      <c r="I314" s="324" t="s">
        <v>43</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3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2424</v>
      </c>
      <c r="E315" s="45"/>
      <c r="F315" s="6" t="s">
        <v>435</v>
      </c>
      <c r="G315" s="6"/>
      <c r="H315" s="47">
        <v>533</v>
      </c>
      <c r="I315" s="324" t="s">
        <v>44</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3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307</v>
      </c>
      <c r="E316" s="45"/>
      <c r="F316" s="6" t="s">
        <v>309</v>
      </c>
      <c r="G316" s="6"/>
      <c r="H316" s="47">
        <v>534</v>
      </c>
      <c r="I316" s="324" t="s">
        <v>43</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3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308</v>
      </c>
      <c r="E317" s="45"/>
      <c r="F317" s="6" t="s">
        <v>310</v>
      </c>
      <c r="G317" s="6"/>
      <c r="H317" s="47">
        <v>535</v>
      </c>
      <c r="I317" s="324" t="s">
        <v>44</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3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443</v>
      </c>
      <c r="E318" s="45"/>
      <c r="F318" s="6" t="s">
        <v>442</v>
      </c>
      <c r="G318" s="6"/>
      <c r="H318" s="47">
        <v>536</v>
      </c>
      <c r="I318" s="324" t="s">
        <v>44</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3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452</v>
      </c>
      <c r="E319" s="45"/>
      <c r="F319" s="6" t="s">
        <v>453</v>
      </c>
      <c r="G319" s="6"/>
      <c r="H319" s="47">
        <v>537</v>
      </c>
      <c r="I319" s="324" t="s">
        <v>44</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3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2744</v>
      </c>
      <c r="E320" s="45"/>
      <c r="F320" s="6" t="s">
        <v>2468</v>
      </c>
      <c r="G320" s="6"/>
      <c r="H320" s="47">
        <v>538</v>
      </c>
      <c r="I320" s="324" t="s">
        <v>44</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3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2745</v>
      </c>
      <c r="E321" s="45"/>
      <c r="F321" s="6" t="s">
        <v>2588</v>
      </c>
      <c r="G321" s="6"/>
      <c r="H321" s="47">
        <v>539</v>
      </c>
      <c r="I321" s="324" t="s">
        <v>44</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3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2746</v>
      </c>
      <c r="E322" s="45"/>
      <c r="F322" s="6" t="s">
        <v>2470</v>
      </c>
      <c r="G322" s="6"/>
      <c r="H322" s="47">
        <v>540</v>
      </c>
      <c r="I322" s="324" t="s">
        <v>44</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3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3472</v>
      </c>
      <c r="E323" s="45"/>
      <c r="F323" s="6" t="s">
        <v>3479</v>
      </c>
      <c r="G323" s="6"/>
      <c r="H323" s="47">
        <v>1754</v>
      </c>
      <c r="I323" s="324" t="s">
        <v>44</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3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3475</v>
      </c>
      <c r="E324" s="45"/>
      <c r="F324" s="6" t="s">
        <v>3480</v>
      </c>
      <c r="G324" s="6"/>
      <c r="H324" s="47">
        <v>1755</v>
      </c>
      <c r="I324" s="324" t="s">
        <v>44</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3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3476</v>
      </c>
      <c r="E325" s="45"/>
      <c r="F325" s="6" t="s">
        <v>3481</v>
      </c>
      <c r="G325" s="6"/>
      <c r="H325" s="47">
        <v>1756</v>
      </c>
      <c r="I325" s="324" t="s">
        <v>44</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3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3477</v>
      </c>
      <c r="E326" s="45"/>
      <c r="F326" s="6" t="s">
        <v>3482</v>
      </c>
      <c r="G326" s="6"/>
      <c r="H326" s="47">
        <v>1757</v>
      </c>
      <c r="I326" s="324" t="s">
        <v>44</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3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3478</v>
      </c>
      <c r="E327" s="45"/>
      <c r="F327" s="6" t="s">
        <v>3483</v>
      </c>
      <c r="G327" s="6"/>
      <c r="H327" s="47">
        <v>1758</v>
      </c>
      <c r="I327" s="324" t="s">
        <v>44</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3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3566</v>
      </c>
      <c r="E328" s="45"/>
      <c r="F328" s="6" t="s">
        <v>3564</v>
      </c>
      <c r="G328" s="6"/>
      <c r="H328" s="47">
        <v>1759</v>
      </c>
      <c r="I328" s="324" t="s">
        <v>44</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3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3567</v>
      </c>
      <c r="E329" s="45"/>
      <c r="F329" s="6" t="s">
        <v>3565</v>
      </c>
      <c r="G329" s="6"/>
      <c r="H329" s="47">
        <v>2237</v>
      </c>
      <c r="I329" s="324" t="s">
        <v>44</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3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300</v>
      </c>
      <c r="D330" s="45"/>
      <c r="E330" s="45"/>
      <c r="F330" s="45"/>
      <c r="G330" s="45"/>
      <c r="H330" s="43">
        <v>619</v>
      </c>
      <c r="I330" s="324" t="s">
        <v>44</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3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3467</v>
      </c>
      <c r="D331" s="45" t="s">
        <v>446</v>
      </c>
      <c r="E331" s="45"/>
      <c r="F331" s="45" t="s">
        <v>445</v>
      </c>
      <c r="G331" s="6"/>
      <c r="H331" s="43">
        <v>1730</v>
      </c>
      <c r="I331" s="325" t="s">
        <v>44</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3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1">$C$331</f>
        <v>Percentage Decrease in Cost of Capital for Power Plants</v>
      </c>
      <c r="D332" s="6" t="s">
        <v>3473</v>
      </c>
      <c r="E332" s="45"/>
      <c r="F332" s="6" t="s">
        <v>3413</v>
      </c>
      <c r="G332" s="6"/>
      <c r="H332" s="43">
        <v>1731</v>
      </c>
      <c r="I332" s="325" t="s">
        <v>44</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3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3474</v>
      </c>
      <c r="E333" s="45"/>
      <c r="F333" s="6" t="s">
        <v>3414</v>
      </c>
      <c r="G333" s="6"/>
      <c r="H333" s="43">
        <v>1803</v>
      </c>
      <c r="I333" s="325" t="s">
        <v>44</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3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76</v>
      </c>
      <c r="E334" s="45"/>
      <c r="F334" s="6" t="s">
        <v>3484</v>
      </c>
      <c r="G334" s="6"/>
      <c r="H334" s="43">
        <v>1732</v>
      </c>
      <c r="I334" s="325" t="s">
        <v>44</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3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77</v>
      </c>
      <c r="E335" s="45"/>
      <c r="F335" s="6" t="s">
        <v>89</v>
      </c>
      <c r="G335" s="6"/>
      <c r="H335" s="43">
        <v>1733</v>
      </c>
      <c r="I335" s="325" t="s">
        <v>43</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3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447</v>
      </c>
      <c r="E336" s="45"/>
      <c r="F336" s="6" t="s">
        <v>450</v>
      </c>
      <c r="G336" s="6"/>
      <c r="H336" s="43">
        <v>1734</v>
      </c>
      <c r="I336" s="325" t="s">
        <v>43</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3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78</v>
      </c>
      <c r="E337" s="45"/>
      <c r="F337" s="6" t="s">
        <v>90</v>
      </c>
      <c r="G337" s="6"/>
      <c r="H337" s="43">
        <v>1735</v>
      </c>
      <c r="I337" s="325" t="s">
        <v>43</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3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79</v>
      </c>
      <c r="E338" s="45"/>
      <c r="F338" s="6" t="s">
        <v>91</v>
      </c>
      <c r="G338" s="6"/>
      <c r="H338" s="43">
        <v>1736</v>
      </c>
      <c r="I338" s="325" t="s">
        <v>43</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3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80</v>
      </c>
      <c r="E339" s="45"/>
      <c r="F339" s="6" t="s">
        <v>92</v>
      </c>
      <c r="G339" s="6"/>
      <c r="H339" s="43">
        <v>1737</v>
      </c>
      <c r="I339" s="325" t="s">
        <v>43</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3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2424</v>
      </c>
      <c r="E340" s="45"/>
      <c r="F340" s="6" t="s">
        <v>435</v>
      </c>
      <c r="G340" s="6"/>
      <c r="H340" s="43">
        <v>1738</v>
      </c>
      <c r="I340" s="325" t="s">
        <v>43</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3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307</v>
      </c>
      <c r="E341" s="45"/>
      <c r="F341" s="6" t="s">
        <v>309</v>
      </c>
      <c r="G341" s="6"/>
      <c r="H341" s="43">
        <v>1739</v>
      </c>
      <c r="I341" s="325" t="s">
        <v>44</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3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308</v>
      </c>
      <c r="E342" s="45"/>
      <c r="F342" s="6" t="s">
        <v>310</v>
      </c>
      <c r="G342" s="6"/>
      <c r="H342" s="43">
        <v>1740</v>
      </c>
      <c r="I342" s="325" t="s">
        <v>44</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3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443</v>
      </c>
      <c r="E343" s="45"/>
      <c r="F343" s="6" t="s">
        <v>442</v>
      </c>
      <c r="G343" s="6"/>
      <c r="H343" s="43">
        <v>1741</v>
      </c>
      <c r="I343" s="325" t="s">
        <v>44</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3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452</v>
      </c>
      <c r="E344" s="45"/>
      <c r="F344" s="6" t="s">
        <v>453</v>
      </c>
      <c r="G344" s="6"/>
      <c r="H344" s="43">
        <v>1742</v>
      </c>
      <c r="I344" s="325" t="s">
        <v>43</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3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2744</v>
      </c>
      <c r="E345" s="45"/>
      <c r="F345" s="6" t="s">
        <v>2468</v>
      </c>
      <c r="G345" s="6"/>
      <c r="H345" s="43">
        <v>1743</v>
      </c>
      <c r="I345" s="325" t="s">
        <v>44</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3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2745</v>
      </c>
      <c r="E346" s="45"/>
      <c r="F346" s="6" t="s">
        <v>2588</v>
      </c>
      <c r="G346" s="6"/>
      <c r="H346" s="43">
        <v>1744</v>
      </c>
      <c r="I346" s="325" t="s">
        <v>44</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3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2746</v>
      </c>
      <c r="E347" s="45"/>
      <c r="F347" s="6" t="s">
        <v>2470</v>
      </c>
      <c r="G347" s="6"/>
      <c r="H347" s="43">
        <v>1745</v>
      </c>
      <c r="I347" s="325" t="s">
        <v>44</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3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3472</v>
      </c>
      <c r="E348" s="45"/>
      <c r="F348" s="6" t="s">
        <v>3479</v>
      </c>
      <c r="G348" s="6"/>
      <c r="H348" s="43">
        <v>1804</v>
      </c>
      <c r="I348" s="325" t="s">
        <v>43</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3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3475</v>
      </c>
      <c r="E349" s="45"/>
      <c r="F349" s="6" t="s">
        <v>3480</v>
      </c>
      <c r="G349" s="6"/>
      <c r="H349" s="43">
        <v>1805</v>
      </c>
      <c r="I349" s="325" t="s">
        <v>43</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3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3476</v>
      </c>
      <c r="E350" s="45"/>
      <c r="F350" s="6" t="s">
        <v>3481</v>
      </c>
      <c r="G350" s="6"/>
      <c r="H350" s="43">
        <v>1806</v>
      </c>
      <c r="I350" s="325" t="s">
        <v>43</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3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3477</v>
      </c>
      <c r="E351" s="45"/>
      <c r="F351" s="6" t="s">
        <v>3482</v>
      </c>
      <c r="G351" s="6"/>
      <c r="H351" s="43">
        <v>1807</v>
      </c>
      <c r="I351" s="325" t="s">
        <v>43</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3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3478</v>
      </c>
      <c r="E352" s="45"/>
      <c r="F352" s="6" t="s">
        <v>3483</v>
      </c>
      <c r="G352" s="6"/>
      <c r="H352" s="43">
        <v>1808</v>
      </c>
      <c r="I352" s="325" t="s">
        <v>43</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3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3566</v>
      </c>
      <c r="E353" s="45"/>
      <c r="F353" s="6" t="s">
        <v>3564</v>
      </c>
      <c r="G353" s="6"/>
      <c r="H353" s="43">
        <v>1809</v>
      </c>
      <c r="I353" s="325" t="s">
        <v>43</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3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3567</v>
      </c>
      <c r="E354" s="45"/>
      <c r="F354" s="6" t="s">
        <v>3565</v>
      </c>
      <c r="G354" s="6"/>
      <c r="H354" s="43">
        <v>2238</v>
      </c>
      <c r="I354" s="325" t="s">
        <v>43</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3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27</v>
      </c>
      <c r="D355" s="45"/>
      <c r="E355" s="45"/>
      <c r="F355" s="45"/>
      <c r="G355" s="45"/>
      <c r="H355" s="43">
        <v>30</v>
      </c>
      <c r="I355" s="324" t="s">
        <v>43</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3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127</v>
      </c>
      <c r="D356" s="45" t="s">
        <v>446</v>
      </c>
      <c r="E356" s="45"/>
      <c r="F356" s="45" t="s">
        <v>445</v>
      </c>
      <c r="G356" s="45"/>
      <c r="H356" s="43">
        <v>31</v>
      </c>
      <c r="I356" s="324" t="s">
        <v>43</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3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127</v>
      </c>
      <c r="D357" s="6" t="s">
        <v>3473</v>
      </c>
      <c r="E357" s="45"/>
      <c r="F357" s="6" t="s">
        <v>3413</v>
      </c>
      <c r="G357" s="45"/>
      <c r="H357" s="43">
        <v>1760</v>
      </c>
      <c r="I357" s="324" t="s">
        <v>43</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3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2">C$356</f>
        <v>Annual Additional Capacity Retired due to Early Retirement Policy</v>
      </c>
      <c r="D358" s="6" t="s">
        <v>3474</v>
      </c>
      <c r="E358" s="45"/>
      <c r="F358" s="6" t="s">
        <v>3414</v>
      </c>
      <c r="G358" s="45"/>
      <c r="H358" s="43">
        <v>620</v>
      </c>
      <c r="I358" s="324" t="s">
        <v>43</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3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76</v>
      </c>
      <c r="E359" s="45"/>
      <c r="F359" s="6" t="s">
        <v>3484</v>
      </c>
      <c r="G359" s="45"/>
      <c r="H359" s="43">
        <v>32</v>
      </c>
      <c r="I359" s="324" t="s">
        <v>43</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3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77</v>
      </c>
      <c r="E360" s="45"/>
      <c r="F360" s="6" t="s">
        <v>89</v>
      </c>
      <c r="G360" s="45"/>
      <c r="H360" s="43">
        <v>621</v>
      </c>
      <c r="I360" s="324" t="s">
        <v>44</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3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447</v>
      </c>
      <c r="E361" s="45"/>
      <c r="F361" s="6" t="s">
        <v>450</v>
      </c>
      <c r="G361" s="45"/>
      <c r="H361" s="43">
        <v>622</v>
      </c>
      <c r="I361" s="324" t="s">
        <v>44</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3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78</v>
      </c>
      <c r="E362" s="45"/>
      <c r="F362" s="6" t="s">
        <v>90</v>
      </c>
      <c r="G362" s="45"/>
      <c r="H362" s="43">
        <v>623</v>
      </c>
      <c r="I362" s="324" t="s">
        <v>44</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3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79</v>
      </c>
      <c r="E363" s="45"/>
      <c r="F363" s="6" t="s">
        <v>91</v>
      </c>
      <c r="G363" s="45"/>
      <c r="H363" s="43">
        <v>624</v>
      </c>
      <c r="I363" s="324" t="s">
        <v>44</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3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80</v>
      </c>
      <c r="E364" s="45"/>
      <c r="F364" s="6" t="s">
        <v>92</v>
      </c>
      <c r="G364" s="45"/>
      <c r="H364" s="43">
        <v>625</v>
      </c>
      <c r="I364" s="324" t="s">
        <v>44</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3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2424</v>
      </c>
      <c r="E365" s="45"/>
      <c r="F365" s="6" t="s">
        <v>435</v>
      </c>
      <c r="G365" s="45"/>
      <c r="H365" s="43">
        <v>626</v>
      </c>
      <c r="I365" s="324" t="s">
        <v>44</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3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307</v>
      </c>
      <c r="E366" s="45"/>
      <c r="F366" s="6" t="s">
        <v>309</v>
      </c>
      <c r="G366" s="45"/>
      <c r="H366" s="43">
        <v>627</v>
      </c>
      <c r="I366" s="324" t="s">
        <v>44</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3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308</v>
      </c>
      <c r="E367" s="45"/>
      <c r="F367" s="6" t="s">
        <v>310</v>
      </c>
      <c r="G367" s="45"/>
      <c r="H367" s="43">
        <v>628</v>
      </c>
      <c r="I367" s="324" t="s">
        <v>43</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3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443</v>
      </c>
      <c r="E368" s="45"/>
      <c r="F368" s="6" t="s">
        <v>442</v>
      </c>
      <c r="G368" s="45"/>
      <c r="H368" s="43">
        <v>590</v>
      </c>
      <c r="I368" s="324" t="s">
        <v>43</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3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452</v>
      </c>
      <c r="E369" s="45"/>
      <c r="F369" s="6" t="s">
        <v>453</v>
      </c>
      <c r="G369" s="45"/>
      <c r="H369" s="43">
        <v>629</v>
      </c>
      <c r="I369" s="324" t="s">
        <v>44</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3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2744</v>
      </c>
      <c r="E370" s="45"/>
      <c r="F370" s="6" t="s">
        <v>2468</v>
      </c>
      <c r="G370" s="45"/>
      <c r="H370" s="43">
        <v>630</v>
      </c>
      <c r="I370" s="324" t="s">
        <v>44</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3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2745</v>
      </c>
      <c r="E371" s="45"/>
      <c r="F371" s="6" t="s">
        <v>2588</v>
      </c>
      <c r="G371" s="45"/>
      <c r="H371" s="43">
        <v>631</v>
      </c>
      <c r="I371" s="324" t="s">
        <v>44</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3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2746</v>
      </c>
      <c r="E372" s="45"/>
      <c r="F372" s="6" t="s">
        <v>2470</v>
      </c>
      <c r="G372" s="45"/>
      <c r="H372" s="43">
        <v>632</v>
      </c>
      <c r="I372" s="324" t="s">
        <v>44</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3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3472</v>
      </c>
      <c r="E373" s="45"/>
      <c r="F373" s="6" t="s">
        <v>3479</v>
      </c>
      <c r="G373" s="45"/>
      <c r="H373" s="43">
        <v>1761</v>
      </c>
      <c r="I373" s="324" t="s">
        <v>44</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3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3475</v>
      </c>
      <c r="E374" s="45"/>
      <c r="F374" s="6" t="s">
        <v>3480</v>
      </c>
      <c r="G374" s="45"/>
      <c r="H374" s="43">
        <v>1762</v>
      </c>
      <c r="I374" s="324" t="s">
        <v>44</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3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3476</v>
      </c>
      <c r="E375" s="45"/>
      <c r="F375" s="6" t="s">
        <v>3481</v>
      </c>
      <c r="G375" s="45"/>
      <c r="H375" s="43">
        <v>1763</v>
      </c>
      <c r="I375" s="324" t="s">
        <v>44</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3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3477</v>
      </c>
      <c r="E376" s="45"/>
      <c r="F376" s="6" t="s">
        <v>3482</v>
      </c>
      <c r="G376" s="45"/>
      <c r="H376" s="43">
        <v>1764</v>
      </c>
      <c r="I376" s="324" t="s">
        <v>44</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3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3478</v>
      </c>
      <c r="E377" s="45"/>
      <c r="F377" s="6" t="s">
        <v>3483</v>
      </c>
      <c r="G377" s="45"/>
      <c r="H377" s="43">
        <v>1765</v>
      </c>
      <c r="I377" s="324" t="s">
        <v>44</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3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3566</v>
      </c>
      <c r="E378" s="45"/>
      <c r="F378" s="6" t="s">
        <v>3564</v>
      </c>
      <c r="G378" s="45"/>
      <c r="H378" s="43">
        <v>1766</v>
      </c>
      <c r="I378" s="324" t="s">
        <v>44</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3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3567</v>
      </c>
      <c r="E379" s="45"/>
      <c r="F379" s="6" t="s">
        <v>3565</v>
      </c>
      <c r="G379" s="45"/>
      <c r="H379" s="43">
        <v>2239</v>
      </c>
      <c r="I379" s="324" t="s">
        <v>44</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3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Non BAU Capacity Retirement Schedule</v>
      </c>
      <c r="C380" t="s">
        <v>3011</v>
      </c>
      <c r="D380" s="45" t="s">
        <v>446</v>
      </c>
      <c r="E380" s="45"/>
      <c r="F380" s="45" t="s">
        <v>445</v>
      </c>
      <c r="G380" s="45"/>
      <c r="H380" s="43">
        <v>860</v>
      </c>
      <c r="I380" s="324" t="s">
        <v>43</v>
      </c>
      <c r="J380" s="255" t="str">
        <f>IF(ISBLANK(INDEX('Policy Characteristics'!D:D,MATCH($C380,'Policy Characteristics'!$C:$C,0))),"",INDEX('Policy Characteristics'!D:D,MATCH($C380,'Policy Characteristics'!$C:$C,0)))</f>
        <v>Non BAU Capacity Retirement Schedule</v>
      </c>
      <c r="K380" s="254" t="str">
        <f>IF(ISBLANK(INDEX('Policy Characteristics'!E:E,MATCH($C380,'Policy Characteristics'!$C:$C,0))),"",INDEX('Policy Characteristics'!E:E,MATCH($C380,'Policy Characteristics'!$C:$C,0)))</f>
        <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1</v>
      </c>
      <c r="N380" s="254">
        <f>IF(ISBLANK(INDEX('Policy Characteristics'!H:H,MATCH($C380,'Policy Characteristics'!$C:$C,0))),"",INDEX('Policy Characteristics'!H:H,MATCH($C380,'Policy Characteristics'!$C:$C,0)))</f>
        <v>1</v>
      </c>
      <c r="O380" s="254" t="str">
        <f>IF(ISBLANK(INDEX('Policy Characteristics'!I:I,MATCH($C380,'Policy Characteristics'!$C:$C,0))),"",INDEX('Policy Characteristics'!I:I,MATCH($C380,'Policy Characteristics'!$C:$C,0)))</f>
        <v>on/off</v>
      </c>
      <c r="P380" s="254"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3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s="254" t="str">
        <f t="shared" ref="C381:C403" si="23">C$380</f>
        <v>Boolean Use Non BAU Capacity Retirement Schedule</v>
      </c>
      <c r="D381" s="6" t="s">
        <v>3473</v>
      </c>
      <c r="E381" s="45"/>
      <c r="F381" s="6" t="s">
        <v>3413</v>
      </c>
      <c r="G381" s="45"/>
      <c r="H381" s="43">
        <v>861</v>
      </c>
      <c r="I381" s="324" t="s">
        <v>44</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3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si="23"/>
        <v>Boolean Use Non BAU Capacity Retirement Schedule</v>
      </c>
      <c r="D382" s="6" t="s">
        <v>3474</v>
      </c>
      <c r="E382" s="45"/>
      <c r="F382" s="6" t="s">
        <v>3414</v>
      </c>
      <c r="G382" s="45"/>
      <c r="H382" s="43">
        <v>1767</v>
      </c>
      <c r="I382" s="324" t="s">
        <v>44</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3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76</v>
      </c>
      <c r="E383" s="45"/>
      <c r="F383" s="6" t="s">
        <v>3484</v>
      </c>
      <c r="G383" s="45"/>
      <c r="H383" s="43">
        <v>862</v>
      </c>
      <c r="I383" s="324" t="s">
        <v>44</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3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77</v>
      </c>
      <c r="E384" s="45"/>
      <c r="F384" s="6" t="s">
        <v>89</v>
      </c>
      <c r="G384" s="45"/>
      <c r="H384" s="43">
        <v>863</v>
      </c>
      <c r="I384" s="324" t="s">
        <v>44</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3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447</v>
      </c>
      <c r="E385" s="45"/>
      <c r="F385" s="6" t="s">
        <v>450</v>
      </c>
      <c r="G385" s="45"/>
      <c r="H385" s="43">
        <v>864</v>
      </c>
      <c r="I385" s="324" t="s">
        <v>44</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3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78</v>
      </c>
      <c r="E386" s="45"/>
      <c r="F386" s="6" t="s">
        <v>90</v>
      </c>
      <c r="G386" s="45"/>
      <c r="H386" s="43">
        <v>865</v>
      </c>
      <c r="I386" s="324" t="s">
        <v>44</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3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79</v>
      </c>
      <c r="E387" s="45"/>
      <c r="F387" s="6" t="s">
        <v>91</v>
      </c>
      <c r="G387" s="45"/>
      <c r="H387" s="43">
        <v>866</v>
      </c>
      <c r="I387" s="324" t="s">
        <v>44</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3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80</v>
      </c>
      <c r="E388" s="45"/>
      <c r="F388" s="6" t="s">
        <v>92</v>
      </c>
      <c r="G388" s="45"/>
      <c r="H388" s="43">
        <v>867</v>
      </c>
      <c r="I388" s="324" t="s">
        <v>44</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3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2424</v>
      </c>
      <c r="E389" s="45"/>
      <c r="F389" s="6" t="s">
        <v>435</v>
      </c>
      <c r="G389" s="45"/>
      <c r="H389" s="43">
        <v>868</v>
      </c>
      <c r="I389" s="324" t="s">
        <v>44</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3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307</v>
      </c>
      <c r="E390" s="45"/>
      <c r="F390" s="6" t="s">
        <v>309</v>
      </c>
      <c r="G390" s="45"/>
      <c r="H390" s="43">
        <v>869</v>
      </c>
      <c r="I390" s="324" t="s">
        <v>44</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3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308</v>
      </c>
      <c r="E391" s="45"/>
      <c r="F391" s="6" t="s">
        <v>310</v>
      </c>
      <c r="G391" s="45"/>
      <c r="H391" s="43">
        <v>870</v>
      </c>
      <c r="I391" s="324" t="s">
        <v>44</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3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443</v>
      </c>
      <c r="E392" s="45"/>
      <c r="F392" s="6" t="s">
        <v>442</v>
      </c>
      <c r="G392" s="45"/>
      <c r="H392" s="43">
        <v>871</v>
      </c>
      <c r="I392" s="324" t="s">
        <v>43</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3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452</v>
      </c>
      <c r="E393" s="45"/>
      <c r="F393" s="6" t="s">
        <v>453</v>
      </c>
      <c r="G393" s="45"/>
      <c r="H393" s="43">
        <v>872</v>
      </c>
      <c r="I393" s="324" t="s">
        <v>44</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3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2744</v>
      </c>
      <c r="E394" s="45"/>
      <c r="F394" s="6" t="s">
        <v>2468</v>
      </c>
      <c r="G394" s="45"/>
      <c r="H394" s="43">
        <v>873</v>
      </c>
      <c r="I394" s="324" t="s">
        <v>44</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3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2745</v>
      </c>
      <c r="E395" s="45"/>
      <c r="F395" s="6" t="s">
        <v>2588</v>
      </c>
      <c r="G395" s="45"/>
      <c r="H395" s="43">
        <v>874</v>
      </c>
      <c r="I395" s="324" t="s">
        <v>44</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3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2746</v>
      </c>
      <c r="E396" s="45"/>
      <c r="F396" s="6" t="s">
        <v>2470</v>
      </c>
      <c r="G396" s="45"/>
      <c r="H396" s="43">
        <v>875</v>
      </c>
      <c r="I396" s="324" t="s">
        <v>44</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3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3472</v>
      </c>
      <c r="E397" s="45"/>
      <c r="F397" s="6" t="s">
        <v>3479</v>
      </c>
      <c r="G397" s="45"/>
      <c r="H397" s="43">
        <v>1768</v>
      </c>
      <c r="I397" s="324" t="s">
        <v>43</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3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3475</v>
      </c>
      <c r="E398" s="45"/>
      <c r="F398" s="6" t="s">
        <v>3480</v>
      </c>
      <c r="G398" s="45"/>
      <c r="H398" s="43">
        <v>1769</v>
      </c>
      <c r="I398" s="324" t="s">
        <v>44</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3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3476</v>
      </c>
      <c r="E399" s="45"/>
      <c r="F399" s="6" t="s">
        <v>3481</v>
      </c>
      <c r="G399" s="45"/>
      <c r="H399" s="43">
        <v>1770</v>
      </c>
      <c r="I399" s="324" t="s">
        <v>44</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3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3477</v>
      </c>
      <c r="E400" s="45"/>
      <c r="F400" s="6" t="s">
        <v>3482</v>
      </c>
      <c r="G400" s="45"/>
      <c r="H400" s="43">
        <v>1771</v>
      </c>
      <c r="I400" s="324" t="s">
        <v>44</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3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3478</v>
      </c>
      <c r="E401" s="45"/>
      <c r="F401" s="6" t="s">
        <v>3483</v>
      </c>
      <c r="G401" s="45"/>
      <c r="H401" s="43">
        <v>1772</v>
      </c>
      <c r="I401" s="324" t="s">
        <v>44</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3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3566</v>
      </c>
      <c r="E402" s="45"/>
      <c r="F402" s="6" t="s">
        <v>3564</v>
      </c>
      <c r="G402" s="45"/>
      <c r="H402" s="43">
        <v>1773</v>
      </c>
      <c r="I402" s="324" t="s">
        <v>44</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3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3567</v>
      </c>
      <c r="E403" s="45"/>
      <c r="F403" s="6" t="s">
        <v>3565</v>
      </c>
      <c r="G403" s="45"/>
      <c r="H403" s="43">
        <v>2240</v>
      </c>
      <c r="I403" s="324" t="s">
        <v>44</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c r="R403" s="254"/>
    </row>
    <row r="404" spans="1:18" s="4" customFormat="1" x14ac:dyDescent="0.3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Mandated Capacity Construction</v>
      </c>
      <c r="C404" t="s">
        <v>129</v>
      </c>
      <c r="D404" s="45" t="s">
        <v>446</v>
      </c>
      <c r="E404" s="45"/>
      <c r="F404" s="45" t="s">
        <v>445</v>
      </c>
      <c r="G404" s="45"/>
      <c r="H404" s="43">
        <v>633</v>
      </c>
      <c r="I404" s="324" t="s">
        <v>44</v>
      </c>
      <c r="J404" s="255" t="str">
        <f>IF(ISBLANK(INDEX('Policy Characteristics'!D:D,MATCH($C404,'Policy Characteristics'!$C:$C,0))),"",INDEX('Policy Characteristics'!D:D,MATCH($C404,'Policy Characteristics'!$C:$C,0)))</f>
        <v>Non BAU Mandated Capacity Construction</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4" s="254" t="str">
        <f>IF(ISBLANK(INDEX('Policy Characteristics'!K:K,MATCH($C404,'Policy Characteristics'!$C:$C,0))),"",INDEX('Policy Characteristics'!K:K,MATCH($C404,'Policy Characteristics'!$C:$C,0)))</f>
        <v/>
      </c>
      <c r="R404" s="254" t="str">
        <f>IF(ISBLANK(INDEX('Policy Characteristics'!L:L,MATCH($C404,'Policy Characteristics'!$C:$C,0))),"",INDEX('Policy Characteristics'!L:L,MATCH($C404,'Policy Characteristics'!$C:$C,0)))</f>
        <v/>
      </c>
    </row>
    <row r="405" spans="1:18" s="4" customFormat="1" x14ac:dyDescent="0.3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s="254" t="str">
        <f t="shared" ref="C405:C427" si="24">C$404</f>
        <v>Boolean Use Non BAU Mandated Capacity Construction Schedule</v>
      </c>
      <c r="D405" s="6" t="s">
        <v>3473</v>
      </c>
      <c r="E405" s="45"/>
      <c r="F405" s="6" t="s">
        <v>3413</v>
      </c>
      <c r="G405" s="45"/>
      <c r="H405" s="43">
        <v>634</v>
      </c>
      <c r="I405" s="324" t="s">
        <v>44</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3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si="24"/>
        <v>Boolean Use Non BAU Mandated Capacity Construction Schedule</v>
      </c>
      <c r="D406" s="6" t="s">
        <v>3474</v>
      </c>
      <c r="E406" s="45"/>
      <c r="F406" s="6" t="s">
        <v>3414</v>
      </c>
      <c r="G406" s="45"/>
      <c r="H406" s="43">
        <v>1774</v>
      </c>
      <c r="I406" s="324" t="s">
        <v>44</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3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76</v>
      </c>
      <c r="E407" s="45"/>
      <c r="F407" s="6" t="s">
        <v>3484</v>
      </c>
      <c r="G407" s="45"/>
      <c r="H407" s="43">
        <v>635</v>
      </c>
      <c r="I407" s="324" t="s">
        <v>44</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3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77</v>
      </c>
      <c r="E408" s="45"/>
      <c r="F408" s="6" t="s">
        <v>89</v>
      </c>
      <c r="G408" s="45"/>
      <c r="H408" s="43">
        <v>636</v>
      </c>
      <c r="I408" s="324" t="s">
        <v>44</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3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447</v>
      </c>
      <c r="E409" s="45"/>
      <c r="F409" s="6" t="s">
        <v>450</v>
      </c>
      <c r="G409" s="45"/>
      <c r="H409" s="43">
        <v>637</v>
      </c>
      <c r="I409" s="324" t="s">
        <v>43</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3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78</v>
      </c>
      <c r="E410" s="45"/>
      <c r="F410" s="6" t="s">
        <v>90</v>
      </c>
      <c r="G410" s="45"/>
      <c r="H410" s="43">
        <v>638</v>
      </c>
      <c r="I410" s="324" t="s">
        <v>43</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3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79</v>
      </c>
      <c r="E411" s="45"/>
      <c r="F411" s="6" t="s">
        <v>91</v>
      </c>
      <c r="G411" s="45"/>
      <c r="H411" s="43">
        <v>639</v>
      </c>
      <c r="I411" s="324" t="s">
        <v>44</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3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80</v>
      </c>
      <c r="E412" s="45"/>
      <c r="F412" s="6" t="s">
        <v>92</v>
      </c>
      <c r="G412" s="45"/>
      <c r="H412" s="43">
        <v>640</v>
      </c>
      <c r="I412" s="324" t="s">
        <v>44</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3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2424</v>
      </c>
      <c r="E413" s="45"/>
      <c r="F413" s="6" t="s">
        <v>435</v>
      </c>
      <c r="G413" s="45"/>
      <c r="H413" s="43">
        <v>641</v>
      </c>
      <c r="I413" s="324" t="s">
        <v>44</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3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307</v>
      </c>
      <c r="E414" s="45"/>
      <c r="F414" s="6" t="s">
        <v>309</v>
      </c>
      <c r="G414" s="45"/>
      <c r="H414" s="43">
        <v>642</v>
      </c>
      <c r="I414" s="324" t="s">
        <v>44</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3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308</v>
      </c>
      <c r="E415" s="45"/>
      <c r="F415" s="6" t="s">
        <v>310</v>
      </c>
      <c r="G415" s="45"/>
      <c r="H415" s="43">
        <v>643</v>
      </c>
      <c r="I415" s="324" t="s">
        <v>44</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3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443</v>
      </c>
      <c r="E416" s="45"/>
      <c r="F416" s="6" t="s">
        <v>442</v>
      </c>
      <c r="G416" s="45"/>
      <c r="H416" s="43">
        <v>644</v>
      </c>
      <c r="I416" s="324" t="s">
        <v>44</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3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452</v>
      </c>
      <c r="E417" s="45"/>
      <c r="F417" s="6" t="s">
        <v>453</v>
      </c>
      <c r="G417" s="45"/>
      <c r="H417" s="43">
        <v>645</v>
      </c>
      <c r="I417" s="324" t="s">
        <v>43</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3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2744</v>
      </c>
      <c r="E418" s="45"/>
      <c r="F418" s="6" t="s">
        <v>2468</v>
      </c>
      <c r="G418" s="45"/>
      <c r="H418" s="43">
        <v>646</v>
      </c>
      <c r="I418" s="324" t="s">
        <v>44</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3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2745</v>
      </c>
      <c r="E419" s="45"/>
      <c r="F419" s="6" t="s">
        <v>2588</v>
      </c>
      <c r="G419" s="45"/>
      <c r="H419" s="43">
        <v>647</v>
      </c>
      <c r="I419" s="324" t="s">
        <v>44</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3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2746</v>
      </c>
      <c r="E420" s="45"/>
      <c r="F420" s="6" t="s">
        <v>2470</v>
      </c>
      <c r="G420" s="45"/>
      <c r="H420" s="43">
        <v>648</v>
      </c>
      <c r="I420" s="324" t="s">
        <v>44</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3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3472</v>
      </c>
      <c r="E421" s="45"/>
      <c r="F421" s="6" t="s">
        <v>3479</v>
      </c>
      <c r="G421" s="45"/>
      <c r="H421" s="43">
        <v>1775</v>
      </c>
      <c r="I421" s="324" t="s">
        <v>44</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3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3475</v>
      </c>
      <c r="E422" s="45"/>
      <c r="F422" s="6" t="s">
        <v>3480</v>
      </c>
      <c r="G422" s="45"/>
      <c r="H422" s="43">
        <v>1776</v>
      </c>
      <c r="I422" s="324" t="s">
        <v>44</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3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3476</v>
      </c>
      <c r="E423" s="45"/>
      <c r="F423" s="6" t="s">
        <v>3481</v>
      </c>
      <c r="G423" s="45"/>
      <c r="H423" s="43">
        <v>1777</v>
      </c>
      <c r="I423" s="324" t="s">
        <v>44</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3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3477</v>
      </c>
      <c r="E424" s="45"/>
      <c r="F424" s="6" t="s">
        <v>3482</v>
      </c>
      <c r="G424" s="45"/>
      <c r="H424" s="43">
        <v>1778</v>
      </c>
      <c r="I424" s="324" t="s">
        <v>44</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3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3478</v>
      </c>
      <c r="E425" s="45"/>
      <c r="F425" s="6" t="s">
        <v>3483</v>
      </c>
      <c r="G425" s="45"/>
      <c r="H425" s="43">
        <v>1779</v>
      </c>
      <c r="I425" s="324" t="s">
        <v>44</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3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3566</v>
      </c>
      <c r="E426" s="45"/>
      <c r="F426" s="6" t="s">
        <v>3564</v>
      </c>
      <c r="G426" s="45"/>
      <c r="H426" s="43">
        <v>1780</v>
      </c>
      <c r="I426" s="324" t="s">
        <v>44</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3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3567</v>
      </c>
      <c r="E427" s="45"/>
      <c r="F427" s="6" t="s">
        <v>3565</v>
      </c>
      <c r="G427" s="45"/>
      <c r="H427" s="43">
        <v>2241</v>
      </c>
      <c r="I427" s="324" t="s">
        <v>44</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c r="R427" s="254"/>
    </row>
    <row r="428" spans="1:18" s="4" customFormat="1" x14ac:dyDescent="0.3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CCUS Retrofits</v>
      </c>
      <c r="C428" t="s">
        <v>3686</v>
      </c>
      <c r="D428" s="45" t="s">
        <v>446</v>
      </c>
      <c r="E428" s="45"/>
      <c r="F428" s="45" t="s">
        <v>445</v>
      </c>
      <c r="G428" s="45"/>
      <c r="H428" s="43">
        <v>2289</v>
      </c>
      <c r="I428" s="324" t="s">
        <v>44</v>
      </c>
      <c r="J428" s="255" t="str">
        <f>IF(ISBLANK(INDEX('Policy Characteristics'!D:D,MATCH($C428,'Policy Characteristics'!$C:$C,0))),"",INDEX('Policy Characteristics'!D:D,MATCH($C428,'Policy Characteristics'!$C:$C,0)))</f>
        <v>Non BAU Mandated Capacity CCUS Retrofits</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254" t="str">
        <f>IF(ISBLANK(INDEX('Policy Characteristics'!K:K,MATCH($C428,'Policy Characteristics'!$C:$C,0))),"",INDEX('Policy Characteristics'!K:K,MATCH($C428,'Policy Characteristics'!$C:$C,0)))</f>
        <v/>
      </c>
      <c r="R428" s="254" t="str">
        <f>IF(ISBLANK(INDEX('Policy Characteristics'!L:L,MATCH($C428,'Policy Characteristics'!$C:$C,0))),"",INDEX('Policy Characteristics'!L:L,MATCH($C428,'Policy Characteristics'!$C:$C,0)))</f>
        <v/>
      </c>
    </row>
    <row r="429" spans="1:18" s="4" customFormat="1" x14ac:dyDescent="0.3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s="254" t="str">
        <f>$C$428</f>
        <v>Boolean Use Non BAU Mandated Capacity Retrofit Schedule</v>
      </c>
      <c r="D429" s="6" t="s">
        <v>3473</v>
      </c>
      <c r="E429" s="45"/>
      <c r="F429" s="6" t="s">
        <v>3413</v>
      </c>
      <c r="G429" s="45"/>
      <c r="H429" s="43">
        <v>2290</v>
      </c>
      <c r="I429" s="324" t="s">
        <v>44</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3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 t="shared" ref="C430:C451" si="25">$C$428</f>
        <v>Boolean Use Non BAU Mandated Capacity Retrofit Schedule</v>
      </c>
      <c r="D430" s="6" t="s">
        <v>3474</v>
      </c>
      <c r="E430" s="45"/>
      <c r="F430" s="6" t="s">
        <v>3414</v>
      </c>
      <c r="G430" s="45"/>
      <c r="H430" s="43">
        <v>2291</v>
      </c>
      <c r="I430" s="324" t="s">
        <v>44</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3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si="25"/>
        <v>Boolean Use Non BAU Mandated Capacity Retrofit Schedule</v>
      </c>
      <c r="D431" s="6" t="s">
        <v>76</v>
      </c>
      <c r="E431" s="45"/>
      <c r="F431" s="6" t="s">
        <v>3484</v>
      </c>
      <c r="G431" s="45"/>
      <c r="H431" s="43">
        <v>2292</v>
      </c>
      <c r="I431" s="324" t="s">
        <v>44</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3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77</v>
      </c>
      <c r="E432" s="45"/>
      <c r="F432" s="6" t="s">
        <v>89</v>
      </c>
      <c r="G432" s="45"/>
      <c r="H432" s="43">
        <v>2293</v>
      </c>
      <c r="I432" s="324" t="s">
        <v>44</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3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447</v>
      </c>
      <c r="E433" s="45"/>
      <c r="F433" s="6" t="s">
        <v>450</v>
      </c>
      <c r="G433" s="45"/>
      <c r="H433" s="43">
        <v>2294</v>
      </c>
      <c r="I433" s="324" t="s">
        <v>44</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3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78</v>
      </c>
      <c r="E434" s="45"/>
      <c r="F434" s="6" t="s">
        <v>90</v>
      </c>
      <c r="G434" s="45"/>
      <c r="H434" s="43">
        <v>2295</v>
      </c>
      <c r="I434" s="324" t="s">
        <v>44</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3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79</v>
      </c>
      <c r="E435" s="45"/>
      <c r="F435" s="6" t="s">
        <v>91</v>
      </c>
      <c r="G435" s="45"/>
      <c r="H435" s="43">
        <v>2296</v>
      </c>
      <c r="I435" s="324" t="s">
        <v>44</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3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80</v>
      </c>
      <c r="E436" s="45"/>
      <c r="F436" s="6" t="s">
        <v>92</v>
      </c>
      <c r="G436" s="45"/>
      <c r="H436" s="43">
        <v>2297</v>
      </c>
      <c r="I436" s="324" t="s">
        <v>44</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3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2424</v>
      </c>
      <c r="E437" s="45"/>
      <c r="F437" s="6" t="s">
        <v>435</v>
      </c>
      <c r="G437" s="45"/>
      <c r="H437" s="43">
        <v>2298</v>
      </c>
      <c r="I437" s="324" t="s">
        <v>44</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3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307</v>
      </c>
      <c r="E438" s="45"/>
      <c r="F438" s="6" t="s">
        <v>309</v>
      </c>
      <c r="G438" s="45"/>
      <c r="H438" s="43">
        <v>2299</v>
      </c>
      <c r="I438" s="324" t="s">
        <v>44</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3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308</v>
      </c>
      <c r="E439" s="45"/>
      <c r="F439" s="6" t="s">
        <v>310</v>
      </c>
      <c r="G439" s="45"/>
      <c r="H439" s="43">
        <v>2300</v>
      </c>
      <c r="I439" s="324" t="s">
        <v>44</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3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443</v>
      </c>
      <c r="E440" s="45"/>
      <c r="F440" s="6" t="s">
        <v>442</v>
      </c>
      <c r="G440" s="45"/>
      <c r="H440" s="43">
        <v>2301</v>
      </c>
      <c r="I440" s="324" t="s">
        <v>44</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3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452</v>
      </c>
      <c r="E441" s="45"/>
      <c r="F441" s="6" t="s">
        <v>453</v>
      </c>
      <c r="G441" s="45"/>
      <c r="H441" s="43">
        <v>2302</v>
      </c>
      <c r="I441" s="324" t="s">
        <v>44</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3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2744</v>
      </c>
      <c r="E442" s="45"/>
      <c r="F442" s="6" t="s">
        <v>2468</v>
      </c>
      <c r="G442" s="45"/>
      <c r="H442" s="43">
        <v>2303</v>
      </c>
      <c r="I442" s="324" t="s">
        <v>44</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3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2745</v>
      </c>
      <c r="E443" s="45"/>
      <c r="F443" s="6" t="s">
        <v>2588</v>
      </c>
      <c r="G443" s="45"/>
      <c r="H443" s="43">
        <v>2304</v>
      </c>
      <c r="I443" s="324" t="s">
        <v>44</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3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2746</v>
      </c>
      <c r="E444" s="45"/>
      <c r="F444" s="6" t="s">
        <v>2470</v>
      </c>
      <c r="G444" s="45"/>
      <c r="H444" s="43">
        <v>2305</v>
      </c>
      <c r="I444" s="324" t="s">
        <v>44</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3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3472</v>
      </c>
      <c r="E445" s="45"/>
      <c r="F445" s="6" t="s">
        <v>3479</v>
      </c>
      <c r="G445" s="45"/>
      <c r="H445" s="43">
        <v>2306</v>
      </c>
      <c r="I445" s="324" t="s">
        <v>43</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3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3475</v>
      </c>
      <c r="E446" s="45"/>
      <c r="F446" s="6" t="s">
        <v>3480</v>
      </c>
      <c r="G446" s="45"/>
      <c r="H446" s="43">
        <v>2307</v>
      </c>
      <c r="I446" s="324" t="s">
        <v>44</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3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3476</v>
      </c>
      <c r="E447" s="45"/>
      <c r="F447" s="6" t="s">
        <v>3481</v>
      </c>
      <c r="G447" s="45"/>
      <c r="H447" s="43">
        <v>2308</v>
      </c>
      <c r="I447" s="324" t="s">
        <v>44</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3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3477</v>
      </c>
      <c r="E448" s="45"/>
      <c r="F448" s="6" t="s">
        <v>3482</v>
      </c>
      <c r="G448" s="45"/>
      <c r="H448" s="43">
        <v>2309</v>
      </c>
      <c r="I448" s="324" t="s">
        <v>44</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3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3478</v>
      </c>
      <c r="E449" s="45"/>
      <c r="F449" s="6" t="s">
        <v>3483</v>
      </c>
      <c r="G449" s="45"/>
      <c r="H449" s="43">
        <v>2310</v>
      </c>
      <c r="I449" s="324" t="s">
        <v>44</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3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3566</v>
      </c>
      <c r="E450" s="45"/>
      <c r="F450" s="6" t="s">
        <v>3564</v>
      </c>
      <c r="G450" s="45"/>
      <c r="H450" s="43">
        <v>2311</v>
      </c>
      <c r="I450" s="324" t="s">
        <v>44</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3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3567</v>
      </c>
      <c r="E451" s="45"/>
      <c r="F451" s="6" t="s">
        <v>3565</v>
      </c>
      <c r="G451" s="45"/>
      <c r="H451" s="43">
        <v>2312</v>
      </c>
      <c r="I451" s="324" t="s">
        <v>44</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c r="R451" s="254"/>
    </row>
    <row r="452" spans="1:18" s="2" customFormat="1" x14ac:dyDescent="0.3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Change in Expected Power Plant Capacity Factor</v>
      </c>
      <c r="C452" s="1" t="s">
        <v>254</v>
      </c>
      <c r="D452" s="45" t="s">
        <v>446</v>
      </c>
      <c r="E452" s="45"/>
      <c r="F452" s="45" t="s">
        <v>445</v>
      </c>
      <c r="G452" s="6"/>
      <c r="H452" s="47">
        <v>652</v>
      </c>
      <c r="I452" s="325" t="s">
        <v>44</v>
      </c>
      <c r="J452" s="255" t="str">
        <f>IF(ISBLANK(INDEX('Policy Characteristics'!D:D,MATCH($C452,'Policy Characteristics'!$C:$C,0))),"",INDEX('Policy Characteristics'!D:D,MATCH($C452,'Policy Characteristics'!$C:$C,0)))</f>
        <v>Reduce Plant Downtime</v>
      </c>
      <c r="K452" s="254" t="str">
        <f>IF(ISBLANK(INDEX('Policy Characteristics'!E:E,MATCH($C452,'Policy Characteristics'!$C:$C,0))),"",INDEX('Policy Characteristics'!E:E,MATCH($C452,'Policy Characteristics'!$C:$C,0)))</f>
        <v>elec reduce plant downtime</v>
      </c>
      <c r="L452" s="261">
        <f>IF(ISBLANK(INDEX('Policy Characteristics'!F:F,MATCH($C452,'Policy Characteristics'!$C:$C,0))),"",INDEX('Policy Characteristics'!F:F,MATCH($C452,'Policy Characteristics'!$C:$C,0)))</f>
        <v>-0.3</v>
      </c>
      <c r="M452" s="261">
        <f>IF(ISBLANK(INDEX('Policy Characteristics'!G:G,MATCH($C452,'Policy Characteristics'!$C:$C,0))),"",INDEX('Policy Characteristics'!G:G,MATCH($C452,'Policy Characteristics'!$C:$C,0)))</f>
        <v>0.6</v>
      </c>
      <c r="N452" s="261">
        <f>IF(ISBLANK(INDEX('Policy Characteristics'!H:H,MATCH($C452,'Policy Characteristics'!$C:$C,0))),"",INDEX('Policy Characteristics'!H:H,MATCH($C452,'Policy Characteristics'!$C:$C,0)))</f>
        <v>0.01</v>
      </c>
      <c r="O452" s="254" t="str">
        <f>IF(ISBLANK(INDEX('Policy Characteristics'!I:I,MATCH($C452,'Policy Characteristics'!$C:$C,0))),"",INDEX('Policy Characteristics'!I:I,MATCH($C452,'Policy Characteristics'!$C:$C,0)))</f>
        <v>% reduction in downtime</v>
      </c>
      <c r="P452" s="254"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254" t="str">
        <f>IF(ISBLANK(INDEX('Policy Characteristics'!K:K,MATCH($C452,'Policy Characteristics'!$C:$C,0))),"",INDEX('Policy Characteristics'!K:K,MATCH($C452,'Policy Characteristics'!$C:$C,0)))</f>
        <v>electricity-sector-main.html#red-downtime</v>
      </c>
      <c r="R452" s="254" t="str">
        <f>IF(ISBLANK(INDEX('Policy Characteristics'!L:L,MATCH($C452,'Policy Characteristics'!$C:$C,0))),"",INDEX('Policy Characteristics'!L:L,MATCH($C452,'Policy Characteristics'!$C:$C,0)))</f>
        <v>reduce-downtime.html</v>
      </c>
    </row>
    <row r="453" spans="1:18" s="2" customFormat="1" x14ac:dyDescent="0.3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318" t="str">
        <f>$C$452</f>
        <v>Percentage Reduction in Plant Downtime</v>
      </c>
      <c r="D453" s="6" t="s">
        <v>3473</v>
      </c>
      <c r="E453" s="45"/>
      <c r="F453" s="6" t="s">
        <v>3413</v>
      </c>
      <c r="G453" s="6"/>
      <c r="H453" s="47">
        <v>654</v>
      </c>
      <c r="I453" s="325" t="s">
        <v>44</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3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 t="shared" ref="C454:C475" si="26">$C$452</f>
        <v>Percentage Reduction in Plant Downtime</v>
      </c>
      <c r="D454" s="6" t="s">
        <v>3474</v>
      </c>
      <c r="E454" s="45"/>
      <c r="F454" s="6" t="s">
        <v>3414</v>
      </c>
      <c r="G454" s="6"/>
      <c r="H454" s="47">
        <v>1781</v>
      </c>
      <c r="I454" s="325" t="s">
        <v>43</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3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si="26"/>
        <v>Percentage Reduction in Plant Downtime</v>
      </c>
      <c r="D455" s="6" t="s">
        <v>76</v>
      </c>
      <c r="E455" s="45"/>
      <c r="F455" s="6" t="s">
        <v>3484</v>
      </c>
      <c r="G455" s="6"/>
      <c r="H455" s="47">
        <v>657</v>
      </c>
      <c r="I455" s="325" t="s">
        <v>44</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3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6"/>
        <v>Percentage Reduction in Plant Downtime</v>
      </c>
      <c r="D456" s="6" t="s">
        <v>77</v>
      </c>
      <c r="E456" s="45"/>
      <c r="F456" s="6" t="s">
        <v>89</v>
      </c>
      <c r="G456" s="6"/>
      <c r="H456" s="47">
        <v>660</v>
      </c>
      <c r="I456" s="325" t="s">
        <v>44</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3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6"/>
        <v>Percentage Reduction in Plant Downtime</v>
      </c>
      <c r="D457" s="6" t="s">
        <v>447</v>
      </c>
      <c r="E457" s="45"/>
      <c r="F457" s="6" t="s">
        <v>450</v>
      </c>
      <c r="G457" s="6"/>
      <c r="H457" s="47">
        <v>143</v>
      </c>
      <c r="I457" s="325" t="s">
        <v>44</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3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6"/>
        <v>Percentage Reduction in Plant Downtime</v>
      </c>
      <c r="D458" s="6" t="s">
        <v>78</v>
      </c>
      <c r="E458" s="45"/>
      <c r="F458" s="6" t="s">
        <v>90</v>
      </c>
      <c r="G458" s="6"/>
      <c r="H458" s="47">
        <v>144</v>
      </c>
      <c r="I458" s="325" t="s">
        <v>44</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3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6"/>
        <v>Percentage Reduction in Plant Downtime</v>
      </c>
      <c r="D459" s="6" t="s">
        <v>79</v>
      </c>
      <c r="E459" s="45"/>
      <c r="F459" s="6" t="s">
        <v>91</v>
      </c>
      <c r="G459" s="6"/>
      <c r="H459" s="47">
        <v>667</v>
      </c>
      <c r="I459" s="325" t="s">
        <v>44</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3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6"/>
        <v>Percentage Reduction in Plant Downtime</v>
      </c>
      <c r="D460" s="6" t="s">
        <v>80</v>
      </c>
      <c r="E460" s="45"/>
      <c r="F460" s="6" t="s">
        <v>92</v>
      </c>
      <c r="G460" s="6"/>
      <c r="H460" s="47">
        <v>670</v>
      </c>
      <c r="I460" s="325" t="s">
        <v>44</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3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6"/>
        <v>Percentage Reduction in Plant Downtime</v>
      </c>
      <c r="D461" s="6" t="s">
        <v>2424</v>
      </c>
      <c r="E461" s="45"/>
      <c r="F461" s="6" t="s">
        <v>435</v>
      </c>
      <c r="G461" s="6"/>
      <c r="H461" s="47">
        <v>673</v>
      </c>
      <c r="I461" s="325" t="s">
        <v>44</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3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6"/>
        <v>Percentage Reduction in Plant Downtime</v>
      </c>
      <c r="D462" s="6" t="s">
        <v>307</v>
      </c>
      <c r="E462" s="45"/>
      <c r="F462" s="6" t="s">
        <v>309</v>
      </c>
      <c r="G462" s="6"/>
      <c r="H462" s="47">
        <v>676</v>
      </c>
      <c r="I462" s="325" t="s">
        <v>44</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3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6"/>
        <v>Percentage Reduction in Plant Downtime</v>
      </c>
      <c r="D463" s="6" t="s">
        <v>308</v>
      </c>
      <c r="E463" s="45"/>
      <c r="F463" s="6" t="s">
        <v>310</v>
      </c>
      <c r="G463" s="6"/>
      <c r="H463" s="47">
        <v>679</v>
      </c>
      <c r="I463" s="325" t="s">
        <v>44</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3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6"/>
        <v>Percentage Reduction in Plant Downtime</v>
      </c>
      <c r="D464" s="6" t="s">
        <v>443</v>
      </c>
      <c r="E464" s="45"/>
      <c r="F464" s="6" t="s">
        <v>442</v>
      </c>
      <c r="G464" s="6"/>
      <c r="H464" s="47">
        <v>182</v>
      </c>
      <c r="I464" s="325" t="s">
        <v>44</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3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6"/>
        <v>Percentage Reduction in Plant Downtime</v>
      </c>
      <c r="D465" s="6" t="s">
        <v>452</v>
      </c>
      <c r="E465" s="45"/>
      <c r="F465" s="6" t="s">
        <v>453</v>
      </c>
      <c r="H465" s="47">
        <v>684</v>
      </c>
      <c r="I465" s="325" t="s">
        <v>44</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3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6"/>
        <v>Percentage Reduction in Plant Downtime</v>
      </c>
      <c r="D466" s="6" t="s">
        <v>2744</v>
      </c>
      <c r="E466" s="45"/>
      <c r="F466" s="6" t="s">
        <v>2468</v>
      </c>
      <c r="G466" s="6"/>
      <c r="H466" s="47">
        <v>687</v>
      </c>
      <c r="I466" s="325" t="s">
        <v>44</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3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Change in Expected Power Plant Capacity Factor</v>
      </c>
      <c r="C467" s="318" t="str">
        <f t="shared" si="26"/>
        <v>Percentage Reduction in Plant Downtime</v>
      </c>
      <c r="D467" s="6" t="s">
        <v>2745</v>
      </c>
      <c r="E467" s="45"/>
      <c r="F467" s="6" t="s">
        <v>2588</v>
      </c>
      <c r="G467" s="6"/>
      <c r="H467" s="47">
        <v>690</v>
      </c>
      <c r="I467" s="325" t="s">
        <v>44</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3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6"/>
        <v>Percentage Reduction in Plant Downtime</v>
      </c>
      <c r="D468" s="6" t="s">
        <v>2746</v>
      </c>
      <c r="E468" s="45"/>
      <c r="F468" s="6" t="s">
        <v>2470</v>
      </c>
      <c r="G468" s="6"/>
      <c r="H468" s="47">
        <v>1782</v>
      </c>
      <c r="I468" s="325" t="s">
        <v>44</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3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6"/>
        <v>Percentage Reduction in Plant Downtime</v>
      </c>
      <c r="D469" s="6" t="s">
        <v>3472</v>
      </c>
      <c r="E469" s="45"/>
      <c r="F469" s="6" t="s">
        <v>3479</v>
      </c>
      <c r="G469" s="6"/>
      <c r="H469" s="47">
        <v>1783</v>
      </c>
      <c r="I469" s="325" t="s">
        <v>44</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3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6"/>
        <v>Percentage Reduction in Plant Downtime</v>
      </c>
      <c r="D470" s="6" t="s">
        <v>3475</v>
      </c>
      <c r="E470" s="45"/>
      <c r="F470" s="6" t="s">
        <v>3480</v>
      </c>
      <c r="G470" s="6"/>
      <c r="H470" s="47">
        <v>1784</v>
      </c>
      <c r="I470" s="325" t="s">
        <v>44</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3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6"/>
        <v>Percentage Reduction in Plant Downtime</v>
      </c>
      <c r="D471" s="6" t="s">
        <v>3476</v>
      </c>
      <c r="E471" s="45"/>
      <c r="F471" s="6" t="s">
        <v>3481</v>
      </c>
      <c r="G471" s="6"/>
      <c r="H471" s="47">
        <v>1785</v>
      </c>
      <c r="I471" s="325" t="s">
        <v>44</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3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6"/>
        <v>Percentage Reduction in Plant Downtime</v>
      </c>
      <c r="D472" s="6" t="s">
        <v>3477</v>
      </c>
      <c r="E472" s="45"/>
      <c r="F472" s="6" t="s">
        <v>3482</v>
      </c>
      <c r="G472" s="6"/>
      <c r="H472" s="47">
        <v>1786</v>
      </c>
      <c r="I472" s="325" t="s">
        <v>44</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3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6"/>
        <v>Percentage Reduction in Plant Downtime</v>
      </c>
      <c r="D473" s="6" t="s">
        <v>3478</v>
      </c>
      <c r="E473" s="45"/>
      <c r="F473" s="6" t="s">
        <v>3483</v>
      </c>
      <c r="G473" s="6"/>
      <c r="H473" s="47">
        <v>1787</v>
      </c>
      <c r="I473" s="325" t="s">
        <v>44</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3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6"/>
        <v>Percentage Reduction in Plant Downtime</v>
      </c>
      <c r="D474" s="6" t="s">
        <v>3566</v>
      </c>
      <c r="E474" s="45"/>
      <c r="F474" s="6" t="s">
        <v>3564</v>
      </c>
      <c r="G474" s="6"/>
      <c r="H474" s="47">
        <v>1788</v>
      </c>
      <c r="I474" s="325" t="s">
        <v>44</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3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6"/>
        <v>Percentage Reduction in Plant Downtime</v>
      </c>
      <c r="D475" s="6" t="s">
        <v>3567</v>
      </c>
      <c r="E475" s="45"/>
      <c r="F475" s="6" t="s">
        <v>3565</v>
      </c>
      <c r="G475" s="6"/>
      <c r="H475" s="47">
        <v>2242</v>
      </c>
      <c r="I475" s="325" t="s">
        <v>44</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row>
    <row r="476" spans="1:18" s="2" customFormat="1" x14ac:dyDescent="0.3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Reduce Soft Costs</v>
      </c>
      <c r="C476" s="319" t="s">
        <v>2322</v>
      </c>
      <c r="D476" s="6" t="s">
        <v>447</v>
      </c>
      <c r="E476" s="6"/>
      <c r="F476" s="6" t="s">
        <v>450</v>
      </c>
      <c r="G476" s="6"/>
      <c r="H476" s="47">
        <v>194</v>
      </c>
      <c r="I476" s="325" t="s">
        <v>43</v>
      </c>
      <c r="J476" s="255" t="str">
        <f>IF(ISBLANK(INDEX('Policy Characteristics'!D:D,MATCH($C476,'Policy Characteristics'!$C:$C,0))),"",INDEX('Policy Characteristics'!D:D,MATCH($C476,'Policy Characteristics'!$C:$C,0)))</f>
        <v>Reduce Soft Costs</v>
      </c>
      <c r="K476" s="254" t="str">
        <f>IF(ISBLANK(INDEX('Policy Characteristics'!E:E,MATCH($C476,'Policy Characteristics'!$C:$C,0))),"",INDEX('Policy Characteristics'!E:E,MATCH($C476,'Policy Characteristics'!$C:$C,0)))</f>
        <v>elec reduce soft costs</v>
      </c>
      <c r="L476" s="261">
        <f>IF(ISBLANK(INDEX('Policy Characteristics'!F:F,MATCH($C476,'Policy Characteristics'!$C:$C,0))),"",INDEX('Policy Characteristics'!F:F,MATCH($C476,'Policy Characteristics'!$C:$C,0)))</f>
        <v>0</v>
      </c>
      <c r="M476" s="261">
        <f>IF(ISBLANK(INDEX('Policy Characteristics'!G:G,MATCH($C476,'Policy Characteristics'!$C:$C,0))),"",INDEX('Policy Characteristics'!G:G,MATCH($C476,'Policy Characteristics'!$C:$C,0)))</f>
        <v>0.9</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soft costs</v>
      </c>
      <c r="P476" s="254"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254" t="str">
        <f>IF(ISBLANK(INDEX('Policy Characteristics'!K:K,MATCH($C476,'Policy Characteristics'!$C:$C,0))),"",INDEX('Policy Characteristics'!K:K,MATCH($C476,'Policy Characteristics'!$C:$C,0)))</f>
        <v>endogenous-learning.html#red-soft-costs</v>
      </c>
      <c r="R476" s="254" t="str">
        <f>IF(ISBLANK(INDEX('Policy Characteristics'!L:L,MATCH($C476,'Policy Characteristics'!$C:$C,0))),"",INDEX('Policy Characteristics'!L:L,MATCH($C476,'Policy Characteristics'!$C:$C,0)))</f>
        <v>reduce-soft-costs.html</v>
      </c>
    </row>
    <row r="477" spans="1:18" s="2" customFormat="1" x14ac:dyDescent="0.3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8" t="str">
        <f t="shared" ref="C477:C478" si="27">C$476</f>
        <v>Percent Reduction in Soft Costs of Capacity Construction</v>
      </c>
      <c r="D477" s="6" t="s">
        <v>78</v>
      </c>
      <c r="E477" s="6"/>
      <c r="F477" s="6" t="s">
        <v>90</v>
      </c>
      <c r="G477" s="6"/>
      <c r="H477" s="47">
        <v>195</v>
      </c>
      <c r="I477" s="325" t="s">
        <v>43</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3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si="27"/>
        <v>Percent Reduction in Soft Costs of Capacity Construction</v>
      </c>
      <c r="D478" s="6" t="s">
        <v>452</v>
      </c>
      <c r="E478" s="6"/>
      <c r="F478" s="6" t="s">
        <v>453</v>
      </c>
      <c r="G478" s="6"/>
      <c r="H478" s="47">
        <v>196</v>
      </c>
      <c r="I478" s="325" t="s">
        <v>43</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3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Transmission &amp; Distribution Losses</v>
      </c>
      <c r="C479" s="317" t="s">
        <v>280</v>
      </c>
      <c r="D479" s="6"/>
      <c r="E479" s="6"/>
      <c r="F479" s="6"/>
      <c r="G479" s="6"/>
      <c r="H479" s="47">
        <v>145</v>
      </c>
      <c r="I479" s="325" t="s">
        <v>43</v>
      </c>
      <c r="J479" s="255" t="str">
        <f>IF(ISBLANK(INDEX('Policy Characteristics'!D:D,MATCH($C479,'Policy Characteristics'!$C:$C,0))),"",INDEX('Policy Characteristics'!D:D,MATCH($C479,'Policy Characteristics'!$C:$C,0)))</f>
        <v>Reduce T&amp;D Losses</v>
      </c>
      <c r="K479" s="254" t="str">
        <f>IF(ISBLANK(INDEX('Policy Characteristics'!E:E,MATCH($C479,'Policy Characteristics'!$C:$C,0))),"",INDEX('Policy Characteristics'!E:E,MATCH($C479,'Policy Characteristics'!$C:$C,0)))</f>
        <v>elec avoid TND loss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0.4</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of losses avoided</v>
      </c>
      <c r="P479" s="254"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254" t="str">
        <f>IF(ISBLANK(INDEX('Policy Characteristics'!K:K,MATCH($C479,'Policy Characteristics'!$C:$C,0))),"",INDEX('Policy Characteristics'!K:K,MATCH($C479,'Policy Characteristics'!$C:$C,0)))</f>
        <v>electricity-sector-main.html#red-tnd-losses</v>
      </c>
      <c r="R479" s="254" t="str">
        <f>IF(ISBLANK(INDEX('Policy Characteristics'!L:L,MATCH($C479,'Policy Characteristics'!$C:$C,0))),"",INDEX('Policy Characteristics'!L:L,MATCH($C479,'Policy Characteristics'!$C:$C,0)))</f>
        <v>reduce-tnd-losses.html</v>
      </c>
    </row>
    <row r="480" spans="1:18" s="2" customFormat="1" x14ac:dyDescent="0.3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Subsidy for Capacity Construction</v>
      </c>
      <c r="C480" s="317" t="s">
        <v>2784</v>
      </c>
      <c r="D480" s="45" t="s">
        <v>446</v>
      </c>
      <c r="E480" s="45"/>
      <c r="F480" s="45" t="s">
        <v>445</v>
      </c>
      <c r="G480" s="6"/>
      <c r="H480" s="47">
        <v>691</v>
      </c>
      <c r="I480" s="325" t="s">
        <v>44</v>
      </c>
      <c r="J480" s="255" t="str">
        <f>IF(ISBLANK(INDEX('Policy Characteristics'!D:D,MATCH($C480,'Policy Characteristics'!$C:$C,0))),"",INDEX('Policy Characteristics'!D:D,MATCH($C480,'Policy Characteristics'!$C:$C,0)))</f>
        <v>Subsidy for Capacity Construction</v>
      </c>
      <c r="K480" s="254" t="str">
        <f>IF(ISBLANK(INDEX('Policy Characteristics'!E:E,MATCH($C480,'Policy Characteristics'!$C:$C,0))),"",INDEX('Policy Characteristics'!E:E,MATCH($C480,'Policy Characteristics'!$C:$C,0)))</f>
        <v>elec capacity construction subsidy</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0.95</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construction cost</v>
      </c>
      <c r="P480" s="254"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254" t="str">
        <f>IF(ISBLANK(INDEX('Policy Characteristics'!K:K,MATCH($C480,'Policy Characteristics'!$C:$C,0))),"",INDEX('Policy Characteristics'!K:K,MATCH($C480,'Policy Characteristics'!$C:$C,0)))</f>
        <v>electricity-sector-main.html#subsidies</v>
      </c>
      <c r="R480" s="254" t="str">
        <f>IF(ISBLANK(INDEX('Policy Characteristics'!L:L,MATCH($C480,'Policy Characteristics'!$C:$C,0))),"",INDEX('Policy Characteristics'!L:L,MATCH($C480,'Policy Characteristics'!$C:$C,0)))</f>
        <v/>
      </c>
    </row>
    <row r="481" spans="1:18" s="2" customFormat="1" x14ac:dyDescent="0.3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8" t="str">
        <f>C$480</f>
        <v>Perc Subsidy for Elec Capacity Construction</v>
      </c>
      <c r="D481" s="6" t="s">
        <v>3473</v>
      </c>
      <c r="E481" s="45"/>
      <c r="F481" s="6" t="s">
        <v>3413</v>
      </c>
      <c r="G481" s="6"/>
      <c r="H481" s="47">
        <v>692</v>
      </c>
      <c r="I481" s="325" t="s">
        <v>44</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3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 t="shared" ref="C482:C503" si="28">C$480</f>
        <v>Perc Subsidy for Elec Capacity Construction</v>
      </c>
      <c r="D482" s="6" t="s">
        <v>3474</v>
      </c>
      <c r="E482" s="45"/>
      <c r="F482" s="6" t="s">
        <v>3414</v>
      </c>
      <c r="G482" s="6"/>
      <c r="H482" s="47">
        <v>1789</v>
      </c>
      <c r="I482" s="325" t="s">
        <v>44</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3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si="28"/>
        <v>Perc Subsidy for Elec Capacity Construction</v>
      </c>
      <c r="D483" s="6" t="s">
        <v>76</v>
      </c>
      <c r="E483" s="45"/>
      <c r="F483" s="6" t="s">
        <v>3484</v>
      </c>
      <c r="G483" s="6"/>
      <c r="H483" s="47">
        <v>517</v>
      </c>
      <c r="I483" s="325" t="s">
        <v>43</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3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77</v>
      </c>
      <c r="E484" s="45"/>
      <c r="F484" s="6" t="s">
        <v>89</v>
      </c>
      <c r="G484" s="6"/>
      <c r="H484" s="47">
        <v>693</v>
      </c>
      <c r="I484" s="325" t="s">
        <v>44</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3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447</v>
      </c>
      <c r="E485" s="45"/>
      <c r="F485" s="6" t="s">
        <v>450</v>
      </c>
      <c r="G485" s="6"/>
      <c r="H485" s="47">
        <v>518</v>
      </c>
      <c r="I485" s="325" t="s">
        <v>43</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3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78</v>
      </c>
      <c r="E486" s="45"/>
      <c r="F486" s="6" t="s">
        <v>90</v>
      </c>
      <c r="G486" s="6"/>
      <c r="H486" s="47">
        <v>519</v>
      </c>
      <c r="I486" s="325" t="s">
        <v>43</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3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79</v>
      </c>
      <c r="E487" s="45"/>
      <c r="F487" s="6" t="s">
        <v>91</v>
      </c>
      <c r="G487" s="6"/>
      <c r="H487" s="47">
        <v>520</v>
      </c>
      <c r="I487" s="325" t="s">
        <v>43</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3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80</v>
      </c>
      <c r="E488" s="45"/>
      <c r="F488" s="6" t="s">
        <v>92</v>
      </c>
      <c r="G488" s="6"/>
      <c r="H488" s="47">
        <v>521</v>
      </c>
      <c r="I488" s="325" t="s">
        <v>43</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3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2424</v>
      </c>
      <c r="E489" s="45"/>
      <c r="F489" s="6" t="s">
        <v>435</v>
      </c>
      <c r="G489" s="6"/>
      <c r="H489" s="47">
        <v>1598</v>
      </c>
      <c r="I489" s="325" t="s">
        <v>43</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3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307</v>
      </c>
      <c r="E490" s="45"/>
      <c r="F490" s="6" t="s">
        <v>309</v>
      </c>
      <c r="G490" s="6"/>
      <c r="H490" s="47">
        <v>1599</v>
      </c>
      <c r="I490" s="325" t="s">
        <v>44</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3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308</v>
      </c>
      <c r="E491" s="45"/>
      <c r="F491" s="6" t="s">
        <v>310</v>
      </c>
      <c r="G491" s="6"/>
      <c r="H491" s="47">
        <v>1600</v>
      </c>
      <c r="I491" s="325" t="s">
        <v>44</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3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443</v>
      </c>
      <c r="E492" s="45"/>
      <c r="F492" s="6" t="s">
        <v>442</v>
      </c>
      <c r="G492" s="6"/>
      <c r="H492" s="47">
        <v>694</v>
      </c>
      <c r="I492" s="325" t="s">
        <v>44</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3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452</v>
      </c>
      <c r="E493" s="45"/>
      <c r="F493" s="6" t="s">
        <v>453</v>
      </c>
      <c r="H493" s="47">
        <v>522</v>
      </c>
      <c r="I493" s="325" t="s">
        <v>43</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3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2744</v>
      </c>
      <c r="E494" s="45"/>
      <c r="F494" s="6" t="s">
        <v>2468</v>
      </c>
      <c r="G494" s="6"/>
      <c r="H494" s="47">
        <v>695</v>
      </c>
      <c r="I494" s="325" t="s">
        <v>44</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3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2745</v>
      </c>
      <c r="E495" s="45"/>
      <c r="F495" s="6" t="s">
        <v>2588</v>
      </c>
      <c r="G495" s="6"/>
      <c r="H495" s="47">
        <v>696</v>
      </c>
      <c r="I495" s="325" t="s">
        <v>44</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3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2746</v>
      </c>
      <c r="E496" s="45"/>
      <c r="F496" s="6" t="s">
        <v>2470</v>
      </c>
      <c r="G496" s="6"/>
      <c r="H496" s="47">
        <v>697</v>
      </c>
      <c r="I496" s="325" t="s">
        <v>44</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3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3472</v>
      </c>
      <c r="E497" s="45"/>
      <c r="F497" s="6" t="s">
        <v>3479</v>
      </c>
      <c r="G497" s="6"/>
      <c r="H497" s="47">
        <v>1790</v>
      </c>
      <c r="I497" s="325" t="s">
        <v>43</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3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3475</v>
      </c>
      <c r="E498" s="45"/>
      <c r="F498" s="6" t="s">
        <v>3480</v>
      </c>
      <c r="G498" s="6"/>
      <c r="H498" s="47">
        <v>1791</v>
      </c>
      <c r="I498" s="325" t="s">
        <v>43</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3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3476</v>
      </c>
      <c r="E499" s="45"/>
      <c r="F499" s="6" t="s">
        <v>3481</v>
      </c>
      <c r="G499" s="6"/>
      <c r="H499" s="47">
        <v>1792</v>
      </c>
      <c r="I499" s="325" t="s">
        <v>43</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3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3477</v>
      </c>
      <c r="E500" s="45"/>
      <c r="F500" s="6" t="s">
        <v>3482</v>
      </c>
      <c r="G500" s="6"/>
      <c r="H500" s="47">
        <v>1793</v>
      </c>
      <c r="I500" s="325" t="s">
        <v>43</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3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3478</v>
      </c>
      <c r="E501" s="45"/>
      <c r="F501" s="6" t="s">
        <v>3483</v>
      </c>
      <c r="G501" s="6"/>
      <c r="H501" s="47">
        <v>1794</v>
      </c>
      <c r="I501" s="325" t="s">
        <v>43</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3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3566</v>
      </c>
      <c r="E502" s="45"/>
      <c r="F502" s="6" t="s">
        <v>3564</v>
      </c>
      <c r="G502" s="6"/>
      <c r="H502" s="47">
        <v>1795</v>
      </c>
      <c r="I502" s="325" t="s">
        <v>43</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3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3567</v>
      </c>
      <c r="E503" s="45"/>
      <c r="F503" s="6" t="s">
        <v>3565</v>
      </c>
      <c r="G503" s="6"/>
      <c r="H503" s="47">
        <v>2243</v>
      </c>
      <c r="I503" s="325" t="s">
        <v>43</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row>
    <row r="504" spans="1:19" s="4" customFormat="1" x14ac:dyDescent="0.3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Electricity Production</v>
      </c>
      <c r="C504" t="s">
        <v>130</v>
      </c>
      <c r="D504" s="45" t="s">
        <v>446</v>
      </c>
      <c r="E504" s="45"/>
      <c r="F504" s="45" t="s">
        <v>445</v>
      </c>
      <c r="G504" s="314"/>
      <c r="H504" s="43">
        <v>1564</v>
      </c>
      <c r="I504" s="325" t="s">
        <v>44</v>
      </c>
      <c r="J504" s="255" t="str">
        <f>IF(ISBLANK(INDEX('Policy Characteristics'!D:D,MATCH($C504,'Policy Characteristics'!$C:$C,0))),"",INDEX('Policy Characteristics'!D:D,MATCH($C504,'Policy Characteristics'!$C:$C,0)))</f>
        <v>Subsidy for Electricity Production</v>
      </c>
      <c r="K504" s="254" t="str">
        <f>IF(ISBLANK(INDEX('Policy Characteristics'!E:E,MATCH($C504,'Policy Characteristics'!$C:$C,0))),"",INDEX('Policy Characteristics'!E:E,MATCH($C504,'Policy Characteristics'!$C:$C,0)))</f>
        <v>elec generation subsidy</v>
      </c>
      <c r="L504" s="254">
        <f>IF(ISBLANK(INDEX('Policy Characteristics'!F:F,MATCH($C504,'Policy Characteristics'!$C:$C,0))),"",INDEX('Policy Characteristics'!F:F,MATCH($C504,'Policy Characteristics'!$C:$C,0)))</f>
        <v>0</v>
      </c>
      <c r="M504" s="254">
        <f>IF(ISBLANK(INDEX('Policy Characteristics'!G:G,MATCH($C504,'Policy Characteristics'!$C:$C,0))),"",INDEX('Policy Characteristics'!G:G,MATCH($C504,'Policy Characteristics'!$C:$C,0)))</f>
        <v>60</v>
      </c>
      <c r="N504" s="254">
        <f>IF(ISBLANK(INDEX('Policy Characteristics'!H:H,MATCH($C504,'Policy Characteristics'!$C:$C,0))),"",INDEX('Policy Characteristics'!H:H,MATCH($C504,'Policy Characteristics'!$C:$C,0)))</f>
        <v>1</v>
      </c>
      <c r="O504" s="254" t="str">
        <f>IF(ISBLANK(INDEX('Policy Characteristics'!I:I,MATCH($C504,'Policy Characteristics'!$C:$C,0))),"",INDEX('Policy Characteristics'!I:I,MATCH($C504,'Policy Characteristics'!$C:$C,0)))</f>
        <v>$/MWh</v>
      </c>
      <c r="P504" s="254"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t="str">
        <f>IF(ISBLANK(INDEX('Policy Characteristics'!L:L,MATCH($C504,'Policy Characteristics'!$C:$C,0))),"",INDEX('Policy Characteristics'!L:L,MATCH($C504,'Policy Characteristics'!$C:$C,0)))</f>
        <v>subsidy-for-electricity-production.html</v>
      </c>
      <c r="S504" s="314"/>
    </row>
    <row r="505" spans="1:19" x14ac:dyDescent="0.3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s="254" t="str">
        <f t="shared" ref="C505:C527" si="29">$C$504</f>
        <v>Subsidy for Elec Production by Fuel</v>
      </c>
      <c r="D505" s="6" t="s">
        <v>3473</v>
      </c>
      <c r="E505" s="45"/>
      <c r="F505" s="6" t="s">
        <v>3413</v>
      </c>
      <c r="G505" s="314"/>
      <c r="H505" s="43">
        <v>1566</v>
      </c>
      <c r="I505" s="325" t="s">
        <v>44</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3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si="29"/>
        <v>Subsidy for Elec Production by Fuel</v>
      </c>
      <c r="D506" s="6" t="s">
        <v>3474</v>
      </c>
      <c r="E506" s="45"/>
      <c r="F506" s="6" t="s">
        <v>3414</v>
      </c>
      <c r="G506" s="314"/>
      <c r="H506" s="43">
        <v>1796</v>
      </c>
      <c r="I506" s="325" t="s">
        <v>44</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3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76</v>
      </c>
      <c r="E507" s="45"/>
      <c r="F507" s="6" t="s">
        <v>3484</v>
      </c>
      <c r="G507" s="314"/>
      <c r="H507" s="43">
        <v>1568</v>
      </c>
      <c r="I507" s="324" t="s">
        <v>43</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3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77</v>
      </c>
      <c r="E508" s="45"/>
      <c r="F508" s="6" t="s">
        <v>89</v>
      </c>
      <c r="G508" s="314"/>
      <c r="H508" s="43">
        <v>1570</v>
      </c>
      <c r="I508" s="324" t="s">
        <v>43</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3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447</v>
      </c>
      <c r="E509" s="45"/>
      <c r="F509" s="6" t="s">
        <v>450</v>
      </c>
      <c r="G509" s="314"/>
      <c r="H509" s="43">
        <v>1572</v>
      </c>
      <c r="I509" s="324" t="s">
        <v>43</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3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78</v>
      </c>
      <c r="E510" s="45"/>
      <c r="F510" s="6" t="s">
        <v>90</v>
      </c>
      <c r="G510" s="314"/>
      <c r="H510" s="43">
        <v>1574</v>
      </c>
      <c r="I510" s="324" t="s">
        <v>43</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3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79</v>
      </c>
      <c r="E511" s="45"/>
      <c r="F511" s="6" t="s">
        <v>91</v>
      </c>
      <c r="G511" s="314"/>
      <c r="H511" s="43">
        <v>1576</v>
      </c>
      <c r="I511" s="324" t="s">
        <v>43</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3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80</v>
      </c>
      <c r="E512" s="45"/>
      <c r="F512" s="6" t="s">
        <v>92</v>
      </c>
      <c r="G512" s="314"/>
      <c r="H512" s="43">
        <v>1578</v>
      </c>
      <c r="I512" s="324" t="s">
        <v>43</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3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2424</v>
      </c>
      <c r="E513" s="45"/>
      <c r="F513" s="6" t="s">
        <v>435</v>
      </c>
      <c r="G513" s="314"/>
      <c r="H513" s="43">
        <v>1591</v>
      </c>
      <c r="I513" s="324" t="s">
        <v>43</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3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307</v>
      </c>
      <c r="E514" s="45"/>
      <c r="F514" s="6" t="s">
        <v>309</v>
      </c>
      <c r="G514" s="314"/>
      <c r="H514" s="43">
        <v>1594</v>
      </c>
      <c r="I514" s="325" t="s">
        <v>44</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3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308</v>
      </c>
      <c r="E515" s="45"/>
      <c r="F515" s="6" t="s">
        <v>310</v>
      </c>
      <c r="G515" s="314"/>
      <c r="H515" s="43">
        <v>1597</v>
      </c>
      <c r="I515" s="325" t="s">
        <v>44</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3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443</v>
      </c>
      <c r="E516" s="45"/>
      <c r="F516" s="6" t="s">
        <v>442</v>
      </c>
      <c r="G516" s="314"/>
      <c r="H516" s="43">
        <v>1580</v>
      </c>
      <c r="I516" s="325" t="s">
        <v>44</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3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452</v>
      </c>
      <c r="E517" s="45"/>
      <c r="F517" s="6" t="s">
        <v>453</v>
      </c>
      <c r="G517" s="314"/>
      <c r="H517" s="43">
        <v>1582</v>
      </c>
      <c r="I517" s="324" t="s">
        <v>43</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3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2744</v>
      </c>
      <c r="E518" s="45"/>
      <c r="F518" s="6" t="s">
        <v>2468</v>
      </c>
      <c r="G518" s="314"/>
      <c r="H518" s="43">
        <v>1584</v>
      </c>
      <c r="I518" s="325" t="s">
        <v>44</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3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2745</v>
      </c>
      <c r="E519" s="45"/>
      <c r="F519" s="6" t="s">
        <v>2588</v>
      </c>
      <c r="G519" s="314"/>
      <c r="H519" s="43">
        <v>1586</v>
      </c>
      <c r="I519" s="325" t="s">
        <v>44</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3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2746</v>
      </c>
      <c r="E520" s="45"/>
      <c r="F520" s="6" t="s">
        <v>2470</v>
      </c>
      <c r="G520" s="314"/>
      <c r="H520" s="43">
        <v>1588</v>
      </c>
      <c r="I520" s="325" t="s">
        <v>43</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3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3472</v>
      </c>
      <c r="E521" s="45"/>
      <c r="F521" s="6" t="s">
        <v>3479</v>
      </c>
      <c r="G521" s="314"/>
      <c r="H521" s="43">
        <v>1797</v>
      </c>
      <c r="I521" s="325" t="s">
        <v>43</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3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3475</v>
      </c>
      <c r="E522" s="45"/>
      <c r="F522" s="6" t="s">
        <v>3480</v>
      </c>
      <c r="G522" s="314"/>
      <c r="H522" s="43">
        <v>1798</v>
      </c>
      <c r="I522" s="325" t="s">
        <v>43</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3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3476</v>
      </c>
      <c r="E523" s="45"/>
      <c r="F523" s="6" t="s">
        <v>3481</v>
      </c>
      <c r="G523" s="314"/>
      <c r="H523" s="43">
        <v>1799</v>
      </c>
      <c r="I523" s="325" t="s">
        <v>43</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3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3477</v>
      </c>
      <c r="E524" s="45"/>
      <c r="F524" s="6" t="s">
        <v>3482</v>
      </c>
      <c r="G524" s="314"/>
      <c r="H524" s="43">
        <v>1800</v>
      </c>
      <c r="I524" s="325" t="s">
        <v>43</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3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3478</v>
      </c>
      <c r="E525" s="45"/>
      <c r="F525" s="6" t="s">
        <v>3483</v>
      </c>
      <c r="G525" s="314"/>
      <c r="H525" s="43">
        <v>1801</v>
      </c>
      <c r="I525" s="325" t="s">
        <v>43</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3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3566</v>
      </c>
      <c r="E526" s="45"/>
      <c r="F526" s="6" t="s">
        <v>3564</v>
      </c>
      <c r="G526" s="314"/>
      <c r="H526" s="43">
        <v>1802</v>
      </c>
      <c r="I526" s="325" t="s">
        <v>43</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3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3567</v>
      </c>
      <c r="E527" s="45"/>
      <c r="F527" s="6" t="s">
        <v>3565</v>
      </c>
      <c r="G527" s="314"/>
      <c r="H527" s="43">
        <v>2244</v>
      </c>
      <c r="I527" s="325" t="s">
        <v>43</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c r="S527" s="314"/>
    </row>
    <row r="528" spans="1:19" x14ac:dyDescent="0.3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Use EVs for Grid Balancing</v>
      </c>
      <c r="C528" s="1" t="s">
        <v>3559</v>
      </c>
      <c r="D528" s="6"/>
      <c r="E528" s="45"/>
      <c r="F528" s="6"/>
      <c r="G528" s="6"/>
      <c r="H528" s="43">
        <v>2235</v>
      </c>
      <c r="I528" s="325" t="s">
        <v>43</v>
      </c>
      <c r="J528" s="255" t="str">
        <f>IF(ISBLANK(INDEX('Policy Characteristics'!D:D,MATCH($C528,'Policy Characteristics'!$C:$C,0))),"",INDEX('Policy Characteristics'!D:D,MATCH($C528,'Policy Characteristics'!$C:$C,0)))</f>
        <v>EVs for Grid Balancing</v>
      </c>
      <c r="K528" s="254" t="str">
        <f>IF(ISBLANK(INDEX('Policy Characteristics'!E:E,MATCH($C528,'Policy Characteristics'!$C:$C,0))),"",INDEX('Policy Characteristics'!E:E,MATCH($C528,'Policy Characteristics'!$C:$C,0)))</f>
        <v>elec use EVs for grid balancing</v>
      </c>
      <c r="L528" s="368">
        <f>IF(ISBLANK(INDEX('Policy Characteristics'!F:F,MATCH($C528,'Policy Characteristics'!$C:$C,0))),"",INDEX('Policy Characteristics'!F:F,MATCH($C528,'Policy Characteristics'!$C:$C,0)))</f>
        <v>0</v>
      </c>
      <c r="M528" s="368">
        <f>IF(ISBLANK(INDEX('Policy Characteristics'!G:G,MATCH($C528,'Policy Characteristics'!$C:$C,0))),"",INDEX('Policy Characteristics'!G:G,MATCH($C528,'Policy Characteristics'!$C:$C,0)))</f>
        <v>1</v>
      </c>
      <c r="N528" s="368">
        <f>IF(ISBLANK(INDEX('Policy Characteristics'!H:H,MATCH($C528,'Policy Characteristics'!$C:$C,0))),"",INDEX('Policy Characteristics'!H:H,MATCH($C528,'Policy Characteristics'!$C:$C,0)))</f>
        <v>0.01</v>
      </c>
      <c r="O528" s="254" t="str">
        <f>IF(ISBLANK(INDEX('Policy Characteristics'!I:I,MATCH($C528,'Policy Characteristics'!$C:$C,0))),"",INDEX('Policy Characteristics'!I:I,MATCH($C528,'Policy Characteristics'!$C:$C,0)))</f>
        <v>% of EVs used</v>
      </c>
      <c r="P528" s="254"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254" t="str">
        <f>IF(ISBLANK(INDEX('Policy Characteristics'!K:K,MATCH($C528,'Policy Characteristics'!$C:$C,0))),"",INDEX('Policy Characteristics'!K:K,MATCH($C528,'Policy Characteristics'!$C:$C,0)))</f>
        <v/>
      </c>
      <c r="R528" s="254" t="str">
        <f>IF(ISBLANK(INDEX('Policy Characteristics'!L:L,MATCH($C528,'Policy Characteristics'!$C:$C,0))),"",INDEX('Policy Characteristics'!L:L,MATCH($C528,'Policy Characteristics'!$C:$C,0)))</f>
        <v/>
      </c>
      <c r="S528" s="314"/>
    </row>
    <row r="529" spans="1:19" x14ac:dyDescent="0.3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Subsidy for Grid Battery Production</v>
      </c>
      <c r="C529" t="s">
        <v>3835</v>
      </c>
      <c r="D529" s="6"/>
      <c r="E529" s="45"/>
      <c r="F529" s="6"/>
      <c r="G529" s="6"/>
      <c r="H529" s="43">
        <v>2769</v>
      </c>
      <c r="I529" s="325" t="s">
        <v>43</v>
      </c>
      <c r="J529" s="255" t="str">
        <f>IF(ISBLANK(INDEX('Policy Characteristics'!D:D,MATCH($C529,'Policy Characteristics'!$C:$C,0))),"",INDEX('Policy Characteristics'!D:D,MATCH($C529,'Policy Characteristics'!$C:$C,0)))</f>
        <v>Grid Battery Subsidy</v>
      </c>
      <c r="K529" s="254" t="str">
        <f>IF(ISBLANK(INDEX('Policy Characteristics'!E:E,MATCH($C529,'Policy Characteristics'!$C:$C,0))),"",INDEX('Policy Characteristics'!E:E,MATCH($C529,'Policy Characteristics'!$C:$C,0)))</f>
        <v>elec battery production subsidy</v>
      </c>
      <c r="L529" s="254">
        <f>IF(ISBLANK(INDEX('Policy Characteristics'!F:F,MATCH($C529,'Policy Characteristics'!$C:$C,0))),"",INDEX('Policy Characteristics'!F:F,MATCH($C529,'Policy Characteristics'!$C:$C,0)))</f>
        <v>-100</v>
      </c>
      <c r="M529" s="254">
        <f>IF(ISBLANK(INDEX('Policy Characteristics'!G:G,MATCH($C529,'Policy Characteristics'!$C:$C,0))),"",INDEX('Policy Characteristics'!G:G,MATCH($C529,'Policy Characteristics'!$C:$C,0)))</f>
        <v>100</v>
      </c>
      <c r="N529" s="254">
        <f>IF(ISBLANK(INDEX('Policy Characteristics'!H:H,MATCH($C529,'Policy Characteristics'!$C:$C,0))),"",INDEX('Policy Characteristics'!H:H,MATCH($C529,'Policy Characteristics'!$C:$C,0)))</f>
        <v>1</v>
      </c>
      <c r="O529" s="254" t="str">
        <f>IF(ISBLANK(INDEX('Policy Characteristics'!I:I,MATCH($C529,'Policy Characteristics'!$C:$C,0))),"",INDEX('Policy Characteristics'!I:I,MATCH($C529,'Policy Characteristics'!$C:$C,0)))</f>
        <v>$/kWh</v>
      </c>
      <c r="P529" s="254" t="str">
        <f>IF(ISBLANK(INDEX('Policy Characteristics'!J:J,MATCH($C529,'Policy Characteristics'!$C:$C,0))),"",INDEX('Policy Characteristics'!J:J,MATCH($C529,'Policy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3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Capacity</v>
      </c>
      <c r="C530" s="1" t="s">
        <v>3616</v>
      </c>
      <c r="D530" s="6"/>
      <c r="E530" s="45"/>
      <c r="F530" s="6"/>
      <c r="G530" s="6"/>
      <c r="H530" s="43">
        <v>2259</v>
      </c>
      <c r="I530" s="325" t="s">
        <v>43</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construction subsidy</v>
      </c>
      <c r="L530" s="368">
        <f>IF(ISBLANK(INDEX('Policy Characteristics'!F:F,MATCH($C530,'Policy Characteristics'!$C:$C,0))),"",INDEX('Policy Characteristics'!F:F,MATCH($C530,'Policy Characteristics'!$C:$C,0)))</f>
        <v>-1</v>
      </c>
      <c r="M530" s="368">
        <f>IF(ISBLANK(INDEX('Policy Characteristics'!G:G,MATCH($C530,'Policy Characteristics'!$C:$C,0))),"",INDEX('Policy Characteristics'!G:G,MATCH($C530,'Policy Characteristics'!$C:$C,0)))</f>
        <v>1</v>
      </c>
      <c r="N530" s="368">
        <f>IF(ISBLANK(INDEX('Policy Characteristics'!H:H,MATCH($C530,'Policy Characteristics'!$C:$C,0))),"",INDEX('Policy Characteristics'!H:H,MATCH($C530,'Policy Characteristics'!$C:$C,0)))</f>
        <v>0.01</v>
      </c>
      <c r="O530" s="254" t="str">
        <f>IF(ISBLANK(INDEX('Policy Characteristics'!I:I,MATCH($C530,'Policy Characteristics'!$C:$C,0))),"",INDEX('Policy Characteristics'!I:I,MATCH($C530,'Policy Characteristics'!$C:$C,0)))</f>
        <v>% of capital costs</v>
      </c>
      <c r="P530" s="254" t="str">
        <f>IF(ISBLANK(INDEX('Policy Characteristics'!J:J,MATCH($C530,'Policy Characteristics'!$C:$C,0))),"",INDEX('Policy Characteristics'!J:J,MATCH($C530,'Policy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0" s="254" t="str">
        <f>IF(ISBLANK(INDEX('Policy Characteristics'!K:K,MATCH($C530,'Policy Characteristics'!$C:$C,0))),"",INDEX('Policy Characteristics'!K:K,MATCH($C530,'Policy Characteristics'!$C:$C,0)))</f>
        <v/>
      </c>
      <c r="R530" s="254"/>
      <c r="S530" s="314"/>
    </row>
    <row r="531" spans="1:19" x14ac:dyDescent="0.3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Electricity CCS Subsidy</v>
      </c>
      <c r="C531" s="1" t="s">
        <v>3621</v>
      </c>
      <c r="D531" s="45" t="s">
        <v>446</v>
      </c>
      <c r="F531" s="45" t="s">
        <v>445</v>
      </c>
      <c r="H531" s="43">
        <v>2260</v>
      </c>
      <c r="I531" s="1" t="s">
        <v>44</v>
      </c>
      <c r="J531" s="255" t="str">
        <f>IF(ISBLANK(INDEX('Policy Characteristics'!D:D,MATCH($C531,'Policy Characteristics'!$C:$C,0))),"",INDEX('Policy Characteristics'!D:D,MATCH($C531,'Policy Characteristics'!$C:$C,0)))</f>
        <v>Electricity CCS Subsidy</v>
      </c>
      <c r="K531" s="254" t="str">
        <f>IF(ISBLANK(INDEX('Policy Characteristics'!E:E,MATCH($C531,'Policy Characteristics'!$C:$C,0))),"",INDEX('Policy Characteristics'!E:E,MATCH($C531,'Policy Characteristics'!$C:$C,0)))</f>
        <v>elec CCS subsidy</v>
      </c>
      <c r="L531" s="368">
        <f>IF(ISBLANK(INDEX('Policy Characteristics'!F:F,MATCH($C531,'Policy Characteristics'!$C:$C,0))),"",INDEX('Policy Characteristics'!F:F,MATCH($C531,'Policy Characteristics'!$C:$C,0)))</f>
        <v>-100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 / metric ton CO2e</v>
      </c>
      <c r="P531" s="254" t="str">
        <f>IF(ISBLANK(INDEX('Policy Characteristics'!J:J,MATCH($C531,'Policy Characteristics'!$C:$C,0))),"",INDEX('Policy Characteristics'!J:J,MATCH($C531,'Policy Characteristics'!$C:$C,0)))</f>
        <v>**Description:** This policy provides a dollar per metric ton CO2e subsidy, additional to any BAU subsidies.  // **Guidance for setting values:** The 45Q tax credits provide $85 per metric ton CO2e stored, which is included in the BAU case.</v>
      </c>
      <c r="R531" s="1"/>
    </row>
    <row r="532" spans="1:19" x14ac:dyDescent="0.3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Electricity CCS Subsidy</v>
      </c>
      <c r="C532" s="254" t="str">
        <f>$C$531</f>
        <v>Additional Subsidy for Elec CCS</v>
      </c>
      <c r="D532" s="6" t="s">
        <v>3473</v>
      </c>
      <c r="F532" s="6" t="s">
        <v>3413</v>
      </c>
      <c r="H532" s="43">
        <v>2261</v>
      </c>
      <c r="I532" s="1" t="s">
        <v>44</v>
      </c>
      <c r="J532" s="255" t="str">
        <f>IF(ISBLANK(INDEX('Policy Characteristics'!D:D,MATCH($C532,'Policy Characteristics'!$C:$C,0))),"",INDEX('Policy Characteristics'!D:D,MATCH($C532,'Policy Characteristics'!$C:$C,0)))</f>
        <v>Electricity CCS Subsidy</v>
      </c>
      <c r="K532" s="254" t="str">
        <f>IF(ISBLANK(INDEX('Policy Characteristics'!E:E,MATCH($C532,'Policy Characteristics'!$C:$C,0))),"",INDEX('Policy Characteristics'!E:E,MATCH($C532,'Policy Characteristics'!$C:$C,0)))</f>
        <v>elec CCS subsidy</v>
      </c>
      <c r="L532" s="368">
        <f>IF(ISBLANK(INDEX('Policy Characteristics'!F:F,MATCH($C532,'Policy Characteristics'!$C:$C,0))),"",INDEX('Policy Characteristics'!F:F,MATCH($C532,'Policy Characteristics'!$C:$C,0)))</f>
        <v>-100</v>
      </c>
      <c r="M532" s="368">
        <f>IF(ISBLANK(INDEX('Policy Characteristics'!G:G,MATCH($C532,'Policy Characteristics'!$C:$C,0))),"",INDEX('Policy Characteristics'!G:G,MATCH($C532,'Policy Characteristics'!$C:$C,0)))</f>
        <v>100</v>
      </c>
      <c r="N532" s="368">
        <f>IF(ISBLANK(INDEX('Policy Characteristics'!H:H,MATCH($C532,'Policy Characteristics'!$C:$C,0))),"",INDEX('Policy Characteristics'!H:H,MATCH($C532,'Policy Characteristics'!$C:$C,0)))</f>
        <v>1</v>
      </c>
      <c r="O532" s="254" t="str">
        <f>IF(ISBLANK(INDEX('Policy Characteristics'!I:I,MATCH($C532,'Policy Characteristics'!$C:$C,0))),"",INDEX('Policy Characteristics'!I:I,MATCH($C532,'Policy Characteristics'!$C:$C,0)))</f>
        <v>$ / metric ton CO2e</v>
      </c>
      <c r="P532" s="254" t="str">
        <f>IF(ISBLANK(INDEX('Policy Characteristics'!J:J,MATCH($C532,'Policy Characteristics'!$C:$C,0))),"",INDEX('Policy Characteristics'!J:J,MATCH($C532,'Policy Characteristics'!$C:$C,0)))</f>
        <v>**Description:** This policy provides a dollar per metric ton CO2e subsidy, additional to any BAU subsidies.  // **Guidance for setting values:** The 45Q tax credits provide $85 per metric ton CO2e stored, which is included in the BAU case.</v>
      </c>
      <c r="R532" s="1"/>
    </row>
    <row r="533" spans="1:19" x14ac:dyDescent="0.3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254" t="str">
        <f t="shared" ref="C533:C554" si="30">$C$531</f>
        <v>Additional Subsidy for Elec CCS</v>
      </c>
      <c r="D533" s="6" t="s">
        <v>3474</v>
      </c>
      <c r="F533" s="6" t="s">
        <v>3414</v>
      </c>
      <c r="H533" s="43">
        <v>2262</v>
      </c>
      <c r="I533" s="1" t="s">
        <v>44</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3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 t="shared" si="30"/>
        <v>Additional Subsidy for Elec CCS</v>
      </c>
      <c r="D534" s="6" t="s">
        <v>76</v>
      </c>
      <c r="F534" s="6" t="s">
        <v>3484</v>
      </c>
      <c r="H534" s="43">
        <v>2263</v>
      </c>
      <c r="I534" s="1" t="s">
        <v>44</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3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si="30"/>
        <v>Additional Subsidy for Elec CCS</v>
      </c>
      <c r="D535" s="6" t="s">
        <v>77</v>
      </c>
      <c r="F535" s="6" t="s">
        <v>89</v>
      </c>
      <c r="H535" s="43">
        <v>2264</v>
      </c>
      <c r="I535" s="1" t="s">
        <v>44</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3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447</v>
      </c>
      <c r="F536" s="6" t="s">
        <v>450</v>
      </c>
      <c r="H536" s="43">
        <v>2265</v>
      </c>
      <c r="I536" s="1" t="s">
        <v>44</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3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78</v>
      </c>
      <c r="F537" s="6" t="s">
        <v>90</v>
      </c>
      <c r="H537" s="43">
        <v>2266</v>
      </c>
      <c r="I537" s="1" t="s">
        <v>44</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3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79</v>
      </c>
      <c r="F538" s="6" t="s">
        <v>91</v>
      </c>
      <c r="H538" s="43">
        <v>2267</v>
      </c>
      <c r="I538" s="1" t="s">
        <v>44</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3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80</v>
      </c>
      <c r="F539" s="6" t="s">
        <v>92</v>
      </c>
      <c r="H539" s="43">
        <v>2268</v>
      </c>
      <c r="I539" s="1" t="s">
        <v>44</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3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2424</v>
      </c>
      <c r="F540" s="6" t="s">
        <v>435</v>
      </c>
      <c r="H540" s="43">
        <v>2269</v>
      </c>
      <c r="I540" s="1" t="s">
        <v>44</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3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307</v>
      </c>
      <c r="F541" s="6" t="s">
        <v>309</v>
      </c>
      <c r="H541" s="43">
        <v>2270</v>
      </c>
      <c r="I541" s="1" t="s">
        <v>44</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3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308</v>
      </c>
      <c r="F542" s="6" t="s">
        <v>310</v>
      </c>
      <c r="H542" s="43">
        <v>2271</v>
      </c>
      <c r="I542" s="1" t="s">
        <v>44</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3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443</v>
      </c>
      <c r="F543" s="6" t="s">
        <v>442</v>
      </c>
      <c r="H543" s="43">
        <v>2272</v>
      </c>
      <c r="I543" s="1" t="s">
        <v>44</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3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452</v>
      </c>
      <c r="F544" s="6" t="s">
        <v>453</v>
      </c>
      <c r="H544" s="43">
        <v>2273</v>
      </c>
      <c r="I544" s="1" t="s">
        <v>44</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3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2744</v>
      </c>
      <c r="F545" s="6" t="s">
        <v>2468</v>
      </c>
      <c r="H545" s="43">
        <v>2274</v>
      </c>
      <c r="I545" s="1" t="s">
        <v>44</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3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2745</v>
      </c>
      <c r="F546" s="6" t="s">
        <v>2588</v>
      </c>
      <c r="H546" s="43">
        <v>2275</v>
      </c>
      <c r="I546" s="1" t="s">
        <v>44</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3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2746</v>
      </c>
      <c r="F547" s="6" t="s">
        <v>2470</v>
      </c>
      <c r="H547" s="43">
        <v>2276</v>
      </c>
      <c r="I547" s="1" t="s">
        <v>44</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3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3472</v>
      </c>
      <c r="F548" s="6" t="s">
        <v>3479</v>
      </c>
      <c r="H548" s="43">
        <v>2277</v>
      </c>
      <c r="I548" s="1" t="s">
        <v>43</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3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3475</v>
      </c>
      <c r="F549" s="6" t="s">
        <v>3480</v>
      </c>
      <c r="H549" s="43">
        <v>2278</v>
      </c>
      <c r="I549" s="1" t="s">
        <v>43</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3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3476</v>
      </c>
      <c r="F550" s="6" t="s">
        <v>3481</v>
      </c>
      <c r="H550" s="43">
        <v>2279</v>
      </c>
      <c r="I550" s="1" t="s">
        <v>43</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3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3477</v>
      </c>
      <c r="F551" s="6" t="s">
        <v>3482</v>
      </c>
      <c r="H551" s="43">
        <v>2280</v>
      </c>
      <c r="I551" s="1" t="s">
        <v>43</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3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3478</v>
      </c>
      <c r="F552" s="6" t="s">
        <v>3483</v>
      </c>
      <c r="H552" s="43">
        <v>2281</v>
      </c>
      <c r="I552" s="1" t="s">
        <v>44</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3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3566</v>
      </c>
      <c r="F553" s="6" t="s">
        <v>3564</v>
      </c>
      <c r="H553" s="43">
        <v>2282</v>
      </c>
      <c r="I553" s="1" t="s">
        <v>44</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3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3567</v>
      </c>
      <c r="F554" s="6" t="s">
        <v>3565</v>
      </c>
      <c r="H554" s="43">
        <v>2283</v>
      </c>
      <c r="I554" s="1" t="s">
        <v>44</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35">
      <c r="A555" s="254" t="str">
        <f>IF(ISBLANK(INDEX('Policy Characteristics'!A:A,MATCH($C555,'Policy Characteristics'!$C:$C,0))),"",INDEX('Policy Characteristics'!A:A,MATCH($C555,'Policy Characteristics'!$C:$C,0)))</f>
        <v>Industry</v>
      </c>
      <c r="B555" s="262" t="str">
        <f>IF(ISBLANK(INDEX('Policy Characteristics'!B:B,MATCH($C555,'Policy Characteristics'!$C:$C,0))),"",INDEX('Policy Characteristics'!B:B,MATCH($C555,'Policy Characteristics'!$C:$C,0)))</f>
        <v>Buy In-Region Products</v>
      </c>
      <c r="C555" t="s">
        <v>3177</v>
      </c>
      <c r="D555" s="45" t="s">
        <v>3054</v>
      </c>
      <c r="E555" s="6"/>
      <c r="F555" t="s">
        <v>3079</v>
      </c>
      <c r="G555" s="45"/>
      <c r="H555" s="43">
        <v>1537</v>
      </c>
      <c r="I555" s="324" t="s">
        <v>43</v>
      </c>
      <c r="J555" s="255" t="str">
        <f>IF(ISBLANK(INDEX('Policy Characteristics'!D:D,MATCH($C555,'Policy Characteristics'!$C:$C,0))),"",INDEX('Policy Characteristics'!D:D,MATCH($C555,'Policy Characteristics'!$C:$C,0)))</f>
        <v>Buy In-Region Products</v>
      </c>
      <c r="K555" s="254" t="str">
        <f>IF(ISBLANK(INDEX('Policy Characteristics'!E:E,MATCH($C555,'Policy Characteristics'!$C:$C,0))),"",INDEX('Policy Characteristics'!E:E,MATCH($C555,'Policy Characteristics'!$C:$C,0)))</f>
        <v>indst buy in region outputs</v>
      </c>
      <c r="L555" s="261">
        <f>IF(ISBLANK(INDEX('Policy Characteristics'!F:F,MATCH($C555,'Policy Characteristics'!$C:$C,0))),"",INDEX('Policy Characteristics'!F:F,MATCH($C555,'Policy Characteristics'!$C:$C,0)))</f>
        <v>0</v>
      </c>
      <c r="M555" s="261">
        <f>IF(ISBLANK(INDEX('Policy Characteristics'!G:G,MATCH($C555,'Policy Characteristics'!$C:$C,0))),"",INDEX('Policy Characteristics'!G:G,MATCH($C555,'Policy Characteristics'!$C:$C,0)))</f>
        <v>0.5</v>
      </c>
      <c r="N555" s="261">
        <f>IF(ISBLANK(INDEX('Policy Characteristics'!H:H,MATCH($C555,'Policy Characteristics'!$C:$C,0))),"",INDEX('Policy Characteristics'!H:H,MATCH($C555,'Policy Characteristics'!$C:$C,0)))</f>
        <v>0.01</v>
      </c>
      <c r="O555" s="254" t="str">
        <f>IF(ISBLANK(INDEX('Policy Characteristics'!I:I,MATCH($C555,'Policy Characteristics'!$C:$C,0))),"",INDEX('Policy Characteristics'!I:I,MATCH($C555,'Policy Characteristics'!$C:$C,0)))</f>
        <v>% of imports shifted</v>
      </c>
      <c r="P555" s="254" t="str">
        <f>IF(ISBLANK(INDEX('Policy Characteristics'!J:J,MATCH($C555,'Policy Characteristics'!$C:$C,0))),"",INDEX('Policy Characteristics'!J:J,MATCH($C555,'Policy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5" s="254" t="str">
        <f>IF(ISBLANK(INDEX('Policy Characteristics'!K:K,MATCH($C555,'Policy Characteristics'!$C:$C,0))),"",INDEX('Policy Characteristics'!K:K,MATCH($C555,'Policy Characteristics'!$C:$C,0)))</f>
        <v/>
      </c>
      <c r="R555" s="254" t="str">
        <f>IF(ISBLANK(INDEX('Policy Characteristics'!L:L,MATCH($C555,'Policy Characteristics'!$C:$C,0))),"",INDEX('Policy Characteristics'!L:L,MATCH($C555,'Policy Characteristics'!$C:$C,0)))</f>
        <v/>
      </c>
    </row>
    <row r="556" spans="1:18" x14ac:dyDescent="0.35">
      <c r="A556" s="254" t="str">
        <f>IF(ISBLANK(INDEX('Policy Characteristics'!A:A,MATCH($C556,'Policy Characteristics'!$C:$C,0))),"",INDEX('Policy Characteristics'!A:A,MATCH($C556,'Policy Characteristics'!$C:$C,0)))</f>
        <v>Industry</v>
      </c>
      <c r="B556" s="262" t="str">
        <f>IF(ISBLANK(INDEX('Policy Characteristics'!B:B,MATCH($C556,'Policy Characteristics'!$C:$C,0))),"",INDEX('Policy Characteristics'!B:B,MATCH($C556,'Policy Characteristics'!$C:$C,0)))</f>
        <v>Buy In-Region Products</v>
      </c>
      <c r="C556" s="254" t="str">
        <f>C$555</f>
        <v>Fraction of Imported Industrial Outputs Shifted to In Region Suppliers</v>
      </c>
      <c r="D556" s="6" t="s">
        <v>3055</v>
      </c>
      <c r="E556" s="6"/>
      <c r="F556" t="s">
        <v>2755</v>
      </c>
      <c r="G556" s="46"/>
      <c r="H556" s="43">
        <v>1538</v>
      </c>
      <c r="I556" s="324" t="s">
        <v>43</v>
      </c>
      <c r="J556" s="255" t="str">
        <f>IF(ISBLANK(INDEX('Policy Characteristics'!D:D,MATCH($C556,'Policy Characteristics'!$C:$C,0))),"",INDEX('Policy Characteristics'!D:D,MATCH($C556,'Policy Characteristics'!$C:$C,0)))</f>
        <v>Buy In-Region Products</v>
      </c>
      <c r="K556" s="254" t="str">
        <f>IF(ISBLANK(INDEX('Policy Characteristics'!E:E,MATCH($C556,'Policy Characteristics'!$C:$C,0))),"",INDEX('Policy Characteristics'!E:E,MATCH($C556,'Policy Characteristics'!$C:$C,0)))</f>
        <v>indst buy in region outputs</v>
      </c>
      <c r="L556" s="261">
        <f>IF(ISBLANK(INDEX('Policy Characteristics'!F:F,MATCH($C556,'Policy Characteristics'!$C:$C,0))),"",INDEX('Policy Characteristics'!F:F,MATCH($C556,'Policy Characteristics'!$C:$C,0)))</f>
        <v>0</v>
      </c>
      <c r="M556" s="261">
        <f>IF(ISBLANK(INDEX('Policy Characteristics'!G:G,MATCH($C556,'Policy Characteristics'!$C:$C,0))),"",INDEX('Policy Characteristics'!G:G,MATCH($C556,'Policy Characteristics'!$C:$C,0)))</f>
        <v>0.5</v>
      </c>
      <c r="N556" s="261">
        <f>IF(ISBLANK(INDEX('Policy Characteristics'!H:H,MATCH($C556,'Policy Characteristics'!$C:$C,0))),"",INDEX('Policy Characteristics'!H:H,MATCH($C556,'Policy Characteristics'!$C:$C,0)))</f>
        <v>0.01</v>
      </c>
      <c r="O556" s="254" t="str">
        <f>IF(ISBLANK(INDEX('Policy Characteristics'!I:I,MATCH($C556,'Policy Characteristics'!$C:$C,0))),"",INDEX('Policy Characteristics'!I:I,MATCH($C556,'Policy Characteristics'!$C:$C,0)))</f>
        <v>% of imports shifted</v>
      </c>
      <c r="P556" s="254" t="str">
        <f>IF(ISBLANK(INDEX('Policy Characteristics'!J:J,MATCH($C556,'Policy Characteristics'!$C:$C,0))),"",INDEX('Policy Characteristics'!J:J,MATCH($C556,'Policy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6" s="254" t="str">
        <f>IF(ISBLANK(INDEX('Policy Characteristics'!K:K,MATCH($C556,'Policy Characteristics'!$C:$C,0))),"",INDEX('Policy Characteristics'!K:K,MATCH($C556,'Policy Characteristics'!$C:$C,0)))</f>
        <v/>
      </c>
      <c r="R556" s="254" t="str">
        <f>IF(ISBLANK(INDEX('Policy Characteristics'!L:L,MATCH($C556,'Policy Characteristics'!$C:$C,0))),"",INDEX('Policy Characteristics'!L:L,MATCH($C556,'Policy Characteristics'!$C:$C,0)))</f>
        <v/>
      </c>
    </row>
    <row r="557" spans="1:18" x14ac:dyDescent="0.35">
      <c r="A557" s="254" t="str">
        <f>IF(ISBLANK(INDEX('Policy Characteristics'!A:A,MATCH($C557,'Policy Characteristics'!$C:$C,0))),"",INDEX('Policy Characteristics'!A:A,MATCH($C557,'Policy Characteristics'!$C:$C,0)))</f>
        <v>Industry</v>
      </c>
      <c r="B557" s="262" t="str">
        <f>IF(ISBLANK(INDEX('Policy Characteristics'!B:B,MATCH($C557,'Policy Characteristics'!$C:$C,0))),"",INDEX('Policy Characteristics'!B:B,MATCH($C557,'Policy Characteristics'!$C:$C,0)))</f>
        <v>Buy In-Region Products</v>
      </c>
      <c r="C557" s="254" t="str">
        <f t="shared" ref="C557:C579" si="31">C$555</f>
        <v>Fraction of Imported Industrial Outputs Shifted to In Region Suppliers</v>
      </c>
      <c r="D557" s="6" t="s">
        <v>3056</v>
      </c>
      <c r="E557" s="6"/>
      <c r="F557" t="s">
        <v>3020</v>
      </c>
      <c r="G557" s="46"/>
      <c r="H557" s="43">
        <v>1539</v>
      </c>
      <c r="I557" s="324" t="s">
        <v>43</v>
      </c>
      <c r="J557" s="255" t="str">
        <f>IF(ISBLANK(INDEX('Policy Characteristics'!D:D,MATCH($C557,'Policy Characteristics'!$C:$C,0))),"",INDEX('Policy Characteristics'!D:D,MATCH($C557,'Policy Characteristics'!$C:$C,0)))</f>
        <v>Buy In-Region Products</v>
      </c>
      <c r="K557" s="254" t="str">
        <f>IF(ISBLANK(INDEX('Policy Characteristics'!E:E,MATCH($C557,'Policy Characteristics'!$C:$C,0))),"",INDEX('Policy Characteristics'!E:E,MATCH($C557,'Policy Characteristics'!$C:$C,0)))</f>
        <v>indst buy in region outputs</v>
      </c>
      <c r="L557" s="261">
        <f>IF(ISBLANK(INDEX('Policy Characteristics'!F:F,MATCH($C557,'Policy Characteristics'!$C:$C,0))),"",INDEX('Policy Characteristics'!F:F,MATCH($C557,'Policy Characteristics'!$C:$C,0)))</f>
        <v>0</v>
      </c>
      <c r="M557" s="261">
        <f>IF(ISBLANK(INDEX('Policy Characteristics'!G:G,MATCH($C557,'Policy Characteristics'!$C:$C,0))),"",INDEX('Policy Characteristics'!G:G,MATCH($C557,'Policy Characteristics'!$C:$C,0)))</f>
        <v>0.5</v>
      </c>
      <c r="N557" s="261">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imports shifted</v>
      </c>
      <c r="P557" s="254"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254" t="str">
        <f>IF(ISBLANK(INDEX('Policy Characteristics'!K:K,MATCH($C557,'Policy Characteristics'!$C:$C,0))),"",INDEX('Policy Characteristics'!K:K,MATCH($C557,'Policy Characteristics'!$C:$C,0)))</f>
        <v/>
      </c>
      <c r="R557" s="254" t="str">
        <f>IF(ISBLANK(INDEX('Policy Characteristics'!L:L,MATCH($C557,'Policy Characteristics'!$C:$C,0))),"",INDEX('Policy Characteristics'!L:L,MATCH($C557,'Policy Characteristics'!$C:$C,0)))</f>
        <v/>
      </c>
    </row>
    <row r="558" spans="1:18" x14ac:dyDescent="0.35">
      <c r="A558" s="254" t="str">
        <f>IF(ISBLANK(INDEX('Policy Characteristics'!A:A,MATCH($C558,'Policy Characteristics'!$C:$C,0))),"",INDEX('Policy Characteristics'!A:A,MATCH($C558,'Policy Characteristics'!$C:$C,0)))</f>
        <v>Industry</v>
      </c>
      <c r="B558" s="262" t="str">
        <f>IF(ISBLANK(INDEX('Policy Characteristics'!B:B,MATCH($C558,'Policy Characteristics'!$C:$C,0))),"",INDEX('Policy Characteristics'!B:B,MATCH($C558,'Policy Characteristics'!$C:$C,0)))</f>
        <v>Buy In-Region Products</v>
      </c>
      <c r="C558" s="254" t="str">
        <f t="shared" si="31"/>
        <v>Fraction of Imported Industrial Outputs Shifted to In Region Suppliers</v>
      </c>
      <c r="D558" s="6" t="s">
        <v>3057</v>
      </c>
      <c r="E558" s="6"/>
      <c r="F558" t="s">
        <v>3021</v>
      </c>
      <c r="G558" s="46"/>
      <c r="H558" s="43">
        <v>1540</v>
      </c>
      <c r="I558" s="324" t="s">
        <v>43</v>
      </c>
      <c r="J558" s="255" t="str">
        <f>IF(ISBLANK(INDEX('Policy Characteristics'!D:D,MATCH($C558,'Policy Characteristics'!$C:$C,0))),"",INDEX('Policy Characteristics'!D:D,MATCH($C558,'Policy Characteristics'!$C:$C,0)))</f>
        <v>Buy In-Region Products</v>
      </c>
      <c r="K558" s="254" t="str">
        <f>IF(ISBLANK(INDEX('Policy Characteristics'!E:E,MATCH($C558,'Policy Characteristics'!$C:$C,0))),"",INDEX('Policy Characteristics'!E:E,MATCH($C558,'Policy Characteristics'!$C:$C,0)))</f>
        <v>indst buy in region outputs</v>
      </c>
      <c r="L558" s="261">
        <f>IF(ISBLANK(INDEX('Policy Characteristics'!F:F,MATCH($C558,'Policy Characteristics'!$C:$C,0))),"",INDEX('Policy Characteristics'!F:F,MATCH($C558,'Policy Characteristics'!$C:$C,0)))</f>
        <v>0</v>
      </c>
      <c r="M558" s="261">
        <f>IF(ISBLANK(INDEX('Policy Characteristics'!G:G,MATCH($C558,'Policy Characteristics'!$C:$C,0))),"",INDEX('Policy Characteristics'!G:G,MATCH($C558,'Policy Characteristics'!$C:$C,0)))</f>
        <v>0.5</v>
      </c>
      <c r="N558" s="261">
        <f>IF(ISBLANK(INDEX('Policy Characteristics'!H:H,MATCH($C558,'Policy Characteristics'!$C:$C,0))),"",INDEX('Policy Characteristics'!H:H,MATCH($C558,'Policy Characteristics'!$C:$C,0)))</f>
        <v>0.01</v>
      </c>
      <c r="O558" s="254" t="str">
        <f>IF(ISBLANK(INDEX('Policy Characteristics'!I:I,MATCH($C558,'Policy Characteristics'!$C:$C,0))),"",INDEX('Policy Characteristics'!I:I,MATCH($C558,'Policy Characteristics'!$C:$C,0)))</f>
        <v>% of imports shifted</v>
      </c>
      <c r="P558" s="254"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254" t="str">
        <f>IF(ISBLANK(INDEX('Policy Characteristics'!K:K,MATCH($C558,'Policy Characteristics'!$C:$C,0))),"",INDEX('Policy Characteristics'!K:K,MATCH($C558,'Policy Characteristics'!$C:$C,0)))</f>
        <v/>
      </c>
      <c r="R558" s="254" t="str">
        <f>IF(ISBLANK(INDEX('Policy Characteristics'!L:L,MATCH($C558,'Policy Characteristics'!$C:$C,0))),"",INDEX('Policy Characteristics'!L:L,MATCH($C558,'Policy Characteristics'!$C:$C,0)))</f>
        <v/>
      </c>
    </row>
    <row r="559" spans="1:18" x14ac:dyDescent="0.3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s="254" t="str">
        <f t="shared" si="31"/>
        <v>Fraction of Imported Industrial Outputs Shifted to In Region Suppliers</v>
      </c>
      <c r="D559" s="6" t="s">
        <v>3058</v>
      </c>
      <c r="E559" s="6"/>
      <c r="F559" t="s">
        <v>3022</v>
      </c>
      <c r="G559" s="46"/>
      <c r="H559" s="43">
        <v>1541</v>
      </c>
      <c r="I559" s="324" t="s">
        <v>43</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3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 t="shared" si="31"/>
        <v>Fraction of Imported Industrial Outputs Shifted to In Region Suppliers</v>
      </c>
      <c r="D560" s="6" t="s">
        <v>3059</v>
      </c>
      <c r="E560" s="6"/>
      <c r="F560" t="s">
        <v>3023</v>
      </c>
      <c r="G560" s="46"/>
      <c r="H560" s="43">
        <v>1542</v>
      </c>
      <c r="I560" s="324" t="s">
        <v>43</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3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si="31"/>
        <v>Fraction of Imported Industrial Outputs Shifted to In Region Suppliers</v>
      </c>
      <c r="D561" s="6" t="s">
        <v>3060</v>
      </c>
      <c r="E561" s="6"/>
      <c r="F561" t="s">
        <v>3024</v>
      </c>
      <c r="G561" s="46"/>
      <c r="H561" s="43">
        <v>1543</v>
      </c>
      <c r="I561" s="324" t="s">
        <v>43</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3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3061</v>
      </c>
      <c r="E562" s="6"/>
      <c r="F562" t="s">
        <v>3025</v>
      </c>
      <c r="G562" s="46"/>
      <c r="H562" s="43">
        <v>1544</v>
      </c>
      <c r="I562" s="324" t="s">
        <v>43</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3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3062</v>
      </c>
      <c r="E563" s="6"/>
      <c r="F563" t="s">
        <v>3026</v>
      </c>
      <c r="G563" s="46"/>
      <c r="H563" s="43">
        <v>1545</v>
      </c>
      <c r="I563" s="324" t="s">
        <v>43</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3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3063</v>
      </c>
      <c r="E564" s="6"/>
      <c r="F564" t="s">
        <v>2575</v>
      </c>
      <c r="G564" s="46"/>
      <c r="H564" s="43">
        <v>1546</v>
      </c>
      <c r="I564" s="324" t="s">
        <v>43</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3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3064</v>
      </c>
      <c r="E565" s="6"/>
      <c r="F565" t="s">
        <v>3027</v>
      </c>
      <c r="G565" s="46"/>
      <c r="H565" s="43">
        <v>1547</v>
      </c>
      <c r="I565" s="324" t="s">
        <v>43</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3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3065</v>
      </c>
      <c r="E566" s="6"/>
      <c r="F566" t="s">
        <v>3028</v>
      </c>
      <c r="G566" s="46"/>
      <c r="H566" s="43">
        <v>1548</v>
      </c>
      <c r="I566" s="324" t="s">
        <v>43</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3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3066</v>
      </c>
      <c r="E567" s="6"/>
      <c r="F567" t="s">
        <v>3029</v>
      </c>
      <c r="G567" s="46"/>
      <c r="H567" s="43">
        <v>1549</v>
      </c>
      <c r="I567" s="324" t="s">
        <v>43</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3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3067</v>
      </c>
      <c r="E568" s="6"/>
      <c r="F568" t="s">
        <v>2576</v>
      </c>
      <c r="G568" s="46"/>
      <c r="H568" s="43">
        <v>1550</v>
      </c>
      <c r="I568" s="324" t="s">
        <v>43</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3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3068</v>
      </c>
      <c r="E569" s="6"/>
      <c r="F569" t="s">
        <v>3030</v>
      </c>
      <c r="G569" s="46"/>
      <c r="H569" s="43">
        <v>1551</v>
      </c>
      <c r="I569" s="324" t="s">
        <v>43</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3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3069</v>
      </c>
      <c r="E570" s="6"/>
      <c r="F570" t="s">
        <v>3031</v>
      </c>
      <c r="G570" s="46"/>
      <c r="H570" s="43">
        <v>1552</v>
      </c>
      <c r="I570" s="324" t="s">
        <v>43</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3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3070</v>
      </c>
      <c r="E571" s="6"/>
      <c r="F571" t="s">
        <v>3032</v>
      </c>
      <c r="G571" s="46"/>
      <c r="H571" s="43">
        <v>1553</v>
      </c>
      <c r="I571" s="324" t="s">
        <v>43</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3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3071</v>
      </c>
      <c r="E572" s="6"/>
      <c r="F572" t="s">
        <v>3033</v>
      </c>
      <c r="G572" s="46"/>
      <c r="H572" s="43">
        <v>1554</v>
      </c>
      <c r="I572" s="324" t="s">
        <v>43</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3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3072</v>
      </c>
      <c r="E573" s="6"/>
      <c r="F573" t="s">
        <v>3034</v>
      </c>
      <c r="G573" s="46"/>
      <c r="H573" s="43">
        <v>1555</v>
      </c>
      <c r="I573" s="324" t="s">
        <v>43</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3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3073</v>
      </c>
      <c r="E574" s="6"/>
      <c r="F574" t="s">
        <v>3035</v>
      </c>
      <c r="G574" s="46"/>
      <c r="H574" s="43">
        <v>1556</v>
      </c>
      <c r="I574" s="324" t="s">
        <v>43</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3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3074</v>
      </c>
      <c r="E575" s="6"/>
      <c r="F575" t="s">
        <v>3036</v>
      </c>
      <c r="G575" s="46"/>
      <c r="H575" s="43">
        <v>1557</v>
      </c>
      <c r="I575" s="324" t="s">
        <v>43</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3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3075</v>
      </c>
      <c r="E576" s="6"/>
      <c r="F576" t="s">
        <v>3037</v>
      </c>
      <c r="G576" s="46"/>
      <c r="H576" s="43">
        <v>1558</v>
      </c>
      <c r="I576" s="324" t="s">
        <v>43</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3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3076</v>
      </c>
      <c r="E577" s="6"/>
      <c r="F577" t="s">
        <v>3038</v>
      </c>
      <c r="G577" s="46"/>
      <c r="H577" s="43">
        <v>1559</v>
      </c>
      <c r="I577" s="324" t="s">
        <v>43</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3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3077</v>
      </c>
      <c r="E578" s="6"/>
      <c r="F578" t="s">
        <v>3080</v>
      </c>
      <c r="G578" s="46"/>
      <c r="H578" s="43">
        <v>1560</v>
      </c>
      <c r="I578" s="324" t="s">
        <v>43</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3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3078</v>
      </c>
      <c r="E579" s="6"/>
      <c r="F579" t="s">
        <v>3039</v>
      </c>
      <c r="G579" s="46"/>
      <c r="H579" s="43">
        <v>1561</v>
      </c>
      <c r="I579" s="324" t="s">
        <v>43</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3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Carbon Capture and Sequestration</v>
      </c>
      <c r="C580" t="s">
        <v>3013</v>
      </c>
      <c r="D580" s="45" t="s">
        <v>3054</v>
      </c>
      <c r="E580" s="6" t="s">
        <v>3016</v>
      </c>
      <c r="F580" t="s">
        <v>3079</v>
      </c>
      <c r="G580" s="45" t="s">
        <v>3017</v>
      </c>
      <c r="H580" s="43">
        <v>908</v>
      </c>
      <c r="I580" s="325" t="s">
        <v>44</v>
      </c>
      <c r="J580" s="255" t="str">
        <f>IF(ISBLANK(INDEX('Policy Characteristics'!D:D,MATCH($C580,'Policy Characteristics'!$C:$C,0))),"",INDEX('Policy Characteristics'!D:D,MATCH($C580,'Policy Characteristics'!$C:$C,0)))</f>
        <v>Industry CCS</v>
      </c>
      <c r="K580" s="254" t="str">
        <f>IF(ISBLANK(INDEX('Policy Characteristics'!E:E,MATCH($C580,'Policy Characteristics'!$C:$C,0))),"",INDEX('Policy Characteristics'!E:E,MATCH($C580,'Policy Characteristics'!$C:$C,0)))</f>
        <v>indst CCS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1</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CO2 captured</v>
      </c>
      <c r="P580" s="254" t="str">
        <f>IF(ISBLANK(INDEX('Policy Characteristics'!J:J,MATCH($C580,'Policy Characteristics'!$C:$C,0))),"",INDEX('Policy Characteristics'!J:J,MATCH($C580,'Policy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0" s="254" t="str">
        <f>IF(ISBLANK(INDEX('Policy Characteristics'!K:K,MATCH($C580,'Policy Characteristics'!$C:$C,0))),"",INDEX('Policy Characteristics'!K:K,MATCH($C580,'Policy Characteristics'!$C:$C,0)))</f>
        <v>ccs.html#ccs</v>
      </c>
      <c r="R580" s="254" t="str">
        <f>IF(ISBLANK(INDEX('Policy Characteristics'!L:L,MATCH($C580,'Policy Characteristics'!$C:$C,0))),"",INDEX('Policy Characteristics'!L:L,MATCH($C580,'Policy Characteristics'!$C:$C,0)))</f>
        <v>carbon-capture-and-sequestration.html</v>
      </c>
    </row>
    <row r="581" spans="1:18" x14ac:dyDescent="0.3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Carbon Capture and Sequestration</v>
      </c>
      <c r="C581" s="254" t="str">
        <f t="shared" ref="C581:C596" si="32">C$580</f>
        <v>Industry Sector Fraction of Potential Additional CCS Achieved</v>
      </c>
      <c r="D581" s="45" t="s">
        <v>3054</v>
      </c>
      <c r="E581" s="6" t="s">
        <v>2528</v>
      </c>
      <c r="F581" t="s">
        <v>3079</v>
      </c>
      <c r="G581" s="45" t="s">
        <v>3018</v>
      </c>
      <c r="H581" s="43">
        <v>909</v>
      </c>
      <c r="I581" s="325" t="s">
        <v>44</v>
      </c>
      <c r="J581" s="255" t="str">
        <f>IF(ISBLANK(INDEX('Policy Characteristics'!D:D,MATCH($C581,'Policy Characteristics'!$C:$C,0))),"",INDEX('Policy Characteristics'!D:D,MATCH($C581,'Policy Characteristics'!$C:$C,0)))</f>
        <v>Industry CCS</v>
      </c>
      <c r="K581" s="254" t="str">
        <f>IF(ISBLANK(INDEX('Policy Characteristics'!E:E,MATCH($C581,'Policy Characteristics'!$C:$C,0))),"",INDEX('Policy Characteristics'!E:E,MATCH($C581,'Policy Characteristics'!$C:$C,0)))</f>
        <v>indst CCS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1</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CO2 captured</v>
      </c>
      <c r="P581" s="254"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1" s="254" t="str">
        <f>IF(ISBLANK(INDEX('Policy Characteristics'!K:K,MATCH($C581,'Policy Characteristics'!$C:$C,0))),"",INDEX('Policy Characteristics'!K:K,MATCH($C581,'Policy Characteristics'!$C:$C,0)))</f>
        <v>ccs.html#ccs</v>
      </c>
      <c r="R581" s="254" t="str">
        <f>IF(ISBLANK(INDEX('Policy Characteristics'!L:L,MATCH($C581,'Policy Characteristics'!$C:$C,0))),"",INDEX('Policy Characteristics'!L:L,MATCH($C581,'Policy Characteristics'!$C:$C,0)))</f>
        <v>carbon-capture-and-sequestration.html</v>
      </c>
    </row>
    <row r="582" spans="1:18" x14ac:dyDescent="0.3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Carbon Capture and Sequestration</v>
      </c>
      <c r="C582" s="254" t="str">
        <f t="shared" si="32"/>
        <v>Industry Sector Fraction of Potential Additional CCS Achieved</v>
      </c>
      <c r="D582" s="6" t="s">
        <v>3055</v>
      </c>
      <c r="E582" s="6" t="s">
        <v>3016</v>
      </c>
      <c r="F582" t="s">
        <v>2755</v>
      </c>
      <c r="G582" s="45" t="s">
        <v>3017</v>
      </c>
      <c r="H582" s="43">
        <v>910</v>
      </c>
      <c r="I582" s="325" t="s">
        <v>44</v>
      </c>
      <c r="J582" s="255" t="str">
        <f>IF(ISBLANK(INDEX('Policy Characteristics'!D:D,MATCH($C582,'Policy Characteristics'!$C:$C,0))),"",INDEX('Policy Characteristics'!D:D,MATCH($C582,'Policy Characteristics'!$C:$C,0)))</f>
        <v>Industry CCS</v>
      </c>
      <c r="K582" s="254" t="str">
        <f>IF(ISBLANK(INDEX('Policy Characteristics'!E:E,MATCH($C582,'Policy Characteristics'!$C:$C,0))),"",INDEX('Policy Characteristics'!E:E,MATCH($C582,'Policy Characteristics'!$C:$C,0)))</f>
        <v>indst CCS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1</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CO2 captured</v>
      </c>
      <c r="P582" s="254"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254" t="str">
        <f>IF(ISBLANK(INDEX('Policy Characteristics'!K:K,MATCH($C582,'Policy Characteristics'!$C:$C,0))),"",INDEX('Policy Characteristics'!K:K,MATCH($C582,'Policy Characteristics'!$C:$C,0)))</f>
        <v>ccs.html#ccs</v>
      </c>
      <c r="R582" s="254" t="str">
        <f>IF(ISBLANK(INDEX('Policy Characteristics'!L:L,MATCH($C582,'Policy Characteristics'!$C:$C,0))),"",INDEX('Policy Characteristics'!L:L,MATCH($C582,'Policy Characteristics'!$C:$C,0)))</f>
        <v>carbon-capture-and-sequestration.html</v>
      </c>
    </row>
    <row r="583" spans="1:18" x14ac:dyDescent="0.3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Carbon Capture and Sequestration</v>
      </c>
      <c r="C583" s="254" t="str">
        <f t="shared" si="32"/>
        <v>Industry Sector Fraction of Potential Additional CCS Achieved</v>
      </c>
      <c r="D583" s="6" t="s">
        <v>3055</v>
      </c>
      <c r="E583" s="6" t="s">
        <v>2528</v>
      </c>
      <c r="F583" t="s">
        <v>2755</v>
      </c>
      <c r="G583" s="45" t="s">
        <v>3018</v>
      </c>
      <c r="H583" s="43">
        <v>911</v>
      </c>
      <c r="I583" s="325" t="s">
        <v>44</v>
      </c>
      <c r="J583" s="255" t="str">
        <f>IF(ISBLANK(INDEX('Policy Characteristics'!D:D,MATCH($C583,'Policy Characteristics'!$C:$C,0))),"",INDEX('Policy Characteristics'!D:D,MATCH($C583,'Policy Characteristics'!$C:$C,0)))</f>
        <v>Industry CCS</v>
      </c>
      <c r="K583" s="254" t="str">
        <f>IF(ISBLANK(INDEX('Policy Characteristics'!E:E,MATCH($C583,'Policy Characteristics'!$C:$C,0))),"",INDEX('Policy Characteristics'!E:E,MATCH($C583,'Policy Characteristics'!$C:$C,0)))</f>
        <v>indst CCS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1</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CO2 captured</v>
      </c>
      <c r="P583" s="254"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254" t="str">
        <f>IF(ISBLANK(INDEX('Policy Characteristics'!K:K,MATCH($C583,'Policy Characteristics'!$C:$C,0))),"",INDEX('Policy Characteristics'!K:K,MATCH($C583,'Policy Characteristics'!$C:$C,0)))</f>
        <v>ccs.html#ccs</v>
      </c>
      <c r="R583" s="254" t="str">
        <f>IF(ISBLANK(INDEX('Policy Characteristics'!L:L,MATCH($C583,'Policy Characteristics'!$C:$C,0))),"",INDEX('Policy Characteristics'!L:L,MATCH($C583,'Policy Characteristics'!$C:$C,0)))</f>
        <v>carbon-capture-and-sequestration.html</v>
      </c>
    </row>
    <row r="584" spans="1:18" x14ac:dyDescent="0.3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s="254" t="str">
        <f t="shared" si="32"/>
        <v>Industry Sector Fraction of Potential Additional CCS Achieved</v>
      </c>
      <c r="D584" s="6" t="s">
        <v>3056</v>
      </c>
      <c r="E584" s="6" t="s">
        <v>3016</v>
      </c>
      <c r="F584" t="s">
        <v>3020</v>
      </c>
      <c r="G584" s="45" t="s">
        <v>3017</v>
      </c>
      <c r="H584" s="43">
        <v>912</v>
      </c>
      <c r="I584" s="325" t="s">
        <v>44</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3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si="32"/>
        <v>Industry Sector Fraction of Potential Additional CCS Achieved</v>
      </c>
      <c r="D585" s="6" t="s">
        <v>3056</v>
      </c>
      <c r="E585" s="6" t="s">
        <v>2528</v>
      </c>
      <c r="F585" t="s">
        <v>3020</v>
      </c>
      <c r="G585" s="45" t="s">
        <v>3018</v>
      </c>
      <c r="H585" s="43">
        <v>913</v>
      </c>
      <c r="I585" s="325" t="s">
        <v>44</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3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3057</v>
      </c>
      <c r="E586" s="6" t="s">
        <v>3016</v>
      </c>
      <c r="F586" t="s">
        <v>3021</v>
      </c>
      <c r="G586" s="45" t="s">
        <v>3017</v>
      </c>
      <c r="H586" s="43">
        <v>914</v>
      </c>
      <c r="I586" s="325" t="s">
        <v>44</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3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3057</v>
      </c>
      <c r="E587" s="6" t="s">
        <v>2528</v>
      </c>
      <c r="F587" t="s">
        <v>3021</v>
      </c>
      <c r="G587" s="45" t="s">
        <v>3018</v>
      </c>
      <c r="H587" s="43">
        <v>915</v>
      </c>
      <c r="I587" s="325" t="s">
        <v>44</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3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3058</v>
      </c>
      <c r="E588" s="6" t="s">
        <v>3016</v>
      </c>
      <c r="F588" t="s">
        <v>3022</v>
      </c>
      <c r="G588" s="45" t="s">
        <v>3017</v>
      </c>
      <c r="H588" s="43">
        <v>916</v>
      </c>
      <c r="I588" s="324" t="s">
        <v>43</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3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3058</v>
      </c>
      <c r="E589" s="6" t="s">
        <v>2528</v>
      </c>
      <c r="F589" t="s">
        <v>3022</v>
      </c>
      <c r="G589" s="45" t="s">
        <v>3018</v>
      </c>
      <c r="H589" s="43">
        <v>917</v>
      </c>
      <c r="I589" s="325" t="s">
        <v>44</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3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3059</v>
      </c>
      <c r="E590" s="6" t="s">
        <v>3016</v>
      </c>
      <c r="F590" t="s">
        <v>3023</v>
      </c>
      <c r="G590" s="45" t="s">
        <v>3017</v>
      </c>
      <c r="H590" s="43">
        <v>918</v>
      </c>
      <c r="I590" s="324" t="s">
        <v>43</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3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3059</v>
      </c>
      <c r="E591" s="6" t="s">
        <v>2528</v>
      </c>
      <c r="F591" t="s">
        <v>3023</v>
      </c>
      <c r="G591" s="45" t="s">
        <v>3018</v>
      </c>
      <c r="H591" s="43">
        <v>919</v>
      </c>
      <c r="I591" s="325" t="s">
        <v>44</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3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3060</v>
      </c>
      <c r="E592" s="6" t="s">
        <v>3016</v>
      </c>
      <c r="F592" t="s">
        <v>3024</v>
      </c>
      <c r="G592" s="45" t="s">
        <v>3017</v>
      </c>
      <c r="H592" s="43">
        <v>920</v>
      </c>
      <c r="I592" s="324" t="s">
        <v>43</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3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3060</v>
      </c>
      <c r="E593" s="6" t="s">
        <v>2528</v>
      </c>
      <c r="F593" t="s">
        <v>3024</v>
      </c>
      <c r="G593" s="45" t="s">
        <v>3018</v>
      </c>
      <c r="H593" s="43">
        <v>921</v>
      </c>
      <c r="I593" s="325" t="s">
        <v>44</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3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3061</v>
      </c>
      <c r="E594" s="6" t="s">
        <v>3016</v>
      </c>
      <c r="F594" t="s">
        <v>3025</v>
      </c>
      <c r="G594" s="45" t="s">
        <v>3017</v>
      </c>
      <c r="H594" s="43">
        <v>922</v>
      </c>
      <c r="I594" s="324" t="s">
        <v>43</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3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3061</v>
      </c>
      <c r="E595" s="6" t="s">
        <v>2528</v>
      </c>
      <c r="F595" t="s">
        <v>3025</v>
      </c>
      <c r="G595" s="45" t="s">
        <v>3018</v>
      </c>
      <c r="H595" s="43">
        <v>923</v>
      </c>
      <c r="I595" s="325" t="s">
        <v>44</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3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3062</v>
      </c>
      <c r="E596" s="6" t="s">
        <v>3016</v>
      </c>
      <c r="F596" t="s">
        <v>3026</v>
      </c>
      <c r="G596" s="45" t="s">
        <v>3017</v>
      </c>
      <c r="H596" s="43">
        <v>924</v>
      </c>
      <c r="I596" s="324" t="s">
        <v>43</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3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ref="C597:C629" si="33">C$580</f>
        <v>Industry Sector Fraction of Potential Additional CCS Achieved</v>
      </c>
      <c r="D597" s="6" t="s">
        <v>3062</v>
      </c>
      <c r="E597" s="6" t="s">
        <v>2528</v>
      </c>
      <c r="F597" t="s">
        <v>3026</v>
      </c>
      <c r="G597" s="45" t="s">
        <v>3018</v>
      </c>
      <c r="H597" s="43">
        <v>925</v>
      </c>
      <c r="I597" s="325" t="s">
        <v>43</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3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3"/>
        <v>Industry Sector Fraction of Potential Additional CCS Achieved</v>
      </c>
      <c r="D598" s="6" t="s">
        <v>3063</v>
      </c>
      <c r="E598" s="6" t="s">
        <v>3016</v>
      </c>
      <c r="F598" t="s">
        <v>2575</v>
      </c>
      <c r="G598" s="45" t="s">
        <v>3017</v>
      </c>
      <c r="H598" s="43">
        <v>926</v>
      </c>
      <c r="I598" s="324" t="s">
        <v>43</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3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3"/>
        <v>Industry Sector Fraction of Potential Additional CCS Achieved</v>
      </c>
      <c r="D599" s="6" t="s">
        <v>3063</v>
      </c>
      <c r="E599" s="6" t="s">
        <v>2528</v>
      </c>
      <c r="F599" t="s">
        <v>2575</v>
      </c>
      <c r="G599" s="45" t="s">
        <v>3018</v>
      </c>
      <c r="H599" s="43">
        <v>927</v>
      </c>
      <c r="I599" s="324" t="s">
        <v>43</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3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3"/>
        <v>Industry Sector Fraction of Potential Additional CCS Achieved</v>
      </c>
      <c r="D600" s="6" t="s">
        <v>3064</v>
      </c>
      <c r="E600" s="6" t="s">
        <v>3016</v>
      </c>
      <c r="F600" t="s">
        <v>3027</v>
      </c>
      <c r="G600" s="45" t="s">
        <v>3017</v>
      </c>
      <c r="H600" s="43">
        <v>928</v>
      </c>
      <c r="I600" s="324" t="s">
        <v>43</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3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si="33"/>
        <v>Industry Sector Fraction of Potential Additional CCS Achieved</v>
      </c>
      <c r="D601" s="6" t="s">
        <v>3064</v>
      </c>
      <c r="E601" s="6" t="s">
        <v>2528</v>
      </c>
      <c r="F601" t="s">
        <v>3027</v>
      </c>
      <c r="G601" s="45" t="s">
        <v>3018</v>
      </c>
      <c r="H601" s="43">
        <v>929</v>
      </c>
      <c r="I601" s="325" t="s">
        <v>44</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3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3065</v>
      </c>
      <c r="E602" s="6" t="s">
        <v>3016</v>
      </c>
      <c r="F602" t="s">
        <v>3028</v>
      </c>
      <c r="G602" s="45" t="s">
        <v>3017</v>
      </c>
      <c r="H602" s="43">
        <v>930</v>
      </c>
      <c r="I602" s="324" t="s">
        <v>43</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3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3065</v>
      </c>
      <c r="E603" s="6" t="s">
        <v>2528</v>
      </c>
      <c r="F603" t="s">
        <v>3028</v>
      </c>
      <c r="G603" s="45" t="s">
        <v>3018</v>
      </c>
      <c r="H603" s="43">
        <v>931</v>
      </c>
      <c r="I603" s="325" t="s">
        <v>44</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3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3066</v>
      </c>
      <c r="E604" s="6" t="s">
        <v>3016</v>
      </c>
      <c r="F604" t="s">
        <v>3029</v>
      </c>
      <c r="G604" s="45" t="s">
        <v>3017</v>
      </c>
      <c r="H604" s="43">
        <v>932</v>
      </c>
      <c r="I604" s="324" t="s">
        <v>43</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3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3066</v>
      </c>
      <c r="E605" s="6" t="s">
        <v>2528</v>
      </c>
      <c r="F605" t="s">
        <v>3029</v>
      </c>
      <c r="G605" s="45" t="s">
        <v>3018</v>
      </c>
      <c r="H605" s="43">
        <v>933</v>
      </c>
      <c r="I605" s="324" t="s">
        <v>43</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3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3067</v>
      </c>
      <c r="E606" s="6" t="s">
        <v>3016</v>
      </c>
      <c r="F606" t="s">
        <v>2576</v>
      </c>
      <c r="G606" s="45" t="s">
        <v>3017</v>
      </c>
      <c r="H606" s="43">
        <v>934</v>
      </c>
      <c r="I606" s="324" t="s">
        <v>43</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3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3067</v>
      </c>
      <c r="E607" s="6" t="s">
        <v>2528</v>
      </c>
      <c r="F607" t="s">
        <v>2576</v>
      </c>
      <c r="G607" s="45" t="s">
        <v>3018</v>
      </c>
      <c r="H607" s="43">
        <v>935</v>
      </c>
      <c r="I607" s="324" t="s">
        <v>43</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3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3068</v>
      </c>
      <c r="E608" s="6" t="s">
        <v>3016</v>
      </c>
      <c r="F608" t="s">
        <v>3030</v>
      </c>
      <c r="G608" s="45" t="s">
        <v>3017</v>
      </c>
      <c r="H608" s="43">
        <v>936</v>
      </c>
      <c r="I608" s="324" t="s">
        <v>43</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3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3068</v>
      </c>
      <c r="E609" s="6" t="s">
        <v>2528</v>
      </c>
      <c r="F609" t="s">
        <v>3030</v>
      </c>
      <c r="G609" s="45" t="s">
        <v>3018</v>
      </c>
      <c r="H609" s="43">
        <v>937</v>
      </c>
      <c r="I609" s="325" t="s">
        <v>44</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3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3069</v>
      </c>
      <c r="E610" s="6" t="s">
        <v>3016</v>
      </c>
      <c r="F610" t="s">
        <v>3031</v>
      </c>
      <c r="G610" s="45" t="s">
        <v>3017</v>
      </c>
      <c r="H610" s="43">
        <v>938</v>
      </c>
      <c r="I610" s="324" t="s">
        <v>43</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3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3069</v>
      </c>
      <c r="E611" s="6" t="s">
        <v>2528</v>
      </c>
      <c r="F611" t="s">
        <v>3031</v>
      </c>
      <c r="G611" s="45" t="s">
        <v>3018</v>
      </c>
      <c r="H611" s="43">
        <v>939</v>
      </c>
      <c r="I611" s="325" t="s">
        <v>44</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3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3070</v>
      </c>
      <c r="E612" s="6" t="s">
        <v>3016</v>
      </c>
      <c r="F612" t="s">
        <v>3032</v>
      </c>
      <c r="G612" s="45" t="s">
        <v>3017</v>
      </c>
      <c r="H612" s="43">
        <v>940</v>
      </c>
      <c r="I612" s="324" t="s">
        <v>43</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3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3070</v>
      </c>
      <c r="E613" s="6" t="s">
        <v>2528</v>
      </c>
      <c r="F613" t="s">
        <v>3032</v>
      </c>
      <c r="G613" s="45" t="s">
        <v>3018</v>
      </c>
      <c r="H613" s="43">
        <v>941</v>
      </c>
      <c r="I613" s="325" t="s">
        <v>44</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3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3071</v>
      </c>
      <c r="E614" s="6" t="s">
        <v>3016</v>
      </c>
      <c r="F614" t="s">
        <v>3033</v>
      </c>
      <c r="G614" s="45" t="s">
        <v>3017</v>
      </c>
      <c r="H614" s="43">
        <v>942</v>
      </c>
      <c r="I614" s="324" t="s">
        <v>43</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3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3071</v>
      </c>
      <c r="E615" s="6" t="s">
        <v>2528</v>
      </c>
      <c r="F615" t="s">
        <v>3033</v>
      </c>
      <c r="G615" s="45" t="s">
        <v>3018</v>
      </c>
      <c r="H615" s="43">
        <v>943</v>
      </c>
      <c r="I615" s="325" t="s">
        <v>44</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3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3072</v>
      </c>
      <c r="E616" s="6" t="s">
        <v>3016</v>
      </c>
      <c r="F616" t="s">
        <v>3034</v>
      </c>
      <c r="G616" s="45" t="s">
        <v>3017</v>
      </c>
      <c r="H616" s="43">
        <v>944</v>
      </c>
      <c r="I616" s="324" t="s">
        <v>43</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3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3072</v>
      </c>
      <c r="E617" s="6" t="s">
        <v>2528</v>
      </c>
      <c r="F617" t="s">
        <v>3034</v>
      </c>
      <c r="G617" s="45" t="s">
        <v>3018</v>
      </c>
      <c r="H617" s="43">
        <v>945</v>
      </c>
      <c r="I617" s="325" t="s">
        <v>44</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3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3073</v>
      </c>
      <c r="E618" s="6" t="s">
        <v>3016</v>
      </c>
      <c r="F618" t="s">
        <v>3035</v>
      </c>
      <c r="G618" s="45" t="s">
        <v>3017</v>
      </c>
      <c r="H618" s="43">
        <v>946</v>
      </c>
      <c r="I618" s="324" t="s">
        <v>43</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3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3073</v>
      </c>
      <c r="E619" s="6" t="s">
        <v>2528</v>
      </c>
      <c r="F619" t="s">
        <v>3035</v>
      </c>
      <c r="G619" s="45" t="s">
        <v>3018</v>
      </c>
      <c r="H619" s="43">
        <v>947</v>
      </c>
      <c r="I619" s="325" t="s">
        <v>44</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3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3074</v>
      </c>
      <c r="E620" s="6" t="s">
        <v>3016</v>
      </c>
      <c r="F620" t="s">
        <v>3036</v>
      </c>
      <c r="G620" s="45" t="s">
        <v>3017</v>
      </c>
      <c r="H620" s="43">
        <v>948</v>
      </c>
      <c r="I620" s="324" t="s">
        <v>43</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3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3074</v>
      </c>
      <c r="E621" s="6" t="s">
        <v>2528</v>
      </c>
      <c r="F621" t="s">
        <v>3036</v>
      </c>
      <c r="G621" s="45" t="s">
        <v>3018</v>
      </c>
      <c r="H621" s="43">
        <v>949</v>
      </c>
      <c r="I621" s="325" t="s">
        <v>44</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3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3075</v>
      </c>
      <c r="E622" s="6" t="s">
        <v>3016</v>
      </c>
      <c r="F622" t="s">
        <v>3037</v>
      </c>
      <c r="G622" s="45" t="s">
        <v>3017</v>
      </c>
      <c r="H622" s="43">
        <v>950</v>
      </c>
      <c r="I622" s="324" t="s">
        <v>43</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3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3075</v>
      </c>
      <c r="E623" s="6" t="s">
        <v>2528</v>
      </c>
      <c r="F623" t="s">
        <v>3037</v>
      </c>
      <c r="G623" s="45" t="s">
        <v>3018</v>
      </c>
      <c r="H623" s="43">
        <v>951</v>
      </c>
      <c r="I623" s="325" t="s">
        <v>44</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3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3076</v>
      </c>
      <c r="E624" s="6" t="s">
        <v>3016</v>
      </c>
      <c r="F624" t="s">
        <v>3038</v>
      </c>
      <c r="G624" s="45" t="s">
        <v>3017</v>
      </c>
      <c r="H624" s="43">
        <v>952</v>
      </c>
      <c r="I624" s="324" t="s">
        <v>43</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3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3076</v>
      </c>
      <c r="E625" s="6" t="s">
        <v>2528</v>
      </c>
      <c r="F625" t="s">
        <v>3038</v>
      </c>
      <c r="G625" s="45" t="s">
        <v>3018</v>
      </c>
      <c r="H625" s="43">
        <v>953</v>
      </c>
      <c r="I625" s="325" t="s">
        <v>43</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3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3077</v>
      </c>
      <c r="E626" s="6" t="s">
        <v>3016</v>
      </c>
      <c r="F626" t="s">
        <v>3080</v>
      </c>
      <c r="G626" s="45" t="s">
        <v>3017</v>
      </c>
      <c r="H626" s="43">
        <v>954</v>
      </c>
      <c r="I626" s="325" t="s">
        <v>44</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3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3077</v>
      </c>
      <c r="E627" s="6" t="s">
        <v>2528</v>
      </c>
      <c r="F627" t="s">
        <v>3080</v>
      </c>
      <c r="G627" s="45" t="s">
        <v>3018</v>
      </c>
      <c r="H627" s="43">
        <v>955</v>
      </c>
      <c r="I627" s="325" t="s">
        <v>44</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3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3078</v>
      </c>
      <c r="E628" s="6" t="s">
        <v>3016</v>
      </c>
      <c r="F628" t="s">
        <v>3039</v>
      </c>
      <c r="G628" s="45" t="s">
        <v>3017</v>
      </c>
      <c r="H628" s="43">
        <v>956</v>
      </c>
      <c r="I628" s="325" t="s">
        <v>44</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3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3078</v>
      </c>
      <c r="E629" s="6" t="s">
        <v>2528</v>
      </c>
      <c r="F629" t="s">
        <v>3039</v>
      </c>
      <c r="G629" s="45" t="s">
        <v>3018</v>
      </c>
      <c r="H629" s="43">
        <v>957</v>
      </c>
      <c r="I629" s="325" t="s">
        <v>44</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customFormat="1" x14ac:dyDescent="0.3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Non BAU Industry CCS Subsidy</v>
      </c>
      <c r="C630" t="s">
        <v>3782</v>
      </c>
      <c r="D630" s="45" t="s">
        <v>3054</v>
      </c>
      <c r="E630" s="6"/>
      <c r="F630" t="s">
        <v>3079</v>
      </c>
      <c r="H630" s="43">
        <v>2723</v>
      </c>
      <c r="I630" s="324" t="s">
        <v>43</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non BAU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1</v>
      </c>
      <c r="O630" s="254" t="str">
        <f>IF(ISBLANK(INDEX('Policy Characteristics'!I:I,MATCH($C630,'Policy Characteristics'!$C:$C,0))),"",INDEX('Policy Characteristics'!I:I,MATCH($C630,'Policy Characteristics'!$C:$C,0)))</f>
        <v>on/off</v>
      </c>
      <c r="P630" s="254" t="str">
        <f>IF(ISBLANK(INDEX('Policy Characteristics'!J:J,MATCH($C630,'Policy Characteristics'!$C:$C,0))),"",INDEX('Policy Characteristics'!J:J,MATCH($C630,'Policy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customFormat="1" x14ac:dyDescent="0.3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Non BAU Industry CCS Subsidy</v>
      </c>
      <c r="C631" s="254" t="str">
        <f>$C$630</f>
        <v>Boolean Use Non BAU Industry CCS Subsidies</v>
      </c>
      <c r="D631" s="6" t="s">
        <v>3055</v>
      </c>
      <c r="E631" s="6"/>
      <c r="F631" t="s">
        <v>2755</v>
      </c>
      <c r="H631" s="43">
        <v>2724</v>
      </c>
      <c r="I631" s="324" t="s">
        <v>43</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non BAU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1</v>
      </c>
      <c r="O631" s="254" t="str">
        <f>IF(ISBLANK(INDEX('Policy Characteristics'!I:I,MATCH($C631,'Policy Characteristics'!$C:$C,0))),"",INDEX('Policy Characteristics'!I:I,MATCH($C631,'Policy Characteristics'!$C:$C,0)))</f>
        <v>on/off</v>
      </c>
      <c r="P631" s="254" t="str">
        <f>IF(ISBLANK(INDEX('Policy Characteristics'!J:J,MATCH($C631,'Policy Characteristics'!$C:$C,0))),"",INDEX('Policy Characteristics'!J:J,MATCH($C631,'Policy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customFormat="1" x14ac:dyDescent="0.3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Non BAU Industry CCS Subsidy</v>
      </c>
      <c r="C632" s="254" t="str">
        <f t="shared" ref="C632:C654" si="34">$C$630</f>
        <v>Boolean Use Non BAU Industry CCS Subsidies</v>
      </c>
      <c r="D632" s="6" t="s">
        <v>3056</v>
      </c>
      <c r="E632" s="6"/>
      <c r="F632" t="s">
        <v>3020</v>
      </c>
      <c r="H632" s="43">
        <v>2725</v>
      </c>
      <c r="I632" s="324" t="s">
        <v>43</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non BAU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1</v>
      </c>
      <c r="O632" s="254" t="str">
        <f>IF(ISBLANK(INDEX('Policy Characteristics'!I:I,MATCH($C632,'Policy Characteristics'!$C:$C,0))),"",INDEX('Policy Characteristics'!I:I,MATCH($C632,'Policy Characteristics'!$C:$C,0)))</f>
        <v>on/off</v>
      </c>
      <c r="P632" s="254" t="str">
        <f>IF(ISBLANK(INDEX('Policy Characteristics'!J:J,MATCH($C632,'Policy Characteristics'!$C:$C,0))),"",INDEX('Policy Characteristics'!J:J,MATCH($C632,'Policy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customFormat="1" x14ac:dyDescent="0.3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Non BAU Industry CCS Subsidy</v>
      </c>
      <c r="C633" s="254" t="str">
        <f t="shared" si="34"/>
        <v>Boolean Use Non BAU Industry CCS Subsidies</v>
      </c>
      <c r="D633" s="6" t="s">
        <v>3057</v>
      </c>
      <c r="E633" s="6"/>
      <c r="F633" t="s">
        <v>3021</v>
      </c>
      <c r="H633" s="43">
        <v>2726</v>
      </c>
      <c r="I633" s="324" t="s">
        <v>43</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non BAU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1</v>
      </c>
      <c r="O633" s="254" t="str">
        <f>IF(ISBLANK(INDEX('Policy Characteristics'!I:I,MATCH($C633,'Policy Characteristics'!$C:$C,0))),"",INDEX('Policy Characteristics'!I:I,MATCH($C633,'Policy Characteristics'!$C:$C,0)))</f>
        <v>on/off</v>
      </c>
      <c r="P633" s="254" t="str">
        <f>IF(ISBLANK(INDEX('Policy Characteristics'!J:J,MATCH($C633,'Policy Characteristics'!$C:$C,0))),"",INDEX('Policy Characteristics'!J:J,MATCH($C633,'Policy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customFormat="1" x14ac:dyDescent="0.3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Non BAU Industry CCS Subsidy</v>
      </c>
      <c r="C634" s="254" t="str">
        <f t="shared" si="34"/>
        <v>Boolean Use Non BAU Industry CCS Subsidies</v>
      </c>
      <c r="D634" s="6" t="s">
        <v>3058</v>
      </c>
      <c r="E634" s="6"/>
      <c r="F634" t="s">
        <v>3022</v>
      </c>
      <c r="H634" s="43">
        <v>2727</v>
      </c>
      <c r="I634" s="324" t="s">
        <v>43</v>
      </c>
      <c r="J634" s="255" t="str">
        <f>IF(ISBLANK(INDEX('Policy Characteristics'!D:D,MATCH($C634,'Policy Characteristics'!$C:$C,0))),"",INDEX('Policy Characteristics'!D:D,MATCH($C634,'Policy Characteristics'!$C:$C,0)))</f>
        <v>Industry CCS</v>
      </c>
      <c r="K634" s="254" t="str">
        <f>IF(ISBLANK(INDEX('Policy Characteristics'!E:E,MATCH($C634,'Policy Characteristics'!$C:$C,0))),"",INDEX('Policy Characteristics'!E:E,MATCH($C634,'Policy Characteristics'!$C:$C,0)))</f>
        <v>indst non BAU CCS</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1</v>
      </c>
      <c r="O634" s="254" t="str">
        <f>IF(ISBLANK(INDEX('Policy Characteristics'!I:I,MATCH($C634,'Policy Characteristics'!$C:$C,0))),"",INDEX('Policy Characteristics'!I:I,MATCH($C634,'Policy Characteristics'!$C:$C,0)))</f>
        <v>on/off</v>
      </c>
      <c r="P634" s="254" t="str">
        <f>IF(ISBLANK(INDEX('Policy Characteristics'!J:J,MATCH($C634,'Policy Characteristics'!$C:$C,0))),"",INDEX('Policy Characteristics'!J:J,MATCH($C634,'Policy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4" s="254" t="str">
        <f>IF(ISBLANK(INDEX('Policy Characteristics'!K:K,MATCH($C634,'Policy Characteristics'!$C:$C,0))),"",INDEX('Policy Characteristics'!K:K,MATCH($C634,'Policy Characteristics'!$C:$C,0)))</f>
        <v>ccs.html#ccs</v>
      </c>
      <c r="R634" s="254" t="str">
        <f>IF(ISBLANK(INDEX('Policy Characteristics'!L:L,MATCH($C634,'Policy Characteristics'!$C:$C,0))),"",INDEX('Policy Characteristics'!L:L,MATCH($C634,'Policy Characteristics'!$C:$C,0)))</f>
        <v>carbon-capture-and-sequestration.html</v>
      </c>
    </row>
    <row r="635" spans="1:18" customFormat="1" x14ac:dyDescent="0.3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s="254" t="str">
        <f t="shared" si="34"/>
        <v>Boolean Use Non BAU Industry CCS Subsidies</v>
      </c>
      <c r="D635" s="6" t="s">
        <v>3059</v>
      </c>
      <c r="E635" s="6"/>
      <c r="F635" t="s">
        <v>3023</v>
      </c>
      <c r="H635" s="43">
        <v>2728</v>
      </c>
      <c r="I635" s="324" t="s">
        <v>43</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customFormat="1" x14ac:dyDescent="0.3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 t="shared" si="34"/>
        <v>Boolean Use Non BAU Industry CCS Subsidies</v>
      </c>
      <c r="D636" s="6" t="s">
        <v>3060</v>
      </c>
      <c r="E636" s="6"/>
      <c r="F636" t="s">
        <v>3024</v>
      </c>
      <c r="H636" s="43">
        <v>2729</v>
      </c>
      <c r="I636" s="324" t="s">
        <v>43</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customFormat="1" x14ac:dyDescent="0.3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si="34"/>
        <v>Boolean Use Non BAU Industry CCS Subsidies</v>
      </c>
      <c r="D637" s="6" t="s">
        <v>3061</v>
      </c>
      <c r="E637" s="6"/>
      <c r="F637" t="s">
        <v>3025</v>
      </c>
      <c r="H637" s="43">
        <v>2730</v>
      </c>
      <c r="I637" s="324" t="s">
        <v>43</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customFormat="1" x14ac:dyDescent="0.3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3062</v>
      </c>
      <c r="E638" s="6"/>
      <c r="F638" t="s">
        <v>3026</v>
      </c>
      <c r="H638" s="43">
        <v>2731</v>
      </c>
      <c r="I638" s="324" t="s">
        <v>43</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customFormat="1" x14ac:dyDescent="0.3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3063</v>
      </c>
      <c r="E639" s="6"/>
      <c r="F639" t="s">
        <v>2575</v>
      </c>
      <c r="H639" s="43">
        <v>2732</v>
      </c>
      <c r="I639" s="324" t="s">
        <v>43</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customFormat="1" x14ac:dyDescent="0.3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3064</v>
      </c>
      <c r="E640" s="6"/>
      <c r="F640" t="s">
        <v>3027</v>
      </c>
      <c r="H640" s="43">
        <v>2733</v>
      </c>
      <c r="I640" s="324" t="s">
        <v>43</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customFormat="1" x14ac:dyDescent="0.3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3065</v>
      </c>
      <c r="E641" s="6"/>
      <c r="F641" t="s">
        <v>3028</v>
      </c>
      <c r="H641" s="43">
        <v>2734</v>
      </c>
      <c r="I641" s="324" t="s">
        <v>43</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customFormat="1" x14ac:dyDescent="0.3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3066</v>
      </c>
      <c r="E642" s="6"/>
      <c r="F642" t="s">
        <v>3029</v>
      </c>
      <c r="H642" s="43">
        <v>2735</v>
      </c>
      <c r="I642" s="324" t="s">
        <v>43</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customFormat="1" x14ac:dyDescent="0.3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3067</v>
      </c>
      <c r="E643" s="6"/>
      <c r="F643" t="s">
        <v>2576</v>
      </c>
      <c r="H643" s="43">
        <v>2736</v>
      </c>
      <c r="I643" s="324" t="s">
        <v>43</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customFormat="1" x14ac:dyDescent="0.3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3068</v>
      </c>
      <c r="E644" s="6"/>
      <c r="F644" t="s">
        <v>3030</v>
      </c>
      <c r="H644" s="43">
        <v>2737</v>
      </c>
      <c r="I644" s="324" t="s">
        <v>43</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customFormat="1" x14ac:dyDescent="0.3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3069</v>
      </c>
      <c r="E645" s="6"/>
      <c r="F645" t="s">
        <v>3031</v>
      </c>
      <c r="H645" s="43">
        <v>2738</v>
      </c>
      <c r="I645" s="324" t="s">
        <v>43</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customFormat="1" x14ac:dyDescent="0.3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3070</v>
      </c>
      <c r="E646" s="6"/>
      <c r="F646" t="s">
        <v>3032</v>
      </c>
      <c r="H646" s="43">
        <v>2739</v>
      </c>
      <c r="I646" s="324" t="s">
        <v>43</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customFormat="1" x14ac:dyDescent="0.3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3071</v>
      </c>
      <c r="E647" s="6"/>
      <c r="F647" t="s">
        <v>3033</v>
      </c>
      <c r="H647" s="43">
        <v>2740</v>
      </c>
      <c r="I647" s="324" t="s">
        <v>43</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customFormat="1" x14ac:dyDescent="0.3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3072</v>
      </c>
      <c r="E648" s="6"/>
      <c r="F648" t="s">
        <v>3034</v>
      </c>
      <c r="H648" s="43">
        <v>2741</v>
      </c>
      <c r="I648" s="324" t="s">
        <v>43</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customFormat="1" x14ac:dyDescent="0.3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 t="shared" si="34"/>
        <v>Boolean Use Non BAU Industry CCS Subsidies</v>
      </c>
      <c r="D649" s="6" t="s">
        <v>3073</v>
      </c>
      <c r="E649" s="6"/>
      <c r="F649" t="s">
        <v>3035</v>
      </c>
      <c r="H649" s="43">
        <v>2742</v>
      </c>
      <c r="I649" s="324" t="s">
        <v>43</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customFormat="1" x14ac:dyDescent="0.3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3074</v>
      </c>
      <c r="E650" s="6"/>
      <c r="F650" t="s">
        <v>3036</v>
      </c>
      <c r="H650" s="43">
        <v>2743</v>
      </c>
      <c r="I650" s="324" t="s">
        <v>43</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customFormat="1" x14ac:dyDescent="0.3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3075</v>
      </c>
      <c r="E651" s="6"/>
      <c r="F651" t="s">
        <v>3037</v>
      </c>
      <c r="H651" s="43">
        <v>2744</v>
      </c>
      <c r="I651" s="324" t="s">
        <v>43</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customFormat="1" x14ac:dyDescent="0.3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3076</v>
      </c>
      <c r="E652" s="6"/>
      <c r="F652" t="s">
        <v>3038</v>
      </c>
      <c r="H652" s="43">
        <v>2745</v>
      </c>
      <c r="I652" s="324" t="s">
        <v>43</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customFormat="1" x14ac:dyDescent="0.3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3077</v>
      </c>
      <c r="E653" s="6"/>
      <c r="F653" t="s">
        <v>3080</v>
      </c>
      <c r="H653" s="43">
        <v>2746</v>
      </c>
      <c r="I653" s="324" t="s">
        <v>43</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customFormat="1" x14ac:dyDescent="0.3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3078</v>
      </c>
      <c r="E654" s="6"/>
      <c r="F654" t="s">
        <v>3039</v>
      </c>
      <c r="H654" s="43">
        <v>2747</v>
      </c>
      <c r="I654" s="324" t="s">
        <v>43</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3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Cement Clinker Substitution</v>
      </c>
      <c r="C655" t="s">
        <v>2764</v>
      </c>
      <c r="D655" s="45"/>
      <c r="E655" s="45"/>
      <c r="F655" s="45"/>
      <c r="G655" s="45"/>
      <c r="H655" s="43">
        <v>43</v>
      </c>
      <c r="I655" s="324" t="s">
        <v>43</v>
      </c>
      <c r="J655" s="255" t="str">
        <f>IF(ISBLANK(INDEX('Policy Characteristics'!D:D,MATCH($C655,'Policy Characteristics'!$C:$C,0))),"",INDEX('Policy Characteristics'!D:D,MATCH($C655,'Policy Characteristics'!$C:$C,0)))</f>
        <v>Cement Clinker Substitution</v>
      </c>
      <c r="K655" s="254" t="str">
        <f>IF(ISBLANK(INDEX('Policy Characteristics'!E:E,MATCH($C655,'Policy Characteristics'!$C:$C,0))),"",INDEX('Policy Characteristics'!E:E,MATCH($C655,'Policy Characteristics'!$C:$C,0)))</f>
        <v>indst cement measures</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0.01</v>
      </c>
      <c r="O655" s="254" t="str">
        <f>IF(ISBLANK(INDEX('Policy Characteristics'!I:I,MATCH($C655,'Policy Characteristics'!$C:$C,0))),"",INDEX('Policy Characteristics'!I:I,MATCH($C655,'Policy Characteristics'!$C:$C,0)))</f>
        <v>% of potential achieved</v>
      </c>
      <c r="P655" s="254" t="str">
        <f>IF(ISBLANK(INDEX('Policy Characteristics'!J:J,MATCH($C655,'Policy Characteristics'!$C:$C,0))),"",INDEX('Policy Characteristics'!J:J,MATCH($C655,'Policy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5" s="254" t="str">
        <f>IF(ISBLANK(INDEX('Policy Characteristics'!K:K,MATCH($C655,'Policy Characteristics'!$C:$C,0))),"",INDEX('Policy Characteristics'!K:K,MATCH($C655,'Policy Characteristics'!$C:$C,0)))</f>
        <v>industry-ag-main.html#clinker</v>
      </c>
      <c r="R655" s="254" t="str">
        <f>IF(ISBLANK(INDEX('Policy Characteristics'!L:L,MATCH($C655,'Policy Characteristics'!$C:$C,0))),"",INDEX('Policy Characteristics'!L:L,MATCH($C655,'Policy Characteristics'!$C:$C,0)))</f>
        <v>cement-clinker-substitution.html</v>
      </c>
    </row>
    <row r="656" spans="1:18" s="4" customFormat="1" x14ac:dyDescent="0.3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Cogeneration and Waste Heat Recovery</v>
      </c>
      <c r="C656" t="s">
        <v>281</v>
      </c>
      <c r="D656" s="45"/>
      <c r="E656" s="45"/>
      <c r="F656" s="45"/>
      <c r="G656" s="45"/>
      <c r="H656" s="43">
        <v>44</v>
      </c>
      <c r="I656" s="324" t="s">
        <v>43</v>
      </c>
      <c r="J656" s="255" t="str">
        <f>IF(ISBLANK(INDEX('Policy Characteristics'!D:D,MATCH($C656,'Policy Characteristics'!$C:$C,0))),"",INDEX('Policy Characteristics'!D:D,MATCH($C656,'Policy Characteristics'!$C:$C,0)))</f>
        <v>Cogeneration and Waste Heat Recovery</v>
      </c>
      <c r="K656" s="254" t="str">
        <f>IF(ISBLANK(INDEX('Policy Characteristics'!E:E,MATCH($C656,'Policy Characteristics'!$C:$C,0))),"",INDEX('Policy Characteristics'!E:E,MATCH($C656,'Policy Characteristics'!$C:$C,0)))</f>
        <v>indst CHP</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0.01</v>
      </c>
      <c r="O656" s="254" t="str">
        <f>IF(ISBLANK(INDEX('Policy Characteristics'!I:I,MATCH($C656,'Policy Characteristics'!$C:$C,0))),"",INDEX('Policy Characteristics'!I:I,MATCH($C656,'Policy Characteristics'!$C:$C,0)))</f>
        <v>% of potential achieved</v>
      </c>
      <c r="P656" s="254" t="str">
        <f>IF(ISBLANK(INDEX('Policy Characteristics'!J:J,MATCH($C656,'Policy Characteristics'!$C:$C,0))),"",INDEX('Policy Characteristics'!J:J,MATCH($C656,'Policy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6" s="254" t="str">
        <f>IF(ISBLANK(INDEX('Policy Characteristics'!K:K,MATCH($C656,'Policy Characteristics'!$C:$C,0))),"",INDEX('Policy Characteristics'!K:K,MATCH($C656,'Policy Characteristics'!$C:$C,0)))</f>
        <v>industry-ag-main.html#cogen</v>
      </c>
      <c r="R656" s="254" t="str">
        <f>IF(ISBLANK(INDEX('Policy Characteristics'!L:L,MATCH($C656,'Policy Characteristics'!$C:$C,0))),"",INDEX('Policy Characteristics'!L:L,MATCH($C656,'Policy Characteristics'!$C:$C,0)))</f>
        <v>cogeneration-and-waste-heat-recovery.html</v>
      </c>
    </row>
    <row r="657" spans="1:18" s="4" customFormat="1" x14ac:dyDescent="0.3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Early Retirement of Industrial Facilities</v>
      </c>
      <c r="C657" t="s">
        <v>58</v>
      </c>
      <c r="D657" s="45"/>
      <c r="E657" s="45"/>
      <c r="F657" s="45"/>
      <c r="G657" s="45"/>
      <c r="H657" s="43">
        <v>45</v>
      </c>
      <c r="I657" s="324" t="s">
        <v>43</v>
      </c>
      <c r="J657" s="255" t="str">
        <f>IF(ISBLANK(INDEX('Policy Characteristics'!D:D,MATCH($C657,'Policy Characteristics'!$C:$C,0))),"",INDEX('Policy Characteristics'!D:D,MATCH($C657,'Policy Characteristics'!$C:$C,0)))</f>
        <v>Early Retirement of Industrial Facilities</v>
      </c>
      <c r="K657" s="254" t="str">
        <f>IF(ISBLANK(INDEX('Policy Characteristics'!E:E,MATCH($C657,'Policy Characteristics'!$C:$C,0))),"",INDEX('Policy Characteristics'!E:E,MATCH($C657,'Policy Characteristics'!$C:$C,0)))</f>
        <v>indst early retirement</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0.01</v>
      </c>
      <c r="O657" s="254" t="str">
        <f>IF(ISBLANK(INDEX('Policy Characteristics'!I:I,MATCH($C657,'Policy Characteristics'!$C:$C,0))),"",INDEX('Policy Characteristics'!I:I,MATCH($C657,'Policy Characteristics'!$C:$C,0)))</f>
        <v>% of potential achieved</v>
      </c>
      <c r="P657" s="254" t="str">
        <f>IF(ISBLANK(INDEX('Policy Characteristics'!J:J,MATCH($C657,'Policy Characteristics'!$C:$C,0))),"",INDEX('Policy Characteristics'!J:J,MATCH($C657,'Policy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7" s="254" t="str">
        <f>IF(ISBLANK(INDEX('Policy Characteristics'!K:K,MATCH($C657,'Policy Characteristics'!$C:$C,0))),"",INDEX('Policy Characteristics'!K:K,MATCH($C657,'Policy Characteristics'!$C:$C,0)))</f>
        <v>industry-ag-main.html#early-ret</v>
      </c>
      <c r="R657" s="254" t="str">
        <f>IF(ISBLANK(INDEX('Policy Characteristics'!L:L,MATCH($C657,'Policy Characteristics'!$C:$C,0))),"",INDEX('Policy Characteristics'!L:L,MATCH($C657,'Policy Characteristics'!$C:$C,0)))</f>
        <v>early-retirement-of-industrial-facilities.html</v>
      </c>
    </row>
    <row r="658" spans="1:18" x14ac:dyDescent="0.3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Electrification</v>
      </c>
      <c r="C658" t="s">
        <v>3522</v>
      </c>
      <c r="D658" s="45" t="s">
        <v>3054</v>
      </c>
      <c r="E658" s="1" t="s">
        <v>3499</v>
      </c>
      <c r="F658" t="s">
        <v>3079</v>
      </c>
      <c r="G658" s="45" t="s">
        <v>3506</v>
      </c>
      <c r="H658" s="43">
        <v>1834</v>
      </c>
      <c r="I658" s="324" t="s">
        <v>43</v>
      </c>
      <c r="J658" s="255" t="str">
        <f>IF(ISBLANK(INDEX('Policy Characteristics'!D:D,MATCH($C658,'Policy Characteristics'!$C:$C,0))),"",INDEX('Policy Characteristics'!D:D,MATCH($C658,'Policy Characteristics'!$C:$C,0)))</f>
        <v>Electrification</v>
      </c>
      <c r="K658" s="254" t="str">
        <f>IF(ISBLANK(INDEX('Policy Characteristics'!E:E,MATCH($C658,'Policy Characteristics'!$C:$C,0))),"",INDEX('Policy Characteristics'!E:E,MATCH($C658,'Policy Characteristics'!$C:$C,0)))</f>
        <v>indst shift to electricity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0.01</v>
      </c>
      <c r="O658" s="254" t="str">
        <f>IF(ISBLANK(INDEX('Policy Characteristics'!I:I,MATCH($C658,'Policy Characteristics'!$C:$C,0))),"",INDEX('Policy Characteristics'!I:I,MATCH($C658,'Policy Characteristics'!$C:$C,0)))</f>
        <v>% of fuel shifted</v>
      </c>
      <c r="P658" s="254" t="str">
        <f>IF(ISBLANK(INDEX('Policy Characteristics'!J:J,MATCH($C658,'Policy Characteristics'!$C:$C,0))),"",INDEX('Policy Characteristics'!J:J,MATCH($C658,'Policy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8" s="254" t="str">
        <f>IF(ISBLANK(INDEX('Policy Characteristics'!K:K,MATCH($C658,'Policy Characteristics'!$C:$C,0))),"",INDEX('Policy Characteristics'!K:K,MATCH($C658,'Policy Characteristics'!$C:$C,0)))</f>
        <v>industry-ag-main.html#fuel-switching</v>
      </c>
      <c r="R658" s="254" t="str">
        <f>IF(ISBLANK(INDEX('Policy Characteristics'!L:L,MATCH($C658,'Policy Characteristics'!$C:$C,0))),"",INDEX('Policy Characteristics'!L:L,MATCH($C658,'Policy Characteristics'!$C:$C,0)))</f>
        <v>industry-elec-and-hydrogen.html</v>
      </c>
    </row>
    <row r="659" spans="1:18" x14ac:dyDescent="0.3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Electrification</v>
      </c>
      <c r="C659" s="254" t="str">
        <f t="shared" ref="C659:C684" si="35">C$658</f>
        <v>Fraction of Eligible Industrial Energy Use Shifted to Electricity</v>
      </c>
      <c r="D659" s="45" t="s">
        <v>3054</v>
      </c>
      <c r="E659" s="1" t="s">
        <v>3500</v>
      </c>
      <c r="F659" t="s">
        <v>3079</v>
      </c>
      <c r="G659" s="45" t="s">
        <v>3507</v>
      </c>
      <c r="H659" s="43">
        <v>1835</v>
      </c>
      <c r="I659" s="324" t="s">
        <v>43</v>
      </c>
      <c r="J659" s="255" t="str">
        <f>IF(ISBLANK(INDEX('Policy Characteristics'!D:D,MATCH($C659,'Policy Characteristics'!$C:$C,0))),"",INDEX('Policy Characteristics'!D:D,MATCH($C659,'Policy Characteristics'!$C:$C,0)))</f>
        <v>Electrification</v>
      </c>
      <c r="K659" s="254" t="str">
        <f>IF(ISBLANK(INDEX('Policy Characteristics'!E:E,MATCH($C659,'Policy Characteristics'!$C:$C,0))),"",INDEX('Policy Characteristics'!E:E,MATCH($C659,'Policy Characteristics'!$C:$C,0)))</f>
        <v>indst shift to electricity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0.01</v>
      </c>
      <c r="O659" s="254" t="str">
        <f>IF(ISBLANK(INDEX('Policy Characteristics'!I:I,MATCH($C659,'Policy Characteristics'!$C:$C,0))),"",INDEX('Policy Characteristics'!I:I,MATCH($C659,'Policy Characteristics'!$C:$C,0)))</f>
        <v>% of fuel shifted</v>
      </c>
      <c r="P659" s="254" t="str">
        <f>IF(ISBLANK(INDEX('Policy Characteristics'!J:J,MATCH($C659,'Policy Characteristics'!$C:$C,0))),"",INDEX('Policy Characteristics'!J:J,MATCH($C659,'Policy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9" s="254" t="str">
        <f>IF(ISBLANK(INDEX('Policy Characteristics'!K:K,MATCH($C659,'Policy Characteristics'!$C:$C,0))),"",INDEX('Policy Characteristics'!K:K,MATCH($C659,'Policy Characteristics'!$C:$C,0)))</f>
        <v>industry-ag-main.html#fuel-switching</v>
      </c>
      <c r="R659" s="254" t="str">
        <f>IF(ISBLANK(INDEX('Policy Characteristics'!L:L,MATCH($C659,'Policy Characteristics'!$C:$C,0))),"",INDEX('Policy Characteristics'!L:L,MATCH($C659,'Policy Characteristics'!$C:$C,0)))</f>
        <v>industry-elec-and-hydrogen.html</v>
      </c>
    </row>
    <row r="660" spans="1:18" x14ac:dyDescent="0.3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Electrification</v>
      </c>
      <c r="C660" s="254" t="str">
        <f t="shared" si="35"/>
        <v>Fraction of Eligible Industrial Energy Use Shifted to Electricity</v>
      </c>
      <c r="D660" s="45" t="s">
        <v>3054</v>
      </c>
      <c r="E660" s="1" t="s">
        <v>3501</v>
      </c>
      <c r="F660" t="s">
        <v>3079</v>
      </c>
      <c r="G660" s="45" t="s">
        <v>3508</v>
      </c>
      <c r="H660" s="43">
        <v>1836</v>
      </c>
      <c r="I660" s="324" t="s">
        <v>43</v>
      </c>
      <c r="J660" s="255" t="str">
        <f>IF(ISBLANK(INDEX('Policy Characteristics'!D:D,MATCH($C660,'Policy Characteristics'!$C:$C,0))),"",INDEX('Policy Characteristics'!D:D,MATCH($C660,'Policy Characteristics'!$C:$C,0)))</f>
        <v>Electrification</v>
      </c>
      <c r="K660" s="254" t="str">
        <f>IF(ISBLANK(INDEX('Policy Characteristics'!E:E,MATCH($C660,'Policy Characteristics'!$C:$C,0))),"",INDEX('Policy Characteristics'!E:E,MATCH($C660,'Policy Characteristics'!$C:$C,0)))</f>
        <v>indst shift to electricity</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fuel shifted</v>
      </c>
      <c r="P660" s="254"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54" t="str">
        <f>IF(ISBLANK(INDEX('Policy Characteristics'!K:K,MATCH($C660,'Policy Characteristics'!$C:$C,0))),"",INDEX('Policy Characteristics'!K:K,MATCH($C660,'Policy Characteristics'!$C:$C,0)))</f>
        <v>industry-ag-main.html#fuel-switching</v>
      </c>
      <c r="R660" s="254" t="str">
        <f>IF(ISBLANK(INDEX('Policy Characteristics'!L:L,MATCH($C660,'Policy Characteristics'!$C:$C,0))),"",INDEX('Policy Characteristics'!L:L,MATCH($C660,'Policy Characteristics'!$C:$C,0)))</f>
        <v>industry-elec-and-hydrogen.html</v>
      </c>
    </row>
    <row r="661" spans="1:18" x14ac:dyDescent="0.3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Electrification</v>
      </c>
      <c r="C661" s="254" t="str">
        <f t="shared" si="35"/>
        <v>Fraction of Eligible Industrial Energy Use Shifted to Electricity</v>
      </c>
      <c r="D661" s="45" t="s">
        <v>3054</v>
      </c>
      <c r="E661" s="1" t="s">
        <v>3502</v>
      </c>
      <c r="F661" t="s">
        <v>3079</v>
      </c>
      <c r="G661" s="45" t="s">
        <v>3509</v>
      </c>
      <c r="H661" s="43">
        <v>1837</v>
      </c>
      <c r="I661" s="324" t="s">
        <v>43</v>
      </c>
      <c r="J661" s="255" t="str">
        <f>IF(ISBLANK(INDEX('Policy Characteristics'!D:D,MATCH($C661,'Policy Characteristics'!$C:$C,0))),"",INDEX('Policy Characteristics'!D:D,MATCH($C661,'Policy Characteristics'!$C:$C,0)))</f>
        <v>Electrification</v>
      </c>
      <c r="K661" s="254" t="str">
        <f>IF(ISBLANK(INDEX('Policy Characteristics'!E:E,MATCH($C661,'Policy Characteristics'!$C:$C,0))),"",INDEX('Policy Characteristics'!E:E,MATCH($C661,'Policy Characteristics'!$C:$C,0)))</f>
        <v>indst shift to electricity</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fuel shifted</v>
      </c>
      <c r="P661" s="254"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54" t="str">
        <f>IF(ISBLANK(INDEX('Policy Characteristics'!K:K,MATCH($C661,'Policy Characteristics'!$C:$C,0))),"",INDEX('Policy Characteristics'!K:K,MATCH($C661,'Policy Characteristics'!$C:$C,0)))</f>
        <v>industry-ag-main.html#fuel-switching</v>
      </c>
      <c r="R661" s="254" t="str">
        <f>IF(ISBLANK(INDEX('Policy Characteristics'!L:L,MATCH($C661,'Policy Characteristics'!$C:$C,0))),"",INDEX('Policy Characteristics'!L:L,MATCH($C661,'Policy Characteristics'!$C:$C,0)))</f>
        <v>industry-elec-and-hydrogen.html</v>
      </c>
    </row>
    <row r="662" spans="1:18" x14ac:dyDescent="0.3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Electrification</v>
      </c>
      <c r="C662" s="254" t="str">
        <f t="shared" si="35"/>
        <v>Fraction of Eligible Industrial Energy Use Shifted to Electricity</v>
      </c>
      <c r="D662" s="45" t="s">
        <v>3054</v>
      </c>
      <c r="E662" s="1" t="s">
        <v>3503</v>
      </c>
      <c r="F662" t="s">
        <v>3079</v>
      </c>
      <c r="G662" s="45" t="s">
        <v>3510</v>
      </c>
      <c r="H662" s="43">
        <v>1838</v>
      </c>
      <c r="I662" s="324" t="s">
        <v>43</v>
      </c>
      <c r="J662" s="255" t="str">
        <f>IF(ISBLANK(INDEX('Policy Characteristics'!D:D,MATCH($C662,'Policy Characteristics'!$C:$C,0))),"",INDEX('Policy Characteristics'!D:D,MATCH($C662,'Policy Characteristics'!$C:$C,0)))</f>
        <v>Electrification</v>
      </c>
      <c r="K662" s="254" t="str">
        <f>IF(ISBLANK(INDEX('Policy Characteristics'!E:E,MATCH($C662,'Policy Characteristics'!$C:$C,0))),"",INDEX('Policy Characteristics'!E:E,MATCH($C662,'Policy Characteristics'!$C:$C,0)))</f>
        <v>indst shift to electricity</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fuel shifted</v>
      </c>
      <c r="P662" s="254"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54" t="str">
        <f>IF(ISBLANK(INDEX('Policy Characteristics'!K:K,MATCH($C662,'Policy Characteristics'!$C:$C,0))),"",INDEX('Policy Characteristics'!K:K,MATCH($C662,'Policy Characteristics'!$C:$C,0)))</f>
        <v>industry-ag-main.html#fuel-switching</v>
      </c>
      <c r="R662" s="254" t="str">
        <f>IF(ISBLANK(INDEX('Policy Characteristics'!L:L,MATCH($C662,'Policy Characteristics'!$C:$C,0))),"",INDEX('Policy Characteristics'!L:L,MATCH($C662,'Policy Characteristics'!$C:$C,0)))</f>
        <v>industry-elec-and-hydrogen.html</v>
      </c>
    </row>
    <row r="663" spans="1:18" x14ac:dyDescent="0.3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Electrification</v>
      </c>
      <c r="C663" s="254" t="str">
        <f t="shared" si="35"/>
        <v>Fraction of Eligible Industrial Energy Use Shifted to Electricity</v>
      </c>
      <c r="D663" s="45" t="s">
        <v>3054</v>
      </c>
      <c r="E663" s="1" t="s">
        <v>3504</v>
      </c>
      <c r="F663" t="s">
        <v>3079</v>
      </c>
      <c r="G663" s="45" t="s">
        <v>3511</v>
      </c>
      <c r="H663" s="43">
        <v>1839</v>
      </c>
      <c r="I663" s="324" t="s">
        <v>43</v>
      </c>
      <c r="J663" s="255" t="str">
        <f>IF(ISBLANK(INDEX('Policy Characteristics'!D:D,MATCH($C663,'Policy Characteristics'!$C:$C,0))),"",INDEX('Policy Characteristics'!D:D,MATCH($C663,'Policy Characteristics'!$C:$C,0)))</f>
        <v>Electrification</v>
      </c>
      <c r="K663" s="254" t="str">
        <f>IF(ISBLANK(INDEX('Policy Characteristics'!E:E,MATCH($C663,'Policy Characteristics'!$C:$C,0))),"",INDEX('Policy Characteristics'!E:E,MATCH($C663,'Policy Characteristics'!$C:$C,0)))</f>
        <v>indst shift to electricity</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fuel shifted</v>
      </c>
      <c r="P663" s="254"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54" t="str">
        <f>IF(ISBLANK(INDEX('Policy Characteristics'!K:K,MATCH($C663,'Policy Characteristics'!$C:$C,0))),"",INDEX('Policy Characteristics'!K:K,MATCH($C663,'Policy Characteristics'!$C:$C,0)))</f>
        <v>industry-ag-main.html#fuel-switching</v>
      </c>
      <c r="R663" s="254" t="str">
        <f>IF(ISBLANK(INDEX('Policy Characteristics'!L:L,MATCH($C663,'Policy Characteristics'!$C:$C,0))),"",INDEX('Policy Characteristics'!L:L,MATCH($C663,'Policy Characteristics'!$C:$C,0)))</f>
        <v>industry-elec-and-hydrogen.html</v>
      </c>
    </row>
    <row r="664" spans="1:18" x14ac:dyDescent="0.3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Electrification</v>
      </c>
      <c r="C664" s="254" t="str">
        <f t="shared" si="35"/>
        <v>Fraction of Eligible Industrial Energy Use Shifted to Electricity</v>
      </c>
      <c r="D664" s="45" t="s">
        <v>3054</v>
      </c>
      <c r="E664" s="1" t="s">
        <v>3505</v>
      </c>
      <c r="F664" t="s">
        <v>3079</v>
      </c>
      <c r="G664" s="45" t="s">
        <v>3512</v>
      </c>
      <c r="H664" s="43">
        <v>1840</v>
      </c>
      <c r="I664" s="324" t="s">
        <v>43</v>
      </c>
      <c r="J664" s="255" t="str">
        <f>IF(ISBLANK(INDEX('Policy Characteristics'!D:D,MATCH($C664,'Policy Characteristics'!$C:$C,0))),"",INDEX('Policy Characteristics'!D:D,MATCH($C664,'Policy Characteristics'!$C:$C,0)))</f>
        <v>Electrification</v>
      </c>
      <c r="K664" s="254" t="str">
        <f>IF(ISBLANK(INDEX('Policy Characteristics'!E:E,MATCH($C664,'Policy Characteristics'!$C:$C,0))),"",INDEX('Policy Characteristics'!E:E,MATCH($C664,'Policy Characteristics'!$C:$C,0)))</f>
        <v>indst shift to electricity</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fuel shifted</v>
      </c>
      <c r="P664" s="254"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54" t="str">
        <f>IF(ISBLANK(INDEX('Policy Characteristics'!K:K,MATCH($C664,'Policy Characteristics'!$C:$C,0))),"",INDEX('Policy Characteristics'!K:K,MATCH($C664,'Policy Characteristics'!$C:$C,0)))</f>
        <v>industry-ag-main.html#fuel-switching</v>
      </c>
      <c r="R664" s="254" t="str">
        <f>IF(ISBLANK(INDEX('Policy Characteristics'!L:L,MATCH($C664,'Policy Characteristics'!$C:$C,0))),"",INDEX('Policy Characteristics'!L:L,MATCH($C664,'Policy Characteristics'!$C:$C,0)))</f>
        <v>industry-elec-and-hydrogen.html</v>
      </c>
    </row>
    <row r="665" spans="1:18" x14ac:dyDescent="0.3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Electrification</v>
      </c>
      <c r="C665" s="254" t="str">
        <f t="shared" si="35"/>
        <v>Fraction of Eligible Industrial Energy Use Shifted to Electricity</v>
      </c>
      <c r="D665" s="45" t="s">
        <v>3054</v>
      </c>
      <c r="E665" s="1" t="s">
        <v>3648</v>
      </c>
      <c r="F665" t="s">
        <v>3079</v>
      </c>
      <c r="G665" s="45" t="s">
        <v>3648</v>
      </c>
      <c r="H665" s="43">
        <v>1841</v>
      </c>
      <c r="I665" s="324" t="s">
        <v>43</v>
      </c>
      <c r="J665" s="255" t="str">
        <f>IF(ISBLANK(INDEX('Policy Characteristics'!D:D,MATCH($C665,'Policy Characteristics'!$C:$C,0))),"",INDEX('Policy Characteristics'!D:D,MATCH($C665,'Policy Characteristics'!$C:$C,0)))</f>
        <v>Electrification</v>
      </c>
      <c r="K665" s="254" t="str">
        <f>IF(ISBLANK(INDEX('Policy Characteristics'!E:E,MATCH($C665,'Policy Characteristics'!$C:$C,0))),"",INDEX('Policy Characteristics'!E:E,MATCH($C665,'Policy Characteristics'!$C:$C,0)))</f>
        <v>indst shift to electricity</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fuel shifted</v>
      </c>
      <c r="P665" s="254"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54" t="str">
        <f>IF(ISBLANK(INDEX('Policy Characteristics'!K:K,MATCH($C665,'Policy Characteristics'!$C:$C,0))),"",INDEX('Policy Characteristics'!K:K,MATCH($C665,'Policy Characteristics'!$C:$C,0)))</f>
        <v>industry-ag-main.html#fuel-switching</v>
      </c>
      <c r="R665" s="254" t="str">
        <f>IF(ISBLANK(INDEX('Policy Characteristics'!L:L,MATCH($C665,'Policy Characteristics'!$C:$C,0))),"",INDEX('Policy Characteristics'!L:L,MATCH($C665,'Policy Characteristics'!$C:$C,0)))</f>
        <v>industry-elec-and-hydrogen.html</v>
      </c>
    </row>
    <row r="666" spans="1:18" x14ac:dyDescent="0.3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Electrification</v>
      </c>
      <c r="C666" s="254" t="str">
        <f t="shared" si="35"/>
        <v>Fraction of Eligible Industrial Energy Use Shifted to Electricity</v>
      </c>
      <c r="D666" s="6" t="s">
        <v>3055</v>
      </c>
      <c r="E666" s="1" t="s">
        <v>3499</v>
      </c>
      <c r="F666" t="s">
        <v>2755</v>
      </c>
      <c r="G666" s="45" t="s">
        <v>3506</v>
      </c>
      <c r="H666" s="43">
        <v>1842</v>
      </c>
      <c r="I666" s="324" t="s">
        <v>43</v>
      </c>
      <c r="J666" s="255" t="str">
        <f>IF(ISBLANK(INDEX('Policy Characteristics'!D:D,MATCH($C666,'Policy Characteristics'!$C:$C,0))),"",INDEX('Policy Characteristics'!D:D,MATCH($C666,'Policy Characteristics'!$C:$C,0)))</f>
        <v>Electrification</v>
      </c>
      <c r="K666" s="254" t="str">
        <f>IF(ISBLANK(INDEX('Policy Characteristics'!E:E,MATCH($C666,'Policy Characteristics'!$C:$C,0))),"",INDEX('Policy Characteristics'!E:E,MATCH($C666,'Policy Characteristics'!$C:$C,0)))</f>
        <v>indst shift to electricity</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fuel shifted</v>
      </c>
      <c r="P666" s="254"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54" t="str">
        <f>IF(ISBLANK(INDEX('Policy Characteristics'!K:K,MATCH($C666,'Policy Characteristics'!$C:$C,0))),"",INDEX('Policy Characteristics'!K:K,MATCH($C666,'Policy Characteristics'!$C:$C,0)))</f>
        <v>industry-ag-main.html#fuel-switching</v>
      </c>
      <c r="R666" s="254" t="str">
        <f>IF(ISBLANK(INDEX('Policy Characteristics'!L:L,MATCH($C666,'Policy Characteristics'!$C:$C,0))),"",INDEX('Policy Characteristics'!L:L,MATCH($C666,'Policy Characteristics'!$C:$C,0)))</f>
        <v>industry-elec-and-hydrogen.html</v>
      </c>
    </row>
    <row r="667" spans="1:18" x14ac:dyDescent="0.3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Electrification</v>
      </c>
      <c r="C667" s="254" t="str">
        <f t="shared" si="35"/>
        <v>Fraction of Eligible Industrial Energy Use Shifted to Electricity</v>
      </c>
      <c r="D667" s="6" t="s">
        <v>3055</v>
      </c>
      <c r="E667" s="1" t="s">
        <v>3500</v>
      </c>
      <c r="F667" t="s">
        <v>2755</v>
      </c>
      <c r="G667" s="45" t="s">
        <v>3507</v>
      </c>
      <c r="H667" s="43">
        <v>1843</v>
      </c>
      <c r="I667" s="324" t="s">
        <v>43</v>
      </c>
      <c r="J667" s="255" t="str">
        <f>IF(ISBLANK(INDEX('Policy Characteristics'!D:D,MATCH($C667,'Policy Characteristics'!$C:$C,0))),"",INDEX('Policy Characteristics'!D:D,MATCH($C667,'Policy Characteristics'!$C:$C,0)))</f>
        <v>Electrification</v>
      </c>
      <c r="K667" s="254" t="str">
        <f>IF(ISBLANK(INDEX('Policy Characteristics'!E:E,MATCH($C667,'Policy Characteristics'!$C:$C,0))),"",INDEX('Policy Characteristics'!E:E,MATCH($C667,'Policy Characteristics'!$C:$C,0)))</f>
        <v>indst shift to electricity</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fuel shifted</v>
      </c>
      <c r="P667" s="254"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54" t="str">
        <f>IF(ISBLANK(INDEX('Policy Characteristics'!K:K,MATCH($C667,'Policy Characteristics'!$C:$C,0))),"",INDEX('Policy Characteristics'!K:K,MATCH($C667,'Policy Characteristics'!$C:$C,0)))</f>
        <v>industry-ag-main.html#fuel-switching</v>
      </c>
      <c r="R667" s="254" t="str">
        <f>IF(ISBLANK(INDEX('Policy Characteristics'!L:L,MATCH($C667,'Policy Characteristics'!$C:$C,0))),"",INDEX('Policy Characteristics'!L:L,MATCH($C667,'Policy Characteristics'!$C:$C,0)))</f>
        <v>industry-elec-and-hydrogen.html</v>
      </c>
    </row>
    <row r="668" spans="1:18" x14ac:dyDescent="0.3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Electrification</v>
      </c>
      <c r="C668" s="254" t="str">
        <f t="shared" si="35"/>
        <v>Fraction of Eligible Industrial Energy Use Shifted to Electricity</v>
      </c>
      <c r="D668" s="6" t="s">
        <v>3055</v>
      </c>
      <c r="E668" s="1" t="s">
        <v>3501</v>
      </c>
      <c r="F668" t="s">
        <v>2755</v>
      </c>
      <c r="G668" s="45" t="s">
        <v>3508</v>
      </c>
      <c r="H668" s="43">
        <v>1844</v>
      </c>
      <c r="I668" s="324" t="s">
        <v>43</v>
      </c>
      <c r="J668" s="255" t="str">
        <f>IF(ISBLANK(INDEX('Policy Characteristics'!D:D,MATCH($C668,'Policy Characteristics'!$C:$C,0))),"",INDEX('Policy Characteristics'!D:D,MATCH($C668,'Policy Characteristics'!$C:$C,0)))</f>
        <v>Electrification</v>
      </c>
      <c r="K668" s="254" t="str">
        <f>IF(ISBLANK(INDEX('Policy Characteristics'!E:E,MATCH($C668,'Policy Characteristics'!$C:$C,0))),"",INDEX('Policy Characteristics'!E:E,MATCH($C668,'Policy Characteristics'!$C:$C,0)))</f>
        <v>indst shift to electricity</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fuel shifted</v>
      </c>
      <c r="P668" s="254"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54" t="str">
        <f>IF(ISBLANK(INDEX('Policy Characteristics'!K:K,MATCH($C668,'Policy Characteristics'!$C:$C,0))),"",INDEX('Policy Characteristics'!K:K,MATCH($C668,'Policy Characteristics'!$C:$C,0)))</f>
        <v>industry-ag-main.html#fuel-switching</v>
      </c>
      <c r="R668" s="254" t="str">
        <f>IF(ISBLANK(INDEX('Policy Characteristics'!L:L,MATCH($C668,'Policy Characteristics'!$C:$C,0))),"",INDEX('Policy Characteristics'!L:L,MATCH($C668,'Policy Characteristics'!$C:$C,0)))</f>
        <v>industry-elec-and-hydrogen.html</v>
      </c>
    </row>
    <row r="669" spans="1:18" x14ac:dyDescent="0.3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Electrification</v>
      </c>
      <c r="C669" s="254" t="str">
        <f t="shared" si="35"/>
        <v>Fraction of Eligible Industrial Energy Use Shifted to Electricity</v>
      </c>
      <c r="D669" s="6" t="s">
        <v>3055</v>
      </c>
      <c r="E669" s="1" t="s">
        <v>3502</v>
      </c>
      <c r="F669" t="s">
        <v>2755</v>
      </c>
      <c r="G669" s="45" t="s">
        <v>3509</v>
      </c>
      <c r="H669" s="43">
        <v>1845</v>
      </c>
      <c r="I669" s="324" t="s">
        <v>43</v>
      </c>
      <c r="J669" s="255" t="str">
        <f>IF(ISBLANK(INDEX('Policy Characteristics'!D:D,MATCH($C669,'Policy Characteristics'!$C:$C,0))),"",INDEX('Policy Characteristics'!D:D,MATCH($C669,'Policy Characteristics'!$C:$C,0)))</f>
        <v>Electrification</v>
      </c>
      <c r="K669" s="254" t="str">
        <f>IF(ISBLANK(INDEX('Policy Characteristics'!E:E,MATCH($C669,'Policy Characteristics'!$C:$C,0))),"",INDEX('Policy Characteristics'!E:E,MATCH($C669,'Policy Characteristics'!$C:$C,0)))</f>
        <v>indst shift to electricity</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fuel shifted</v>
      </c>
      <c r="P669" s="254"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54" t="str">
        <f>IF(ISBLANK(INDEX('Policy Characteristics'!K:K,MATCH($C669,'Policy Characteristics'!$C:$C,0))),"",INDEX('Policy Characteristics'!K:K,MATCH($C669,'Policy Characteristics'!$C:$C,0)))</f>
        <v>industry-ag-main.html#fuel-switching</v>
      </c>
      <c r="R669" s="254" t="str">
        <f>IF(ISBLANK(INDEX('Policy Characteristics'!L:L,MATCH($C669,'Policy Characteristics'!$C:$C,0))),"",INDEX('Policy Characteristics'!L:L,MATCH($C669,'Policy Characteristics'!$C:$C,0)))</f>
        <v>industry-elec-and-hydrogen.html</v>
      </c>
    </row>
    <row r="670" spans="1:18" x14ac:dyDescent="0.3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Electrification</v>
      </c>
      <c r="C670" s="254" t="str">
        <f t="shared" si="35"/>
        <v>Fraction of Eligible Industrial Energy Use Shifted to Electricity</v>
      </c>
      <c r="D670" s="6" t="s">
        <v>3055</v>
      </c>
      <c r="E670" s="1" t="s">
        <v>3503</v>
      </c>
      <c r="F670" t="s">
        <v>2755</v>
      </c>
      <c r="G670" s="45" t="s">
        <v>3510</v>
      </c>
      <c r="H670" s="43">
        <v>1846</v>
      </c>
      <c r="I670" s="324" t="s">
        <v>43</v>
      </c>
      <c r="J670" s="255" t="str">
        <f>IF(ISBLANK(INDEX('Policy Characteristics'!D:D,MATCH($C670,'Policy Characteristics'!$C:$C,0))),"",INDEX('Policy Characteristics'!D:D,MATCH($C670,'Policy Characteristics'!$C:$C,0)))</f>
        <v>Electrification</v>
      </c>
      <c r="K670" s="254" t="str">
        <f>IF(ISBLANK(INDEX('Policy Characteristics'!E:E,MATCH($C670,'Policy Characteristics'!$C:$C,0))),"",INDEX('Policy Characteristics'!E:E,MATCH($C670,'Policy Characteristics'!$C:$C,0)))</f>
        <v>indst shift to electricity</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of fuel shifted</v>
      </c>
      <c r="P670" s="254"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54" t="str">
        <f>IF(ISBLANK(INDEX('Policy Characteristics'!K:K,MATCH($C670,'Policy Characteristics'!$C:$C,0))),"",INDEX('Policy Characteristics'!K:K,MATCH($C670,'Policy Characteristics'!$C:$C,0)))</f>
        <v>industry-ag-main.html#fuel-switching</v>
      </c>
      <c r="R670" s="254" t="str">
        <f>IF(ISBLANK(INDEX('Policy Characteristics'!L:L,MATCH($C670,'Policy Characteristics'!$C:$C,0))),"",INDEX('Policy Characteristics'!L:L,MATCH($C670,'Policy Characteristics'!$C:$C,0)))</f>
        <v>industry-elec-and-hydrogen.html</v>
      </c>
    </row>
    <row r="671" spans="1:18" x14ac:dyDescent="0.3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Electrification</v>
      </c>
      <c r="C671" s="254" t="str">
        <f t="shared" si="35"/>
        <v>Fraction of Eligible Industrial Energy Use Shifted to Electricity</v>
      </c>
      <c r="D671" s="6" t="s">
        <v>3055</v>
      </c>
      <c r="E671" s="1" t="s">
        <v>3504</v>
      </c>
      <c r="F671" t="s">
        <v>2755</v>
      </c>
      <c r="G671" s="45" t="s">
        <v>3511</v>
      </c>
      <c r="H671" s="43">
        <v>1847</v>
      </c>
      <c r="I671" s="324" t="s">
        <v>43</v>
      </c>
      <c r="J671" s="255" t="str">
        <f>IF(ISBLANK(INDEX('Policy Characteristics'!D:D,MATCH($C671,'Policy Characteristics'!$C:$C,0))),"",INDEX('Policy Characteristics'!D:D,MATCH($C671,'Policy Characteristics'!$C:$C,0)))</f>
        <v>Electrification</v>
      </c>
      <c r="K671" s="254" t="str">
        <f>IF(ISBLANK(INDEX('Policy Characteristics'!E:E,MATCH($C671,'Policy Characteristics'!$C:$C,0))),"",INDEX('Policy Characteristics'!E:E,MATCH($C671,'Policy Characteristics'!$C:$C,0)))</f>
        <v>indst shift to electricity</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of fuel shifted</v>
      </c>
      <c r="P671" s="254"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54" t="str">
        <f>IF(ISBLANK(INDEX('Policy Characteristics'!K:K,MATCH($C671,'Policy Characteristics'!$C:$C,0))),"",INDEX('Policy Characteristics'!K:K,MATCH($C671,'Policy Characteristics'!$C:$C,0)))</f>
        <v>industry-ag-main.html#fuel-switching</v>
      </c>
      <c r="R671" s="254" t="str">
        <f>IF(ISBLANK(INDEX('Policy Characteristics'!L:L,MATCH($C671,'Policy Characteristics'!$C:$C,0))),"",INDEX('Policy Characteristics'!L:L,MATCH($C671,'Policy Characteristics'!$C:$C,0)))</f>
        <v>industry-elec-and-hydrogen.html</v>
      </c>
    </row>
    <row r="672" spans="1:18" x14ac:dyDescent="0.3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Electrification</v>
      </c>
      <c r="C672" s="254" t="str">
        <f t="shared" si="35"/>
        <v>Fraction of Eligible Industrial Energy Use Shifted to Electricity</v>
      </c>
      <c r="D672" s="6" t="s">
        <v>3055</v>
      </c>
      <c r="E672" s="1" t="s">
        <v>3505</v>
      </c>
      <c r="F672" t="s">
        <v>2755</v>
      </c>
      <c r="G672" s="45" t="s">
        <v>3512</v>
      </c>
      <c r="H672" s="43">
        <v>1848</v>
      </c>
      <c r="I672" s="324" t="s">
        <v>43</v>
      </c>
      <c r="J672" s="255" t="str">
        <f>IF(ISBLANK(INDEX('Policy Characteristics'!D:D,MATCH($C672,'Policy Characteristics'!$C:$C,0))),"",INDEX('Policy Characteristics'!D:D,MATCH($C672,'Policy Characteristics'!$C:$C,0)))</f>
        <v>Electrification</v>
      </c>
      <c r="K672" s="254" t="str">
        <f>IF(ISBLANK(INDEX('Policy Characteristics'!E:E,MATCH($C672,'Policy Characteristics'!$C:$C,0))),"",INDEX('Policy Characteristics'!E:E,MATCH($C672,'Policy Characteristics'!$C:$C,0)))</f>
        <v>indst shift to electricity</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of fuel shifted</v>
      </c>
      <c r="P672" s="254"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54" t="str">
        <f>IF(ISBLANK(INDEX('Policy Characteristics'!K:K,MATCH($C672,'Policy Characteristics'!$C:$C,0))),"",INDEX('Policy Characteristics'!K:K,MATCH($C672,'Policy Characteristics'!$C:$C,0)))</f>
        <v>industry-ag-main.html#fuel-switching</v>
      </c>
      <c r="R672" s="254" t="str">
        <f>IF(ISBLANK(INDEX('Policy Characteristics'!L:L,MATCH($C672,'Policy Characteristics'!$C:$C,0))),"",INDEX('Policy Characteristics'!L:L,MATCH($C672,'Policy Characteristics'!$C:$C,0)))</f>
        <v>industry-elec-and-hydrogen.html</v>
      </c>
    </row>
    <row r="673" spans="1:18" x14ac:dyDescent="0.3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Electrification</v>
      </c>
      <c r="C673" s="254" t="str">
        <f t="shared" si="35"/>
        <v>Fraction of Eligible Industrial Energy Use Shifted to Electricity</v>
      </c>
      <c r="D673" s="6" t="s">
        <v>3055</v>
      </c>
      <c r="E673" s="1" t="s">
        <v>3648</v>
      </c>
      <c r="F673" t="s">
        <v>2755</v>
      </c>
      <c r="G673" s="45" t="s">
        <v>3648</v>
      </c>
      <c r="H673" s="43">
        <v>1849</v>
      </c>
      <c r="I673" s="324" t="s">
        <v>43</v>
      </c>
      <c r="J673" s="255" t="str">
        <f>IF(ISBLANK(INDEX('Policy Characteristics'!D:D,MATCH($C673,'Policy Characteristics'!$C:$C,0))),"",INDEX('Policy Characteristics'!D:D,MATCH($C673,'Policy Characteristics'!$C:$C,0)))</f>
        <v>Electrification</v>
      </c>
      <c r="K673" s="254" t="str">
        <f>IF(ISBLANK(INDEX('Policy Characteristics'!E:E,MATCH($C673,'Policy Characteristics'!$C:$C,0))),"",INDEX('Policy Characteristics'!E:E,MATCH($C673,'Policy Characteristics'!$C:$C,0)))</f>
        <v>indst shift to electricity</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of fuel shifted</v>
      </c>
      <c r="P673" s="254"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54" t="str">
        <f>IF(ISBLANK(INDEX('Policy Characteristics'!K:K,MATCH($C673,'Policy Characteristics'!$C:$C,0))),"",INDEX('Policy Characteristics'!K:K,MATCH($C673,'Policy Characteristics'!$C:$C,0)))</f>
        <v>industry-ag-main.html#fuel-switching</v>
      </c>
      <c r="R673" s="254" t="str">
        <f>IF(ISBLANK(INDEX('Policy Characteristics'!L:L,MATCH($C673,'Policy Characteristics'!$C:$C,0))),"",INDEX('Policy Characteristics'!L:L,MATCH($C673,'Policy Characteristics'!$C:$C,0)))</f>
        <v>industry-elec-and-hydrogen.html</v>
      </c>
    </row>
    <row r="674" spans="1:18" x14ac:dyDescent="0.3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Electrification</v>
      </c>
      <c r="C674" s="254" t="str">
        <f t="shared" si="35"/>
        <v>Fraction of Eligible Industrial Energy Use Shifted to Electricity</v>
      </c>
      <c r="D674" s="6" t="s">
        <v>3056</v>
      </c>
      <c r="E674" s="1" t="s">
        <v>3499</v>
      </c>
      <c r="F674" t="s">
        <v>3020</v>
      </c>
      <c r="G674" s="45" t="s">
        <v>3506</v>
      </c>
      <c r="H674" s="43">
        <v>1850</v>
      </c>
      <c r="I674" s="324" t="s">
        <v>43</v>
      </c>
      <c r="J674" s="255" t="str">
        <f>IF(ISBLANK(INDEX('Policy Characteristics'!D:D,MATCH($C674,'Policy Characteristics'!$C:$C,0))),"",INDEX('Policy Characteristics'!D:D,MATCH($C674,'Policy Characteristics'!$C:$C,0)))</f>
        <v>Electrification</v>
      </c>
      <c r="K674" s="254" t="str">
        <f>IF(ISBLANK(INDEX('Policy Characteristics'!E:E,MATCH($C674,'Policy Characteristics'!$C:$C,0))),"",INDEX('Policy Characteristics'!E:E,MATCH($C674,'Policy Characteristics'!$C:$C,0)))</f>
        <v>indst shift to electricity</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fuel shifted</v>
      </c>
      <c r="P674" s="254"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54" t="str">
        <f>IF(ISBLANK(INDEX('Policy Characteristics'!K:K,MATCH($C674,'Policy Characteristics'!$C:$C,0))),"",INDEX('Policy Characteristics'!K:K,MATCH($C674,'Policy Characteristics'!$C:$C,0)))</f>
        <v>industry-ag-main.html#fuel-switching</v>
      </c>
      <c r="R674" s="254" t="str">
        <f>IF(ISBLANK(INDEX('Policy Characteristics'!L:L,MATCH($C674,'Policy Characteristics'!$C:$C,0))),"",INDEX('Policy Characteristics'!L:L,MATCH($C674,'Policy Characteristics'!$C:$C,0)))</f>
        <v>industry-elec-and-hydrogen.html</v>
      </c>
    </row>
    <row r="675" spans="1:18" x14ac:dyDescent="0.3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Electrification</v>
      </c>
      <c r="C675" s="254" t="str">
        <f t="shared" si="35"/>
        <v>Fraction of Eligible Industrial Energy Use Shifted to Electricity</v>
      </c>
      <c r="D675" s="6" t="s">
        <v>3056</v>
      </c>
      <c r="E675" s="1" t="s">
        <v>3500</v>
      </c>
      <c r="F675" t="s">
        <v>3020</v>
      </c>
      <c r="G675" s="45" t="s">
        <v>3507</v>
      </c>
      <c r="H675" s="43">
        <v>1851</v>
      </c>
      <c r="I675" s="324" t="s">
        <v>43</v>
      </c>
      <c r="J675" s="255" t="str">
        <f>IF(ISBLANK(INDEX('Policy Characteristics'!D:D,MATCH($C675,'Policy Characteristics'!$C:$C,0))),"",INDEX('Policy Characteristics'!D:D,MATCH($C675,'Policy Characteristics'!$C:$C,0)))</f>
        <v>Electrification</v>
      </c>
      <c r="K675" s="254" t="str">
        <f>IF(ISBLANK(INDEX('Policy Characteristics'!E:E,MATCH($C675,'Policy Characteristics'!$C:$C,0))),"",INDEX('Policy Characteristics'!E:E,MATCH($C675,'Policy Characteristics'!$C:$C,0)))</f>
        <v>indst shift to electricity</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of fuel shifted</v>
      </c>
      <c r="P675" s="254"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54" t="str">
        <f>IF(ISBLANK(INDEX('Policy Characteristics'!K:K,MATCH($C675,'Policy Characteristics'!$C:$C,0))),"",INDEX('Policy Characteristics'!K:K,MATCH($C675,'Policy Characteristics'!$C:$C,0)))</f>
        <v>industry-ag-main.html#fuel-switching</v>
      </c>
      <c r="R675" s="254" t="str">
        <f>IF(ISBLANK(INDEX('Policy Characteristics'!L:L,MATCH($C675,'Policy Characteristics'!$C:$C,0))),"",INDEX('Policy Characteristics'!L:L,MATCH($C675,'Policy Characteristics'!$C:$C,0)))</f>
        <v>industry-elec-and-hydrogen.html</v>
      </c>
    </row>
    <row r="676" spans="1:18" x14ac:dyDescent="0.3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Electrification</v>
      </c>
      <c r="C676" s="254" t="str">
        <f t="shared" si="35"/>
        <v>Fraction of Eligible Industrial Energy Use Shifted to Electricity</v>
      </c>
      <c r="D676" s="6" t="s">
        <v>3056</v>
      </c>
      <c r="E676" s="1" t="s">
        <v>3501</v>
      </c>
      <c r="F676" t="s">
        <v>3020</v>
      </c>
      <c r="G676" s="45" t="s">
        <v>3508</v>
      </c>
      <c r="H676" s="43">
        <v>1852</v>
      </c>
      <c r="I676" s="324" t="s">
        <v>43</v>
      </c>
      <c r="J676" s="255" t="str">
        <f>IF(ISBLANK(INDEX('Policy Characteristics'!D:D,MATCH($C676,'Policy Characteristics'!$C:$C,0))),"",INDEX('Policy Characteristics'!D:D,MATCH($C676,'Policy Characteristics'!$C:$C,0)))</f>
        <v>Electrification</v>
      </c>
      <c r="K676" s="254" t="str">
        <f>IF(ISBLANK(INDEX('Policy Characteristics'!E:E,MATCH($C676,'Policy Characteristics'!$C:$C,0))),"",INDEX('Policy Characteristics'!E:E,MATCH($C676,'Policy Characteristics'!$C:$C,0)))</f>
        <v>indst shift to electricity</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of fuel shifted</v>
      </c>
      <c r="P676" s="254"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54" t="str">
        <f>IF(ISBLANK(INDEX('Policy Characteristics'!K:K,MATCH($C676,'Policy Characteristics'!$C:$C,0))),"",INDEX('Policy Characteristics'!K:K,MATCH($C676,'Policy Characteristics'!$C:$C,0)))</f>
        <v>industry-ag-main.html#fuel-switching</v>
      </c>
      <c r="R676" s="254" t="str">
        <f>IF(ISBLANK(INDEX('Policy Characteristics'!L:L,MATCH($C676,'Policy Characteristics'!$C:$C,0))),"",INDEX('Policy Characteristics'!L:L,MATCH($C676,'Policy Characteristics'!$C:$C,0)))</f>
        <v>industry-elec-and-hydrogen.html</v>
      </c>
    </row>
    <row r="677" spans="1:18" x14ac:dyDescent="0.3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Electrification</v>
      </c>
      <c r="C677" s="254" t="str">
        <f t="shared" si="35"/>
        <v>Fraction of Eligible Industrial Energy Use Shifted to Electricity</v>
      </c>
      <c r="D677" s="6" t="s">
        <v>3056</v>
      </c>
      <c r="E677" s="1" t="s">
        <v>3502</v>
      </c>
      <c r="F677" t="s">
        <v>3020</v>
      </c>
      <c r="G677" s="45" t="s">
        <v>3509</v>
      </c>
      <c r="H677" s="43">
        <v>1853</v>
      </c>
      <c r="I677" s="324" t="s">
        <v>43</v>
      </c>
      <c r="J677" s="255" t="str">
        <f>IF(ISBLANK(INDEX('Policy Characteristics'!D:D,MATCH($C677,'Policy Characteristics'!$C:$C,0))),"",INDEX('Policy Characteristics'!D:D,MATCH($C677,'Policy Characteristics'!$C:$C,0)))</f>
        <v>Electrification</v>
      </c>
      <c r="K677" s="254" t="str">
        <f>IF(ISBLANK(INDEX('Policy Characteristics'!E:E,MATCH($C677,'Policy Characteristics'!$C:$C,0))),"",INDEX('Policy Characteristics'!E:E,MATCH($C677,'Policy Characteristics'!$C:$C,0)))</f>
        <v>indst shift to electricity</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of fuel shifted</v>
      </c>
      <c r="P677" s="254"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54" t="str">
        <f>IF(ISBLANK(INDEX('Policy Characteristics'!K:K,MATCH($C677,'Policy Characteristics'!$C:$C,0))),"",INDEX('Policy Characteristics'!K:K,MATCH($C677,'Policy Characteristics'!$C:$C,0)))</f>
        <v>industry-ag-main.html#fuel-switching</v>
      </c>
      <c r="R677" s="254" t="str">
        <f>IF(ISBLANK(INDEX('Policy Characteristics'!L:L,MATCH($C677,'Policy Characteristics'!$C:$C,0))),"",INDEX('Policy Characteristics'!L:L,MATCH($C677,'Policy Characteristics'!$C:$C,0)))</f>
        <v>industry-elec-and-hydrogen.html</v>
      </c>
    </row>
    <row r="678" spans="1:18" x14ac:dyDescent="0.3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Electrification</v>
      </c>
      <c r="C678" s="254" t="str">
        <f t="shared" si="35"/>
        <v>Fraction of Eligible Industrial Energy Use Shifted to Electricity</v>
      </c>
      <c r="D678" s="6" t="s">
        <v>3056</v>
      </c>
      <c r="E678" s="1" t="s">
        <v>3503</v>
      </c>
      <c r="F678" t="s">
        <v>3020</v>
      </c>
      <c r="G678" s="45" t="s">
        <v>3510</v>
      </c>
      <c r="H678" s="43">
        <v>1854</v>
      </c>
      <c r="I678" s="324" t="s">
        <v>43</v>
      </c>
      <c r="J678" s="255" t="str">
        <f>IF(ISBLANK(INDEX('Policy Characteristics'!D:D,MATCH($C678,'Policy Characteristics'!$C:$C,0))),"",INDEX('Policy Characteristics'!D:D,MATCH($C678,'Policy Characteristics'!$C:$C,0)))</f>
        <v>Electrification</v>
      </c>
      <c r="K678" s="254" t="str">
        <f>IF(ISBLANK(INDEX('Policy Characteristics'!E:E,MATCH($C678,'Policy Characteristics'!$C:$C,0))),"",INDEX('Policy Characteristics'!E:E,MATCH($C678,'Policy Characteristics'!$C:$C,0)))</f>
        <v>indst shift to electricity</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of fuel shifted</v>
      </c>
      <c r="P678" s="254"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54" t="str">
        <f>IF(ISBLANK(INDEX('Policy Characteristics'!K:K,MATCH($C678,'Policy Characteristics'!$C:$C,0))),"",INDEX('Policy Characteristics'!K:K,MATCH($C678,'Policy Characteristics'!$C:$C,0)))</f>
        <v>industry-ag-main.html#fuel-switching</v>
      </c>
      <c r="R678" s="254" t="str">
        <f>IF(ISBLANK(INDEX('Policy Characteristics'!L:L,MATCH($C678,'Policy Characteristics'!$C:$C,0))),"",INDEX('Policy Characteristics'!L:L,MATCH($C678,'Policy Characteristics'!$C:$C,0)))</f>
        <v>industry-elec-and-hydrogen.html</v>
      </c>
    </row>
    <row r="679" spans="1:18" x14ac:dyDescent="0.3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Electrification</v>
      </c>
      <c r="C679" s="254" t="str">
        <f t="shared" si="35"/>
        <v>Fraction of Eligible Industrial Energy Use Shifted to Electricity</v>
      </c>
      <c r="D679" s="6" t="s">
        <v>3056</v>
      </c>
      <c r="E679" s="1" t="s">
        <v>3504</v>
      </c>
      <c r="F679" t="s">
        <v>3020</v>
      </c>
      <c r="G679" s="45" t="s">
        <v>3511</v>
      </c>
      <c r="H679" s="43">
        <v>1855</v>
      </c>
      <c r="I679" s="324" t="s">
        <v>43</v>
      </c>
      <c r="J679" s="255" t="str">
        <f>IF(ISBLANK(INDEX('Policy Characteristics'!D:D,MATCH($C679,'Policy Characteristics'!$C:$C,0))),"",INDEX('Policy Characteristics'!D:D,MATCH($C679,'Policy Characteristics'!$C:$C,0)))</f>
        <v>Electrification</v>
      </c>
      <c r="K679" s="254" t="str">
        <f>IF(ISBLANK(INDEX('Policy Characteristics'!E:E,MATCH($C679,'Policy Characteristics'!$C:$C,0))),"",INDEX('Policy Characteristics'!E:E,MATCH($C679,'Policy Characteristics'!$C:$C,0)))</f>
        <v>indst shift to electricity</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of fuel shifted</v>
      </c>
      <c r="P679" s="254"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54" t="str">
        <f>IF(ISBLANK(INDEX('Policy Characteristics'!K:K,MATCH($C679,'Policy Characteristics'!$C:$C,0))),"",INDEX('Policy Characteristics'!K:K,MATCH($C679,'Policy Characteristics'!$C:$C,0)))</f>
        <v>industry-ag-main.html#fuel-switching</v>
      </c>
      <c r="R679" s="254" t="str">
        <f>IF(ISBLANK(INDEX('Policy Characteristics'!L:L,MATCH($C679,'Policy Characteristics'!$C:$C,0))),"",INDEX('Policy Characteristics'!L:L,MATCH($C679,'Policy Characteristics'!$C:$C,0)))</f>
        <v>industry-elec-and-hydrogen.html</v>
      </c>
    </row>
    <row r="680" spans="1:18" x14ac:dyDescent="0.3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Electrification</v>
      </c>
      <c r="C680" s="254" t="str">
        <f t="shared" si="35"/>
        <v>Fraction of Eligible Industrial Energy Use Shifted to Electricity</v>
      </c>
      <c r="D680" s="6" t="s">
        <v>3056</v>
      </c>
      <c r="E680" s="1" t="s">
        <v>3505</v>
      </c>
      <c r="F680" t="s">
        <v>3020</v>
      </c>
      <c r="G680" s="45" t="s">
        <v>3512</v>
      </c>
      <c r="H680" s="43">
        <v>1856</v>
      </c>
      <c r="I680" s="324" t="s">
        <v>43</v>
      </c>
      <c r="J680" s="255" t="str">
        <f>IF(ISBLANK(INDEX('Policy Characteristics'!D:D,MATCH($C680,'Policy Characteristics'!$C:$C,0))),"",INDEX('Policy Characteristics'!D:D,MATCH($C680,'Policy Characteristics'!$C:$C,0)))</f>
        <v>Electrification</v>
      </c>
      <c r="K680" s="254" t="str">
        <f>IF(ISBLANK(INDEX('Policy Characteristics'!E:E,MATCH($C680,'Policy Characteristics'!$C:$C,0))),"",INDEX('Policy Characteristics'!E:E,MATCH($C680,'Policy Characteristics'!$C:$C,0)))</f>
        <v>indst shift to electricity</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of fuel shifted</v>
      </c>
      <c r="P680" s="254"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54" t="str">
        <f>IF(ISBLANK(INDEX('Policy Characteristics'!K:K,MATCH($C680,'Policy Characteristics'!$C:$C,0))),"",INDEX('Policy Characteristics'!K:K,MATCH($C680,'Policy Characteristics'!$C:$C,0)))</f>
        <v>industry-ag-main.html#fuel-switching</v>
      </c>
      <c r="R680" s="254" t="str">
        <f>IF(ISBLANK(INDEX('Policy Characteristics'!L:L,MATCH($C680,'Policy Characteristics'!$C:$C,0))),"",INDEX('Policy Characteristics'!L:L,MATCH($C680,'Policy Characteristics'!$C:$C,0)))</f>
        <v>industry-elec-and-hydrogen.html</v>
      </c>
    </row>
    <row r="681" spans="1:18" x14ac:dyDescent="0.3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Electrification</v>
      </c>
      <c r="C681" s="254" t="str">
        <f t="shared" si="35"/>
        <v>Fraction of Eligible Industrial Energy Use Shifted to Electricity</v>
      </c>
      <c r="D681" s="6" t="s">
        <v>3056</v>
      </c>
      <c r="E681" s="1" t="s">
        <v>3648</v>
      </c>
      <c r="F681" t="s">
        <v>3020</v>
      </c>
      <c r="G681" s="45" t="s">
        <v>3648</v>
      </c>
      <c r="H681" s="43">
        <v>1857</v>
      </c>
      <c r="I681" s="324" t="s">
        <v>43</v>
      </c>
      <c r="J681" s="255" t="str">
        <f>IF(ISBLANK(INDEX('Policy Characteristics'!D:D,MATCH($C681,'Policy Characteristics'!$C:$C,0))),"",INDEX('Policy Characteristics'!D:D,MATCH($C681,'Policy Characteristics'!$C:$C,0)))</f>
        <v>Electrification</v>
      </c>
      <c r="K681" s="254" t="str">
        <f>IF(ISBLANK(INDEX('Policy Characteristics'!E:E,MATCH($C681,'Policy Characteristics'!$C:$C,0))),"",INDEX('Policy Characteristics'!E:E,MATCH($C681,'Policy Characteristics'!$C:$C,0)))</f>
        <v>indst shift to electricity</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of fuel shifted</v>
      </c>
      <c r="P681" s="254"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54" t="str">
        <f>IF(ISBLANK(INDEX('Policy Characteristics'!K:K,MATCH($C681,'Policy Characteristics'!$C:$C,0))),"",INDEX('Policy Characteristics'!K:K,MATCH($C681,'Policy Characteristics'!$C:$C,0)))</f>
        <v>industry-ag-main.html#fuel-switching</v>
      </c>
      <c r="R681" s="254" t="str">
        <f>IF(ISBLANK(INDEX('Policy Characteristics'!L:L,MATCH($C681,'Policy Characteristics'!$C:$C,0))),"",INDEX('Policy Characteristics'!L:L,MATCH($C681,'Policy Characteristics'!$C:$C,0)))</f>
        <v>industry-elec-and-hydrogen.html</v>
      </c>
    </row>
    <row r="682" spans="1:18" x14ac:dyDescent="0.3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Electrification</v>
      </c>
      <c r="C682" s="254" t="str">
        <f t="shared" si="35"/>
        <v>Fraction of Eligible Industrial Energy Use Shifted to Electricity</v>
      </c>
      <c r="D682" s="6" t="s">
        <v>3057</v>
      </c>
      <c r="E682" s="1" t="s">
        <v>3499</v>
      </c>
      <c r="F682" t="s">
        <v>3021</v>
      </c>
      <c r="G682" s="45" t="s">
        <v>3506</v>
      </c>
      <c r="H682" s="43">
        <v>1858</v>
      </c>
      <c r="I682" s="324" t="s">
        <v>43</v>
      </c>
      <c r="J682" s="255" t="str">
        <f>IF(ISBLANK(INDEX('Policy Characteristics'!D:D,MATCH($C682,'Policy Characteristics'!$C:$C,0))),"",INDEX('Policy Characteristics'!D:D,MATCH($C682,'Policy Characteristics'!$C:$C,0)))</f>
        <v>Electrification</v>
      </c>
      <c r="K682" s="254" t="str">
        <f>IF(ISBLANK(INDEX('Policy Characteristics'!E:E,MATCH($C682,'Policy Characteristics'!$C:$C,0))),"",INDEX('Policy Characteristics'!E:E,MATCH($C682,'Policy Characteristics'!$C:$C,0)))</f>
        <v>indst shift to electricity</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of fuel shifted</v>
      </c>
      <c r="P682" s="254"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54" t="str">
        <f>IF(ISBLANK(INDEX('Policy Characteristics'!K:K,MATCH($C682,'Policy Characteristics'!$C:$C,0))),"",INDEX('Policy Characteristics'!K:K,MATCH($C682,'Policy Characteristics'!$C:$C,0)))</f>
        <v>industry-ag-main.html#fuel-switching</v>
      </c>
      <c r="R682" s="254" t="str">
        <f>IF(ISBLANK(INDEX('Policy Characteristics'!L:L,MATCH($C682,'Policy Characteristics'!$C:$C,0))),"",INDEX('Policy Characteristics'!L:L,MATCH($C682,'Policy Characteristics'!$C:$C,0)))</f>
        <v>industry-elec-and-hydrogen.html</v>
      </c>
    </row>
    <row r="683" spans="1:18" x14ac:dyDescent="0.3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Electrification</v>
      </c>
      <c r="C683" s="254" t="str">
        <f t="shared" si="35"/>
        <v>Fraction of Eligible Industrial Energy Use Shifted to Electricity</v>
      </c>
      <c r="D683" s="6" t="s">
        <v>3057</v>
      </c>
      <c r="E683" s="1" t="s">
        <v>3500</v>
      </c>
      <c r="F683" t="s">
        <v>3021</v>
      </c>
      <c r="G683" s="45" t="s">
        <v>3507</v>
      </c>
      <c r="H683" s="43">
        <v>1859</v>
      </c>
      <c r="I683" s="324" t="s">
        <v>43</v>
      </c>
      <c r="J683" s="255" t="str">
        <f>IF(ISBLANK(INDEX('Policy Characteristics'!D:D,MATCH($C683,'Policy Characteristics'!$C:$C,0))),"",INDEX('Policy Characteristics'!D:D,MATCH($C683,'Policy Characteristics'!$C:$C,0)))</f>
        <v>Electrification</v>
      </c>
      <c r="K683" s="254" t="str">
        <f>IF(ISBLANK(INDEX('Policy Characteristics'!E:E,MATCH($C683,'Policy Characteristics'!$C:$C,0))),"",INDEX('Policy Characteristics'!E:E,MATCH($C683,'Policy Characteristics'!$C:$C,0)))</f>
        <v>indst shift to electricity</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of fuel shifted</v>
      </c>
      <c r="P683" s="254"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54" t="str">
        <f>IF(ISBLANK(INDEX('Policy Characteristics'!K:K,MATCH($C683,'Policy Characteristics'!$C:$C,0))),"",INDEX('Policy Characteristics'!K:K,MATCH($C683,'Policy Characteristics'!$C:$C,0)))</f>
        <v>industry-ag-main.html#fuel-switching</v>
      </c>
      <c r="R683" s="254" t="str">
        <f>IF(ISBLANK(INDEX('Policy Characteristics'!L:L,MATCH($C683,'Policy Characteristics'!$C:$C,0))),"",INDEX('Policy Characteristics'!L:L,MATCH($C683,'Policy Characteristics'!$C:$C,0)))</f>
        <v>industry-elec-and-hydrogen.html</v>
      </c>
    </row>
    <row r="684" spans="1:18" x14ac:dyDescent="0.3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Electrification</v>
      </c>
      <c r="C684" s="254" t="str">
        <f t="shared" si="35"/>
        <v>Fraction of Eligible Industrial Energy Use Shifted to Electricity</v>
      </c>
      <c r="D684" s="6" t="s">
        <v>3057</v>
      </c>
      <c r="E684" s="1" t="s">
        <v>3501</v>
      </c>
      <c r="F684" t="s">
        <v>3021</v>
      </c>
      <c r="G684" s="45" t="s">
        <v>3508</v>
      </c>
      <c r="H684" s="43">
        <v>1860</v>
      </c>
      <c r="I684" s="324" t="s">
        <v>43</v>
      </c>
      <c r="J684" s="255" t="str">
        <f>IF(ISBLANK(INDEX('Policy Characteristics'!D:D,MATCH($C684,'Policy Characteristics'!$C:$C,0))),"",INDEX('Policy Characteristics'!D:D,MATCH($C684,'Policy Characteristics'!$C:$C,0)))</f>
        <v>Electrification</v>
      </c>
      <c r="K684" s="254" t="str">
        <f>IF(ISBLANK(INDEX('Policy Characteristics'!E:E,MATCH($C684,'Policy Characteristics'!$C:$C,0))),"",INDEX('Policy Characteristics'!E:E,MATCH($C684,'Policy Characteristics'!$C:$C,0)))</f>
        <v>indst shift to electricity</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of fuel shifted</v>
      </c>
      <c r="P684" s="254"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54" t="str">
        <f>IF(ISBLANK(INDEX('Policy Characteristics'!K:K,MATCH($C684,'Policy Characteristics'!$C:$C,0))),"",INDEX('Policy Characteristics'!K:K,MATCH($C684,'Policy Characteristics'!$C:$C,0)))</f>
        <v>industry-ag-main.html#fuel-switching</v>
      </c>
      <c r="R684" s="254" t="str">
        <f>IF(ISBLANK(INDEX('Policy Characteristics'!L:L,MATCH($C684,'Policy Characteristics'!$C:$C,0))),"",INDEX('Policy Characteristics'!L:L,MATCH($C684,'Policy Characteristics'!$C:$C,0)))</f>
        <v>industry-elec-and-hydrogen.html</v>
      </c>
    </row>
    <row r="685" spans="1:18" x14ac:dyDescent="0.3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Electrification</v>
      </c>
      <c r="C685" s="254" t="str">
        <f t="shared" ref="C685:C686" si="36">C$658</f>
        <v>Fraction of Eligible Industrial Energy Use Shifted to Electricity</v>
      </c>
      <c r="D685" s="6" t="s">
        <v>3057</v>
      </c>
      <c r="E685" s="1" t="s">
        <v>3502</v>
      </c>
      <c r="F685" t="s">
        <v>3021</v>
      </c>
      <c r="G685" s="45" t="s">
        <v>3509</v>
      </c>
      <c r="H685" s="43">
        <v>1861</v>
      </c>
      <c r="I685" s="324" t="s">
        <v>43</v>
      </c>
      <c r="J685" s="255" t="str">
        <f>IF(ISBLANK(INDEX('Policy Characteristics'!D:D,MATCH($C685,'Policy Characteristics'!$C:$C,0))),"",INDEX('Policy Characteristics'!D:D,MATCH($C685,'Policy Characteristics'!$C:$C,0)))</f>
        <v>Electrification</v>
      </c>
      <c r="K685" s="254" t="str">
        <f>IF(ISBLANK(INDEX('Policy Characteristics'!E:E,MATCH($C685,'Policy Characteristics'!$C:$C,0))),"",INDEX('Policy Characteristics'!E:E,MATCH($C685,'Policy Characteristics'!$C:$C,0)))</f>
        <v>indst shift to electricity</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of fuel shifted</v>
      </c>
      <c r="P685" s="254"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54" t="str">
        <f>IF(ISBLANK(INDEX('Policy Characteristics'!K:K,MATCH($C685,'Policy Characteristics'!$C:$C,0))),"",INDEX('Policy Characteristics'!K:K,MATCH($C685,'Policy Characteristics'!$C:$C,0)))</f>
        <v>industry-ag-main.html#fuel-switching</v>
      </c>
      <c r="R685" s="254" t="str">
        <f>IF(ISBLANK(INDEX('Policy Characteristics'!L:L,MATCH($C685,'Policy Characteristics'!$C:$C,0))),"",INDEX('Policy Characteristics'!L:L,MATCH($C685,'Policy Characteristics'!$C:$C,0)))</f>
        <v>industry-elec-and-hydrogen.html</v>
      </c>
    </row>
    <row r="686" spans="1:18" x14ac:dyDescent="0.3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Electrification</v>
      </c>
      <c r="C686" s="254" t="str">
        <f t="shared" si="36"/>
        <v>Fraction of Eligible Industrial Energy Use Shifted to Electricity</v>
      </c>
      <c r="D686" s="6" t="s">
        <v>3057</v>
      </c>
      <c r="E686" s="1" t="s">
        <v>3503</v>
      </c>
      <c r="F686" t="s">
        <v>3021</v>
      </c>
      <c r="G686" s="45" t="s">
        <v>3510</v>
      </c>
      <c r="H686" s="43">
        <v>1862</v>
      </c>
      <c r="I686" s="324" t="s">
        <v>43</v>
      </c>
      <c r="J686" s="255" t="str">
        <f>IF(ISBLANK(INDEX('Policy Characteristics'!D:D,MATCH($C686,'Policy Characteristics'!$C:$C,0))),"",INDEX('Policy Characteristics'!D:D,MATCH($C686,'Policy Characteristics'!$C:$C,0)))</f>
        <v>Electrification</v>
      </c>
      <c r="K686" s="254" t="str">
        <f>IF(ISBLANK(INDEX('Policy Characteristics'!E:E,MATCH($C686,'Policy Characteristics'!$C:$C,0))),"",INDEX('Policy Characteristics'!E:E,MATCH($C686,'Policy Characteristics'!$C:$C,0)))</f>
        <v>indst shift to electricity</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of fuel shifted</v>
      </c>
      <c r="P686" s="254"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54" t="str">
        <f>IF(ISBLANK(INDEX('Policy Characteristics'!K:K,MATCH($C686,'Policy Characteristics'!$C:$C,0))),"",INDEX('Policy Characteristics'!K:K,MATCH($C686,'Policy Characteristics'!$C:$C,0)))</f>
        <v>industry-ag-main.html#fuel-switching</v>
      </c>
      <c r="R686" s="254" t="str">
        <f>IF(ISBLANK(INDEX('Policy Characteristics'!L:L,MATCH($C686,'Policy Characteristics'!$C:$C,0))),"",INDEX('Policy Characteristics'!L:L,MATCH($C686,'Policy Characteristics'!$C:$C,0)))</f>
        <v>industry-elec-and-hydrogen.html</v>
      </c>
    </row>
    <row r="687" spans="1:18" x14ac:dyDescent="0.3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Electrification</v>
      </c>
      <c r="C687" s="254" t="str">
        <f t="shared" ref="C687:C722" si="37">C$658</f>
        <v>Fraction of Eligible Industrial Energy Use Shifted to Electricity</v>
      </c>
      <c r="D687" s="6" t="s">
        <v>3057</v>
      </c>
      <c r="E687" s="1" t="s">
        <v>3504</v>
      </c>
      <c r="F687" t="s">
        <v>3021</v>
      </c>
      <c r="G687" s="45" t="s">
        <v>3511</v>
      </c>
      <c r="H687" s="43">
        <v>1863</v>
      </c>
      <c r="I687" s="324" t="s">
        <v>43</v>
      </c>
      <c r="J687" s="255" t="str">
        <f>IF(ISBLANK(INDEX('Policy Characteristics'!D:D,MATCH($C687,'Policy Characteristics'!$C:$C,0))),"",INDEX('Policy Characteristics'!D:D,MATCH($C687,'Policy Characteristics'!$C:$C,0)))</f>
        <v>Electrification</v>
      </c>
      <c r="K687" s="254" t="str">
        <f>IF(ISBLANK(INDEX('Policy Characteristics'!E:E,MATCH($C687,'Policy Characteristics'!$C:$C,0))),"",INDEX('Policy Characteristics'!E:E,MATCH($C687,'Policy Characteristics'!$C:$C,0)))</f>
        <v>indst shift to electricity</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of fuel shifted</v>
      </c>
      <c r="P687" s="254"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54" t="str">
        <f>IF(ISBLANK(INDEX('Policy Characteristics'!K:K,MATCH($C687,'Policy Characteristics'!$C:$C,0))),"",INDEX('Policy Characteristics'!K:K,MATCH($C687,'Policy Characteristics'!$C:$C,0)))</f>
        <v>industry-ag-main.html#fuel-switching</v>
      </c>
      <c r="R687" s="254" t="str">
        <f>IF(ISBLANK(INDEX('Policy Characteristics'!L:L,MATCH($C687,'Policy Characteristics'!$C:$C,0))),"",INDEX('Policy Characteristics'!L:L,MATCH($C687,'Policy Characteristics'!$C:$C,0)))</f>
        <v>industry-elec-and-hydrogen.html</v>
      </c>
    </row>
    <row r="688" spans="1:18" x14ac:dyDescent="0.3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Electrification</v>
      </c>
      <c r="C688" s="254" t="str">
        <f t="shared" si="37"/>
        <v>Fraction of Eligible Industrial Energy Use Shifted to Electricity</v>
      </c>
      <c r="D688" s="6" t="s">
        <v>3057</v>
      </c>
      <c r="E688" s="1" t="s">
        <v>3505</v>
      </c>
      <c r="F688" t="s">
        <v>3021</v>
      </c>
      <c r="G688" s="45" t="s">
        <v>3512</v>
      </c>
      <c r="H688" s="43">
        <v>1864</v>
      </c>
      <c r="I688" s="324" t="s">
        <v>43</v>
      </c>
      <c r="J688" s="255" t="str">
        <f>IF(ISBLANK(INDEX('Policy Characteristics'!D:D,MATCH($C688,'Policy Characteristics'!$C:$C,0))),"",INDEX('Policy Characteristics'!D:D,MATCH($C688,'Policy Characteristics'!$C:$C,0)))</f>
        <v>Electrification</v>
      </c>
      <c r="K688" s="254" t="str">
        <f>IF(ISBLANK(INDEX('Policy Characteristics'!E:E,MATCH($C688,'Policy Characteristics'!$C:$C,0))),"",INDEX('Policy Characteristics'!E:E,MATCH($C688,'Policy Characteristics'!$C:$C,0)))</f>
        <v>indst shift to electricity</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of fuel shifted</v>
      </c>
      <c r="P688" s="254"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54" t="str">
        <f>IF(ISBLANK(INDEX('Policy Characteristics'!K:K,MATCH($C688,'Policy Characteristics'!$C:$C,0))),"",INDEX('Policy Characteristics'!K:K,MATCH($C688,'Policy Characteristics'!$C:$C,0)))</f>
        <v>industry-ag-main.html#fuel-switching</v>
      </c>
      <c r="R688" s="254" t="str">
        <f>IF(ISBLANK(INDEX('Policy Characteristics'!L:L,MATCH($C688,'Policy Characteristics'!$C:$C,0))),"",INDEX('Policy Characteristics'!L:L,MATCH($C688,'Policy Characteristics'!$C:$C,0)))</f>
        <v>industry-elec-and-hydrogen.html</v>
      </c>
    </row>
    <row r="689" spans="1:18" x14ac:dyDescent="0.3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Electrification</v>
      </c>
      <c r="C689" s="254" t="str">
        <f t="shared" si="37"/>
        <v>Fraction of Eligible Industrial Energy Use Shifted to Electricity</v>
      </c>
      <c r="D689" s="6" t="s">
        <v>3057</v>
      </c>
      <c r="E689" s="1" t="s">
        <v>3648</v>
      </c>
      <c r="F689" t="s">
        <v>3021</v>
      </c>
      <c r="G689" s="45" t="s">
        <v>3648</v>
      </c>
      <c r="H689" s="43">
        <v>1865</v>
      </c>
      <c r="I689" s="324" t="s">
        <v>43</v>
      </c>
      <c r="J689" s="255" t="str">
        <f>IF(ISBLANK(INDEX('Policy Characteristics'!D:D,MATCH($C689,'Policy Characteristics'!$C:$C,0))),"",INDEX('Policy Characteristics'!D:D,MATCH($C689,'Policy Characteristics'!$C:$C,0)))</f>
        <v>Electrification</v>
      </c>
      <c r="K689" s="254" t="str">
        <f>IF(ISBLANK(INDEX('Policy Characteristics'!E:E,MATCH($C689,'Policy Characteristics'!$C:$C,0))),"",INDEX('Policy Characteristics'!E:E,MATCH($C689,'Policy Characteristics'!$C:$C,0)))</f>
        <v>indst shift to electricity</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of fuel shifted</v>
      </c>
      <c r="P689" s="254"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54" t="str">
        <f>IF(ISBLANK(INDEX('Policy Characteristics'!K:K,MATCH($C689,'Policy Characteristics'!$C:$C,0))),"",INDEX('Policy Characteristics'!K:K,MATCH($C689,'Policy Characteristics'!$C:$C,0)))</f>
        <v>industry-ag-main.html#fuel-switching</v>
      </c>
      <c r="R689" s="254" t="str">
        <f>IF(ISBLANK(INDEX('Policy Characteristics'!L:L,MATCH($C689,'Policy Characteristics'!$C:$C,0))),"",INDEX('Policy Characteristics'!L:L,MATCH($C689,'Policy Characteristics'!$C:$C,0)))</f>
        <v>industry-elec-and-hydrogen.html</v>
      </c>
    </row>
    <row r="690" spans="1:18" x14ac:dyDescent="0.3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Electrification</v>
      </c>
      <c r="C690" s="254" t="str">
        <f t="shared" si="37"/>
        <v>Fraction of Eligible Industrial Energy Use Shifted to Electricity</v>
      </c>
      <c r="D690" s="6" t="s">
        <v>3058</v>
      </c>
      <c r="E690" s="1" t="s">
        <v>3499</v>
      </c>
      <c r="F690" t="s">
        <v>3022</v>
      </c>
      <c r="G690" s="45" t="s">
        <v>3506</v>
      </c>
      <c r="H690" s="43">
        <v>1866</v>
      </c>
      <c r="I690" s="324" t="s">
        <v>43</v>
      </c>
      <c r="J690" s="255" t="str">
        <f>IF(ISBLANK(INDEX('Policy Characteristics'!D:D,MATCH($C690,'Policy Characteristics'!$C:$C,0))),"",INDEX('Policy Characteristics'!D:D,MATCH($C690,'Policy Characteristics'!$C:$C,0)))</f>
        <v>Electrification</v>
      </c>
      <c r="K690" s="254" t="str">
        <f>IF(ISBLANK(INDEX('Policy Characteristics'!E:E,MATCH($C690,'Policy Characteristics'!$C:$C,0))),"",INDEX('Policy Characteristics'!E:E,MATCH($C690,'Policy Characteristics'!$C:$C,0)))</f>
        <v>indst shift to electricity</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fuel shifted</v>
      </c>
      <c r="P690" s="254"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54" t="str">
        <f>IF(ISBLANK(INDEX('Policy Characteristics'!K:K,MATCH($C690,'Policy Characteristics'!$C:$C,0))),"",INDEX('Policy Characteristics'!K:K,MATCH($C690,'Policy Characteristics'!$C:$C,0)))</f>
        <v>industry-ag-main.html#fuel-switching</v>
      </c>
      <c r="R690" s="254" t="str">
        <f>IF(ISBLANK(INDEX('Policy Characteristics'!L:L,MATCH($C690,'Policy Characteristics'!$C:$C,0))),"",INDEX('Policy Characteristics'!L:L,MATCH($C690,'Policy Characteristics'!$C:$C,0)))</f>
        <v>industry-elec-and-hydrogen.html</v>
      </c>
    </row>
    <row r="691" spans="1:18" x14ac:dyDescent="0.3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Electrification</v>
      </c>
      <c r="C691" s="254" t="str">
        <f t="shared" si="37"/>
        <v>Fraction of Eligible Industrial Energy Use Shifted to Electricity</v>
      </c>
      <c r="D691" s="6" t="s">
        <v>3058</v>
      </c>
      <c r="E691" s="1" t="s">
        <v>3500</v>
      </c>
      <c r="F691" t="s">
        <v>3022</v>
      </c>
      <c r="G691" s="45" t="s">
        <v>3507</v>
      </c>
      <c r="H691" s="43">
        <v>1867</v>
      </c>
      <c r="I691" s="324" t="s">
        <v>43</v>
      </c>
      <c r="J691" s="255" t="str">
        <f>IF(ISBLANK(INDEX('Policy Characteristics'!D:D,MATCH($C691,'Policy Characteristics'!$C:$C,0))),"",INDEX('Policy Characteristics'!D:D,MATCH($C691,'Policy Characteristics'!$C:$C,0)))</f>
        <v>Electrification</v>
      </c>
      <c r="K691" s="254" t="str">
        <f>IF(ISBLANK(INDEX('Policy Characteristics'!E:E,MATCH($C691,'Policy Characteristics'!$C:$C,0))),"",INDEX('Policy Characteristics'!E:E,MATCH($C691,'Policy Characteristics'!$C:$C,0)))</f>
        <v>indst shift to electricity</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fuel shifted</v>
      </c>
      <c r="P691" s="254"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54" t="str">
        <f>IF(ISBLANK(INDEX('Policy Characteristics'!K:K,MATCH($C691,'Policy Characteristics'!$C:$C,0))),"",INDEX('Policy Characteristics'!K:K,MATCH($C691,'Policy Characteristics'!$C:$C,0)))</f>
        <v>industry-ag-main.html#fuel-switching</v>
      </c>
      <c r="R691" s="254" t="str">
        <f>IF(ISBLANK(INDEX('Policy Characteristics'!L:L,MATCH($C691,'Policy Characteristics'!$C:$C,0))),"",INDEX('Policy Characteristics'!L:L,MATCH($C691,'Policy Characteristics'!$C:$C,0)))</f>
        <v>industry-elec-and-hydrogen.html</v>
      </c>
    </row>
    <row r="692" spans="1:18" x14ac:dyDescent="0.3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Electrification</v>
      </c>
      <c r="C692" s="254" t="str">
        <f t="shared" si="37"/>
        <v>Fraction of Eligible Industrial Energy Use Shifted to Electricity</v>
      </c>
      <c r="D692" s="6" t="s">
        <v>3058</v>
      </c>
      <c r="E692" s="1" t="s">
        <v>3501</v>
      </c>
      <c r="F692" t="s">
        <v>3022</v>
      </c>
      <c r="G692" s="45" t="s">
        <v>3508</v>
      </c>
      <c r="H692" s="43">
        <v>1868</v>
      </c>
      <c r="I692" s="324" t="s">
        <v>43</v>
      </c>
      <c r="J692" s="255" t="str">
        <f>IF(ISBLANK(INDEX('Policy Characteristics'!D:D,MATCH($C692,'Policy Characteristics'!$C:$C,0))),"",INDEX('Policy Characteristics'!D:D,MATCH($C692,'Policy Characteristics'!$C:$C,0)))</f>
        <v>Electrification</v>
      </c>
      <c r="K692" s="254" t="str">
        <f>IF(ISBLANK(INDEX('Policy Characteristics'!E:E,MATCH($C692,'Policy Characteristics'!$C:$C,0))),"",INDEX('Policy Characteristics'!E:E,MATCH($C692,'Policy Characteristics'!$C:$C,0)))</f>
        <v>indst shift to electricity</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of fuel shifted</v>
      </c>
      <c r="P692" s="254"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54" t="str">
        <f>IF(ISBLANK(INDEX('Policy Characteristics'!K:K,MATCH($C692,'Policy Characteristics'!$C:$C,0))),"",INDEX('Policy Characteristics'!K:K,MATCH($C692,'Policy Characteristics'!$C:$C,0)))</f>
        <v>industry-ag-main.html#fuel-switching</v>
      </c>
      <c r="R692" s="254" t="str">
        <f>IF(ISBLANK(INDEX('Policy Characteristics'!L:L,MATCH($C692,'Policy Characteristics'!$C:$C,0))),"",INDEX('Policy Characteristics'!L:L,MATCH($C692,'Policy Characteristics'!$C:$C,0)))</f>
        <v>industry-elec-and-hydrogen.html</v>
      </c>
    </row>
    <row r="693" spans="1:18" x14ac:dyDescent="0.3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Electrification</v>
      </c>
      <c r="C693" s="254" t="str">
        <f t="shared" si="37"/>
        <v>Fraction of Eligible Industrial Energy Use Shifted to Electricity</v>
      </c>
      <c r="D693" s="6" t="s">
        <v>3058</v>
      </c>
      <c r="E693" s="1" t="s">
        <v>3502</v>
      </c>
      <c r="F693" t="s">
        <v>3022</v>
      </c>
      <c r="G693" s="45" t="s">
        <v>3509</v>
      </c>
      <c r="H693" s="43">
        <v>1869</v>
      </c>
      <c r="I693" s="324" t="s">
        <v>43</v>
      </c>
      <c r="J693" s="255" t="str">
        <f>IF(ISBLANK(INDEX('Policy Characteristics'!D:D,MATCH($C693,'Policy Characteristics'!$C:$C,0))),"",INDEX('Policy Characteristics'!D:D,MATCH($C693,'Policy Characteristics'!$C:$C,0)))</f>
        <v>Electrification</v>
      </c>
      <c r="K693" s="254" t="str">
        <f>IF(ISBLANK(INDEX('Policy Characteristics'!E:E,MATCH($C693,'Policy Characteristics'!$C:$C,0))),"",INDEX('Policy Characteristics'!E:E,MATCH($C693,'Policy Characteristics'!$C:$C,0)))</f>
        <v>indst shift to electricity</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of fuel shifted</v>
      </c>
      <c r="P693" s="254"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54" t="str">
        <f>IF(ISBLANK(INDEX('Policy Characteristics'!K:K,MATCH($C693,'Policy Characteristics'!$C:$C,0))),"",INDEX('Policy Characteristics'!K:K,MATCH($C693,'Policy Characteristics'!$C:$C,0)))</f>
        <v>industry-ag-main.html#fuel-switching</v>
      </c>
      <c r="R693" s="254" t="str">
        <f>IF(ISBLANK(INDEX('Policy Characteristics'!L:L,MATCH($C693,'Policy Characteristics'!$C:$C,0))),"",INDEX('Policy Characteristics'!L:L,MATCH($C693,'Policy Characteristics'!$C:$C,0)))</f>
        <v>industry-elec-and-hydrogen.html</v>
      </c>
    </row>
    <row r="694" spans="1:18" x14ac:dyDescent="0.3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Electrification</v>
      </c>
      <c r="C694" s="254" t="str">
        <f t="shared" si="37"/>
        <v>Fraction of Eligible Industrial Energy Use Shifted to Electricity</v>
      </c>
      <c r="D694" s="6" t="s">
        <v>3058</v>
      </c>
      <c r="E694" s="1" t="s">
        <v>3503</v>
      </c>
      <c r="F694" t="s">
        <v>3022</v>
      </c>
      <c r="G694" s="45" t="s">
        <v>3510</v>
      </c>
      <c r="H694" s="43">
        <v>1870</v>
      </c>
      <c r="I694" s="324" t="s">
        <v>43</v>
      </c>
      <c r="J694" s="255" t="str">
        <f>IF(ISBLANK(INDEX('Policy Characteristics'!D:D,MATCH($C694,'Policy Characteristics'!$C:$C,0))),"",INDEX('Policy Characteristics'!D:D,MATCH($C694,'Policy Characteristics'!$C:$C,0)))</f>
        <v>Electrification</v>
      </c>
      <c r="K694" s="254" t="str">
        <f>IF(ISBLANK(INDEX('Policy Characteristics'!E:E,MATCH($C694,'Policy Characteristics'!$C:$C,0))),"",INDEX('Policy Characteristics'!E:E,MATCH($C694,'Policy Characteristics'!$C:$C,0)))</f>
        <v>indst shift to electricity</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of fuel shifted</v>
      </c>
      <c r="P694" s="254"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54" t="str">
        <f>IF(ISBLANK(INDEX('Policy Characteristics'!K:K,MATCH($C694,'Policy Characteristics'!$C:$C,0))),"",INDEX('Policy Characteristics'!K:K,MATCH($C694,'Policy Characteristics'!$C:$C,0)))</f>
        <v>industry-ag-main.html#fuel-switching</v>
      </c>
      <c r="R694" s="254" t="str">
        <f>IF(ISBLANK(INDEX('Policy Characteristics'!L:L,MATCH($C694,'Policy Characteristics'!$C:$C,0))),"",INDEX('Policy Characteristics'!L:L,MATCH($C694,'Policy Characteristics'!$C:$C,0)))</f>
        <v>industry-elec-and-hydrogen.html</v>
      </c>
    </row>
    <row r="695" spans="1:18" x14ac:dyDescent="0.3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Electrification</v>
      </c>
      <c r="C695" s="254" t="str">
        <f t="shared" si="37"/>
        <v>Fraction of Eligible Industrial Energy Use Shifted to Electricity</v>
      </c>
      <c r="D695" s="6" t="s">
        <v>3058</v>
      </c>
      <c r="E695" s="1" t="s">
        <v>3504</v>
      </c>
      <c r="F695" t="s">
        <v>3022</v>
      </c>
      <c r="G695" s="45" t="s">
        <v>3511</v>
      </c>
      <c r="H695" s="43">
        <v>1871</v>
      </c>
      <c r="I695" s="324" t="s">
        <v>43</v>
      </c>
      <c r="J695" s="255" t="str">
        <f>IF(ISBLANK(INDEX('Policy Characteristics'!D:D,MATCH($C695,'Policy Characteristics'!$C:$C,0))),"",INDEX('Policy Characteristics'!D:D,MATCH($C695,'Policy Characteristics'!$C:$C,0)))</f>
        <v>Electrification</v>
      </c>
      <c r="K695" s="254" t="str">
        <f>IF(ISBLANK(INDEX('Policy Characteristics'!E:E,MATCH($C695,'Policy Characteristics'!$C:$C,0))),"",INDEX('Policy Characteristics'!E:E,MATCH($C695,'Policy Characteristics'!$C:$C,0)))</f>
        <v>indst shift to electricity</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of fuel shifted</v>
      </c>
      <c r="P695" s="254"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54" t="str">
        <f>IF(ISBLANK(INDEX('Policy Characteristics'!K:K,MATCH($C695,'Policy Characteristics'!$C:$C,0))),"",INDEX('Policy Characteristics'!K:K,MATCH($C695,'Policy Characteristics'!$C:$C,0)))</f>
        <v>industry-ag-main.html#fuel-switching</v>
      </c>
      <c r="R695" s="254" t="str">
        <f>IF(ISBLANK(INDEX('Policy Characteristics'!L:L,MATCH($C695,'Policy Characteristics'!$C:$C,0))),"",INDEX('Policy Characteristics'!L:L,MATCH($C695,'Policy Characteristics'!$C:$C,0)))</f>
        <v>industry-elec-and-hydrogen.html</v>
      </c>
    </row>
    <row r="696" spans="1:18" x14ac:dyDescent="0.3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Electrification</v>
      </c>
      <c r="C696" s="254" t="str">
        <f t="shared" si="37"/>
        <v>Fraction of Eligible Industrial Energy Use Shifted to Electricity</v>
      </c>
      <c r="D696" s="6" t="s">
        <v>3058</v>
      </c>
      <c r="E696" s="1" t="s">
        <v>3505</v>
      </c>
      <c r="F696" t="s">
        <v>3022</v>
      </c>
      <c r="G696" s="45" t="s">
        <v>3512</v>
      </c>
      <c r="H696" s="43">
        <v>1872</v>
      </c>
      <c r="I696" s="324" t="s">
        <v>43</v>
      </c>
      <c r="J696" s="255" t="str">
        <f>IF(ISBLANK(INDEX('Policy Characteristics'!D:D,MATCH($C696,'Policy Characteristics'!$C:$C,0))),"",INDEX('Policy Characteristics'!D:D,MATCH($C696,'Policy Characteristics'!$C:$C,0)))</f>
        <v>Electrification</v>
      </c>
      <c r="K696" s="254" t="str">
        <f>IF(ISBLANK(INDEX('Policy Characteristics'!E:E,MATCH($C696,'Policy Characteristics'!$C:$C,0))),"",INDEX('Policy Characteristics'!E:E,MATCH($C696,'Policy Characteristics'!$C:$C,0)))</f>
        <v>indst shift to electricity</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of fuel shifted</v>
      </c>
      <c r="P696" s="254"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54" t="str">
        <f>IF(ISBLANK(INDEX('Policy Characteristics'!K:K,MATCH($C696,'Policy Characteristics'!$C:$C,0))),"",INDEX('Policy Characteristics'!K:K,MATCH($C696,'Policy Characteristics'!$C:$C,0)))</f>
        <v>industry-ag-main.html#fuel-switching</v>
      </c>
      <c r="R696" s="254" t="str">
        <f>IF(ISBLANK(INDEX('Policy Characteristics'!L:L,MATCH($C696,'Policy Characteristics'!$C:$C,0))),"",INDEX('Policy Characteristics'!L:L,MATCH($C696,'Policy Characteristics'!$C:$C,0)))</f>
        <v>industry-elec-and-hydrogen.html</v>
      </c>
    </row>
    <row r="697" spans="1:18" x14ac:dyDescent="0.3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Electrification</v>
      </c>
      <c r="C697" s="254" t="str">
        <f t="shared" si="37"/>
        <v>Fraction of Eligible Industrial Energy Use Shifted to Electricity</v>
      </c>
      <c r="D697" s="6" t="s">
        <v>3058</v>
      </c>
      <c r="E697" s="1" t="s">
        <v>3648</v>
      </c>
      <c r="F697" t="s">
        <v>3022</v>
      </c>
      <c r="G697" s="45" t="s">
        <v>3648</v>
      </c>
      <c r="H697" s="43">
        <v>1873</v>
      </c>
      <c r="I697" s="324" t="s">
        <v>43</v>
      </c>
      <c r="J697" s="255" t="str">
        <f>IF(ISBLANK(INDEX('Policy Characteristics'!D:D,MATCH($C697,'Policy Characteristics'!$C:$C,0))),"",INDEX('Policy Characteristics'!D:D,MATCH($C697,'Policy Characteristics'!$C:$C,0)))</f>
        <v>Electrification</v>
      </c>
      <c r="K697" s="254" t="str">
        <f>IF(ISBLANK(INDEX('Policy Characteristics'!E:E,MATCH($C697,'Policy Characteristics'!$C:$C,0))),"",INDEX('Policy Characteristics'!E:E,MATCH($C697,'Policy Characteristics'!$C:$C,0)))</f>
        <v>indst shift to electricity</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of fuel shifted</v>
      </c>
      <c r="P697" s="254"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54" t="str">
        <f>IF(ISBLANK(INDEX('Policy Characteristics'!K:K,MATCH($C697,'Policy Characteristics'!$C:$C,0))),"",INDEX('Policy Characteristics'!K:K,MATCH($C697,'Policy Characteristics'!$C:$C,0)))</f>
        <v>industry-ag-main.html#fuel-switching</v>
      </c>
      <c r="R697" s="254" t="str">
        <f>IF(ISBLANK(INDEX('Policy Characteristics'!L:L,MATCH($C697,'Policy Characteristics'!$C:$C,0))),"",INDEX('Policy Characteristics'!L:L,MATCH($C697,'Policy Characteristics'!$C:$C,0)))</f>
        <v>industry-elec-and-hydrogen.html</v>
      </c>
    </row>
    <row r="698" spans="1:18" x14ac:dyDescent="0.3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Electrification</v>
      </c>
      <c r="C698" s="254" t="str">
        <f t="shared" si="37"/>
        <v>Fraction of Eligible Industrial Energy Use Shifted to Electricity</v>
      </c>
      <c r="D698" s="6" t="s">
        <v>3059</v>
      </c>
      <c r="E698" s="1" t="s">
        <v>3499</v>
      </c>
      <c r="F698" t="s">
        <v>3023</v>
      </c>
      <c r="G698" s="45" t="s">
        <v>3506</v>
      </c>
      <c r="H698" s="43">
        <v>1874</v>
      </c>
      <c r="I698" s="324" t="s">
        <v>43</v>
      </c>
      <c r="J698" s="255" t="str">
        <f>IF(ISBLANK(INDEX('Policy Characteristics'!D:D,MATCH($C698,'Policy Characteristics'!$C:$C,0))),"",INDEX('Policy Characteristics'!D:D,MATCH($C698,'Policy Characteristics'!$C:$C,0)))</f>
        <v>Electrification</v>
      </c>
      <c r="K698" s="254" t="str">
        <f>IF(ISBLANK(INDEX('Policy Characteristics'!E:E,MATCH($C698,'Policy Characteristics'!$C:$C,0))),"",INDEX('Policy Characteristics'!E:E,MATCH($C698,'Policy Characteristics'!$C:$C,0)))</f>
        <v>indst shift to electricity</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of fuel shifted</v>
      </c>
      <c r="P698" s="254"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54" t="str">
        <f>IF(ISBLANK(INDEX('Policy Characteristics'!K:K,MATCH($C698,'Policy Characteristics'!$C:$C,0))),"",INDEX('Policy Characteristics'!K:K,MATCH($C698,'Policy Characteristics'!$C:$C,0)))</f>
        <v>industry-ag-main.html#fuel-switching</v>
      </c>
      <c r="R698" s="254" t="str">
        <f>IF(ISBLANK(INDEX('Policy Characteristics'!L:L,MATCH($C698,'Policy Characteristics'!$C:$C,0))),"",INDEX('Policy Characteristics'!L:L,MATCH($C698,'Policy Characteristics'!$C:$C,0)))</f>
        <v>industry-elec-and-hydrogen.html</v>
      </c>
    </row>
    <row r="699" spans="1:18" x14ac:dyDescent="0.3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Electrification</v>
      </c>
      <c r="C699" s="254" t="str">
        <f t="shared" si="37"/>
        <v>Fraction of Eligible Industrial Energy Use Shifted to Electricity</v>
      </c>
      <c r="D699" s="6" t="s">
        <v>3059</v>
      </c>
      <c r="E699" s="1" t="s">
        <v>3500</v>
      </c>
      <c r="F699" t="s">
        <v>3023</v>
      </c>
      <c r="G699" s="45" t="s">
        <v>3507</v>
      </c>
      <c r="H699" s="43">
        <v>1875</v>
      </c>
      <c r="I699" s="324" t="s">
        <v>43</v>
      </c>
      <c r="J699" s="255" t="str">
        <f>IF(ISBLANK(INDEX('Policy Characteristics'!D:D,MATCH($C699,'Policy Characteristics'!$C:$C,0))),"",INDEX('Policy Characteristics'!D:D,MATCH($C699,'Policy Characteristics'!$C:$C,0)))</f>
        <v>Electrification</v>
      </c>
      <c r="K699" s="254" t="str">
        <f>IF(ISBLANK(INDEX('Policy Characteristics'!E:E,MATCH($C699,'Policy Characteristics'!$C:$C,0))),"",INDEX('Policy Characteristics'!E:E,MATCH($C699,'Policy Characteristics'!$C:$C,0)))</f>
        <v>indst shift to electricity</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of fuel shifted</v>
      </c>
      <c r="P699" s="254"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54" t="str">
        <f>IF(ISBLANK(INDEX('Policy Characteristics'!K:K,MATCH($C699,'Policy Characteristics'!$C:$C,0))),"",INDEX('Policy Characteristics'!K:K,MATCH($C699,'Policy Characteristics'!$C:$C,0)))</f>
        <v>industry-ag-main.html#fuel-switching</v>
      </c>
      <c r="R699" s="254" t="str">
        <f>IF(ISBLANK(INDEX('Policy Characteristics'!L:L,MATCH($C699,'Policy Characteristics'!$C:$C,0))),"",INDEX('Policy Characteristics'!L:L,MATCH($C699,'Policy Characteristics'!$C:$C,0)))</f>
        <v>industry-elec-and-hydrogen.html</v>
      </c>
    </row>
    <row r="700" spans="1:18" x14ac:dyDescent="0.3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Electrification</v>
      </c>
      <c r="C700" s="254" t="str">
        <f t="shared" si="37"/>
        <v>Fraction of Eligible Industrial Energy Use Shifted to Electricity</v>
      </c>
      <c r="D700" s="6" t="s">
        <v>3059</v>
      </c>
      <c r="E700" s="1" t="s">
        <v>3501</v>
      </c>
      <c r="F700" t="s">
        <v>3023</v>
      </c>
      <c r="G700" s="45" t="s">
        <v>3508</v>
      </c>
      <c r="H700" s="43">
        <v>1876</v>
      </c>
      <c r="I700" s="324" t="s">
        <v>43</v>
      </c>
      <c r="J700" s="255" t="str">
        <f>IF(ISBLANK(INDEX('Policy Characteristics'!D:D,MATCH($C700,'Policy Characteristics'!$C:$C,0))),"",INDEX('Policy Characteristics'!D:D,MATCH($C700,'Policy Characteristics'!$C:$C,0)))</f>
        <v>Electrification</v>
      </c>
      <c r="K700" s="254" t="str">
        <f>IF(ISBLANK(INDEX('Policy Characteristics'!E:E,MATCH($C700,'Policy Characteristics'!$C:$C,0))),"",INDEX('Policy Characteristics'!E:E,MATCH($C700,'Policy Characteristics'!$C:$C,0)))</f>
        <v>indst shift to electricity</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of fuel shifted</v>
      </c>
      <c r="P700" s="254"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54" t="str">
        <f>IF(ISBLANK(INDEX('Policy Characteristics'!K:K,MATCH($C700,'Policy Characteristics'!$C:$C,0))),"",INDEX('Policy Characteristics'!K:K,MATCH($C700,'Policy Characteristics'!$C:$C,0)))</f>
        <v>industry-ag-main.html#fuel-switching</v>
      </c>
      <c r="R700" s="254" t="str">
        <f>IF(ISBLANK(INDEX('Policy Characteristics'!L:L,MATCH($C700,'Policy Characteristics'!$C:$C,0))),"",INDEX('Policy Characteristics'!L:L,MATCH($C700,'Policy Characteristics'!$C:$C,0)))</f>
        <v>industry-elec-and-hydrogen.html</v>
      </c>
    </row>
    <row r="701" spans="1:18" x14ac:dyDescent="0.3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Electrification</v>
      </c>
      <c r="C701" s="254" t="str">
        <f t="shared" si="37"/>
        <v>Fraction of Eligible Industrial Energy Use Shifted to Electricity</v>
      </c>
      <c r="D701" s="6" t="s">
        <v>3059</v>
      </c>
      <c r="E701" s="1" t="s">
        <v>3502</v>
      </c>
      <c r="F701" t="s">
        <v>3023</v>
      </c>
      <c r="G701" s="45" t="s">
        <v>3509</v>
      </c>
      <c r="H701" s="43">
        <v>1877</v>
      </c>
      <c r="I701" s="324" t="s">
        <v>43</v>
      </c>
      <c r="J701" s="255" t="str">
        <f>IF(ISBLANK(INDEX('Policy Characteristics'!D:D,MATCH($C701,'Policy Characteristics'!$C:$C,0))),"",INDEX('Policy Characteristics'!D:D,MATCH($C701,'Policy Characteristics'!$C:$C,0)))</f>
        <v>Electrification</v>
      </c>
      <c r="K701" s="254" t="str">
        <f>IF(ISBLANK(INDEX('Policy Characteristics'!E:E,MATCH($C701,'Policy Characteristics'!$C:$C,0))),"",INDEX('Policy Characteristics'!E:E,MATCH($C701,'Policy Characteristics'!$C:$C,0)))</f>
        <v>indst shift to electricity</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of fuel shifted</v>
      </c>
      <c r="P701" s="254"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54" t="str">
        <f>IF(ISBLANK(INDEX('Policy Characteristics'!K:K,MATCH($C701,'Policy Characteristics'!$C:$C,0))),"",INDEX('Policy Characteristics'!K:K,MATCH($C701,'Policy Characteristics'!$C:$C,0)))</f>
        <v>industry-ag-main.html#fuel-switching</v>
      </c>
      <c r="R701" s="254" t="str">
        <f>IF(ISBLANK(INDEX('Policy Characteristics'!L:L,MATCH($C701,'Policy Characteristics'!$C:$C,0))),"",INDEX('Policy Characteristics'!L:L,MATCH($C701,'Policy Characteristics'!$C:$C,0)))</f>
        <v>industry-elec-and-hydrogen.html</v>
      </c>
    </row>
    <row r="702" spans="1:18" x14ac:dyDescent="0.3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Electrification</v>
      </c>
      <c r="C702" s="254" t="str">
        <f t="shared" si="37"/>
        <v>Fraction of Eligible Industrial Energy Use Shifted to Electricity</v>
      </c>
      <c r="D702" s="6" t="s">
        <v>3059</v>
      </c>
      <c r="E702" s="1" t="s">
        <v>3503</v>
      </c>
      <c r="F702" t="s">
        <v>3023</v>
      </c>
      <c r="G702" s="45" t="s">
        <v>3510</v>
      </c>
      <c r="H702" s="43">
        <v>1878</v>
      </c>
      <c r="I702" s="324" t="s">
        <v>43</v>
      </c>
      <c r="J702" s="255" t="str">
        <f>IF(ISBLANK(INDEX('Policy Characteristics'!D:D,MATCH($C702,'Policy Characteristics'!$C:$C,0))),"",INDEX('Policy Characteristics'!D:D,MATCH($C702,'Policy Characteristics'!$C:$C,0)))</f>
        <v>Electrification</v>
      </c>
      <c r="K702" s="254" t="str">
        <f>IF(ISBLANK(INDEX('Policy Characteristics'!E:E,MATCH($C702,'Policy Characteristics'!$C:$C,0))),"",INDEX('Policy Characteristics'!E:E,MATCH($C702,'Policy Characteristics'!$C:$C,0)))</f>
        <v>indst shift to electricity</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of fuel shifted</v>
      </c>
      <c r="P702" s="254"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54" t="str">
        <f>IF(ISBLANK(INDEX('Policy Characteristics'!K:K,MATCH($C702,'Policy Characteristics'!$C:$C,0))),"",INDEX('Policy Characteristics'!K:K,MATCH($C702,'Policy Characteristics'!$C:$C,0)))</f>
        <v>industry-ag-main.html#fuel-switching</v>
      </c>
      <c r="R702" s="254" t="str">
        <f>IF(ISBLANK(INDEX('Policy Characteristics'!L:L,MATCH($C702,'Policy Characteristics'!$C:$C,0))),"",INDEX('Policy Characteristics'!L:L,MATCH($C702,'Policy Characteristics'!$C:$C,0)))</f>
        <v>industry-elec-and-hydrogen.html</v>
      </c>
    </row>
    <row r="703" spans="1:18" x14ac:dyDescent="0.3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Electrification</v>
      </c>
      <c r="C703" s="254" t="str">
        <f t="shared" si="37"/>
        <v>Fraction of Eligible Industrial Energy Use Shifted to Electricity</v>
      </c>
      <c r="D703" s="6" t="s">
        <v>3059</v>
      </c>
      <c r="E703" s="1" t="s">
        <v>3504</v>
      </c>
      <c r="F703" t="s">
        <v>3023</v>
      </c>
      <c r="G703" s="45" t="s">
        <v>3511</v>
      </c>
      <c r="H703" s="43">
        <v>1879</v>
      </c>
      <c r="I703" s="324" t="s">
        <v>43</v>
      </c>
      <c r="J703" s="255" t="str">
        <f>IF(ISBLANK(INDEX('Policy Characteristics'!D:D,MATCH($C703,'Policy Characteristics'!$C:$C,0))),"",INDEX('Policy Characteristics'!D:D,MATCH($C703,'Policy Characteristics'!$C:$C,0)))</f>
        <v>Electrification</v>
      </c>
      <c r="K703" s="254" t="str">
        <f>IF(ISBLANK(INDEX('Policy Characteristics'!E:E,MATCH($C703,'Policy Characteristics'!$C:$C,0))),"",INDEX('Policy Characteristics'!E:E,MATCH($C703,'Policy Characteristics'!$C:$C,0)))</f>
        <v>indst shift to electricity</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of fuel shifted</v>
      </c>
      <c r="P703" s="254"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54" t="str">
        <f>IF(ISBLANK(INDEX('Policy Characteristics'!K:K,MATCH($C703,'Policy Characteristics'!$C:$C,0))),"",INDEX('Policy Characteristics'!K:K,MATCH($C703,'Policy Characteristics'!$C:$C,0)))</f>
        <v>industry-ag-main.html#fuel-switching</v>
      </c>
      <c r="R703" s="254" t="str">
        <f>IF(ISBLANK(INDEX('Policy Characteristics'!L:L,MATCH($C703,'Policy Characteristics'!$C:$C,0))),"",INDEX('Policy Characteristics'!L:L,MATCH($C703,'Policy Characteristics'!$C:$C,0)))</f>
        <v>industry-elec-and-hydrogen.html</v>
      </c>
    </row>
    <row r="704" spans="1:18" x14ac:dyDescent="0.3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Electrification</v>
      </c>
      <c r="C704" s="254" t="str">
        <f t="shared" si="37"/>
        <v>Fraction of Eligible Industrial Energy Use Shifted to Electricity</v>
      </c>
      <c r="D704" s="6" t="s">
        <v>3059</v>
      </c>
      <c r="E704" s="1" t="s">
        <v>3505</v>
      </c>
      <c r="F704" t="s">
        <v>3023</v>
      </c>
      <c r="G704" s="45" t="s">
        <v>3512</v>
      </c>
      <c r="H704" s="43">
        <v>1880</v>
      </c>
      <c r="I704" s="324" t="s">
        <v>43</v>
      </c>
      <c r="J704" s="255" t="str">
        <f>IF(ISBLANK(INDEX('Policy Characteristics'!D:D,MATCH($C704,'Policy Characteristics'!$C:$C,0))),"",INDEX('Policy Characteristics'!D:D,MATCH($C704,'Policy Characteristics'!$C:$C,0)))</f>
        <v>Electrification</v>
      </c>
      <c r="K704" s="254" t="str">
        <f>IF(ISBLANK(INDEX('Policy Characteristics'!E:E,MATCH($C704,'Policy Characteristics'!$C:$C,0))),"",INDEX('Policy Characteristics'!E:E,MATCH($C704,'Policy Characteristics'!$C:$C,0)))</f>
        <v>indst shift to electricity</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of fuel shifted</v>
      </c>
      <c r="P704" s="254"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54" t="str">
        <f>IF(ISBLANK(INDEX('Policy Characteristics'!K:K,MATCH($C704,'Policy Characteristics'!$C:$C,0))),"",INDEX('Policy Characteristics'!K:K,MATCH($C704,'Policy Characteristics'!$C:$C,0)))</f>
        <v>industry-ag-main.html#fuel-switching</v>
      </c>
      <c r="R704" s="254" t="str">
        <f>IF(ISBLANK(INDEX('Policy Characteristics'!L:L,MATCH($C704,'Policy Characteristics'!$C:$C,0))),"",INDEX('Policy Characteristics'!L:L,MATCH($C704,'Policy Characteristics'!$C:$C,0)))</f>
        <v>industry-elec-and-hydrogen.html</v>
      </c>
    </row>
    <row r="705" spans="1:18" x14ac:dyDescent="0.3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Electrification</v>
      </c>
      <c r="C705" s="254" t="str">
        <f t="shared" si="37"/>
        <v>Fraction of Eligible Industrial Energy Use Shifted to Electricity</v>
      </c>
      <c r="D705" s="6" t="s">
        <v>3059</v>
      </c>
      <c r="E705" s="1" t="s">
        <v>3648</v>
      </c>
      <c r="F705" t="s">
        <v>3023</v>
      </c>
      <c r="G705" s="45" t="s">
        <v>3648</v>
      </c>
      <c r="H705" s="43">
        <v>1881</v>
      </c>
      <c r="I705" s="324" t="s">
        <v>43</v>
      </c>
      <c r="J705" s="255" t="str">
        <f>IF(ISBLANK(INDEX('Policy Characteristics'!D:D,MATCH($C705,'Policy Characteristics'!$C:$C,0))),"",INDEX('Policy Characteristics'!D:D,MATCH($C705,'Policy Characteristics'!$C:$C,0)))</f>
        <v>Electrification</v>
      </c>
      <c r="K705" s="254" t="str">
        <f>IF(ISBLANK(INDEX('Policy Characteristics'!E:E,MATCH($C705,'Policy Characteristics'!$C:$C,0))),"",INDEX('Policy Characteristics'!E:E,MATCH($C705,'Policy Characteristics'!$C:$C,0)))</f>
        <v>indst shift to electricity</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of fuel shifted</v>
      </c>
      <c r="P705" s="254"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54" t="str">
        <f>IF(ISBLANK(INDEX('Policy Characteristics'!K:K,MATCH($C705,'Policy Characteristics'!$C:$C,0))),"",INDEX('Policy Characteristics'!K:K,MATCH($C705,'Policy Characteristics'!$C:$C,0)))</f>
        <v>industry-ag-main.html#fuel-switching</v>
      </c>
      <c r="R705" s="254" t="str">
        <f>IF(ISBLANK(INDEX('Policy Characteristics'!L:L,MATCH($C705,'Policy Characteristics'!$C:$C,0))),"",INDEX('Policy Characteristics'!L:L,MATCH($C705,'Policy Characteristics'!$C:$C,0)))</f>
        <v>industry-elec-and-hydrogen.html</v>
      </c>
    </row>
    <row r="706" spans="1:18" x14ac:dyDescent="0.3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Electrification</v>
      </c>
      <c r="C706" s="254" t="str">
        <f t="shared" si="37"/>
        <v>Fraction of Eligible Industrial Energy Use Shifted to Electricity</v>
      </c>
      <c r="D706" s="6" t="s">
        <v>3060</v>
      </c>
      <c r="E706" s="1" t="s">
        <v>3499</v>
      </c>
      <c r="F706" t="s">
        <v>3024</v>
      </c>
      <c r="G706" s="45" t="s">
        <v>3506</v>
      </c>
      <c r="H706" s="43">
        <v>1882</v>
      </c>
      <c r="I706" s="324" t="s">
        <v>43</v>
      </c>
      <c r="J706" s="255" t="str">
        <f>IF(ISBLANK(INDEX('Policy Characteristics'!D:D,MATCH($C706,'Policy Characteristics'!$C:$C,0))),"",INDEX('Policy Characteristics'!D:D,MATCH($C706,'Policy Characteristics'!$C:$C,0)))</f>
        <v>Electrification</v>
      </c>
      <c r="K706" s="254" t="str">
        <f>IF(ISBLANK(INDEX('Policy Characteristics'!E:E,MATCH($C706,'Policy Characteristics'!$C:$C,0))),"",INDEX('Policy Characteristics'!E:E,MATCH($C706,'Policy Characteristics'!$C:$C,0)))</f>
        <v>indst shift to electricity</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of fuel shifted</v>
      </c>
      <c r="P706" s="254"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54" t="str">
        <f>IF(ISBLANK(INDEX('Policy Characteristics'!K:K,MATCH($C706,'Policy Characteristics'!$C:$C,0))),"",INDEX('Policy Characteristics'!K:K,MATCH($C706,'Policy Characteristics'!$C:$C,0)))</f>
        <v>industry-ag-main.html#fuel-switching</v>
      </c>
      <c r="R706" s="254" t="str">
        <f>IF(ISBLANK(INDEX('Policy Characteristics'!L:L,MATCH($C706,'Policy Characteristics'!$C:$C,0))),"",INDEX('Policy Characteristics'!L:L,MATCH($C706,'Policy Characteristics'!$C:$C,0)))</f>
        <v>industry-elec-and-hydrogen.html</v>
      </c>
    </row>
    <row r="707" spans="1:18" x14ac:dyDescent="0.3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Electrification</v>
      </c>
      <c r="C707" s="254" t="str">
        <f t="shared" si="37"/>
        <v>Fraction of Eligible Industrial Energy Use Shifted to Electricity</v>
      </c>
      <c r="D707" s="6" t="s">
        <v>3060</v>
      </c>
      <c r="E707" s="1" t="s">
        <v>3500</v>
      </c>
      <c r="F707" t="s">
        <v>3024</v>
      </c>
      <c r="G707" s="45" t="s">
        <v>3507</v>
      </c>
      <c r="H707" s="43">
        <v>1883</v>
      </c>
      <c r="I707" s="324" t="s">
        <v>43</v>
      </c>
      <c r="J707" s="255" t="str">
        <f>IF(ISBLANK(INDEX('Policy Characteristics'!D:D,MATCH($C707,'Policy Characteristics'!$C:$C,0))),"",INDEX('Policy Characteristics'!D:D,MATCH($C707,'Policy Characteristics'!$C:$C,0)))</f>
        <v>Electrification</v>
      </c>
      <c r="K707" s="254" t="str">
        <f>IF(ISBLANK(INDEX('Policy Characteristics'!E:E,MATCH($C707,'Policy Characteristics'!$C:$C,0))),"",INDEX('Policy Characteristics'!E:E,MATCH($C707,'Policy Characteristics'!$C:$C,0)))</f>
        <v>indst shift to electricity</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of fuel shifted</v>
      </c>
      <c r="P707" s="254"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54" t="str">
        <f>IF(ISBLANK(INDEX('Policy Characteristics'!K:K,MATCH($C707,'Policy Characteristics'!$C:$C,0))),"",INDEX('Policy Characteristics'!K:K,MATCH($C707,'Policy Characteristics'!$C:$C,0)))</f>
        <v>industry-ag-main.html#fuel-switching</v>
      </c>
      <c r="R707" s="254" t="str">
        <f>IF(ISBLANK(INDEX('Policy Characteristics'!L:L,MATCH($C707,'Policy Characteristics'!$C:$C,0))),"",INDEX('Policy Characteristics'!L:L,MATCH($C707,'Policy Characteristics'!$C:$C,0)))</f>
        <v>industry-elec-and-hydrogen.html</v>
      </c>
    </row>
    <row r="708" spans="1:18" x14ac:dyDescent="0.3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Electrification</v>
      </c>
      <c r="C708" s="254" t="str">
        <f t="shared" si="37"/>
        <v>Fraction of Eligible Industrial Energy Use Shifted to Electricity</v>
      </c>
      <c r="D708" s="6" t="s">
        <v>3060</v>
      </c>
      <c r="E708" s="1" t="s">
        <v>3501</v>
      </c>
      <c r="F708" t="s">
        <v>3024</v>
      </c>
      <c r="G708" s="45" t="s">
        <v>3508</v>
      </c>
      <c r="H708" s="43">
        <v>1884</v>
      </c>
      <c r="I708" s="324" t="s">
        <v>43</v>
      </c>
      <c r="J708" s="255" t="str">
        <f>IF(ISBLANK(INDEX('Policy Characteristics'!D:D,MATCH($C708,'Policy Characteristics'!$C:$C,0))),"",INDEX('Policy Characteristics'!D:D,MATCH($C708,'Policy Characteristics'!$C:$C,0)))</f>
        <v>Electrification</v>
      </c>
      <c r="K708" s="254" t="str">
        <f>IF(ISBLANK(INDEX('Policy Characteristics'!E:E,MATCH($C708,'Policy Characteristics'!$C:$C,0))),"",INDEX('Policy Characteristics'!E:E,MATCH($C708,'Policy Characteristics'!$C:$C,0)))</f>
        <v>indst shift to electricity</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of fuel shifted</v>
      </c>
      <c r="P708" s="254"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54" t="str">
        <f>IF(ISBLANK(INDEX('Policy Characteristics'!K:K,MATCH($C708,'Policy Characteristics'!$C:$C,0))),"",INDEX('Policy Characteristics'!K:K,MATCH($C708,'Policy Characteristics'!$C:$C,0)))</f>
        <v>industry-ag-main.html#fuel-switching</v>
      </c>
      <c r="R708" s="254" t="str">
        <f>IF(ISBLANK(INDEX('Policy Characteristics'!L:L,MATCH($C708,'Policy Characteristics'!$C:$C,0))),"",INDEX('Policy Characteristics'!L:L,MATCH($C708,'Policy Characteristics'!$C:$C,0)))</f>
        <v>industry-elec-and-hydrogen.html</v>
      </c>
    </row>
    <row r="709" spans="1:18" x14ac:dyDescent="0.3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Electrification</v>
      </c>
      <c r="C709" s="254" t="str">
        <f t="shared" si="37"/>
        <v>Fraction of Eligible Industrial Energy Use Shifted to Electricity</v>
      </c>
      <c r="D709" s="6" t="s">
        <v>3060</v>
      </c>
      <c r="E709" s="1" t="s">
        <v>3502</v>
      </c>
      <c r="F709" t="s">
        <v>3024</v>
      </c>
      <c r="G709" s="45" t="s">
        <v>3509</v>
      </c>
      <c r="H709" s="43">
        <v>1885</v>
      </c>
      <c r="I709" s="324" t="s">
        <v>43</v>
      </c>
      <c r="J709" s="255" t="str">
        <f>IF(ISBLANK(INDEX('Policy Characteristics'!D:D,MATCH($C709,'Policy Characteristics'!$C:$C,0))),"",INDEX('Policy Characteristics'!D:D,MATCH($C709,'Policy Characteristics'!$C:$C,0)))</f>
        <v>Electrification</v>
      </c>
      <c r="K709" s="254" t="str">
        <f>IF(ISBLANK(INDEX('Policy Characteristics'!E:E,MATCH($C709,'Policy Characteristics'!$C:$C,0))),"",INDEX('Policy Characteristics'!E:E,MATCH($C709,'Policy Characteristics'!$C:$C,0)))</f>
        <v>indst shift to electricity</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of fuel shifted</v>
      </c>
      <c r="P709" s="254"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54" t="str">
        <f>IF(ISBLANK(INDEX('Policy Characteristics'!K:K,MATCH($C709,'Policy Characteristics'!$C:$C,0))),"",INDEX('Policy Characteristics'!K:K,MATCH($C709,'Policy Characteristics'!$C:$C,0)))</f>
        <v>industry-ag-main.html#fuel-switching</v>
      </c>
      <c r="R709" s="254" t="str">
        <f>IF(ISBLANK(INDEX('Policy Characteristics'!L:L,MATCH($C709,'Policy Characteristics'!$C:$C,0))),"",INDEX('Policy Characteristics'!L:L,MATCH($C709,'Policy Characteristics'!$C:$C,0)))</f>
        <v>industry-elec-and-hydrogen.html</v>
      </c>
    </row>
    <row r="710" spans="1:18" x14ac:dyDescent="0.3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Electrification</v>
      </c>
      <c r="C710" s="254" t="str">
        <f t="shared" si="37"/>
        <v>Fraction of Eligible Industrial Energy Use Shifted to Electricity</v>
      </c>
      <c r="D710" s="6" t="s">
        <v>3060</v>
      </c>
      <c r="E710" s="1" t="s">
        <v>3503</v>
      </c>
      <c r="F710" t="s">
        <v>3024</v>
      </c>
      <c r="G710" s="45" t="s">
        <v>3510</v>
      </c>
      <c r="H710" s="43">
        <v>1886</v>
      </c>
      <c r="I710" s="324" t="s">
        <v>43</v>
      </c>
      <c r="J710" s="255" t="str">
        <f>IF(ISBLANK(INDEX('Policy Characteristics'!D:D,MATCH($C710,'Policy Characteristics'!$C:$C,0))),"",INDEX('Policy Characteristics'!D:D,MATCH($C710,'Policy Characteristics'!$C:$C,0)))</f>
        <v>Electrification</v>
      </c>
      <c r="K710" s="254" t="str">
        <f>IF(ISBLANK(INDEX('Policy Characteristics'!E:E,MATCH($C710,'Policy Characteristics'!$C:$C,0))),"",INDEX('Policy Characteristics'!E:E,MATCH($C710,'Policy Characteristics'!$C:$C,0)))</f>
        <v>indst shift to electricity</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of fuel shifted</v>
      </c>
      <c r="P710" s="254"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54" t="str">
        <f>IF(ISBLANK(INDEX('Policy Characteristics'!K:K,MATCH($C710,'Policy Characteristics'!$C:$C,0))),"",INDEX('Policy Characteristics'!K:K,MATCH($C710,'Policy Characteristics'!$C:$C,0)))</f>
        <v>industry-ag-main.html#fuel-switching</v>
      </c>
      <c r="R710" s="254" t="str">
        <f>IF(ISBLANK(INDEX('Policy Characteristics'!L:L,MATCH($C710,'Policy Characteristics'!$C:$C,0))),"",INDEX('Policy Characteristics'!L:L,MATCH($C710,'Policy Characteristics'!$C:$C,0)))</f>
        <v>industry-elec-and-hydrogen.html</v>
      </c>
    </row>
    <row r="711" spans="1:18" x14ac:dyDescent="0.3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Electrification</v>
      </c>
      <c r="C711" s="254" t="str">
        <f t="shared" si="37"/>
        <v>Fraction of Eligible Industrial Energy Use Shifted to Electricity</v>
      </c>
      <c r="D711" s="6" t="s">
        <v>3060</v>
      </c>
      <c r="E711" s="1" t="s">
        <v>3504</v>
      </c>
      <c r="F711" t="s">
        <v>3024</v>
      </c>
      <c r="G711" s="45" t="s">
        <v>3511</v>
      </c>
      <c r="H711" s="43">
        <v>1887</v>
      </c>
      <c r="I711" s="324" t="s">
        <v>43</v>
      </c>
      <c r="J711" s="255" t="str">
        <f>IF(ISBLANK(INDEX('Policy Characteristics'!D:D,MATCH($C711,'Policy Characteristics'!$C:$C,0))),"",INDEX('Policy Characteristics'!D:D,MATCH($C711,'Policy Characteristics'!$C:$C,0)))</f>
        <v>Electrification</v>
      </c>
      <c r="K711" s="254" t="str">
        <f>IF(ISBLANK(INDEX('Policy Characteristics'!E:E,MATCH($C711,'Policy Characteristics'!$C:$C,0))),"",INDEX('Policy Characteristics'!E:E,MATCH($C711,'Policy Characteristics'!$C:$C,0)))</f>
        <v>indst shift to electricity</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of fuel shifted</v>
      </c>
      <c r="P711" s="254"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54" t="str">
        <f>IF(ISBLANK(INDEX('Policy Characteristics'!K:K,MATCH($C711,'Policy Characteristics'!$C:$C,0))),"",INDEX('Policy Characteristics'!K:K,MATCH($C711,'Policy Characteristics'!$C:$C,0)))</f>
        <v>industry-ag-main.html#fuel-switching</v>
      </c>
      <c r="R711" s="254" t="str">
        <f>IF(ISBLANK(INDEX('Policy Characteristics'!L:L,MATCH($C711,'Policy Characteristics'!$C:$C,0))),"",INDEX('Policy Characteristics'!L:L,MATCH($C711,'Policy Characteristics'!$C:$C,0)))</f>
        <v>industry-elec-and-hydrogen.html</v>
      </c>
    </row>
    <row r="712" spans="1:18" x14ac:dyDescent="0.3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Electrification</v>
      </c>
      <c r="C712" s="254" t="str">
        <f t="shared" si="37"/>
        <v>Fraction of Eligible Industrial Energy Use Shifted to Electricity</v>
      </c>
      <c r="D712" s="6" t="s">
        <v>3060</v>
      </c>
      <c r="E712" s="1" t="s">
        <v>3505</v>
      </c>
      <c r="F712" t="s">
        <v>3024</v>
      </c>
      <c r="G712" s="45" t="s">
        <v>3512</v>
      </c>
      <c r="H712" s="43">
        <v>1888</v>
      </c>
      <c r="I712" s="324" t="s">
        <v>43</v>
      </c>
      <c r="J712" s="255" t="str">
        <f>IF(ISBLANK(INDEX('Policy Characteristics'!D:D,MATCH($C712,'Policy Characteristics'!$C:$C,0))),"",INDEX('Policy Characteristics'!D:D,MATCH($C712,'Policy Characteristics'!$C:$C,0)))</f>
        <v>Electrification</v>
      </c>
      <c r="K712" s="254" t="str">
        <f>IF(ISBLANK(INDEX('Policy Characteristics'!E:E,MATCH($C712,'Policy Characteristics'!$C:$C,0))),"",INDEX('Policy Characteristics'!E:E,MATCH($C712,'Policy Characteristics'!$C:$C,0)))</f>
        <v>indst shift to electricity</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of fuel shifted</v>
      </c>
      <c r="P712" s="254"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54" t="str">
        <f>IF(ISBLANK(INDEX('Policy Characteristics'!K:K,MATCH($C712,'Policy Characteristics'!$C:$C,0))),"",INDEX('Policy Characteristics'!K:K,MATCH($C712,'Policy Characteristics'!$C:$C,0)))</f>
        <v>industry-ag-main.html#fuel-switching</v>
      </c>
      <c r="R712" s="254" t="str">
        <f>IF(ISBLANK(INDEX('Policy Characteristics'!L:L,MATCH($C712,'Policy Characteristics'!$C:$C,0))),"",INDEX('Policy Characteristics'!L:L,MATCH($C712,'Policy Characteristics'!$C:$C,0)))</f>
        <v>industry-elec-and-hydrogen.html</v>
      </c>
    </row>
    <row r="713" spans="1:18" x14ac:dyDescent="0.3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Electrification</v>
      </c>
      <c r="C713" s="254" t="str">
        <f t="shared" si="37"/>
        <v>Fraction of Eligible Industrial Energy Use Shifted to Electricity</v>
      </c>
      <c r="D713" s="6" t="s">
        <v>3060</v>
      </c>
      <c r="E713" s="1" t="s">
        <v>3648</v>
      </c>
      <c r="F713" t="s">
        <v>3024</v>
      </c>
      <c r="G713" s="45" t="s">
        <v>3648</v>
      </c>
      <c r="H713" s="43">
        <v>1889</v>
      </c>
      <c r="I713" s="324" t="s">
        <v>43</v>
      </c>
      <c r="J713" s="255" t="str">
        <f>IF(ISBLANK(INDEX('Policy Characteristics'!D:D,MATCH($C713,'Policy Characteristics'!$C:$C,0))),"",INDEX('Policy Characteristics'!D:D,MATCH($C713,'Policy Characteristics'!$C:$C,0)))</f>
        <v>Electrification</v>
      </c>
      <c r="K713" s="254" t="str">
        <f>IF(ISBLANK(INDEX('Policy Characteristics'!E:E,MATCH($C713,'Policy Characteristics'!$C:$C,0))),"",INDEX('Policy Characteristics'!E:E,MATCH($C713,'Policy Characteristics'!$C:$C,0)))</f>
        <v>indst shift to electricity</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of fuel shifted</v>
      </c>
      <c r="P713" s="254"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54" t="str">
        <f>IF(ISBLANK(INDEX('Policy Characteristics'!K:K,MATCH($C713,'Policy Characteristics'!$C:$C,0))),"",INDEX('Policy Characteristics'!K:K,MATCH($C713,'Policy Characteristics'!$C:$C,0)))</f>
        <v>industry-ag-main.html#fuel-switching</v>
      </c>
      <c r="R713" s="254" t="str">
        <f>IF(ISBLANK(INDEX('Policy Characteristics'!L:L,MATCH($C713,'Policy Characteristics'!$C:$C,0))),"",INDEX('Policy Characteristics'!L:L,MATCH($C713,'Policy Characteristics'!$C:$C,0)))</f>
        <v>industry-elec-and-hydrogen.html</v>
      </c>
    </row>
    <row r="714" spans="1:18" x14ac:dyDescent="0.3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Electrification</v>
      </c>
      <c r="C714" s="254" t="str">
        <f t="shared" si="37"/>
        <v>Fraction of Eligible Industrial Energy Use Shifted to Electricity</v>
      </c>
      <c r="D714" s="6" t="s">
        <v>3061</v>
      </c>
      <c r="E714" s="1" t="s">
        <v>3499</v>
      </c>
      <c r="F714" t="s">
        <v>3025</v>
      </c>
      <c r="G714" s="45" t="s">
        <v>3506</v>
      </c>
      <c r="H714" s="43">
        <v>1890</v>
      </c>
      <c r="I714" s="324" t="s">
        <v>43</v>
      </c>
      <c r="J714" s="255" t="str">
        <f>IF(ISBLANK(INDEX('Policy Characteristics'!D:D,MATCH($C714,'Policy Characteristics'!$C:$C,0))),"",INDEX('Policy Characteristics'!D:D,MATCH($C714,'Policy Characteristics'!$C:$C,0)))</f>
        <v>Electrification</v>
      </c>
      <c r="K714" s="254" t="str">
        <f>IF(ISBLANK(INDEX('Policy Characteristics'!E:E,MATCH($C714,'Policy Characteristics'!$C:$C,0))),"",INDEX('Policy Characteristics'!E:E,MATCH($C714,'Policy Characteristics'!$C:$C,0)))</f>
        <v>indst shift to electricity</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of fuel shifted</v>
      </c>
      <c r="P714" s="254"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54" t="str">
        <f>IF(ISBLANK(INDEX('Policy Characteristics'!K:K,MATCH($C714,'Policy Characteristics'!$C:$C,0))),"",INDEX('Policy Characteristics'!K:K,MATCH($C714,'Policy Characteristics'!$C:$C,0)))</f>
        <v>industry-ag-main.html#fuel-switching</v>
      </c>
      <c r="R714" s="254" t="str">
        <f>IF(ISBLANK(INDEX('Policy Characteristics'!L:L,MATCH($C714,'Policy Characteristics'!$C:$C,0))),"",INDEX('Policy Characteristics'!L:L,MATCH($C714,'Policy Characteristics'!$C:$C,0)))</f>
        <v>industry-elec-and-hydrogen.html</v>
      </c>
    </row>
    <row r="715" spans="1:18" x14ac:dyDescent="0.3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Electrification</v>
      </c>
      <c r="C715" s="254" t="str">
        <f t="shared" si="37"/>
        <v>Fraction of Eligible Industrial Energy Use Shifted to Electricity</v>
      </c>
      <c r="D715" s="6" t="s">
        <v>3061</v>
      </c>
      <c r="E715" s="1" t="s">
        <v>3500</v>
      </c>
      <c r="F715" t="s">
        <v>3025</v>
      </c>
      <c r="G715" s="45" t="s">
        <v>3507</v>
      </c>
      <c r="H715" s="43">
        <v>1891</v>
      </c>
      <c r="I715" s="324" t="s">
        <v>43</v>
      </c>
      <c r="J715" s="255" t="str">
        <f>IF(ISBLANK(INDEX('Policy Characteristics'!D:D,MATCH($C715,'Policy Characteristics'!$C:$C,0))),"",INDEX('Policy Characteristics'!D:D,MATCH($C715,'Policy Characteristics'!$C:$C,0)))</f>
        <v>Electrification</v>
      </c>
      <c r="K715" s="254" t="str">
        <f>IF(ISBLANK(INDEX('Policy Characteristics'!E:E,MATCH($C715,'Policy Characteristics'!$C:$C,0))),"",INDEX('Policy Characteristics'!E:E,MATCH($C715,'Policy Characteristics'!$C:$C,0)))</f>
        <v>indst shift to electricity</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of fuel shifted</v>
      </c>
      <c r="P715" s="254"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54" t="str">
        <f>IF(ISBLANK(INDEX('Policy Characteristics'!K:K,MATCH($C715,'Policy Characteristics'!$C:$C,0))),"",INDEX('Policy Characteristics'!K:K,MATCH($C715,'Policy Characteristics'!$C:$C,0)))</f>
        <v>industry-ag-main.html#fuel-switching</v>
      </c>
      <c r="R715" s="254" t="str">
        <f>IF(ISBLANK(INDEX('Policy Characteristics'!L:L,MATCH($C715,'Policy Characteristics'!$C:$C,0))),"",INDEX('Policy Characteristics'!L:L,MATCH($C715,'Policy Characteristics'!$C:$C,0)))</f>
        <v>industry-elec-and-hydrogen.html</v>
      </c>
    </row>
    <row r="716" spans="1:18" x14ac:dyDescent="0.3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Electrification</v>
      </c>
      <c r="C716" s="254" t="str">
        <f t="shared" si="37"/>
        <v>Fraction of Eligible Industrial Energy Use Shifted to Electricity</v>
      </c>
      <c r="D716" s="6" t="s">
        <v>3061</v>
      </c>
      <c r="E716" s="1" t="s">
        <v>3501</v>
      </c>
      <c r="F716" t="s">
        <v>3025</v>
      </c>
      <c r="G716" s="45" t="s">
        <v>3508</v>
      </c>
      <c r="H716" s="43">
        <v>1892</v>
      </c>
      <c r="I716" s="324" t="s">
        <v>43</v>
      </c>
      <c r="J716" s="255" t="str">
        <f>IF(ISBLANK(INDEX('Policy Characteristics'!D:D,MATCH($C716,'Policy Characteristics'!$C:$C,0))),"",INDEX('Policy Characteristics'!D:D,MATCH($C716,'Policy Characteristics'!$C:$C,0)))</f>
        <v>Electrification</v>
      </c>
      <c r="K716" s="254" t="str">
        <f>IF(ISBLANK(INDEX('Policy Characteristics'!E:E,MATCH($C716,'Policy Characteristics'!$C:$C,0))),"",INDEX('Policy Characteristics'!E:E,MATCH($C716,'Policy Characteristics'!$C:$C,0)))</f>
        <v>indst shift to electricity</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of fuel shifted</v>
      </c>
      <c r="P716" s="254"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54" t="str">
        <f>IF(ISBLANK(INDEX('Policy Characteristics'!K:K,MATCH($C716,'Policy Characteristics'!$C:$C,0))),"",INDEX('Policy Characteristics'!K:K,MATCH($C716,'Policy Characteristics'!$C:$C,0)))</f>
        <v>industry-ag-main.html#fuel-switching</v>
      </c>
      <c r="R716" s="254" t="str">
        <f>IF(ISBLANK(INDEX('Policy Characteristics'!L:L,MATCH($C716,'Policy Characteristics'!$C:$C,0))),"",INDEX('Policy Characteristics'!L:L,MATCH($C716,'Policy Characteristics'!$C:$C,0)))</f>
        <v>industry-elec-and-hydrogen.html</v>
      </c>
    </row>
    <row r="717" spans="1:18" x14ac:dyDescent="0.3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Electrification</v>
      </c>
      <c r="C717" s="254" t="str">
        <f t="shared" si="37"/>
        <v>Fraction of Eligible Industrial Energy Use Shifted to Electricity</v>
      </c>
      <c r="D717" s="6" t="s">
        <v>3061</v>
      </c>
      <c r="E717" s="1" t="s">
        <v>3502</v>
      </c>
      <c r="F717" t="s">
        <v>3025</v>
      </c>
      <c r="G717" s="45" t="s">
        <v>3509</v>
      </c>
      <c r="H717" s="43">
        <v>1893</v>
      </c>
      <c r="I717" s="324" t="s">
        <v>43</v>
      </c>
      <c r="J717" s="255" t="str">
        <f>IF(ISBLANK(INDEX('Policy Characteristics'!D:D,MATCH($C717,'Policy Characteristics'!$C:$C,0))),"",INDEX('Policy Characteristics'!D:D,MATCH($C717,'Policy Characteristics'!$C:$C,0)))</f>
        <v>Electrification</v>
      </c>
      <c r="K717" s="254" t="str">
        <f>IF(ISBLANK(INDEX('Policy Characteristics'!E:E,MATCH($C717,'Policy Characteristics'!$C:$C,0))),"",INDEX('Policy Characteristics'!E:E,MATCH($C717,'Policy Characteristics'!$C:$C,0)))</f>
        <v>indst shift to electricity</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of fuel shifted</v>
      </c>
      <c r="P717" s="254"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54" t="str">
        <f>IF(ISBLANK(INDEX('Policy Characteristics'!K:K,MATCH($C717,'Policy Characteristics'!$C:$C,0))),"",INDEX('Policy Characteristics'!K:K,MATCH($C717,'Policy Characteristics'!$C:$C,0)))</f>
        <v>industry-ag-main.html#fuel-switching</v>
      </c>
      <c r="R717" s="254" t="str">
        <f>IF(ISBLANK(INDEX('Policy Characteristics'!L:L,MATCH($C717,'Policy Characteristics'!$C:$C,0))),"",INDEX('Policy Characteristics'!L:L,MATCH($C717,'Policy Characteristics'!$C:$C,0)))</f>
        <v>industry-elec-and-hydrogen.html</v>
      </c>
    </row>
    <row r="718" spans="1:18" x14ac:dyDescent="0.3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Electrification</v>
      </c>
      <c r="C718" s="254" t="str">
        <f t="shared" si="37"/>
        <v>Fraction of Eligible Industrial Energy Use Shifted to Electricity</v>
      </c>
      <c r="D718" s="6" t="s">
        <v>3061</v>
      </c>
      <c r="E718" s="1" t="s">
        <v>3503</v>
      </c>
      <c r="F718" t="s">
        <v>3025</v>
      </c>
      <c r="G718" s="45" t="s">
        <v>3510</v>
      </c>
      <c r="H718" s="43">
        <v>1894</v>
      </c>
      <c r="I718" s="324" t="s">
        <v>43</v>
      </c>
      <c r="J718" s="255" t="str">
        <f>IF(ISBLANK(INDEX('Policy Characteristics'!D:D,MATCH($C718,'Policy Characteristics'!$C:$C,0))),"",INDEX('Policy Characteristics'!D:D,MATCH($C718,'Policy Characteristics'!$C:$C,0)))</f>
        <v>Electrification</v>
      </c>
      <c r="K718" s="254" t="str">
        <f>IF(ISBLANK(INDEX('Policy Characteristics'!E:E,MATCH($C718,'Policy Characteristics'!$C:$C,0))),"",INDEX('Policy Characteristics'!E:E,MATCH($C718,'Policy Characteristics'!$C:$C,0)))</f>
        <v>indst shift to electricity</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of fuel shifted</v>
      </c>
      <c r="P718" s="254"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54" t="str">
        <f>IF(ISBLANK(INDEX('Policy Characteristics'!K:K,MATCH($C718,'Policy Characteristics'!$C:$C,0))),"",INDEX('Policy Characteristics'!K:K,MATCH($C718,'Policy Characteristics'!$C:$C,0)))</f>
        <v>industry-ag-main.html#fuel-switching</v>
      </c>
      <c r="R718" s="254" t="str">
        <f>IF(ISBLANK(INDEX('Policy Characteristics'!L:L,MATCH($C718,'Policy Characteristics'!$C:$C,0))),"",INDEX('Policy Characteristics'!L:L,MATCH($C718,'Policy Characteristics'!$C:$C,0)))</f>
        <v>industry-elec-and-hydrogen.html</v>
      </c>
    </row>
    <row r="719" spans="1:18" x14ac:dyDescent="0.3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Electrification</v>
      </c>
      <c r="C719" s="254" t="str">
        <f t="shared" si="37"/>
        <v>Fraction of Eligible Industrial Energy Use Shifted to Electricity</v>
      </c>
      <c r="D719" s="6" t="s">
        <v>3061</v>
      </c>
      <c r="E719" s="1" t="s">
        <v>3504</v>
      </c>
      <c r="F719" t="s">
        <v>3025</v>
      </c>
      <c r="G719" s="45" t="s">
        <v>3511</v>
      </c>
      <c r="H719" s="43">
        <v>1895</v>
      </c>
      <c r="I719" s="324" t="s">
        <v>43</v>
      </c>
      <c r="J719" s="255" t="str">
        <f>IF(ISBLANK(INDEX('Policy Characteristics'!D:D,MATCH($C719,'Policy Characteristics'!$C:$C,0))),"",INDEX('Policy Characteristics'!D:D,MATCH($C719,'Policy Characteristics'!$C:$C,0)))</f>
        <v>Electrification</v>
      </c>
      <c r="K719" s="254" t="str">
        <f>IF(ISBLANK(INDEX('Policy Characteristics'!E:E,MATCH($C719,'Policy Characteristics'!$C:$C,0))),"",INDEX('Policy Characteristics'!E:E,MATCH($C719,'Policy Characteristics'!$C:$C,0)))</f>
        <v>indst shift to electricity</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of fuel shifted</v>
      </c>
      <c r="P719" s="254"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54" t="str">
        <f>IF(ISBLANK(INDEX('Policy Characteristics'!K:K,MATCH($C719,'Policy Characteristics'!$C:$C,0))),"",INDEX('Policy Characteristics'!K:K,MATCH($C719,'Policy Characteristics'!$C:$C,0)))</f>
        <v>industry-ag-main.html#fuel-switching</v>
      </c>
      <c r="R719" s="254" t="str">
        <f>IF(ISBLANK(INDEX('Policy Characteristics'!L:L,MATCH($C719,'Policy Characteristics'!$C:$C,0))),"",INDEX('Policy Characteristics'!L:L,MATCH($C719,'Policy Characteristics'!$C:$C,0)))</f>
        <v>industry-elec-and-hydrogen.html</v>
      </c>
    </row>
    <row r="720" spans="1:18" x14ac:dyDescent="0.3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Electrification</v>
      </c>
      <c r="C720" s="254" t="str">
        <f t="shared" si="37"/>
        <v>Fraction of Eligible Industrial Energy Use Shifted to Electricity</v>
      </c>
      <c r="D720" s="6" t="s">
        <v>3061</v>
      </c>
      <c r="E720" s="1" t="s">
        <v>3505</v>
      </c>
      <c r="F720" t="s">
        <v>3025</v>
      </c>
      <c r="G720" s="45" t="s">
        <v>3512</v>
      </c>
      <c r="H720" s="43">
        <v>1896</v>
      </c>
      <c r="I720" s="324" t="s">
        <v>43</v>
      </c>
      <c r="J720" s="255" t="str">
        <f>IF(ISBLANK(INDEX('Policy Characteristics'!D:D,MATCH($C720,'Policy Characteristics'!$C:$C,0))),"",INDEX('Policy Characteristics'!D:D,MATCH($C720,'Policy Characteristics'!$C:$C,0)))</f>
        <v>Electrification</v>
      </c>
      <c r="K720" s="254" t="str">
        <f>IF(ISBLANK(INDEX('Policy Characteristics'!E:E,MATCH($C720,'Policy Characteristics'!$C:$C,0))),"",INDEX('Policy Characteristics'!E:E,MATCH($C720,'Policy Characteristics'!$C:$C,0)))</f>
        <v>indst shift to electricity</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of fuel shifted</v>
      </c>
      <c r="P720" s="254"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54" t="str">
        <f>IF(ISBLANK(INDEX('Policy Characteristics'!K:K,MATCH($C720,'Policy Characteristics'!$C:$C,0))),"",INDEX('Policy Characteristics'!K:K,MATCH($C720,'Policy Characteristics'!$C:$C,0)))</f>
        <v>industry-ag-main.html#fuel-switching</v>
      </c>
      <c r="R720" s="254" t="str">
        <f>IF(ISBLANK(INDEX('Policy Characteristics'!L:L,MATCH($C720,'Policy Characteristics'!$C:$C,0))),"",INDEX('Policy Characteristics'!L:L,MATCH($C720,'Policy Characteristics'!$C:$C,0)))</f>
        <v>industry-elec-and-hydrogen.html</v>
      </c>
    </row>
    <row r="721" spans="1:18" x14ac:dyDescent="0.3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Electrification</v>
      </c>
      <c r="C721" s="254" t="str">
        <f t="shared" si="37"/>
        <v>Fraction of Eligible Industrial Energy Use Shifted to Electricity</v>
      </c>
      <c r="D721" s="6" t="s">
        <v>3061</v>
      </c>
      <c r="E721" s="1" t="s">
        <v>3648</v>
      </c>
      <c r="F721" t="s">
        <v>3025</v>
      </c>
      <c r="G721" s="45" t="s">
        <v>3648</v>
      </c>
      <c r="H721" s="43">
        <v>1897</v>
      </c>
      <c r="I721" s="324" t="s">
        <v>43</v>
      </c>
      <c r="J721" s="255" t="str">
        <f>IF(ISBLANK(INDEX('Policy Characteristics'!D:D,MATCH($C721,'Policy Characteristics'!$C:$C,0))),"",INDEX('Policy Characteristics'!D:D,MATCH($C721,'Policy Characteristics'!$C:$C,0)))</f>
        <v>Electrification</v>
      </c>
      <c r="K721" s="254" t="str">
        <f>IF(ISBLANK(INDEX('Policy Characteristics'!E:E,MATCH($C721,'Policy Characteristics'!$C:$C,0))),"",INDEX('Policy Characteristics'!E:E,MATCH($C721,'Policy Characteristics'!$C:$C,0)))</f>
        <v>indst shift to electricity</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of fuel shifted</v>
      </c>
      <c r="P721" s="254"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54" t="str">
        <f>IF(ISBLANK(INDEX('Policy Characteristics'!K:K,MATCH($C721,'Policy Characteristics'!$C:$C,0))),"",INDEX('Policy Characteristics'!K:K,MATCH($C721,'Policy Characteristics'!$C:$C,0)))</f>
        <v>industry-ag-main.html#fuel-switching</v>
      </c>
      <c r="R721" s="254" t="str">
        <f>IF(ISBLANK(INDEX('Policy Characteristics'!L:L,MATCH($C721,'Policy Characteristics'!$C:$C,0))),"",INDEX('Policy Characteristics'!L:L,MATCH($C721,'Policy Characteristics'!$C:$C,0)))</f>
        <v>industry-elec-and-hydrogen.html</v>
      </c>
    </row>
    <row r="722" spans="1:18" x14ac:dyDescent="0.3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Electrification</v>
      </c>
      <c r="C722" s="254" t="str">
        <f t="shared" si="37"/>
        <v>Fraction of Eligible Industrial Energy Use Shifted to Electricity</v>
      </c>
      <c r="D722" s="6" t="s">
        <v>3062</v>
      </c>
      <c r="E722" s="1" t="s">
        <v>3499</v>
      </c>
      <c r="F722" t="s">
        <v>3026</v>
      </c>
      <c r="G722" s="45" t="s">
        <v>3506</v>
      </c>
      <c r="H722" s="43">
        <v>1898</v>
      </c>
      <c r="I722" s="324" t="s">
        <v>43</v>
      </c>
      <c r="J722" s="255" t="str">
        <f>IF(ISBLANK(INDEX('Policy Characteristics'!D:D,MATCH($C722,'Policy Characteristics'!$C:$C,0))),"",INDEX('Policy Characteristics'!D:D,MATCH($C722,'Policy Characteristics'!$C:$C,0)))</f>
        <v>Electrification</v>
      </c>
      <c r="K722" s="254" t="str">
        <f>IF(ISBLANK(INDEX('Policy Characteristics'!E:E,MATCH($C722,'Policy Characteristics'!$C:$C,0))),"",INDEX('Policy Characteristics'!E:E,MATCH($C722,'Policy Characteristics'!$C:$C,0)))</f>
        <v>indst shift to electricity</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of fuel shifted</v>
      </c>
      <c r="P722" s="254"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54" t="str">
        <f>IF(ISBLANK(INDEX('Policy Characteristics'!K:K,MATCH($C722,'Policy Characteristics'!$C:$C,0))),"",INDEX('Policy Characteristics'!K:K,MATCH($C722,'Policy Characteristics'!$C:$C,0)))</f>
        <v>industry-ag-main.html#fuel-switching</v>
      </c>
      <c r="R722" s="254" t="str">
        <f>IF(ISBLANK(INDEX('Policy Characteristics'!L:L,MATCH($C722,'Policy Characteristics'!$C:$C,0))),"",INDEX('Policy Characteristics'!L:L,MATCH($C722,'Policy Characteristics'!$C:$C,0)))</f>
        <v>industry-elec-and-hydrogen.html</v>
      </c>
    </row>
    <row r="723" spans="1:18" x14ac:dyDescent="0.3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Electrification</v>
      </c>
      <c r="C723" s="254" t="str">
        <f t="shared" ref="C723:C774" si="38">C$658</f>
        <v>Fraction of Eligible Industrial Energy Use Shifted to Electricity</v>
      </c>
      <c r="D723" s="6" t="s">
        <v>3062</v>
      </c>
      <c r="E723" s="1" t="s">
        <v>3500</v>
      </c>
      <c r="F723" t="s">
        <v>3026</v>
      </c>
      <c r="G723" s="45" t="s">
        <v>3507</v>
      </c>
      <c r="H723" s="43">
        <v>1899</v>
      </c>
      <c r="I723" s="324" t="s">
        <v>43</v>
      </c>
      <c r="J723" s="255" t="str">
        <f>IF(ISBLANK(INDEX('Policy Characteristics'!D:D,MATCH($C723,'Policy Characteristics'!$C:$C,0))),"",INDEX('Policy Characteristics'!D:D,MATCH($C723,'Policy Characteristics'!$C:$C,0)))</f>
        <v>Electrification</v>
      </c>
      <c r="K723" s="254" t="str">
        <f>IF(ISBLANK(INDEX('Policy Characteristics'!E:E,MATCH($C723,'Policy Characteristics'!$C:$C,0))),"",INDEX('Policy Characteristics'!E:E,MATCH($C723,'Policy Characteristics'!$C:$C,0)))</f>
        <v>indst shift to electricity</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of fuel shifted</v>
      </c>
      <c r="P723" s="254"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54" t="str">
        <f>IF(ISBLANK(INDEX('Policy Characteristics'!K:K,MATCH($C723,'Policy Characteristics'!$C:$C,0))),"",INDEX('Policy Characteristics'!K:K,MATCH($C723,'Policy Characteristics'!$C:$C,0)))</f>
        <v>industry-ag-main.html#fuel-switching</v>
      </c>
      <c r="R723" s="254" t="str">
        <f>IF(ISBLANK(INDEX('Policy Characteristics'!L:L,MATCH($C723,'Policy Characteristics'!$C:$C,0))),"",INDEX('Policy Characteristics'!L:L,MATCH($C723,'Policy Characteristics'!$C:$C,0)))</f>
        <v>industry-elec-and-hydrogen.html</v>
      </c>
    </row>
    <row r="724" spans="1:18" x14ac:dyDescent="0.3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Electrification</v>
      </c>
      <c r="C724" s="254" t="str">
        <f t="shared" si="38"/>
        <v>Fraction of Eligible Industrial Energy Use Shifted to Electricity</v>
      </c>
      <c r="D724" s="6" t="s">
        <v>3062</v>
      </c>
      <c r="E724" s="1" t="s">
        <v>3501</v>
      </c>
      <c r="F724" t="s">
        <v>3026</v>
      </c>
      <c r="G724" s="45" t="s">
        <v>3508</v>
      </c>
      <c r="H724" s="43">
        <v>1900</v>
      </c>
      <c r="I724" s="324" t="s">
        <v>43</v>
      </c>
      <c r="J724" s="255" t="str">
        <f>IF(ISBLANK(INDEX('Policy Characteristics'!D:D,MATCH($C724,'Policy Characteristics'!$C:$C,0))),"",INDEX('Policy Characteristics'!D:D,MATCH($C724,'Policy Characteristics'!$C:$C,0)))</f>
        <v>Electrification</v>
      </c>
      <c r="K724" s="254" t="str">
        <f>IF(ISBLANK(INDEX('Policy Characteristics'!E:E,MATCH($C724,'Policy Characteristics'!$C:$C,0))),"",INDEX('Policy Characteristics'!E:E,MATCH($C724,'Policy Characteristics'!$C:$C,0)))</f>
        <v>indst shift to electricity</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of fuel shifted</v>
      </c>
      <c r="P724" s="254"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54" t="str">
        <f>IF(ISBLANK(INDEX('Policy Characteristics'!K:K,MATCH($C724,'Policy Characteristics'!$C:$C,0))),"",INDEX('Policy Characteristics'!K:K,MATCH($C724,'Policy Characteristics'!$C:$C,0)))</f>
        <v>industry-ag-main.html#fuel-switching</v>
      </c>
      <c r="R724" s="254" t="str">
        <f>IF(ISBLANK(INDEX('Policy Characteristics'!L:L,MATCH($C724,'Policy Characteristics'!$C:$C,0))),"",INDEX('Policy Characteristics'!L:L,MATCH($C724,'Policy Characteristics'!$C:$C,0)))</f>
        <v>industry-elec-and-hydrogen.html</v>
      </c>
    </row>
    <row r="725" spans="1:18" x14ac:dyDescent="0.3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Electrification</v>
      </c>
      <c r="C725" s="254" t="str">
        <f t="shared" si="38"/>
        <v>Fraction of Eligible Industrial Energy Use Shifted to Electricity</v>
      </c>
      <c r="D725" s="6" t="s">
        <v>3062</v>
      </c>
      <c r="E725" s="1" t="s">
        <v>3502</v>
      </c>
      <c r="F725" t="s">
        <v>3026</v>
      </c>
      <c r="G725" s="45" t="s">
        <v>3509</v>
      </c>
      <c r="H725" s="43">
        <v>1901</v>
      </c>
      <c r="I725" s="324" t="s">
        <v>43</v>
      </c>
      <c r="J725" s="255" t="str">
        <f>IF(ISBLANK(INDEX('Policy Characteristics'!D:D,MATCH($C725,'Policy Characteristics'!$C:$C,0))),"",INDEX('Policy Characteristics'!D:D,MATCH($C725,'Policy Characteristics'!$C:$C,0)))</f>
        <v>Electrification</v>
      </c>
      <c r="K725" s="254" t="str">
        <f>IF(ISBLANK(INDEX('Policy Characteristics'!E:E,MATCH($C725,'Policy Characteristics'!$C:$C,0))),"",INDEX('Policy Characteristics'!E:E,MATCH($C725,'Policy Characteristics'!$C:$C,0)))</f>
        <v>indst shift to electricity</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of fuel shifted</v>
      </c>
      <c r="P725" s="254"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54" t="str">
        <f>IF(ISBLANK(INDEX('Policy Characteristics'!K:K,MATCH($C725,'Policy Characteristics'!$C:$C,0))),"",INDEX('Policy Characteristics'!K:K,MATCH($C725,'Policy Characteristics'!$C:$C,0)))</f>
        <v>industry-ag-main.html#fuel-switching</v>
      </c>
      <c r="R725" s="254" t="str">
        <f>IF(ISBLANK(INDEX('Policy Characteristics'!L:L,MATCH($C725,'Policy Characteristics'!$C:$C,0))),"",INDEX('Policy Characteristics'!L:L,MATCH($C725,'Policy Characteristics'!$C:$C,0)))</f>
        <v>industry-elec-and-hydrogen.html</v>
      </c>
    </row>
    <row r="726" spans="1:18" x14ac:dyDescent="0.3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Electrification</v>
      </c>
      <c r="C726" s="254" t="str">
        <f t="shared" si="38"/>
        <v>Fraction of Eligible Industrial Energy Use Shifted to Electricity</v>
      </c>
      <c r="D726" s="6" t="s">
        <v>3062</v>
      </c>
      <c r="E726" s="1" t="s">
        <v>3503</v>
      </c>
      <c r="F726" t="s">
        <v>3026</v>
      </c>
      <c r="G726" s="45" t="s">
        <v>3510</v>
      </c>
      <c r="H726" s="43">
        <v>1902</v>
      </c>
      <c r="I726" s="324" t="s">
        <v>43</v>
      </c>
      <c r="J726" s="255" t="str">
        <f>IF(ISBLANK(INDEX('Policy Characteristics'!D:D,MATCH($C726,'Policy Characteristics'!$C:$C,0))),"",INDEX('Policy Characteristics'!D:D,MATCH($C726,'Policy Characteristics'!$C:$C,0)))</f>
        <v>Electrification</v>
      </c>
      <c r="K726" s="254" t="str">
        <f>IF(ISBLANK(INDEX('Policy Characteristics'!E:E,MATCH($C726,'Policy Characteristics'!$C:$C,0))),"",INDEX('Policy Characteristics'!E:E,MATCH($C726,'Policy Characteristics'!$C:$C,0)))</f>
        <v>indst shift to electricity</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of fuel shifted</v>
      </c>
      <c r="P726" s="254"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54" t="str">
        <f>IF(ISBLANK(INDEX('Policy Characteristics'!K:K,MATCH($C726,'Policy Characteristics'!$C:$C,0))),"",INDEX('Policy Characteristics'!K:K,MATCH($C726,'Policy Characteristics'!$C:$C,0)))</f>
        <v>industry-ag-main.html#fuel-switching</v>
      </c>
      <c r="R726" s="254" t="str">
        <f>IF(ISBLANK(INDEX('Policy Characteristics'!L:L,MATCH($C726,'Policy Characteristics'!$C:$C,0))),"",INDEX('Policy Characteristics'!L:L,MATCH($C726,'Policy Characteristics'!$C:$C,0)))</f>
        <v>industry-elec-and-hydrogen.html</v>
      </c>
    </row>
    <row r="727" spans="1:18" x14ac:dyDescent="0.3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Electrification</v>
      </c>
      <c r="C727" s="254" t="str">
        <f t="shared" si="38"/>
        <v>Fraction of Eligible Industrial Energy Use Shifted to Electricity</v>
      </c>
      <c r="D727" s="6" t="s">
        <v>3062</v>
      </c>
      <c r="E727" s="1" t="s">
        <v>3504</v>
      </c>
      <c r="F727" t="s">
        <v>3026</v>
      </c>
      <c r="G727" s="45" t="s">
        <v>3511</v>
      </c>
      <c r="H727" s="43">
        <v>1903</v>
      </c>
      <c r="I727" s="324" t="s">
        <v>43</v>
      </c>
      <c r="J727" s="255" t="str">
        <f>IF(ISBLANK(INDEX('Policy Characteristics'!D:D,MATCH($C727,'Policy Characteristics'!$C:$C,0))),"",INDEX('Policy Characteristics'!D:D,MATCH($C727,'Policy Characteristics'!$C:$C,0)))</f>
        <v>Electrification</v>
      </c>
      <c r="K727" s="254" t="str">
        <f>IF(ISBLANK(INDEX('Policy Characteristics'!E:E,MATCH($C727,'Policy Characteristics'!$C:$C,0))),"",INDEX('Policy Characteristics'!E:E,MATCH($C727,'Policy Characteristics'!$C:$C,0)))</f>
        <v>indst shift to electricity</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of fuel shifted</v>
      </c>
      <c r="P727" s="254"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54" t="str">
        <f>IF(ISBLANK(INDEX('Policy Characteristics'!K:K,MATCH($C727,'Policy Characteristics'!$C:$C,0))),"",INDEX('Policy Characteristics'!K:K,MATCH($C727,'Policy Characteristics'!$C:$C,0)))</f>
        <v>industry-ag-main.html#fuel-switching</v>
      </c>
      <c r="R727" s="254" t="str">
        <f>IF(ISBLANK(INDEX('Policy Characteristics'!L:L,MATCH($C727,'Policy Characteristics'!$C:$C,0))),"",INDEX('Policy Characteristics'!L:L,MATCH($C727,'Policy Characteristics'!$C:$C,0)))</f>
        <v>industry-elec-and-hydrogen.html</v>
      </c>
    </row>
    <row r="728" spans="1:18" x14ac:dyDescent="0.3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Electrification</v>
      </c>
      <c r="C728" s="254" t="str">
        <f t="shared" si="38"/>
        <v>Fraction of Eligible Industrial Energy Use Shifted to Electricity</v>
      </c>
      <c r="D728" s="6" t="s">
        <v>3062</v>
      </c>
      <c r="E728" s="1" t="s">
        <v>3505</v>
      </c>
      <c r="F728" t="s">
        <v>3026</v>
      </c>
      <c r="G728" s="45" t="s">
        <v>3512</v>
      </c>
      <c r="H728" s="43">
        <v>1904</v>
      </c>
      <c r="I728" s="324" t="s">
        <v>43</v>
      </c>
      <c r="J728" s="255" t="str">
        <f>IF(ISBLANK(INDEX('Policy Characteristics'!D:D,MATCH($C728,'Policy Characteristics'!$C:$C,0))),"",INDEX('Policy Characteristics'!D:D,MATCH($C728,'Policy Characteristics'!$C:$C,0)))</f>
        <v>Electrification</v>
      </c>
      <c r="K728" s="254" t="str">
        <f>IF(ISBLANK(INDEX('Policy Characteristics'!E:E,MATCH($C728,'Policy Characteristics'!$C:$C,0))),"",INDEX('Policy Characteristics'!E:E,MATCH($C728,'Policy Characteristics'!$C:$C,0)))</f>
        <v>indst shift to electricity</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of fuel shifted</v>
      </c>
      <c r="P728" s="254"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54" t="str">
        <f>IF(ISBLANK(INDEX('Policy Characteristics'!K:K,MATCH($C728,'Policy Characteristics'!$C:$C,0))),"",INDEX('Policy Characteristics'!K:K,MATCH($C728,'Policy Characteristics'!$C:$C,0)))</f>
        <v>industry-ag-main.html#fuel-switching</v>
      </c>
      <c r="R728" s="254" t="str">
        <f>IF(ISBLANK(INDEX('Policy Characteristics'!L:L,MATCH($C728,'Policy Characteristics'!$C:$C,0))),"",INDEX('Policy Characteristics'!L:L,MATCH($C728,'Policy Characteristics'!$C:$C,0)))</f>
        <v>industry-elec-and-hydrogen.html</v>
      </c>
    </row>
    <row r="729" spans="1:18" x14ac:dyDescent="0.3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Electrification</v>
      </c>
      <c r="C729" s="254" t="str">
        <f t="shared" si="38"/>
        <v>Fraction of Eligible Industrial Energy Use Shifted to Electricity</v>
      </c>
      <c r="D729" s="6" t="s">
        <v>3062</v>
      </c>
      <c r="E729" s="1" t="s">
        <v>3648</v>
      </c>
      <c r="F729" t="s">
        <v>3026</v>
      </c>
      <c r="G729" s="45" t="s">
        <v>3648</v>
      </c>
      <c r="H729" s="43">
        <v>1905</v>
      </c>
      <c r="I729" s="324" t="s">
        <v>43</v>
      </c>
      <c r="J729" s="255" t="str">
        <f>IF(ISBLANK(INDEX('Policy Characteristics'!D:D,MATCH($C729,'Policy Characteristics'!$C:$C,0))),"",INDEX('Policy Characteristics'!D:D,MATCH($C729,'Policy Characteristics'!$C:$C,0)))</f>
        <v>Electrification</v>
      </c>
      <c r="K729" s="254" t="str">
        <f>IF(ISBLANK(INDEX('Policy Characteristics'!E:E,MATCH($C729,'Policy Characteristics'!$C:$C,0))),"",INDEX('Policy Characteristics'!E:E,MATCH($C729,'Policy Characteristics'!$C:$C,0)))</f>
        <v>indst shift to electricity</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of fuel shifted</v>
      </c>
      <c r="P729" s="254"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54" t="str">
        <f>IF(ISBLANK(INDEX('Policy Characteristics'!K:K,MATCH($C729,'Policy Characteristics'!$C:$C,0))),"",INDEX('Policy Characteristics'!K:K,MATCH($C729,'Policy Characteristics'!$C:$C,0)))</f>
        <v>industry-ag-main.html#fuel-switching</v>
      </c>
      <c r="R729" s="254" t="str">
        <f>IF(ISBLANK(INDEX('Policy Characteristics'!L:L,MATCH($C729,'Policy Characteristics'!$C:$C,0))),"",INDEX('Policy Characteristics'!L:L,MATCH($C729,'Policy Characteristics'!$C:$C,0)))</f>
        <v>industry-elec-and-hydrogen.html</v>
      </c>
    </row>
    <row r="730" spans="1:18" x14ac:dyDescent="0.3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Electrification</v>
      </c>
      <c r="C730" s="254" t="str">
        <f t="shared" si="38"/>
        <v>Fraction of Eligible Industrial Energy Use Shifted to Electricity</v>
      </c>
      <c r="D730" s="6" t="s">
        <v>3063</v>
      </c>
      <c r="E730" s="1" t="s">
        <v>3499</v>
      </c>
      <c r="F730" t="s">
        <v>2575</v>
      </c>
      <c r="G730" s="45" t="s">
        <v>3506</v>
      </c>
      <c r="H730" s="43">
        <v>1906</v>
      </c>
      <c r="I730" s="324" t="s">
        <v>43</v>
      </c>
      <c r="J730" s="255" t="str">
        <f>IF(ISBLANK(INDEX('Policy Characteristics'!D:D,MATCH($C730,'Policy Characteristics'!$C:$C,0))),"",INDEX('Policy Characteristics'!D:D,MATCH($C730,'Policy Characteristics'!$C:$C,0)))</f>
        <v>Electrification</v>
      </c>
      <c r="K730" s="254" t="str">
        <f>IF(ISBLANK(INDEX('Policy Characteristics'!E:E,MATCH($C730,'Policy Characteristics'!$C:$C,0))),"",INDEX('Policy Characteristics'!E:E,MATCH($C730,'Policy Characteristics'!$C:$C,0)))</f>
        <v>indst shift to electricity</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of fuel shifted</v>
      </c>
      <c r="P730" s="254"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54" t="str">
        <f>IF(ISBLANK(INDEX('Policy Characteristics'!K:K,MATCH($C730,'Policy Characteristics'!$C:$C,0))),"",INDEX('Policy Characteristics'!K:K,MATCH($C730,'Policy Characteristics'!$C:$C,0)))</f>
        <v>industry-ag-main.html#fuel-switching</v>
      </c>
      <c r="R730" s="254" t="str">
        <f>IF(ISBLANK(INDEX('Policy Characteristics'!L:L,MATCH($C730,'Policy Characteristics'!$C:$C,0))),"",INDEX('Policy Characteristics'!L:L,MATCH($C730,'Policy Characteristics'!$C:$C,0)))</f>
        <v>industry-elec-and-hydrogen.html</v>
      </c>
    </row>
    <row r="731" spans="1:18" x14ac:dyDescent="0.3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Electrification</v>
      </c>
      <c r="C731" s="254" t="str">
        <f t="shared" si="38"/>
        <v>Fraction of Eligible Industrial Energy Use Shifted to Electricity</v>
      </c>
      <c r="D731" s="6" t="s">
        <v>3063</v>
      </c>
      <c r="E731" s="1" t="s">
        <v>3500</v>
      </c>
      <c r="F731" t="s">
        <v>2575</v>
      </c>
      <c r="G731" s="45" t="s">
        <v>3507</v>
      </c>
      <c r="H731" s="43">
        <v>1907</v>
      </c>
      <c r="I731" s="324" t="s">
        <v>43</v>
      </c>
      <c r="J731" s="255" t="str">
        <f>IF(ISBLANK(INDEX('Policy Characteristics'!D:D,MATCH($C731,'Policy Characteristics'!$C:$C,0))),"",INDEX('Policy Characteristics'!D:D,MATCH($C731,'Policy Characteristics'!$C:$C,0)))</f>
        <v>Electrification</v>
      </c>
      <c r="K731" s="254" t="str">
        <f>IF(ISBLANK(INDEX('Policy Characteristics'!E:E,MATCH($C731,'Policy Characteristics'!$C:$C,0))),"",INDEX('Policy Characteristics'!E:E,MATCH($C731,'Policy Characteristics'!$C:$C,0)))</f>
        <v>indst shift to electricity</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of fuel shifted</v>
      </c>
      <c r="P731" s="254"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54" t="str">
        <f>IF(ISBLANK(INDEX('Policy Characteristics'!K:K,MATCH($C731,'Policy Characteristics'!$C:$C,0))),"",INDEX('Policy Characteristics'!K:K,MATCH($C731,'Policy Characteristics'!$C:$C,0)))</f>
        <v>industry-ag-main.html#fuel-switching</v>
      </c>
      <c r="R731" s="254" t="str">
        <f>IF(ISBLANK(INDEX('Policy Characteristics'!L:L,MATCH($C731,'Policy Characteristics'!$C:$C,0))),"",INDEX('Policy Characteristics'!L:L,MATCH($C731,'Policy Characteristics'!$C:$C,0)))</f>
        <v>industry-elec-and-hydrogen.html</v>
      </c>
    </row>
    <row r="732" spans="1:18" x14ac:dyDescent="0.3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Electrification</v>
      </c>
      <c r="C732" s="254" t="str">
        <f t="shared" si="38"/>
        <v>Fraction of Eligible Industrial Energy Use Shifted to Electricity</v>
      </c>
      <c r="D732" s="6" t="s">
        <v>3063</v>
      </c>
      <c r="E732" s="1" t="s">
        <v>3501</v>
      </c>
      <c r="F732" t="s">
        <v>2575</v>
      </c>
      <c r="G732" s="45" t="s">
        <v>3508</v>
      </c>
      <c r="H732" s="43">
        <v>1908</v>
      </c>
      <c r="I732" s="324" t="s">
        <v>43</v>
      </c>
      <c r="J732" s="255" t="str">
        <f>IF(ISBLANK(INDEX('Policy Characteristics'!D:D,MATCH($C732,'Policy Characteristics'!$C:$C,0))),"",INDEX('Policy Characteristics'!D:D,MATCH($C732,'Policy Characteristics'!$C:$C,0)))</f>
        <v>Electrification</v>
      </c>
      <c r="K732" s="254" t="str">
        <f>IF(ISBLANK(INDEX('Policy Characteristics'!E:E,MATCH($C732,'Policy Characteristics'!$C:$C,0))),"",INDEX('Policy Characteristics'!E:E,MATCH($C732,'Policy Characteristics'!$C:$C,0)))</f>
        <v>indst shift to electricity</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of fuel shifted</v>
      </c>
      <c r="P732" s="254"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54" t="str">
        <f>IF(ISBLANK(INDEX('Policy Characteristics'!K:K,MATCH($C732,'Policy Characteristics'!$C:$C,0))),"",INDEX('Policy Characteristics'!K:K,MATCH($C732,'Policy Characteristics'!$C:$C,0)))</f>
        <v>industry-ag-main.html#fuel-switching</v>
      </c>
      <c r="R732" s="254" t="str">
        <f>IF(ISBLANK(INDEX('Policy Characteristics'!L:L,MATCH($C732,'Policy Characteristics'!$C:$C,0))),"",INDEX('Policy Characteristics'!L:L,MATCH($C732,'Policy Characteristics'!$C:$C,0)))</f>
        <v>industry-elec-and-hydrogen.html</v>
      </c>
    </row>
    <row r="733" spans="1:18" x14ac:dyDescent="0.3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Electrification</v>
      </c>
      <c r="C733" s="254" t="str">
        <f t="shared" si="38"/>
        <v>Fraction of Eligible Industrial Energy Use Shifted to Electricity</v>
      </c>
      <c r="D733" s="6" t="s">
        <v>3063</v>
      </c>
      <c r="E733" s="1" t="s">
        <v>3502</v>
      </c>
      <c r="F733" t="s">
        <v>2575</v>
      </c>
      <c r="G733" s="45" t="s">
        <v>3509</v>
      </c>
      <c r="H733" s="43">
        <v>1909</v>
      </c>
      <c r="I733" s="324" t="s">
        <v>43</v>
      </c>
      <c r="J733" s="255" t="str">
        <f>IF(ISBLANK(INDEX('Policy Characteristics'!D:D,MATCH($C733,'Policy Characteristics'!$C:$C,0))),"",INDEX('Policy Characteristics'!D:D,MATCH($C733,'Policy Characteristics'!$C:$C,0)))</f>
        <v>Electrification</v>
      </c>
      <c r="K733" s="254" t="str">
        <f>IF(ISBLANK(INDEX('Policy Characteristics'!E:E,MATCH($C733,'Policy Characteristics'!$C:$C,0))),"",INDEX('Policy Characteristics'!E:E,MATCH($C733,'Policy Characteristics'!$C:$C,0)))</f>
        <v>indst shift to electricity</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of fuel shifted</v>
      </c>
      <c r="P733" s="254"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54" t="str">
        <f>IF(ISBLANK(INDEX('Policy Characteristics'!K:K,MATCH($C733,'Policy Characteristics'!$C:$C,0))),"",INDEX('Policy Characteristics'!K:K,MATCH($C733,'Policy Characteristics'!$C:$C,0)))</f>
        <v>industry-ag-main.html#fuel-switching</v>
      </c>
      <c r="R733" s="254" t="str">
        <f>IF(ISBLANK(INDEX('Policy Characteristics'!L:L,MATCH($C733,'Policy Characteristics'!$C:$C,0))),"",INDEX('Policy Characteristics'!L:L,MATCH($C733,'Policy Characteristics'!$C:$C,0)))</f>
        <v>industry-elec-and-hydrogen.html</v>
      </c>
    </row>
    <row r="734" spans="1:18" x14ac:dyDescent="0.3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Electrification</v>
      </c>
      <c r="C734" s="254" t="str">
        <f t="shared" si="38"/>
        <v>Fraction of Eligible Industrial Energy Use Shifted to Electricity</v>
      </c>
      <c r="D734" s="6" t="s">
        <v>3063</v>
      </c>
      <c r="E734" s="1" t="s">
        <v>3503</v>
      </c>
      <c r="F734" t="s">
        <v>2575</v>
      </c>
      <c r="G734" s="45" t="s">
        <v>3510</v>
      </c>
      <c r="H734" s="43">
        <v>1910</v>
      </c>
      <c r="I734" s="324" t="s">
        <v>43</v>
      </c>
      <c r="J734" s="255" t="str">
        <f>IF(ISBLANK(INDEX('Policy Characteristics'!D:D,MATCH($C734,'Policy Characteristics'!$C:$C,0))),"",INDEX('Policy Characteristics'!D:D,MATCH($C734,'Policy Characteristics'!$C:$C,0)))</f>
        <v>Electrification</v>
      </c>
      <c r="K734" s="254" t="str">
        <f>IF(ISBLANK(INDEX('Policy Characteristics'!E:E,MATCH($C734,'Policy Characteristics'!$C:$C,0))),"",INDEX('Policy Characteristics'!E:E,MATCH($C734,'Policy Characteristics'!$C:$C,0)))</f>
        <v>indst shift to electricity</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of fuel shifted</v>
      </c>
      <c r="P734" s="254"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54" t="str">
        <f>IF(ISBLANK(INDEX('Policy Characteristics'!K:K,MATCH($C734,'Policy Characteristics'!$C:$C,0))),"",INDEX('Policy Characteristics'!K:K,MATCH($C734,'Policy Characteristics'!$C:$C,0)))</f>
        <v>industry-ag-main.html#fuel-switching</v>
      </c>
      <c r="R734" s="254" t="str">
        <f>IF(ISBLANK(INDEX('Policy Characteristics'!L:L,MATCH($C734,'Policy Characteristics'!$C:$C,0))),"",INDEX('Policy Characteristics'!L:L,MATCH($C734,'Policy Characteristics'!$C:$C,0)))</f>
        <v>industry-elec-and-hydrogen.html</v>
      </c>
    </row>
    <row r="735" spans="1:18" x14ac:dyDescent="0.3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Electrification</v>
      </c>
      <c r="C735" s="254" t="str">
        <f t="shared" si="38"/>
        <v>Fraction of Eligible Industrial Energy Use Shifted to Electricity</v>
      </c>
      <c r="D735" s="6" t="s">
        <v>3063</v>
      </c>
      <c r="E735" s="1" t="s">
        <v>3504</v>
      </c>
      <c r="F735" t="s">
        <v>2575</v>
      </c>
      <c r="G735" s="45" t="s">
        <v>3511</v>
      </c>
      <c r="H735" s="43">
        <v>1911</v>
      </c>
      <c r="I735" s="324" t="s">
        <v>43</v>
      </c>
      <c r="J735" s="255" t="str">
        <f>IF(ISBLANK(INDEX('Policy Characteristics'!D:D,MATCH($C735,'Policy Characteristics'!$C:$C,0))),"",INDEX('Policy Characteristics'!D:D,MATCH($C735,'Policy Characteristics'!$C:$C,0)))</f>
        <v>Electrification</v>
      </c>
      <c r="K735" s="254" t="str">
        <f>IF(ISBLANK(INDEX('Policy Characteristics'!E:E,MATCH($C735,'Policy Characteristics'!$C:$C,0))),"",INDEX('Policy Characteristics'!E:E,MATCH($C735,'Policy Characteristics'!$C:$C,0)))</f>
        <v>indst shift to electricity</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of fuel shifted</v>
      </c>
      <c r="P735" s="254"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54" t="str">
        <f>IF(ISBLANK(INDEX('Policy Characteristics'!K:K,MATCH($C735,'Policy Characteristics'!$C:$C,0))),"",INDEX('Policy Characteristics'!K:K,MATCH($C735,'Policy Characteristics'!$C:$C,0)))</f>
        <v>industry-ag-main.html#fuel-switching</v>
      </c>
      <c r="R735" s="254" t="str">
        <f>IF(ISBLANK(INDEX('Policy Characteristics'!L:L,MATCH($C735,'Policy Characteristics'!$C:$C,0))),"",INDEX('Policy Characteristics'!L:L,MATCH($C735,'Policy Characteristics'!$C:$C,0)))</f>
        <v>industry-elec-and-hydrogen.html</v>
      </c>
    </row>
    <row r="736" spans="1:18" x14ac:dyDescent="0.3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Electrification</v>
      </c>
      <c r="C736" s="254" t="str">
        <f t="shared" si="38"/>
        <v>Fraction of Eligible Industrial Energy Use Shifted to Electricity</v>
      </c>
      <c r="D736" s="6" t="s">
        <v>3063</v>
      </c>
      <c r="E736" s="1" t="s">
        <v>3505</v>
      </c>
      <c r="F736" t="s">
        <v>2575</v>
      </c>
      <c r="G736" s="45" t="s">
        <v>3512</v>
      </c>
      <c r="H736" s="43">
        <v>1912</v>
      </c>
      <c r="I736" s="324" t="s">
        <v>43</v>
      </c>
      <c r="J736" s="255" t="str">
        <f>IF(ISBLANK(INDEX('Policy Characteristics'!D:D,MATCH($C736,'Policy Characteristics'!$C:$C,0))),"",INDEX('Policy Characteristics'!D:D,MATCH($C736,'Policy Characteristics'!$C:$C,0)))</f>
        <v>Electrification</v>
      </c>
      <c r="K736" s="254" t="str">
        <f>IF(ISBLANK(INDEX('Policy Characteristics'!E:E,MATCH($C736,'Policy Characteristics'!$C:$C,0))),"",INDEX('Policy Characteristics'!E:E,MATCH($C736,'Policy Characteristics'!$C:$C,0)))</f>
        <v>indst shift to electricity</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of fuel shifted</v>
      </c>
      <c r="P736" s="254"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54" t="str">
        <f>IF(ISBLANK(INDEX('Policy Characteristics'!K:K,MATCH($C736,'Policy Characteristics'!$C:$C,0))),"",INDEX('Policy Characteristics'!K:K,MATCH($C736,'Policy Characteristics'!$C:$C,0)))</f>
        <v>industry-ag-main.html#fuel-switching</v>
      </c>
      <c r="R736" s="254" t="str">
        <f>IF(ISBLANK(INDEX('Policy Characteristics'!L:L,MATCH($C736,'Policy Characteristics'!$C:$C,0))),"",INDEX('Policy Characteristics'!L:L,MATCH($C736,'Policy Characteristics'!$C:$C,0)))</f>
        <v>industry-elec-and-hydrogen.html</v>
      </c>
    </row>
    <row r="737" spans="1:18" x14ac:dyDescent="0.3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Electrification</v>
      </c>
      <c r="C737" s="254" t="str">
        <f t="shared" si="38"/>
        <v>Fraction of Eligible Industrial Energy Use Shifted to Electricity</v>
      </c>
      <c r="D737" s="6" t="s">
        <v>3063</v>
      </c>
      <c r="E737" s="1" t="s">
        <v>3648</v>
      </c>
      <c r="F737" t="s">
        <v>2575</v>
      </c>
      <c r="G737" s="45" t="s">
        <v>3648</v>
      </c>
      <c r="H737" s="43">
        <v>1913</v>
      </c>
      <c r="I737" s="324" t="s">
        <v>43</v>
      </c>
      <c r="J737" s="255" t="str">
        <f>IF(ISBLANK(INDEX('Policy Characteristics'!D:D,MATCH($C737,'Policy Characteristics'!$C:$C,0))),"",INDEX('Policy Characteristics'!D:D,MATCH($C737,'Policy Characteristics'!$C:$C,0)))</f>
        <v>Electrification</v>
      </c>
      <c r="K737" s="254" t="str">
        <f>IF(ISBLANK(INDEX('Policy Characteristics'!E:E,MATCH($C737,'Policy Characteristics'!$C:$C,0))),"",INDEX('Policy Characteristics'!E:E,MATCH($C737,'Policy Characteristics'!$C:$C,0)))</f>
        <v>indst shift to electricity</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of fuel shifted</v>
      </c>
      <c r="P737" s="254"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54" t="str">
        <f>IF(ISBLANK(INDEX('Policy Characteristics'!K:K,MATCH($C737,'Policy Characteristics'!$C:$C,0))),"",INDEX('Policy Characteristics'!K:K,MATCH($C737,'Policy Characteristics'!$C:$C,0)))</f>
        <v>industry-ag-main.html#fuel-switching</v>
      </c>
      <c r="R737" s="254" t="str">
        <f>IF(ISBLANK(INDEX('Policy Characteristics'!L:L,MATCH($C737,'Policy Characteristics'!$C:$C,0))),"",INDEX('Policy Characteristics'!L:L,MATCH($C737,'Policy Characteristics'!$C:$C,0)))</f>
        <v>industry-elec-and-hydrogen.html</v>
      </c>
    </row>
    <row r="738" spans="1:18" x14ac:dyDescent="0.3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Electrification</v>
      </c>
      <c r="C738" s="254" t="str">
        <f t="shared" si="38"/>
        <v>Fraction of Eligible Industrial Energy Use Shifted to Electricity</v>
      </c>
      <c r="D738" s="6" t="s">
        <v>3064</v>
      </c>
      <c r="E738" s="1" t="s">
        <v>3499</v>
      </c>
      <c r="F738" t="s">
        <v>3027</v>
      </c>
      <c r="G738" s="45" t="s">
        <v>3506</v>
      </c>
      <c r="H738" s="43">
        <v>1914</v>
      </c>
      <c r="I738" s="324" t="s">
        <v>43</v>
      </c>
      <c r="J738" s="255" t="str">
        <f>IF(ISBLANK(INDEX('Policy Characteristics'!D:D,MATCH($C738,'Policy Characteristics'!$C:$C,0))),"",INDEX('Policy Characteristics'!D:D,MATCH($C738,'Policy Characteristics'!$C:$C,0)))</f>
        <v>Electrification</v>
      </c>
      <c r="K738" s="254" t="str">
        <f>IF(ISBLANK(INDEX('Policy Characteristics'!E:E,MATCH($C738,'Policy Characteristics'!$C:$C,0))),"",INDEX('Policy Characteristics'!E:E,MATCH($C738,'Policy Characteristics'!$C:$C,0)))</f>
        <v>indst shift to electricity</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of fuel shifted</v>
      </c>
      <c r="P738" s="254"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54" t="str">
        <f>IF(ISBLANK(INDEX('Policy Characteristics'!K:K,MATCH($C738,'Policy Characteristics'!$C:$C,0))),"",INDEX('Policy Characteristics'!K:K,MATCH($C738,'Policy Characteristics'!$C:$C,0)))</f>
        <v>industry-ag-main.html#fuel-switching</v>
      </c>
      <c r="R738" s="254" t="str">
        <f>IF(ISBLANK(INDEX('Policy Characteristics'!L:L,MATCH($C738,'Policy Characteristics'!$C:$C,0))),"",INDEX('Policy Characteristics'!L:L,MATCH($C738,'Policy Characteristics'!$C:$C,0)))</f>
        <v>industry-elec-and-hydrogen.html</v>
      </c>
    </row>
    <row r="739" spans="1:18" x14ac:dyDescent="0.3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Electrification</v>
      </c>
      <c r="C739" s="254" t="str">
        <f t="shared" si="38"/>
        <v>Fraction of Eligible Industrial Energy Use Shifted to Electricity</v>
      </c>
      <c r="D739" s="6" t="s">
        <v>3064</v>
      </c>
      <c r="E739" s="1" t="s">
        <v>3500</v>
      </c>
      <c r="F739" t="s">
        <v>3027</v>
      </c>
      <c r="G739" s="45" t="s">
        <v>3507</v>
      </c>
      <c r="H739" s="43">
        <v>1915</v>
      </c>
      <c r="I739" s="324" t="s">
        <v>43</v>
      </c>
      <c r="J739" s="255" t="str">
        <f>IF(ISBLANK(INDEX('Policy Characteristics'!D:D,MATCH($C739,'Policy Characteristics'!$C:$C,0))),"",INDEX('Policy Characteristics'!D:D,MATCH($C739,'Policy Characteristics'!$C:$C,0)))</f>
        <v>Electrification</v>
      </c>
      <c r="K739" s="254" t="str">
        <f>IF(ISBLANK(INDEX('Policy Characteristics'!E:E,MATCH($C739,'Policy Characteristics'!$C:$C,0))),"",INDEX('Policy Characteristics'!E:E,MATCH($C739,'Policy Characteristics'!$C:$C,0)))</f>
        <v>indst shift to electricity</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of fuel shifted</v>
      </c>
      <c r="P739" s="254"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54" t="str">
        <f>IF(ISBLANK(INDEX('Policy Characteristics'!K:K,MATCH($C739,'Policy Characteristics'!$C:$C,0))),"",INDEX('Policy Characteristics'!K:K,MATCH($C739,'Policy Characteristics'!$C:$C,0)))</f>
        <v>industry-ag-main.html#fuel-switching</v>
      </c>
      <c r="R739" s="254" t="str">
        <f>IF(ISBLANK(INDEX('Policy Characteristics'!L:L,MATCH($C739,'Policy Characteristics'!$C:$C,0))),"",INDEX('Policy Characteristics'!L:L,MATCH($C739,'Policy Characteristics'!$C:$C,0)))</f>
        <v>industry-elec-and-hydrogen.html</v>
      </c>
    </row>
    <row r="740" spans="1:18" x14ac:dyDescent="0.3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Electrification</v>
      </c>
      <c r="C740" s="254" t="str">
        <f t="shared" si="38"/>
        <v>Fraction of Eligible Industrial Energy Use Shifted to Electricity</v>
      </c>
      <c r="D740" s="6" t="s">
        <v>3064</v>
      </c>
      <c r="E740" s="1" t="s">
        <v>3501</v>
      </c>
      <c r="F740" t="s">
        <v>3027</v>
      </c>
      <c r="G740" s="45" t="s">
        <v>3508</v>
      </c>
      <c r="H740" s="43">
        <v>1916</v>
      </c>
      <c r="I740" s="324" t="s">
        <v>43</v>
      </c>
      <c r="J740" s="255" t="str">
        <f>IF(ISBLANK(INDEX('Policy Characteristics'!D:D,MATCH($C740,'Policy Characteristics'!$C:$C,0))),"",INDEX('Policy Characteristics'!D:D,MATCH($C740,'Policy Characteristics'!$C:$C,0)))</f>
        <v>Electrification</v>
      </c>
      <c r="K740" s="254" t="str">
        <f>IF(ISBLANK(INDEX('Policy Characteristics'!E:E,MATCH($C740,'Policy Characteristics'!$C:$C,0))),"",INDEX('Policy Characteristics'!E:E,MATCH($C740,'Policy Characteristics'!$C:$C,0)))</f>
        <v>indst shift to electricity</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of fuel shifted</v>
      </c>
      <c r="P740" s="254"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54" t="str">
        <f>IF(ISBLANK(INDEX('Policy Characteristics'!K:K,MATCH($C740,'Policy Characteristics'!$C:$C,0))),"",INDEX('Policy Characteristics'!K:K,MATCH($C740,'Policy Characteristics'!$C:$C,0)))</f>
        <v>industry-ag-main.html#fuel-switching</v>
      </c>
      <c r="R740" s="254" t="str">
        <f>IF(ISBLANK(INDEX('Policy Characteristics'!L:L,MATCH($C740,'Policy Characteristics'!$C:$C,0))),"",INDEX('Policy Characteristics'!L:L,MATCH($C740,'Policy Characteristics'!$C:$C,0)))</f>
        <v>industry-elec-and-hydrogen.html</v>
      </c>
    </row>
    <row r="741" spans="1:18" x14ac:dyDescent="0.3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Electrification</v>
      </c>
      <c r="C741" s="254" t="str">
        <f t="shared" si="38"/>
        <v>Fraction of Eligible Industrial Energy Use Shifted to Electricity</v>
      </c>
      <c r="D741" s="6" t="s">
        <v>3064</v>
      </c>
      <c r="E741" s="1" t="s">
        <v>3502</v>
      </c>
      <c r="F741" t="s">
        <v>3027</v>
      </c>
      <c r="G741" s="45" t="s">
        <v>3509</v>
      </c>
      <c r="H741" s="43">
        <v>1917</v>
      </c>
      <c r="I741" s="324" t="s">
        <v>43</v>
      </c>
      <c r="J741" s="255" t="str">
        <f>IF(ISBLANK(INDEX('Policy Characteristics'!D:D,MATCH($C741,'Policy Characteristics'!$C:$C,0))),"",INDEX('Policy Characteristics'!D:D,MATCH($C741,'Policy Characteristics'!$C:$C,0)))</f>
        <v>Electrification</v>
      </c>
      <c r="K741" s="254" t="str">
        <f>IF(ISBLANK(INDEX('Policy Characteristics'!E:E,MATCH($C741,'Policy Characteristics'!$C:$C,0))),"",INDEX('Policy Characteristics'!E:E,MATCH($C741,'Policy Characteristics'!$C:$C,0)))</f>
        <v>indst shift to electricity</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of fuel shifted</v>
      </c>
      <c r="P741" s="254"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54" t="str">
        <f>IF(ISBLANK(INDEX('Policy Characteristics'!K:K,MATCH($C741,'Policy Characteristics'!$C:$C,0))),"",INDEX('Policy Characteristics'!K:K,MATCH($C741,'Policy Characteristics'!$C:$C,0)))</f>
        <v>industry-ag-main.html#fuel-switching</v>
      </c>
      <c r="R741" s="254" t="str">
        <f>IF(ISBLANK(INDEX('Policy Characteristics'!L:L,MATCH($C741,'Policy Characteristics'!$C:$C,0))),"",INDEX('Policy Characteristics'!L:L,MATCH($C741,'Policy Characteristics'!$C:$C,0)))</f>
        <v>industry-elec-and-hydrogen.html</v>
      </c>
    </row>
    <row r="742" spans="1:18" x14ac:dyDescent="0.3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Electrification</v>
      </c>
      <c r="C742" s="254" t="str">
        <f t="shared" si="38"/>
        <v>Fraction of Eligible Industrial Energy Use Shifted to Electricity</v>
      </c>
      <c r="D742" s="6" t="s">
        <v>3064</v>
      </c>
      <c r="E742" s="1" t="s">
        <v>3503</v>
      </c>
      <c r="F742" t="s">
        <v>3027</v>
      </c>
      <c r="G742" s="45" t="s">
        <v>3510</v>
      </c>
      <c r="H742" s="43">
        <v>1918</v>
      </c>
      <c r="I742" s="324" t="s">
        <v>43</v>
      </c>
      <c r="J742" s="255" t="str">
        <f>IF(ISBLANK(INDEX('Policy Characteristics'!D:D,MATCH($C742,'Policy Characteristics'!$C:$C,0))),"",INDEX('Policy Characteristics'!D:D,MATCH($C742,'Policy Characteristics'!$C:$C,0)))</f>
        <v>Electrification</v>
      </c>
      <c r="K742" s="254" t="str">
        <f>IF(ISBLANK(INDEX('Policy Characteristics'!E:E,MATCH($C742,'Policy Characteristics'!$C:$C,0))),"",INDEX('Policy Characteristics'!E:E,MATCH($C742,'Policy Characteristics'!$C:$C,0)))</f>
        <v>indst shift to electricity</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of fuel shifted</v>
      </c>
      <c r="P742" s="254"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54" t="str">
        <f>IF(ISBLANK(INDEX('Policy Characteristics'!K:K,MATCH($C742,'Policy Characteristics'!$C:$C,0))),"",INDEX('Policy Characteristics'!K:K,MATCH($C742,'Policy Characteristics'!$C:$C,0)))</f>
        <v>industry-ag-main.html#fuel-switching</v>
      </c>
      <c r="R742" s="254" t="str">
        <f>IF(ISBLANK(INDEX('Policy Characteristics'!L:L,MATCH($C742,'Policy Characteristics'!$C:$C,0))),"",INDEX('Policy Characteristics'!L:L,MATCH($C742,'Policy Characteristics'!$C:$C,0)))</f>
        <v>industry-elec-and-hydrogen.html</v>
      </c>
    </row>
    <row r="743" spans="1:18" x14ac:dyDescent="0.3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Electrification</v>
      </c>
      <c r="C743" s="254" t="str">
        <f t="shared" si="38"/>
        <v>Fraction of Eligible Industrial Energy Use Shifted to Electricity</v>
      </c>
      <c r="D743" s="6" t="s">
        <v>3064</v>
      </c>
      <c r="E743" s="1" t="s">
        <v>3504</v>
      </c>
      <c r="F743" t="s">
        <v>3027</v>
      </c>
      <c r="G743" s="45" t="s">
        <v>3511</v>
      </c>
      <c r="H743" s="43">
        <v>1919</v>
      </c>
      <c r="I743" s="324" t="s">
        <v>43</v>
      </c>
      <c r="J743" s="255" t="str">
        <f>IF(ISBLANK(INDEX('Policy Characteristics'!D:D,MATCH($C743,'Policy Characteristics'!$C:$C,0))),"",INDEX('Policy Characteristics'!D:D,MATCH($C743,'Policy Characteristics'!$C:$C,0)))</f>
        <v>Electrification</v>
      </c>
      <c r="K743" s="254" t="str">
        <f>IF(ISBLANK(INDEX('Policy Characteristics'!E:E,MATCH($C743,'Policy Characteristics'!$C:$C,0))),"",INDEX('Policy Characteristics'!E:E,MATCH($C743,'Policy Characteristics'!$C:$C,0)))</f>
        <v>indst shift to electricity</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of fuel shifted</v>
      </c>
      <c r="P743" s="254"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54" t="str">
        <f>IF(ISBLANK(INDEX('Policy Characteristics'!K:K,MATCH($C743,'Policy Characteristics'!$C:$C,0))),"",INDEX('Policy Characteristics'!K:K,MATCH($C743,'Policy Characteristics'!$C:$C,0)))</f>
        <v>industry-ag-main.html#fuel-switching</v>
      </c>
      <c r="R743" s="254" t="str">
        <f>IF(ISBLANK(INDEX('Policy Characteristics'!L:L,MATCH($C743,'Policy Characteristics'!$C:$C,0))),"",INDEX('Policy Characteristics'!L:L,MATCH($C743,'Policy Characteristics'!$C:$C,0)))</f>
        <v>industry-elec-and-hydrogen.html</v>
      </c>
    </row>
    <row r="744" spans="1:18" x14ac:dyDescent="0.3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Electrification</v>
      </c>
      <c r="C744" s="254" t="str">
        <f t="shared" si="38"/>
        <v>Fraction of Eligible Industrial Energy Use Shifted to Electricity</v>
      </c>
      <c r="D744" s="6" t="s">
        <v>3064</v>
      </c>
      <c r="E744" s="1" t="s">
        <v>3505</v>
      </c>
      <c r="F744" t="s">
        <v>3027</v>
      </c>
      <c r="G744" s="45" t="s">
        <v>3512</v>
      </c>
      <c r="H744" s="43">
        <v>1920</v>
      </c>
      <c r="I744" s="324" t="s">
        <v>43</v>
      </c>
      <c r="J744" s="255" t="str">
        <f>IF(ISBLANK(INDEX('Policy Characteristics'!D:D,MATCH($C744,'Policy Characteristics'!$C:$C,0))),"",INDEX('Policy Characteristics'!D:D,MATCH($C744,'Policy Characteristics'!$C:$C,0)))</f>
        <v>Electrification</v>
      </c>
      <c r="K744" s="254" t="str">
        <f>IF(ISBLANK(INDEX('Policy Characteristics'!E:E,MATCH($C744,'Policy Characteristics'!$C:$C,0))),"",INDEX('Policy Characteristics'!E:E,MATCH($C744,'Policy Characteristics'!$C:$C,0)))</f>
        <v>indst shift to electricity</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of fuel shifted</v>
      </c>
      <c r="P744" s="254"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54" t="str">
        <f>IF(ISBLANK(INDEX('Policy Characteristics'!K:K,MATCH($C744,'Policy Characteristics'!$C:$C,0))),"",INDEX('Policy Characteristics'!K:K,MATCH($C744,'Policy Characteristics'!$C:$C,0)))</f>
        <v>industry-ag-main.html#fuel-switching</v>
      </c>
      <c r="R744" s="254" t="str">
        <f>IF(ISBLANK(INDEX('Policy Characteristics'!L:L,MATCH($C744,'Policy Characteristics'!$C:$C,0))),"",INDEX('Policy Characteristics'!L:L,MATCH($C744,'Policy Characteristics'!$C:$C,0)))</f>
        <v>industry-elec-and-hydrogen.html</v>
      </c>
    </row>
    <row r="745" spans="1:18" x14ac:dyDescent="0.3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Electrification</v>
      </c>
      <c r="C745" s="254" t="str">
        <f t="shared" si="38"/>
        <v>Fraction of Eligible Industrial Energy Use Shifted to Electricity</v>
      </c>
      <c r="D745" s="6" t="s">
        <v>3064</v>
      </c>
      <c r="E745" s="1" t="s">
        <v>3648</v>
      </c>
      <c r="F745" t="s">
        <v>3027</v>
      </c>
      <c r="G745" s="45" t="s">
        <v>3648</v>
      </c>
      <c r="H745" s="43">
        <v>1921</v>
      </c>
      <c r="I745" s="324" t="s">
        <v>43</v>
      </c>
      <c r="J745" s="255" t="str">
        <f>IF(ISBLANK(INDEX('Policy Characteristics'!D:D,MATCH($C745,'Policy Characteristics'!$C:$C,0))),"",INDEX('Policy Characteristics'!D:D,MATCH($C745,'Policy Characteristics'!$C:$C,0)))</f>
        <v>Electrification</v>
      </c>
      <c r="K745" s="254" t="str">
        <f>IF(ISBLANK(INDEX('Policy Characteristics'!E:E,MATCH($C745,'Policy Characteristics'!$C:$C,0))),"",INDEX('Policy Characteristics'!E:E,MATCH($C745,'Policy Characteristics'!$C:$C,0)))</f>
        <v>indst shift to electricity</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of fuel shifted</v>
      </c>
      <c r="P745" s="254"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54" t="str">
        <f>IF(ISBLANK(INDEX('Policy Characteristics'!K:K,MATCH($C745,'Policy Characteristics'!$C:$C,0))),"",INDEX('Policy Characteristics'!K:K,MATCH($C745,'Policy Characteristics'!$C:$C,0)))</f>
        <v>industry-ag-main.html#fuel-switching</v>
      </c>
      <c r="R745" s="254" t="str">
        <f>IF(ISBLANK(INDEX('Policy Characteristics'!L:L,MATCH($C745,'Policy Characteristics'!$C:$C,0))),"",INDEX('Policy Characteristics'!L:L,MATCH($C745,'Policy Characteristics'!$C:$C,0)))</f>
        <v>industry-elec-and-hydrogen.html</v>
      </c>
    </row>
    <row r="746" spans="1:18" x14ac:dyDescent="0.3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Electrification</v>
      </c>
      <c r="C746" s="254" t="str">
        <f t="shared" si="38"/>
        <v>Fraction of Eligible Industrial Energy Use Shifted to Electricity</v>
      </c>
      <c r="D746" s="6" t="s">
        <v>3065</v>
      </c>
      <c r="E746" s="1" t="s">
        <v>3499</v>
      </c>
      <c r="F746" t="s">
        <v>3028</v>
      </c>
      <c r="G746" s="45" t="s">
        <v>3506</v>
      </c>
      <c r="H746" s="43">
        <v>1922</v>
      </c>
      <c r="I746" s="324" t="s">
        <v>43</v>
      </c>
      <c r="J746" s="255" t="str">
        <f>IF(ISBLANK(INDEX('Policy Characteristics'!D:D,MATCH($C746,'Policy Characteristics'!$C:$C,0))),"",INDEX('Policy Characteristics'!D:D,MATCH($C746,'Policy Characteristics'!$C:$C,0)))</f>
        <v>Electrification</v>
      </c>
      <c r="K746" s="254" t="str">
        <f>IF(ISBLANK(INDEX('Policy Characteristics'!E:E,MATCH($C746,'Policy Characteristics'!$C:$C,0))),"",INDEX('Policy Characteristics'!E:E,MATCH($C746,'Policy Characteristics'!$C:$C,0)))</f>
        <v>indst shift to electricity</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of fuel shifted</v>
      </c>
      <c r="P746" s="254"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54" t="str">
        <f>IF(ISBLANK(INDEX('Policy Characteristics'!K:K,MATCH($C746,'Policy Characteristics'!$C:$C,0))),"",INDEX('Policy Characteristics'!K:K,MATCH($C746,'Policy Characteristics'!$C:$C,0)))</f>
        <v>industry-ag-main.html#fuel-switching</v>
      </c>
      <c r="R746" s="254" t="str">
        <f>IF(ISBLANK(INDEX('Policy Characteristics'!L:L,MATCH($C746,'Policy Characteristics'!$C:$C,0))),"",INDEX('Policy Characteristics'!L:L,MATCH($C746,'Policy Characteristics'!$C:$C,0)))</f>
        <v>industry-elec-and-hydrogen.html</v>
      </c>
    </row>
    <row r="747" spans="1:18" x14ac:dyDescent="0.3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Electrification</v>
      </c>
      <c r="C747" s="254" t="str">
        <f t="shared" si="38"/>
        <v>Fraction of Eligible Industrial Energy Use Shifted to Electricity</v>
      </c>
      <c r="D747" s="6" t="s">
        <v>3065</v>
      </c>
      <c r="E747" s="1" t="s">
        <v>3500</v>
      </c>
      <c r="F747" t="s">
        <v>3028</v>
      </c>
      <c r="G747" s="45" t="s">
        <v>3507</v>
      </c>
      <c r="H747" s="43">
        <v>1923</v>
      </c>
      <c r="I747" s="324" t="s">
        <v>43</v>
      </c>
      <c r="J747" s="255" t="str">
        <f>IF(ISBLANK(INDEX('Policy Characteristics'!D:D,MATCH($C747,'Policy Characteristics'!$C:$C,0))),"",INDEX('Policy Characteristics'!D:D,MATCH($C747,'Policy Characteristics'!$C:$C,0)))</f>
        <v>Electrification</v>
      </c>
      <c r="K747" s="254" t="str">
        <f>IF(ISBLANK(INDEX('Policy Characteristics'!E:E,MATCH($C747,'Policy Characteristics'!$C:$C,0))),"",INDEX('Policy Characteristics'!E:E,MATCH($C747,'Policy Characteristics'!$C:$C,0)))</f>
        <v>indst shift to electricity</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of fuel shifted</v>
      </c>
      <c r="P747" s="254"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54" t="str">
        <f>IF(ISBLANK(INDEX('Policy Characteristics'!K:K,MATCH($C747,'Policy Characteristics'!$C:$C,0))),"",INDEX('Policy Characteristics'!K:K,MATCH($C747,'Policy Characteristics'!$C:$C,0)))</f>
        <v>industry-ag-main.html#fuel-switching</v>
      </c>
      <c r="R747" s="254" t="str">
        <f>IF(ISBLANK(INDEX('Policy Characteristics'!L:L,MATCH($C747,'Policy Characteristics'!$C:$C,0))),"",INDEX('Policy Characteristics'!L:L,MATCH($C747,'Policy Characteristics'!$C:$C,0)))</f>
        <v>industry-elec-and-hydrogen.html</v>
      </c>
    </row>
    <row r="748" spans="1:18" x14ac:dyDescent="0.3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Electrification</v>
      </c>
      <c r="C748" s="254" t="str">
        <f t="shared" si="38"/>
        <v>Fraction of Eligible Industrial Energy Use Shifted to Electricity</v>
      </c>
      <c r="D748" s="6" t="s">
        <v>3065</v>
      </c>
      <c r="E748" s="1" t="s">
        <v>3501</v>
      </c>
      <c r="F748" t="s">
        <v>3028</v>
      </c>
      <c r="G748" s="45" t="s">
        <v>3508</v>
      </c>
      <c r="H748" s="43">
        <v>1924</v>
      </c>
      <c r="I748" s="324" t="s">
        <v>43</v>
      </c>
      <c r="J748" s="255" t="str">
        <f>IF(ISBLANK(INDEX('Policy Characteristics'!D:D,MATCH($C748,'Policy Characteristics'!$C:$C,0))),"",INDEX('Policy Characteristics'!D:D,MATCH($C748,'Policy Characteristics'!$C:$C,0)))</f>
        <v>Electrification</v>
      </c>
      <c r="K748" s="254" t="str">
        <f>IF(ISBLANK(INDEX('Policy Characteristics'!E:E,MATCH($C748,'Policy Characteristics'!$C:$C,0))),"",INDEX('Policy Characteristics'!E:E,MATCH($C748,'Policy Characteristics'!$C:$C,0)))</f>
        <v>indst shift to electricity</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of fuel shifted</v>
      </c>
      <c r="P748" s="254"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54" t="str">
        <f>IF(ISBLANK(INDEX('Policy Characteristics'!K:K,MATCH($C748,'Policy Characteristics'!$C:$C,0))),"",INDEX('Policy Characteristics'!K:K,MATCH($C748,'Policy Characteristics'!$C:$C,0)))</f>
        <v>industry-ag-main.html#fuel-switching</v>
      </c>
      <c r="R748" s="254" t="str">
        <f>IF(ISBLANK(INDEX('Policy Characteristics'!L:L,MATCH($C748,'Policy Characteristics'!$C:$C,0))),"",INDEX('Policy Characteristics'!L:L,MATCH($C748,'Policy Characteristics'!$C:$C,0)))</f>
        <v>industry-elec-and-hydrogen.html</v>
      </c>
    </row>
    <row r="749" spans="1:18" x14ac:dyDescent="0.3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Electrification</v>
      </c>
      <c r="C749" s="254" t="str">
        <f t="shared" si="38"/>
        <v>Fraction of Eligible Industrial Energy Use Shifted to Electricity</v>
      </c>
      <c r="D749" s="6" t="s">
        <v>3065</v>
      </c>
      <c r="E749" s="1" t="s">
        <v>3502</v>
      </c>
      <c r="F749" t="s">
        <v>3028</v>
      </c>
      <c r="G749" s="45" t="s">
        <v>3509</v>
      </c>
      <c r="H749" s="43">
        <v>1925</v>
      </c>
      <c r="I749" s="324" t="s">
        <v>43</v>
      </c>
      <c r="J749" s="255" t="str">
        <f>IF(ISBLANK(INDEX('Policy Characteristics'!D:D,MATCH($C749,'Policy Characteristics'!$C:$C,0))),"",INDEX('Policy Characteristics'!D:D,MATCH($C749,'Policy Characteristics'!$C:$C,0)))</f>
        <v>Electrification</v>
      </c>
      <c r="K749" s="254" t="str">
        <f>IF(ISBLANK(INDEX('Policy Characteristics'!E:E,MATCH($C749,'Policy Characteristics'!$C:$C,0))),"",INDEX('Policy Characteristics'!E:E,MATCH($C749,'Policy Characteristics'!$C:$C,0)))</f>
        <v>indst shift to electricity</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of fuel shifted</v>
      </c>
      <c r="P749" s="254"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54" t="str">
        <f>IF(ISBLANK(INDEX('Policy Characteristics'!K:K,MATCH($C749,'Policy Characteristics'!$C:$C,0))),"",INDEX('Policy Characteristics'!K:K,MATCH($C749,'Policy Characteristics'!$C:$C,0)))</f>
        <v>industry-ag-main.html#fuel-switching</v>
      </c>
      <c r="R749" s="254" t="str">
        <f>IF(ISBLANK(INDEX('Policy Characteristics'!L:L,MATCH($C749,'Policy Characteristics'!$C:$C,0))),"",INDEX('Policy Characteristics'!L:L,MATCH($C749,'Policy Characteristics'!$C:$C,0)))</f>
        <v>industry-elec-and-hydrogen.html</v>
      </c>
    </row>
    <row r="750" spans="1:18" x14ac:dyDescent="0.3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Electrification</v>
      </c>
      <c r="C750" s="254" t="str">
        <f t="shared" si="38"/>
        <v>Fraction of Eligible Industrial Energy Use Shifted to Electricity</v>
      </c>
      <c r="D750" s="6" t="s">
        <v>3065</v>
      </c>
      <c r="E750" s="1" t="s">
        <v>3503</v>
      </c>
      <c r="F750" t="s">
        <v>3028</v>
      </c>
      <c r="G750" s="45" t="s">
        <v>3510</v>
      </c>
      <c r="H750" s="43">
        <v>1926</v>
      </c>
      <c r="I750" s="324" t="s">
        <v>43</v>
      </c>
      <c r="J750" s="255" t="str">
        <f>IF(ISBLANK(INDEX('Policy Characteristics'!D:D,MATCH($C750,'Policy Characteristics'!$C:$C,0))),"",INDEX('Policy Characteristics'!D:D,MATCH($C750,'Policy Characteristics'!$C:$C,0)))</f>
        <v>Electrification</v>
      </c>
      <c r="K750" s="254" t="str">
        <f>IF(ISBLANK(INDEX('Policy Characteristics'!E:E,MATCH($C750,'Policy Characteristics'!$C:$C,0))),"",INDEX('Policy Characteristics'!E:E,MATCH($C750,'Policy Characteristics'!$C:$C,0)))</f>
        <v>indst shift to electricity</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of fuel shifted</v>
      </c>
      <c r="P750" s="254"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54" t="str">
        <f>IF(ISBLANK(INDEX('Policy Characteristics'!K:K,MATCH($C750,'Policy Characteristics'!$C:$C,0))),"",INDEX('Policy Characteristics'!K:K,MATCH($C750,'Policy Characteristics'!$C:$C,0)))</f>
        <v>industry-ag-main.html#fuel-switching</v>
      </c>
      <c r="R750" s="254" t="str">
        <f>IF(ISBLANK(INDEX('Policy Characteristics'!L:L,MATCH($C750,'Policy Characteristics'!$C:$C,0))),"",INDEX('Policy Characteristics'!L:L,MATCH($C750,'Policy Characteristics'!$C:$C,0)))</f>
        <v>industry-elec-and-hydrogen.html</v>
      </c>
    </row>
    <row r="751" spans="1:18" x14ac:dyDescent="0.3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Electrification</v>
      </c>
      <c r="C751" s="254" t="str">
        <f t="shared" si="38"/>
        <v>Fraction of Eligible Industrial Energy Use Shifted to Electricity</v>
      </c>
      <c r="D751" s="6" t="s">
        <v>3065</v>
      </c>
      <c r="E751" s="1" t="s">
        <v>3504</v>
      </c>
      <c r="F751" t="s">
        <v>3028</v>
      </c>
      <c r="G751" s="45" t="s">
        <v>3511</v>
      </c>
      <c r="H751" s="43">
        <v>1927</v>
      </c>
      <c r="I751" s="324" t="s">
        <v>43</v>
      </c>
      <c r="J751" s="255" t="str">
        <f>IF(ISBLANK(INDEX('Policy Characteristics'!D:D,MATCH($C751,'Policy Characteristics'!$C:$C,0))),"",INDEX('Policy Characteristics'!D:D,MATCH($C751,'Policy Characteristics'!$C:$C,0)))</f>
        <v>Electrification</v>
      </c>
      <c r="K751" s="254" t="str">
        <f>IF(ISBLANK(INDEX('Policy Characteristics'!E:E,MATCH($C751,'Policy Characteristics'!$C:$C,0))),"",INDEX('Policy Characteristics'!E:E,MATCH($C751,'Policy Characteristics'!$C:$C,0)))</f>
        <v>indst shift to electricity</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of fuel shifted</v>
      </c>
      <c r="P751" s="254"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54" t="str">
        <f>IF(ISBLANK(INDEX('Policy Characteristics'!K:K,MATCH($C751,'Policy Characteristics'!$C:$C,0))),"",INDEX('Policy Characteristics'!K:K,MATCH($C751,'Policy Characteristics'!$C:$C,0)))</f>
        <v>industry-ag-main.html#fuel-switching</v>
      </c>
      <c r="R751" s="254" t="str">
        <f>IF(ISBLANK(INDEX('Policy Characteristics'!L:L,MATCH($C751,'Policy Characteristics'!$C:$C,0))),"",INDEX('Policy Characteristics'!L:L,MATCH($C751,'Policy Characteristics'!$C:$C,0)))</f>
        <v>industry-elec-and-hydrogen.html</v>
      </c>
    </row>
    <row r="752" spans="1:18" x14ac:dyDescent="0.3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Electrification</v>
      </c>
      <c r="C752" s="254" t="str">
        <f t="shared" si="38"/>
        <v>Fraction of Eligible Industrial Energy Use Shifted to Electricity</v>
      </c>
      <c r="D752" s="6" t="s">
        <v>3065</v>
      </c>
      <c r="E752" s="1" t="s">
        <v>3505</v>
      </c>
      <c r="F752" t="s">
        <v>3028</v>
      </c>
      <c r="G752" s="45" t="s">
        <v>3512</v>
      </c>
      <c r="H752" s="43">
        <v>1928</v>
      </c>
      <c r="I752" s="324" t="s">
        <v>43</v>
      </c>
      <c r="J752" s="255" t="str">
        <f>IF(ISBLANK(INDEX('Policy Characteristics'!D:D,MATCH($C752,'Policy Characteristics'!$C:$C,0))),"",INDEX('Policy Characteristics'!D:D,MATCH($C752,'Policy Characteristics'!$C:$C,0)))</f>
        <v>Electrification</v>
      </c>
      <c r="K752" s="254" t="str">
        <f>IF(ISBLANK(INDEX('Policy Characteristics'!E:E,MATCH($C752,'Policy Characteristics'!$C:$C,0))),"",INDEX('Policy Characteristics'!E:E,MATCH($C752,'Policy Characteristics'!$C:$C,0)))</f>
        <v>indst shift to electricity</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of fuel shifted</v>
      </c>
      <c r="P752" s="254"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54" t="str">
        <f>IF(ISBLANK(INDEX('Policy Characteristics'!K:K,MATCH($C752,'Policy Characteristics'!$C:$C,0))),"",INDEX('Policy Characteristics'!K:K,MATCH($C752,'Policy Characteristics'!$C:$C,0)))</f>
        <v>industry-ag-main.html#fuel-switching</v>
      </c>
      <c r="R752" s="254" t="str">
        <f>IF(ISBLANK(INDEX('Policy Characteristics'!L:L,MATCH($C752,'Policy Characteristics'!$C:$C,0))),"",INDEX('Policy Characteristics'!L:L,MATCH($C752,'Policy Characteristics'!$C:$C,0)))</f>
        <v>industry-elec-and-hydrogen.html</v>
      </c>
    </row>
    <row r="753" spans="1:18" x14ac:dyDescent="0.3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Electrification</v>
      </c>
      <c r="C753" s="254" t="str">
        <f t="shared" si="38"/>
        <v>Fraction of Eligible Industrial Energy Use Shifted to Electricity</v>
      </c>
      <c r="D753" s="6" t="s">
        <v>3065</v>
      </c>
      <c r="E753" s="1" t="s">
        <v>3648</v>
      </c>
      <c r="F753" t="s">
        <v>3028</v>
      </c>
      <c r="G753" s="45" t="s">
        <v>3648</v>
      </c>
      <c r="H753" s="43">
        <v>1929</v>
      </c>
      <c r="I753" s="324" t="s">
        <v>43</v>
      </c>
      <c r="J753" s="255" t="str">
        <f>IF(ISBLANK(INDEX('Policy Characteristics'!D:D,MATCH($C753,'Policy Characteristics'!$C:$C,0))),"",INDEX('Policy Characteristics'!D:D,MATCH($C753,'Policy Characteristics'!$C:$C,0)))</f>
        <v>Electrification</v>
      </c>
      <c r="K753" s="254" t="str">
        <f>IF(ISBLANK(INDEX('Policy Characteristics'!E:E,MATCH($C753,'Policy Characteristics'!$C:$C,0))),"",INDEX('Policy Characteristics'!E:E,MATCH($C753,'Policy Characteristics'!$C:$C,0)))</f>
        <v>indst shift to electricity</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of fuel shifted</v>
      </c>
      <c r="P753" s="254"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54" t="str">
        <f>IF(ISBLANK(INDEX('Policy Characteristics'!K:K,MATCH($C753,'Policy Characteristics'!$C:$C,0))),"",INDEX('Policy Characteristics'!K:K,MATCH($C753,'Policy Characteristics'!$C:$C,0)))</f>
        <v>industry-ag-main.html#fuel-switching</v>
      </c>
      <c r="R753" s="254" t="str">
        <f>IF(ISBLANK(INDEX('Policy Characteristics'!L:L,MATCH($C753,'Policy Characteristics'!$C:$C,0))),"",INDEX('Policy Characteristics'!L:L,MATCH($C753,'Policy Characteristics'!$C:$C,0)))</f>
        <v>industry-elec-and-hydrogen.html</v>
      </c>
    </row>
    <row r="754" spans="1:18" x14ac:dyDescent="0.3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Electrification</v>
      </c>
      <c r="C754" s="254" t="str">
        <f t="shared" si="38"/>
        <v>Fraction of Eligible Industrial Energy Use Shifted to Electricity</v>
      </c>
      <c r="D754" s="6" t="s">
        <v>3066</v>
      </c>
      <c r="E754" s="1" t="s">
        <v>3499</v>
      </c>
      <c r="F754" t="s">
        <v>3029</v>
      </c>
      <c r="G754" s="45" t="s">
        <v>3506</v>
      </c>
      <c r="H754" s="43">
        <v>1930</v>
      </c>
      <c r="I754" s="324" t="s">
        <v>43</v>
      </c>
      <c r="J754" s="255" t="str">
        <f>IF(ISBLANK(INDEX('Policy Characteristics'!D:D,MATCH($C754,'Policy Characteristics'!$C:$C,0))),"",INDEX('Policy Characteristics'!D:D,MATCH($C754,'Policy Characteristics'!$C:$C,0)))</f>
        <v>Electrification</v>
      </c>
      <c r="K754" s="254" t="str">
        <f>IF(ISBLANK(INDEX('Policy Characteristics'!E:E,MATCH($C754,'Policy Characteristics'!$C:$C,0))),"",INDEX('Policy Characteristics'!E:E,MATCH($C754,'Policy Characteristics'!$C:$C,0)))</f>
        <v>indst shift to electricity</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of fuel shifted</v>
      </c>
      <c r="P754" s="254"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54" t="str">
        <f>IF(ISBLANK(INDEX('Policy Characteristics'!K:K,MATCH($C754,'Policy Characteristics'!$C:$C,0))),"",INDEX('Policy Characteristics'!K:K,MATCH($C754,'Policy Characteristics'!$C:$C,0)))</f>
        <v>industry-ag-main.html#fuel-switching</v>
      </c>
      <c r="R754" s="254" t="str">
        <f>IF(ISBLANK(INDEX('Policy Characteristics'!L:L,MATCH($C754,'Policy Characteristics'!$C:$C,0))),"",INDEX('Policy Characteristics'!L:L,MATCH($C754,'Policy Characteristics'!$C:$C,0)))</f>
        <v>industry-elec-and-hydrogen.html</v>
      </c>
    </row>
    <row r="755" spans="1:18" x14ac:dyDescent="0.3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Electrification</v>
      </c>
      <c r="C755" s="254" t="str">
        <f t="shared" si="38"/>
        <v>Fraction of Eligible Industrial Energy Use Shifted to Electricity</v>
      </c>
      <c r="D755" s="6" t="s">
        <v>3066</v>
      </c>
      <c r="E755" s="1" t="s">
        <v>3500</v>
      </c>
      <c r="F755" t="s">
        <v>3029</v>
      </c>
      <c r="G755" s="45" t="s">
        <v>3507</v>
      </c>
      <c r="H755" s="43">
        <v>1931</v>
      </c>
      <c r="I755" s="324" t="s">
        <v>43</v>
      </c>
      <c r="J755" s="255" t="str">
        <f>IF(ISBLANK(INDEX('Policy Characteristics'!D:D,MATCH($C755,'Policy Characteristics'!$C:$C,0))),"",INDEX('Policy Characteristics'!D:D,MATCH($C755,'Policy Characteristics'!$C:$C,0)))</f>
        <v>Electrification</v>
      </c>
      <c r="K755" s="254" t="str">
        <f>IF(ISBLANK(INDEX('Policy Characteristics'!E:E,MATCH($C755,'Policy Characteristics'!$C:$C,0))),"",INDEX('Policy Characteristics'!E:E,MATCH($C755,'Policy Characteristics'!$C:$C,0)))</f>
        <v>indst shift to electricity</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of fuel shifted</v>
      </c>
      <c r="P755" s="254"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54" t="str">
        <f>IF(ISBLANK(INDEX('Policy Characteristics'!K:K,MATCH($C755,'Policy Characteristics'!$C:$C,0))),"",INDEX('Policy Characteristics'!K:K,MATCH($C755,'Policy Characteristics'!$C:$C,0)))</f>
        <v>industry-ag-main.html#fuel-switching</v>
      </c>
      <c r="R755" s="254" t="str">
        <f>IF(ISBLANK(INDEX('Policy Characteristics'!L:L,MATCH($C755,'Policy Characteristics'!$C:$C,0))),"",INDEX('Policy Characteristics'!L:L,MATCH($C755,'Policy Characteristics'!$C:$C,0)))</f>
        <v>industry-elec-and-hydrogen.html</v>
      </c>
    </row>
    <row r="756" spans="1:18" x14ac:dyDescent="0.3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Electrification</v>
      </c>
      <c r="C756" s="254" t="str">
        <f t="shared" si="38"/>
        <v>Fraction of Eligible Industrial Energy Use Shifted to Electricity</v>
      </c>
      <c r="D756" s="6" t="s">
        <v>3066</v>
      </c>
      <c r="E756" s="1" t="s">
        <v>3501</v>
      </c>
      <c r="F756" t="s">
        <v>3029</v>
      </c>
      <c r="G756" s="45" t="s">
        <v>3508</v>
      </c>
      <c r="H756" s="43">
        <v>1932</v>
      </c>
      <c r="I756" s="324" t="s">
        <v>43</v>
      </c>
      <c r="J756" s="255" t="str">
        <f>IF(ISBLANK(INDEX('Policy Characteristics'!D:D,MATCH($C756,'Policy Characteristics'!$C:$C,0))),"",INDEX('Policy Characteristics'!D:D,MATCH($C756,'Policy Characteristics'!$C:$C,0)))</f>
        <v>Electrification</v>
      </c>
      <c r="K756" s="254" t="str">
        <f>IF(ISBLANK(INDEX('Policy Characteristics'!E:E,MATCH($C756,'Policy Characteristics'!$C:$C,0))),"",INDEX('Policy Characteristics'!E:E,MATCH($C756,'Policy Characteristics'!$C:$C,0)))</f>
        <v>indst shift to electricity</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of fuel shifted</v>
      </c>
      <c r="P756" s="254"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54" t="str">
        <f>IF(ISBLANK(INDEX('Policy Characteristics'!K:K,MATCH($C756,'Policy Characteristics'!$C:$C,0))),"",INDEX('Policy Characteristics'!K:K,MATCH($C756,'Policy Characteristics'!$C:$C,0)))</f>
        <v>industry-ag-main.html#fuel-switching</v>
      </c>
      <c r="R756" s="254" t="str">
        <f>IF(ISBLANK(INDEX('Policy Characteristics'!L:L,MATCH($C756,'Policy Characteristics'!$C:$C,0))),"",INDEX('Policy Characteristics'!L:L,MATCH($C756,'Policy Characteristics'!$C:$C,0)))</f>
        <v>industry-elec-and-hydrogen.html</v>
      </c>
    </row>
    <row r="757" spans="1:18" x14ac:dyDescent="0.3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Electrification</v>
      </c>
      <c r="C757" s="254" t="str">
        <f t="shared" si="38"/>
        <v>Fraction of Eligible Industrial Energy Use Shifted to Electricity</v>
      </c>
      <c r="D757" s="6" t="s">
        <v>3066</v>
      </c>
      <c r="E757" s="1" t="s">
        <v>3502</v>
      </c>
      <c r="F757" t="s">
        <v>3029</v>
      </c>
      <c r="G757" s="45" t="s">
        <v>3509</v>
      </c>
      <c r="H757" s="43">
        <v>1933</v>
      </c>
      <c r="I757" s="324" t="s">
        <v>43</v>
      </c>
      <c r="J757" s="255" t="str">
        <f>IF(ISBLANK(INDEX('Policy Characteristics'!D:D,MATCH($C757,'Policy Characteristics'!$C:$C,0))),"",INDEX('Policy Characteristics'!D:D,MATCH($C757,'Policy Characteristics'!$C:$C,0)))</f>
        <v>Electrification</v>
      </c>
      <c r="K757" s="254" t="str">
        <f>IF(ISBLANK(INDEX('Policy Characteristics'!E:E,MATCH($C757,'Policy Characteristics'!$C:$C,0))),"",INDEX('Policy Characteristics'!E:E,MATCH($C757,'Policy Characteristics'!$C:$C,0)))</f>
        <v>indst shift to electricity</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of fuel shifted</v>
      </c>
      <c r="P757" s="254"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54" t="str">
        <f>IF(ISBLANK(INDEX('Policy Characteristics'!K:K,MATCH($C757,'Policy Characteristics'!$C:$C,0))),"",INDEX('Policy Characteristics'!K:K,MATCH($C757,'Policy Characteristics'!$C:$C,0)))</f>
        <v>industry-ag-main.html#fuel-switching</v>
      </c>
      <c r="R757" s="254" t="str">
        <f>IF(ISBLANK(INDEX('Policy Characteristics'!L:L,MATCH($C757,'Policy Characteristics'!$C:$C,0))),"",INDEX('Policy Characteristics'!L:L,MATCH($C757,'Policy Characteristics'!$C:$C,0)))</f>
        <v>industry-elec-and-hydrogen.html</v>
      </c>
    </row>
    <row r="758" spans="1:18" x14ac:dyDescent="0.3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Electrification</v>
      </c>
      <c r="C758" s="254" t="str">
        <f t="shared" si="38"/>
        <v>Fraction of Eligible Industrial Energy Use Shifted to Electricity</v>
      </c>
      <c r="D758" s="6" t="s">
        <v>3066</v>
      </c>
      <c r="E758" s="1" t="s">
        <v>3503</v>
      </c>
      <c r="F758" t="s">
        <v>3029</v>
      </c>
      <c r="G758" s="45" t="s">
        <v>3510</v>
      </c>
      <c r="H758" s="43">
        <v>1934</v>
      </c>
      <c r="I758" s="324" t="s">
        <v>43</v>
      </c>
      <c r="J758" s="255" t="str">
        <f>IF(ISBLANK(INDEX('Policy Characteristics'!D:D,MATCH($C758,'Policy Characteristics'!$C:$C,0))),"",INDEX('Policy Characteristics'!D:D,MATCH($C758,'Policy Characteristics'!$C:$C,0)))</f>
        <v>Electrification</v>
      </c>
      <c r="K758" s="254" t="str">
        <f>IF(ISBLANK(INDEX('Policy Characteristics'!E:E,MATCH($C758,'Policy Characteristics'!$C:$C,0))),"",INDEX('Policy Characteristics'!E:E,MATCH($C758,'Policy Characteristics'!$C:$C,0)))</f>
        <v>indst shift to electricity</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of fuel shifted</v>
      </c>
      <c r="P758" s="254"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54" t="str">
        <f>IF(ISBLANK(INDEX('Policy Characteristics'!K:K,MATCH($C758,'Policy Characteristics'!$C:$C,0))),"",INDEX('Policy Characteristics'!K:K,MATCH($C758,'Policy Characteristics'!$C:$C,0)))</f>
        <v>industry-ag-main.html#fuel-switching</v>
      </c>
      <c r="R758" s="254" t="str">
        <f>IF(ISBLANK(INDEX('Policy Characteristics'!L:L,MATCH($C758,'Policy Characteristics'!$C:$C,0))),"",INDEX('Policy Characteristics'!L:L,MATCH($C758,'Policy Characteristics'!$C:$C,0)))</f>
        <v>industry-elec-and-hydrogen.html</v>
      </c>
    </row>
    <row r="759" spans="1:18" x14ac:dyDescent="0.3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Electrification</v>
      </c>
      <c r="C759" s="254" t="str">
        <f t="shared" si="38"/>
        <v>Fraction of Eligible Industrial Energy Use Shifted to Electricity</v>
      </c>
      <c r="D759" s="6" t="s">
        <v>3066</v>
      </c>
      <c r="E759" s="1" t="s">
        <v>3504</v>
      </c>
      <c r="F759" t="s">
        <v>3029</v>
      </c>
      <c r="G759" s="45" t="s">
        <v>3511</v>
      </c>
      <c r="H759" s="43">
        <v>1935</v>
      </c>
      <c r="I759" s="324" t="s">
        <v>43</v>
      </c>
      <c r="J759" s="255" t="str">
        <f>IF(ISBLANK(INDEX('Policy Characteristics'!D:D,MATCH($C759,'Policy Characteristics'!$C:$C,0))),"",INDEX('Policy Characteristics'!D:D,MATCH($C759,'Policy Characteristics'!$C:$C,0)))</f>
        <v>Electrification</v>
      </c>
      <c r="K759" s="254" t="str">
        <f>IF(ISBLANK(INDEX('Policy Characteristics'!E:E,MATCH($C759,'Policy Characteristics'!$C:$C,0))),"",INDEX('Policy Characteristics'!E:E,MATCH($C759,'Policy Characteristics'!$C:$C,0)))</f>
        <v>indst shift to electricity</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of fuel shifted</v>
      </c>
      <c r="P759" s="254"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54" t="str">
        <f>IF(ISBLANK(INDEX('Policy Characteristics'!K:K,MATCH($C759,'Policy Characteristics'!$C:$C,0))),"",INDEX('Policy Characteristics'!K:K,MATCH($C759,'Policy Characteristics'!$C:$C,0)))</f>
        <v>industry-ag-main.html#fuel-switching</v>
      </c>
      <c r="R759" s="254" t="str">
        <f>IF(ISBLANK(INDEX('Policy Characteristics'!L:L,MATCH($C759,'Policy Characteristics'!$C:$C,0))),"",INDEX('Policy Characteristics'!L:L,MATCH($C759,'Policy Characteristics'!$C:$C,0)))</f>
        <v>industry-elec-and-hydrogen.html</v>
      </c>
    </row>
    <row r="760" spans="1:18" x14ac:dyDescent="0.3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Electrification</v>
      </c>
      <c r="C760" s="254" t="str">
        <f t="shared" si="38"/>
        <v>Fraction of Eligible Industrial Energy Use Shifted to Electricity</v>
      </c>
      <c r="D760" s="6" t="s">
        <v>3066</v>
      </c>
      <c r="E760" s="1" t="s">
        <v>3505</v>
      </c>
      <c r="F760" t="s">
        <v>3029</v>
      </c>
      <c r="G760" s="45" t="s">
        <v>3512</v>
      </c>
      <c r="H760" s="43">
        <v>1936</v>
      </c>
      <c r="I760" s="324" t="s">
        <v>43</v>
      </c>
      <c r="J760" s="255" t="str">
        <f>IF(ISBLANK(INDEX('Policy Characteristics'!D:D,MATCH($C760,'Policy Characteristics'!$C:$C,0))),"",INDEX('Policy Characteristics'!D:D,MATCH($C760,'Policy Characteristics'!$C:$C,0)))</f>
        <v>Electrification</v>
      </c>
      <c r="K760" s="254" t="str">
        <f>IF(ISBLANK(INDEX('Policy Characteristics'!E:E,MATCH($C760,'Policy Characteristics'!$C:$C,0))),"",INDEX('Policy Characteristics'!E:E,MATCH($C760,'Policy Characteristics'!$C:$C,0)))</f>
        <v>indst shift to electricity</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of fuel shifted</v>
      </c>
      <c r="P760" s="254"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54" t="str">
        <f>IF(ISBLANK(INDEX('Policy Characteristics'!K:K,MATCH($C760,'Policy Characteristics'!$C:$C,0))),"",INDEX('Policy Characteristics'!K:K,MATCH($C760,'Policy Characteristics'!$C:$C,0)))</f>
        <v>industry-ag-main.html#fuel-switching</v>
      </c>
      <c r="R760" s="254" t="str">
        <f>IF(ISBLANK(INDEX('Policy Characteristics'!L:L,MATCH($C760,'Policy Characteristics'!$C:$C,0))),"",INDEX('Policy Characteristics'!L:L,MATCH($C760,'Policy Characteristics'!$C:$C,0)))</f>
        <v>industry-elec-and-hydrogen.html</v>
      </c>
    </row>
    <row r="761" spans="1:18" x14ac:dyDescent="0.3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Electrification</v>
      </c>
      <c r="C761" s="254" t="str">
        <f t="shared" si="38"/>
        <v>Fraction of Eligible Industrial Energy Use Shifted to Electricity</v>
      </c>
      <c r="D761" s="6" t="s">
        <v>3066</v>
      </c>
      <c r="E761" s="1" t="s">
        <v>3648</v>
      </c>
      <c r="F761" t="s">
        <v>3029</v>
      </c>
      <c r="G761" s="45" t="s">
        <v>3648</v>
      </c>
      <c r="H761" s="43">
        <v>1937</v>
      </c>
      <c r="I761" s="324" t="s">
        <v>43</v>
      </c>
      <c r="J761" s="255" t="str">
        <f>IF(ISBLANK(INDEX('Policy Characteristics'!D:D,MATCH($C761,'Policy Characteristics'!$C:$C,0))),"",INDEX('Policy Characteristics'!D:D,MATCH($C761,'Policy Characteristics'!$C:$C,0)))</f>
        <v>Electrification</v>
      </c>
      <c r="K761" s="254" t="str">
        <f>IF(ISBLANK(INDEX('Policy Characteristics'!E:E,MATCH($C761,'Policy Characteristics'!$C:$C,0))),"",INDEX('Policy Characteristics'!E:E,MATCH($C761,'Policy Characteristics'!$C:$C,0)))</f>
        <v>indst shift to electricity</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of fuel shifted</v>
      </c>
      <c r="P761" s="254"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54" t="str">
        <f>IF(ISBLANK(INDEX('Policy Characteristics'!K:K,MATCH($C761,'Policy Characteristics'!$C:$C,0))),"",INDEX('Policy Characteristics'!K:K,MATCH($C761,'Policy Characteristics'!$C:$C,0)))</f>
        <v>industry-ag-main.html#fuel-switching</v>
      </c>
      <c r="R761" s="254" t="str">
        <f>IF(ISBLANK(INDEX('Policy Characteristics'!L:L,MATCH($C761,'Policy Characteristics'!$C:$C,0))),"",INDEX('Policy Characteristics'!L:L,MATCH($C761,'Policy Characteristics'!$C:$C,0)))</f>
        <v>industry-elec-and-hydrogen.html</v>
      </c>
    </row>
    <row r="762" spans="1:18" x14ac:dyDescent="0.3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Electrification</v>
      </c>
      <c r="C762" s="254" t="str">
        <f t="shared" si="38"/>
        <v>Fraction of Eligible Industrial Energy Use Shifted to Electricity</v>
      </c>
      <c r="D762" s="6" t="s">
        <v>3067</v>
      </c>
      <c r="E762" s="1" t="s">
        <v>3499</v>
      </c>
      <c r="F762" t="s">
        <v>2576</v>
      </c>
      <c r="G762" s="45" t="s">
        <v>3506</v>
      </c>
      <c r="H762" s="43">
        <v>1938</v>
      </c>
      <c r="I762" s="324" t="s">
        <v>43</v>
      </c>
      <c r="J762" s="255" t="str">
        <f>IF(ISBLANK(INDEX('Policy Characteristics'!D:D,MATCH($C762,'Policy Characteristics'!$C:$C,0))),"",INDEX('Policy Characteristics'!D:D,MATCH($C762,'Policy Characteristics'!$C:$C,0)))</f>
        <v>Electrification</v>
      </c>
      <c r="K762" s="254" t="str">
        <f>IF(ISBLANK(INDEX('Policy Characteristics'!E:E,MATCH($C762,'Policy Characteristics'!$C:$C,0))),"",INDEX('Policy Characteristics'!E:E,MATCH($C762,'Policy Characteristics'!$C:$C,0)))</f>
        <v>indst shift to electricity</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of fuel shifted</v>
      </c>
      <c r="P762" s="254"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54" t="str">
        <f>IF(ISBLANK(INDEX('Policy Characteristics'!K:K,MATCH($C762,'Policy Characteristics'!$C:$C,0))),"",INDEX('Policy Characteristics'!K:K,MATCH($C762,'Policy Characteristics'!$C:$C,0)))</f>
        <v>industry-ag-main.html#fuel-switching</v>
      </c>
      <c r="R762" s="254" t="str">
        <f>IF(ISBLANK(INDEX('Policy Characteristics'!L:L,MATCH($C762,'Policy Characteristics'!$C:$C,0))),"",INDEX('Policy Characteristics'!L:L,MATCH($C762,'Policy Characteristics'!$C:$C,0)))</f>
        <v>industry-elec-and-hydrogen.html</v>
      </c>
    </row>
    <row r="763" spans="1:18" x14ac:dyDescent="0.3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Electrification</v>
      </c>
      <c r="C763" s="254" t="str">
        <f t="shared" si="38"/>
        <v>Fraction of Eligible Industrial Energy Use Shifted to Electricity</v>
      </c>
      <c r="D763" s="6" t="s">
        <v>3067</v>
      </c>
      <c r="E763" s="1" t="s">
        <v>3500</v>
      </c>
      <c r="F763" t="s">
        <v>2576</v>
      </c>
      <c r="G763" s="45" t="s">
        <v>3507</v>
      </c>
      <c r="H763" s="43">
        <v>1939</v>
      </c>
      <c r="I763" s="324" t="s">
        <v>43</v>
      </c>
      <c r="J763" s="255" t="str">
        <f>IF(ISBLANK(INDEX('Policy Characteristics'!D:D,MATCH($C763,'Policy Characteristics'!$C:$C,0))),"",INDEX('Policy Characteristics'!D:D,MATCH($C763,'Policy Characteristics'!$C:$C,0)))</f>
        <v>Electrification</v>
      </c>
      <c r="K763" s="254" t="str">
        <f>IF(ISBLANK(INDEX('Policy Characteristics'!E:E,MATCH($C763,'Policy Characteristics'!$C:$C,0))),"",INDEX('Policy Characteristics'!E:E,MATCH($C763,'Policy Characteristics'!$C:$C,0)))</f>
        <v>indst shift to electricity</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of fuel shifted</v>
      </c>
      <c r="P763" s="254"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54" t="str">
        <f>IF(ISBLANK(INDEX('Policy Characteristics'!K:K,MATCH($C763,'Policy Characteristics'!$C:$C,0))),"",INDEX('Policy Characteristics'!K:K,MATCH($C763,'Policy Characteristics'!$C:$C,0)))</f>
        <v>industry-ag-main.html#fuel-switching</v>
      </c>
      <c r="R763" s="254" t="str">
        <f>IF(ISBLANK(INDEX('Policy Characteristics'!L:L,MATCH($C763,'Policy Characteristics'!$C:$C,0))),"",INDEX('Policy Characteristics'!L:L,MATCH($C763,'Policy Characteristics'!$C:$C,0)))</f>
        <v>industry-elec-and-hydrogen.html</v>
      </c>
    </row>
    <row r="764" spans="1:18" x14ac:dyDescent="0.3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Electrification</v>
      </c>
      <c r="C764" s="254" t="str">
        <f t="shared" si="38"/>
        <v>Fraction of Eligible Industrial Energy Use Shifted to Electricity</v>
      </c>
      <c r="D764" s="6" t="s">
        <v>3067</v>
      </c>
      <c r="E764" s="1" t="s">
        <v>3501</v>
      </c>
      <c r="F764" t="s">
        <v>2576</v>
      </c>
      <c r="G764" s="45" t="s">
        <v>3508</v>
      </c>
      <c r="H764" s="43">
        <v>1940</v>
      </c>
      <c r="I764" s="324" t="s">
        <v>43</v>
      </c>
      <c r="J764" s="255" t="str">
        <f>IF(ISBLANK(INDEX('Policy Characteristics'!D:D,MATCH($C764,'Policy Characteristics'!$C:$C,0))),"",INDEX('Policy Characteristics'!D:D,MATCH($C764,'Policy Characteristics'!$C:$C,0)))</f>
        <v>Electrification</v>
      </c>
      <c r="K764" s="254" t="str">
        <f>IF(ISBLANK(INDEX('Policy Characteristics'!E:E,MATCH($C764,'Policy Characteristics'!$C:$C,0))),"",INDEX('Policy Characteristics'!E:E,MATCH($C764,'Policy Characteristics'!$C:$C,0)))</f>
        <v>indst shift to electricity</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of fuel shifted</v>
      </c>
      <c r="P764" s="254"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54" t="str">
        <f>IF(ISBLANK(INDEX('Policy Characteristics'!K:K,MATCH($C764,'Policy Characteristics'!$C:$C,0))),"",INDEX('Policy Characteristics'!K:K,MATCH($C764,'Policy Characteristics'!$C:$C,0)))</f>
        <v>industry-ag-main.html#fuel-switching</v>
      </c>
      <c r="R764" s="254" t="str">
        <f>IF(ISBLANK(INDEX('Policy Characteristics'!L:L,MATCH($C764,'Policy Characteristics'!$C:$C,0))),"",INDEX('Policy Characteristics'!L:L,MATCH($C764,'Policy Characteristics'!$C:$C,0)))</f>
        <v>industry-elec-and-hydrogen.html</v>
      </c>
    </row>
    <row r="765" spans="1:18" x14ac:dyDescent="0.3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Electrification</v>
      </c>
      <c r="C765" s="254" t="str">
        <f t="shared" si="38"/>
        <v>Fraction of Eligible Industrial Energy Use Shifted to Electricity</v>
      </c>
      <c r="D765" s="6" t="s">
        <v>3067</v>
      </c>
      <c r="E765" s="1" t="s">
        <v>3502</v>
      </c>
      <c r="F765" t="s">
        <v>2576</v>
      </c>
      <c r="G765" s="45" t="s">
        <v>3509</v>
      </c>
      <c r="H765" s="43">
        <v>1941</v>
      </c>
      <c r="I765" s="324" t="s">
        <v>43</v>
      </c>
      <c r="J765" s="255" t="str">
        <f>IF(ISBLANK(INDEX('Policy Characteristics'!D:D,MATCH($C765,'Policy Characteristics'!$C:$C,0))),"",INDEX('Policy Characteristics'!D:D,MATCH($C765,'Policy Characteristics'!$C:$C,0)))</f>
        <v>Electrification</v>
      </c>
      <c r="K765" s="254" t="str">
        <f>IF(ISBLANK(INDEX('Policy Characteristics'!E:E,MATCH($C765,'Policy Characteristics'!$C:$C,0))),"",INDEX('Policy Characteristics'!E:E,MATCH($C765,'Policy Characteristics'!$C:$C,0)))</f>
        <v>indst shift to electricity</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of fuel shifted</v>
      </c>
      <c r="P765" s="254"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54" t="str">
        <f>IF(ISBLANK(INDEX('Policy Characteristics'!K:K,MATCH($C765,'Policy Characteristics'!$C:$C,0))),"",INDEX('Policy Characteristics'!K:K,MATCH($C765,'Policy Characteristics'!$C:$C,0)))</f>
        <v>industry-ag-main.html#fuel-switching</v>
      </c>
      <c r="R765" s="254" t="str">
        <f>IF(ISBLANK(INDEX('Policy Characteristics'!L:L,MATCH($C765,'Policy Characteristics'!$C:$C,0))),"",INDEX('Policy Characteristics'!L:L,MATCH($C765,'Policy Characteristics'!$C:$C,0)))</f>
        <v>industry-elec-and-hydrogen.html</v>
      </c>
    </row>
    <row r="766" spans="1:18" x14ac:dyDescent="0.3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Electrification</v>
      </c>
      <c r="C766" s="254" t="str">
        <f t="shared" si="38"/>
        <v>Fraction of Eligible Industrial Energy Use Shifted to Electricity</v>
      </c>
      <c r="D766" s="6" t="s">
        <v>3067</v>
      </c>
      <c r="E766" s="1" t="s">
        <v>3503</v>
      </c>
      <c r="F766" t="s">
        <v>2576</v>
      </c>
      <c r="G766" s="45" t="s">
        <v>3510</v>
      </c>
      <c r="H766" s="43">
        <v>1942</v>
      </c>
      <c r="I766" s="324" t="s">
        <v>43</v>
      </c>
      <c r="J766" s="255" t="str">
        <f>IF(ISBLANK(INDEX('Policy Characteristics'!D:D,MATCH($C766,'Policy Characteristics'!$C:$C,0))),"",INDEX('Policy Characteristics'!D:D,MATCH($C766,'Policy Characteristics'!$C:$C,0)))</f>
        <v>Electrification</v>
      </c>
      <c r="K766" s="254" t="str">
        <f>IF(ISBLANK(INDEX('Policy Characteristics'!E:E,MATCH($C766,'Policy Characteristics'!$C:$C,0))),"",INDEX('Policy Characteristics'!E:E,MATCH($C766,'Policy Characteristics'!$C:$C,0)))</f>
        <v>indst shift to electricity</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of fuel shifted</v>
      </c>
      <c r="P766" s="254"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54" t="str">
        <f>IF(ISBLANK(INDEX('Policy Characteristics'!K:K,MATCH($C766,'Policy Characteristics'!$C:$C,0))),"",INDEX('Policy Characteristics'!K:K,MATCH($C766,'Policy Characteristics'!$C:$C,0)))</f>
        <v>industry-ag-main.html#fuel-switching</v>
      </c>
      <c r="R766" s="254" t="str">
        <f>IF(ISBLANK(INDEX('Policy Characteristics'!L:L,MATCH($C766,'Policy Characteristics'!$C:$C,0))),"",INDEX('Policy Characteristics'!L:L,MATCH($C766,'Policy Characteristics'!$C:$C,0)))</f>
        <v>industry-elec-and-hydrogen.html</v>
      </c>
    </row>
    <row r="767" spans="1:18" x14ac:dyDescent="0.3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Electrification</v>
      </c>
      <c r="C767" s="254" t="str">
        <f t="shared" si="38"/>
        <v>Fraction of Eligible Industrial Energy Use Shifted to Electricity</v>
      </c>
      <c r="D767" s="6" t="s">
        <v>3067</v>
      </c>
      <c r="E767" s="1" t="s">
        <v>3504</v>
      </c>
      <c r="F767" t="s">
        <v>2576</v>
      </c>
      <c r="G767" s="45" t="s">
        <v>3511</v>
      </c>
      <c r="H767" s="43">
        <v>1943</v>
      </c>
      <c r="I767" s="324" t="s">
        <v>43</v>
      </c>
      <c r="J767" s="255" t="str">
        <f>IF(ISBLANK(INDEX('Policy Characteristics'!D:D,MATCH($C767,'Policy Characteristics'!$C:$C,0))),"",INDEX('Policy Characteristics'!D:D,MATCH($C767,'Policy Characteristics'!$C:$C,0)))</f>
        <v>Electrification</v>
      </c>
      <c r="K767" s="254" t="str">
        <f>IF(ISBLANK(INDEX('Policy Characteristics'!E:E,MATCH($C767,'Policy Characteristics'!$C:$C,0))),"",INDEX('Policy Characteristics'!E:E,MATCH($C767,'Policy Characteristics'!$C:$C,0)))</f>
        <v>indst shift to electricity</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of fuel shifted</v>
      </c>
      <c r="P767" s="254"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54" t="str">
        <f>IF(ISBLANK(INDEX('Policy Characteristics'!K:K,MATCH($C767,'Policy Characteristics'!$C:$C,0))),"",INDEX('Policy Characteristics'!K:K,MATCH($C767,'Policy Characteristics'!$C:$C,0)))</f>
        <v>industry-ag-main.html#fuel-switching</v>
      </c>
      <c r="R767" s="254" t="str">
        <f>IF(ISBLANK(INDEX('Policy Characteristics'!L:L,MATCH($C767,'Policy Characteristics'!$C:$C,0))),"",INDEX('Policy Characteristics'!L:L,MATCH($C767,'Policy Characteristics'!$C:$C,0)))</f>
        <v>industry-elec-and-hydrogen.html</v>
      </c>
    </row>
    <row r="768" spans="1:18" x14ac:dyDescent="0.3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Electrification</v>
      </c>
      <c r="C768" s="254" t="str">
        <f t="shared" si="38"/>
        <v>Fraction of Eligible Industrial Energy Use Shifted to Electricity</v>
      </c>
      <c r="D768" s="6" t="s">
        <v>3067</v>
      </c>
      <c r="E768" s="1" t="s">
        <v>3505</v>
      </c>
      <c r="F768" t="s">
        <v>2576</v>
      </c>
      <c r="G768" s="45" t="s">
        <v>3512</v>
      </c>
      <c r="H768" s="43">
        <v>1944</v>
      </c>
      <c r="I768" s="324" t="s">
        <v>43</v>
      </c>
      <c r="J768" s="255" t="str">
        <f>IF(ISBLANK(INDEX('Policy Characteristics'!D:D,MATCH($C768,'Policy Characteristics'!$C:$C,0))),"",INDEX('Policy Characteristics'!D:D,MATCH($C768,'Policy Characteristics'!$C:$C,0)))</f>
        <v>Electrification</v>
      </c>
      <c r="K768" s="254" t="str">
        <f>IF(ISBLANK(INDEX('Policy Characteristics'!E:E,MATCH($C768,'Policy Characteristics'!$C:$C,0))),"",INDEX('Policy Characteristics'!E:E,MATCH($C768,'Policy Characteristics'!$C:$C,0)))</f>
        <v>indst shift to electricity</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of fuel shifted</v>
      </c>
      <c r="P768" s="254"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54" t="str">
        <f>IF(ISBLANK(INDEX('Policy Characteristics'!K:K,MATCH($C768,'Policy Characteristics'!$C:$C,0))),"",INDEX('Policy Characteristics'!K:K,MATCH($C768,'Policy Characteristics'!$C:$C,0)))</f>
        <v>industry-ag-main.html#fuel-switching</v>
      </c>
      <c r="R768" s="254" t="str">
        <f>IF(ISBLANK(INDEX('Policy Characteristics'!L:L,MATCH($C768,'Policy Characteristics'!$C:$C,0))),"",INDEX('Policy Characteristics'!L:L,MATCH($C768,'Policy Characteristics'!$C:$C,0)))</f>
        <v>industry-elec-and-hydrogen.html</v>
      </c>
    </row>
    <row r="769" spans="1:18" x14ac:dyDescent="0.3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Electrification</v>
      </c>
      <c r="C769" s="254" t="str">
        <f t="shared" si="38"/>
        <v>Fraction of Eligible Industrial Energy Use Shifted to Electricity</v>
      </c>
      <c r="D769" s="6" t="s">
        <v>3067</v>
      </c>
      <c r="E769" s="1" t="s">
        <v>3648</v>
      </c>
      <c r="F769" t="s">
        <v>2576</v>
      </c>
      <c r="G769" s="45" t="s">
        <v>3648</v>
      </c>
      <c r="H769" s="43">
        <v>1945</v>
      </c>
      <c r="I769" s="324" t="s">
        <v>43</v>
      </c>
      <c r="J769" s="255" t="str">
        <f>IF(ISBLANK(INDEX('Policy Characteristics'!D:D,MATCH($C769,'Policy Characteristics'!$C:$C,0))),"",INDEX('Policy Characteristics'!D:D,MATCH($C769,'Policy Characteristics'!$C:$C,0)))</f>
        <v>Electrification</v>
      </c>
      <c r="K769" s="254" t="str">
        <f>IF(ISBLANK(INDEX('Policy Characteristics'!E:E,MATCH($C769,'Policy Characteristics'!$C:$C,0))),"",INDEX('Policy Characteristics'!E:E,MATCH($C769,'Policy Characteristics'!$C:$C,0)))</f>
        <v>indst shift to electricity</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of fuel shifted</v>
      </c>
      <c r="P769" s="254"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54" t="str">
        <f>IF(ISBLANK(INDEX('Policy Characteristics'!K:K,MATCH($C769,'Policy Characteristics'!$C:$C,0))),"",INDEX('Policy Characteristics'!K:K,MATCH($C769,'Policy Characteristics'!$C:$C,0)))</f>
        <v>industry-ag-main.html#fuel-switching</v>
      </c>
      <c r="R769" s="254" t="str">
        <f>IF(ISBLANK(INDEX('Policy Characteristics'!L:L,MATCH($C769,'Policy Characteristics'!$C:$C,0))),"",INDEX('Policy Characteristics'!L:L,MATCH($C769,'Policy Characteristics'!$C:$C,0)))</f>
        <v>industry-elec-and-hydrogen.html</v>
      </c>
    </row>
    <row r="770" spans="1:18" x14ac:dyDescent="0.3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Electrification</v>
      </c>
      <c r="C770" s="254" t="str">
        <f t="shared" si="38"/>
        <v>Fraction of Eligible Industrial Energy Use Shifted to Electricity</v>
      </c>
      <c r="D770" s="6" t="s">
        <v>3068</v>
      </c>
      <c r="E770" s="1" t="s">
        <v>3499</v>
      </c>
      <c r="F770" t="s">
        <v>3030</v>
      </c>
      <c r="G770" s="45" t="s">
        <v>3506</v>
      </c>
      <c r="H770" s="43">
        <v>1946</v>
      </c>
      <c r="I770" s="324" t="s">
        <v>43</v>
      </c>
      <c r="J770" s="255" t="str">
        <f>IF(ISBLANK(INDEX('Policy Characteristics'!D:D,MATCH($C770,'Policy Characteristics'!$C:$C,0))),"",INDEX('Policy Characteristics'!D:D,MATCH($C770,'Policy Characteristics'!$C:$C,0)))</f>
        <v>Electrification</v>
      </c>
      <c r="K770" s="254" t="str">
        <f>IF(ISBLANK(INDEX('Policy Characteristics'!E:E,MATCH($C770,'Policy Characteristics'!$C:$C,0))),"",INDEX('Policy Characteristics'!E:E,MATCH($C770,'Policy Characteristics'!$C:$C,0)))</f>
        <v>indst shift to electricity</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of fuel shifted</v>
      </c>
      <c r="P770" s="254"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54" t="str">
        <f>IF(ISBLANK(INDEX('Policy Characteristics'!K:K,MATCH($C770,'Policy Characteristics'!$C:$C,0))),"",INDEX('Policy Characteristics'!K:K,MATCH($C770,'Policy Characteristics'!$C:$C,0)))</f>
        <v>industry-ag-main.html#fuel-switching</v>
      </c>
      <c r="R770" s="254" t="str">
        <f>IF(ISBLANK(INDEX('Policy Characteristics'!L:L,MATCH($C770,'Policy Characteristics'!$C:$C,0))),"",INDEX('Policy Characteristics'!L:L,MATCH($C770,'Policy Characteristics'!$C:$C,0)))</f>
        <v>industry-elec-and-hydrogen.html</v>
      </c>
    </row>
    <row r="771" spans="1:18" x14ac:dyDescent="0.3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Electrification</v>
      </c>
      <c r="C771" s="254" t="str">
        <f t="shared" si="38"/>
        <v>Fraction of Eligible Industrial Energy Use Shifted to Electricity</v>
      </c>
      <c r="D771" s="6" t="s">
        <v>3068</v>
      </c>
      <c r="E771" s="1" t="s">
        <v>3500</v>
      </c>
      <c r="F771" t="s">
        <v>3030</v>
      </c>
      <c r="G771" s="45" t="s">
        <v>3507</v>
      </c>
      <c r="H771" s="43">
        <v>1947</v>
      </c>
      <c r="I771" s="324" t="s">
        <v>43</v>
      </c>
      <c r="J771" s="255" t="str">
        <f>IF(ISBLANK(INDEX('Policy Characteristics'!D:D,MATCH($C771,'Policy Characteristics'!$C:$C,0))),"",INDEX('Policy Characteristics'!D:D,MATCH($C771,'Policy Characteristics'!$C:$C,0)))</f>
        <v>Electrification</v>
      </c>
      <c r="K771" s="254" t="str">
        <f>IF(ISBLANK(INDEX('Policy Characteristics'!E:E,MATCH($C771,'Policy Characteristics'!$C:$C,0))),"",INDEX('Policy Characteristics'!E:E,MATCH($C771,'Policy Characteristics'!$C:$C,0)))</f>
        <v>indst shift to electricity</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of fuel shifted</v>
      </c>
      <c r="P771" s="254"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54" t="str">
        <f>IF(ISBLANK(INDEX('Policy Characteristics'!K:K,MATCH($C771,'Policy Characteristics'!$C:$C,0))),"",INDEX('Policy Characteristics'!K:K,MATCH($C771,'Policy Characteristics'!$C:$C,0)))</f>
        <v>industry-ag-main.html#fuel-switching</v>
      </c>
      <c r="R771" s="254" t="str">
        <f>IF(ISBLANK(INDEX('Policy Characteristics'!L:L,MATCH($C771,'Policy Characteristics'!$C:$C,0))),"",INDEX('Policy Characteristics'!L:L,MATCH($C771,'Policy Characteristics'!$C:$C,0)))</f>
        <v>industry-elec-and-hydrogen.html</v>
      </c>
    </row>
    <row r="772" spans="1:18" x14ac:dyDescent="0.3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Electrification</v>
      </c>
      <c r="C772" s="254" t="str">
        <f t="shared" si="38"/>
        <v>Fraction of Eligible Industrial Energy Use Shifted to Electricity</v>
      </c>
      <c r="D772" s="6" t="s">
        <v>3068</v>
      </c>
      <c r="E772" s="1" t="s">
        <v>3501</v>
      </c>
      <c r="F772" t="s">
        <v>3030</v>
      </c>
      <c r="G772" s="45" t="s">
        <v>3508</v>
      </c>
      <c r="H772" s="43">
        <v>1948</v>
      </c>
      <c r="I772" s="324" t="s">
        <v>43</v>
      </c>
      <c r="J772" s="255" t="str">
        <f>IF(ISBLANK(INDEX('Policy Characteristics'!D:D,MATCH($C772,'Policy Characteristics'!$C:$C,0))),"",INDEX('Policy Characteristics'!D:D,MATCH($C772,'Policy Characteristics'!$C:$C,0)))</f>
        <v>Electrification</v>
      </c>
      <c r="K772" s="254" t="str">
        <f>IF(ISBLANK(INDEX('Policy Characteristics'!E:E,MATCH($C772,'Policy Characteristics'!$C:$C,0))),"",INDEX('Policy Characteristics'!E:E,MATCH($C772,'Policy Characteristics'!$C:$C,0)))</f>
        <v>indst shift to electricity</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of fuel shifted</v>
      </c>
      <c r="P772" s="254"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54" t="str">
        <f>IF(ISBLANK(INDEX('Policy Characteristics'!K:K,MATCH($C772,'Policy Characteristics'!$C:$C,0))),"",INDEX('Policy Characteristics'!K:K,MATCH($C772,'Policy Characteristics'!$C:$C,0)))</f>
        <v>industry-ag-main.html#fuel-switching</v>
      </c>
      <c r="R772" s="254" t="str">
        <f>IF(ISBLANK(INDEX('Policy Characteristics'!L:L,MATCH($C772,'Policy Characteristics'!$C:$C,0))),"",INDEX('Policy Characteristics'!L:L,MATCH($C772,'Policy Characteristics'!$C:$C,0)))</f>
        <v>industry-elec-and-hydrogen.html</v>
      </c>
    </row>
    <row r="773" spans="1:18" x14ac:dyDescent="0.3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Electrification</v>
      </c>
      <c r="C773" s="254" t="str">
        <f t="shared" si="38"/>
        <v>Fraction of Eligible Industrial Energy Use Shifted to Electricity</v>
      </c>
      <c r="D773" s="6" t="s">
        <v>3068</v>
      </c>
      <c r="E773" s="1" t="s">
        <v>3502</v>
      </c>
      <c r="F773" t="s">
        <v>3030</v>
      </c>
      <c r="G773" s="45" t="s">
        <v>3509</v>
      </c>
      <c r="H773" s="43">
        <v>1949</v>
      </c>
      <c r="I773" s="324" t="s">
        <v>43</v>
      </c>
      <c r="J773" s="255" t="str">
        <f>IF(ISBLANK(INDEX('Policy Characteristics'!D:D,MATCH($C773,'Policy Characteristics'!$C:$C,0))),"",INDEX('Policy Characteristics'!D:D,MATCH($C773,'Policy Characteristics'!$C:$C,0)))</f>
        <v>Electrification</v>
      </c>
      <c r="K773" s="254" t="str">
        <f>IF(ISBLANK(INDEX('Policy Characteristics'!E:E,MATCH($C773,'Policy Characteristics'!$C:$C,0))),"",INDEX('Policy Characteristics'!E:E,MATCH($C773,'Policy Characteristics'!$C:$C,0)))</f>
        <v>indst shift to electricity</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of fuel shifted</v>
      </c>
      <c r="P773" s="254"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54" t="str">
        <f>IF(ISBLANK(INDEX('Policy Characteristics'!K:K,MATCH($C773,'Policy Characteristics'!$C:$C,0))),"",INDEX('Policy Characteristics'!K:K,MATCH($C773,'Policy Characteristics'!$C:$C,0)))</f>
        <v>industry-ag-main.html#fuel-switching</v>
      </c>
      <c r="R773" s="254" t="str">
        <f>IF(ISBLANK(INDEX('Policy Characteristics'!L:L,MATCH($C773,'Policy Characteristics'!$C:$C,0))),"",INDEX('Policy Characteristics'!L:L,MATCH($C773,'Policy Characteristics'!$C:$C,0)))</f>
        <v>industry-elec-and-hydrogen.html</v>
      </c>
    </row>
    <row r="774" spans="1:18" x14ac:dyDescent="0.3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Electrification</v>
      </c>
      <c r="C774" s="254" t="str">
        <f t="shared" si="38"/>
        <v>Fraction of Eligible Industrial Energy Use Shifted to Electricity</v>
      </c>
      <c r="D774" s="6" t="s">
        <v>3068</v>
      </c>
      <c r="E774" s="1" t="s">
        <v>3503</v>
      </c>
      <c r="F774" t="s">
        <v>3030</v>
      </c>
      <c r="G774" s="45" t="s">
        <v>3510</v>
      </c>
      <c r="H774" s="43">
        <v>1950</v>
      </c>
      <c r="I774" s="324" t="s">
        <v>43</v>
      </c>
      <c r="J774" s="255" t="str">
        <f>IF(ISBLANK(INDEX('Policy Characteristics'!D:D,MATCH($C774,'Policy Characteristics'!$C:$C,0))),"",INDEX('Policy Characteristics'!D:D,MATCH($C774,'Policy Characteristics'!$C:$C,0)))</f>
        <v>Electrification</v>
      </c>
      <c r="K774" s="254" t="str">
        <f>IF(ISBLANK(INDEX('Policy Characteristics'!E:E,MATCH($C774,'Policy Characteristics'!$C:$C,0))),"",INDEX('Policy Characteristics'!E:E,MATCH($C774,'Policy Characteristics'!$C:$C,0)))</f>
        <v>indst shift to electricity</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of fuel shifted</v>
      </c>
      <c r="P774" s="254"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54" t="str">
        <f>IF(ISBLANK(INDEX('Policy Characteristics'!K:K,MATCH($C774,'Policy Characteristics'!$C:$C,0))),"",INDEX('Policy Characteristics'!K:K,MATCH($C774,'Policy Characteristics'!$C:$C,0)))</f>
        <v>industry-ag-main.html#fuel-switching</v>
      </c>
      <c r="R774" s="254" t="str">
        <f>IF(ISBLANK(INDEX('Policy Characteristics'!L:L,MATCH($C774,'Policy Characteristics'!$C:$C,0))),"",INDEX('Policy Characteristics'!L:L,MATCH($C774,'Policy Characteristics'!$C:$C,0)))</f>
        <v>industry-elec-and-hydrogen.html</v>
      </c>
    </row>
    <row r="775" spans="1:18" x14ac:dyDescent="0.3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Electrification</v>
      </c>
      <c r="C775" s="254" t="str">
        <f t="shared" ref="C775:C825" si="39">C$658</f>
        <v>Fraction of Eligible Industrial Energy Use Shifted to Electricity</v>
      </c>
      <c r="D775" s="6" t="s">
        <v>3068</v>
      </c>
      <c r="E775" s="1" t="s">
        <v>3504</v>
      </c>
      <c r="F775" t="s">
        <v>3030</v>
      </c>
      <c r="G775" s="45" t="s">
        <v>3511</v>
      </c>
      <c r="H775" s="43">
        <v>1951</v>
      </c>
      <c r="I775" s="324" t="s">
        <v>43</v>
      </c>
      <c r="J775" s="255" t="str">
        <f>IF(ISBLANK(INDEX('Policy Characteristics'!D:D,MATCH($C775,'Policy Characteristics'!$C:$C,0))),"",INDEX('Policy Characteristics'!D:D,MATCH($C775,'Policy Characteristics'!$C:$C,0)))</f>
        <v>Electrification</v>
      </c>
      <c r="K775" s="254" t="str">
        <f>IF(ISBLANK(INDEX('Policy Characteristics'!E:E,MATCH($C775,'Policy Characteristics'!$C:$C,0))),"",INDEX('Policy Characteristics'!E:E,MATCH($C775,'Policy Characteristics'!$C:$C,0)))</f>
        <v>indst shift to electricity</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of fuel shifted</v>
      </c>
      <c r="P775" s="254"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54" t="str">
        <f>IF(ISBLANK(INDEX('Policy Characteristics'!K:K,MATCH($C775,'Policy Characteristics'!$C:$C,0))),"",INDEX('Policy Characteristics'!K:K,MATCH($C775,'Policy Characteristics'!$C:$C,0)))</f>
        <v>industry-ag-main.html#fuel-switching</v>
      </c>
      <c r="R775" s="254" t="str">
        <f>IF(ISBLANK(INDEX('Policy Characteristics'!L:L,MATCH($C775,'Policy Characteristics'!$C:$C,0))),"",INDEX('Policy Characteristics'!L:L,MATCH($C775,'Policy Characteristics'!$C:$C,0)))</f>
        <v>industry-elec-and-hydrogen.html</v>
      </c>
    </row>
    <row r="776" spans="1:18" x14ac:dyDescent="0.3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Electrification</v>
      </c>
      <c r="C776" s="254" t="str">
        <f t="shared" si="39"/>
        <v>Fraction of Eligible Industrial Energy Use Shifted to Electricity</v>
      </c>
      <c r="D776" s="6" t="s">
        <v>3068</v>
      </c>
      <c r="E776" s="1" t="s">
        <v>3505</v>
      </c>
      <c r="F776" t="s">
        <v>3030</v>
      </c>
      <c r="G776" s="45" t="s">
        <v>3512</v>
      </c>
      <c r="H776" s="43">
        <v>1952</v>
      </c>
      <c r="I776" s="324" t="s">
        <v>43</v>
      </c>
      <c r="J776" s="255" t="str">
        <f>IF(ISBLANK(INDEX('Policy Characteristics'!D:D,MATCH($C776,'Policy Characteristics'!$C:$C,0))),"",INDEX('Policy Characteristics'!D:D,MATCH($C776,'Policy Characteristics'!$C:$C,0)))</f>
        <v>Electrification</v>
      </c>
      <c r="K776" s="254" t="str">
        <f>IF(ISBLANK(INDEX('Policy Characteristics'!E:E,MATCH($C776,'Policy Characteristics'!$C:$C,0))),"",INDEX('Policy Characteristics'!E:E,MATCH($C776,'Policy Characteristics'!$C:$C,0)))</f>
        <v>indst shift to electricity</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of fuel shifted</v>
      </c>
      <c r="P776" s="254"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54" t="str">
        <f>IF(ISBLANK(INDEX('Policy Characteristics'!K:K,MATCH($C776,'Policy Characteristics'!$C:$C,0))),"",INDEX('Policy Characteristics'!K:K,MATCH($C776,'Policy Characteristics'!$C:$C,0)))</f>
        <v>industry-ag-main.html#fuel-switching</v>
      </c>
      <c r="R776" s="254" t="str">
        <f>IF(ISBLANK(INDEX('Policy Characteristics'!L:L,MATCH($C776,'Policy Characteristics'!$C:$C,0))),"",INDEX('Policy Characteristics'!L:L,MATCH($C776,'Policy Characteristics'!$C:$C,0)))</f>
        <v>industry-elec-and-hydrogen.html</v>
      </c>
    </row>
    <row r="777" spans="1:18" x14ac:dyDescent="0.3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Electrification</v>
      </c>
      <c r="C777" s="254" t="str">
        <f t="shared" si="39"/>
        <v>Fraction of Eligible Industrial Energy Use Shifted to Electricity</v>
      </c>
      <c r="D777" s="6" t="s">
        <v>3068</v>
      </c>
      <c r="E777" s="1" t="s">
        <v>3648</v>
      </c>
      <c r="F777" t="s">
        <v>3030</v>
      </c>
      <c r="G777" s="45" t="s">
        <v>3648</v>
      </c>
      <c r="H777" s="43">
        <v>1953</v>
      </c>
      <c r="I777" s="324" t="s">
        <v>43</v>
      </c>
      <c r="J777" s="255" t="str">
        <f>IF(ISBLANK(INDEX('Policy Characteristics'!D:D,MATCH($C777,'Policy Characteristics'!$C:$C,0))),"",INDEX('Policy Characteristics'!D:D,MATCH($C777,'Policy Characteristics'!$C:$C,0)))</f>
        <v>Electrification</v>
      </c>
      <c r="K777" s="254" t="str">
        <f>IF(ISBLANK(INDEX('Policy Characteristics'!E:E,MATCH($C777,'Policy Characteristics'!$C:$C,0))),"",INDEX('Policy Characteristics'!E:E,MATCH($C777,'Policy Characteristics'!$C:$C,0)))</f>
        <v>indst shift to electricity</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of fuel shifted</v>
      </c>
      <c r="P777" s="254"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54" t="str">
        <f>IF(ISBLANK(INDEX('Policy Characteristics'!K:K,MATCH($C777,'Policy Characteristics'!$C:$C,0))),"",INDEX('Policy Characteristics'!K:K,MATCH($C777,'Policy Characteristics'!$C:$C,0)))</f>
        <v>industry-ag-main.html#fuel-switching</v>
      </c>
      <c r="R777" s="254" t="str">
        <f>IF(ISBLANK(INDEX('Policy Characteristics'!L:L,MATCH($C777,'Policy Characteristics'!$C:$C,0))),"",INDEX('Policy Characteristics'!L:L,MATCH($C777,'Policy Characteristics'!$C:$C,0)))</f>
        <v>industry-elec-and-hydrogen.html</v>
      </c>
    </row>
    <row r="778" spans="1:18" x14ac:dyDescent="0.3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Electrification</v>
      </c>
      <c r="C778" s="254" t="str">
        <f t="shared" si="39"/>
        <v>Fraction of Eligible Industrial Energy Use Shifted to Electricity</v>
      </c>
      <c r="D778" s="6" t="s">
        <v>3069</v>
      </c>
      <c r="E778" s="1" t="s">
        <v>3499</v>
      </c>
      <c r="F778" t="s">
        <v>3031</v>
      </c>
      <c r="G778" s="45" t="s">
        <v>3506</v>
      </c>
      <c r="H778" s="43">
        <v>1954</v>
      </c>
      <c r="I778" s="324" t="s">
        <v>43</v>
      </c>
      <c r="J778" s="255" t="str">
        <f>IF(ISBLANK(INDEX('Policy Characteristics'!D:D,MATCH($C778,'Policy Characteristics'!$C:$C,0))),"",INDEX('Policy Characteristics'!D:D,MATCH($C778,'Policy Characteristics'!$C:$C,0)))</f>
        <v>Electrification</v>
      </c>
      <c r="K778" s="254" t="str">
        <f>IF(ISBLANK(INDEX('Policy Characteristics'!E:E,MATCH($C778,'Policy Characteristics'!$C:$C,0))),"",INDEX('Policy Characteristics'!E:E,MATCH($C778,'Policy Characteristics'!$C:$C,0)))</f>
        <v>indst shift to electricity</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of fuel shifted</v>
      </c>
      <c r="P778" s="254"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54" t="str">
        <f>IF(ISBLANK(INDEX('Policy Characteristics'!K:K,MATCH($C778,'Policy Characteristics'!$C:$C,0))),"",INDEX('Policy Characteristics'!K:K,MATCH($C778,'Policy Characteristics'!$C:$C,0)))</f>
        <v>industry-ag-main.html#fuel-switching</v>
      </c>
      <c r="R778" s="254" t="str">
        <f>IF(ISBLANK(INDEX('Policy Characteristics'!L:L,MATCH($C778,'Policy Characteristics'!$C:$C,0))),"",INDEX('Policy Characteristics'!L:L,MATCH($C778,'Policy Characteristics'!$C:$C,0)))</f>
        <v>industry-elec-and-hydrogen.html</v>
      </c>
    </row>
    <row r="779" spans="1:18" x14ac:dyDescent="0.3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Electrification</v>
      </c>
      <c r="C779" s="254" t="str">
        <f t="shared" si="39"/>
        <v>Fraction of Eligible Industrial Energy Use Shifted to Electricity</v>
      </c>
      <c r="D779" s="6" t="s">
        <v>3069</v>
      </c>
      <c r="E779" s="1" t="s">
        <v>3500</v>
      </c>
      <c r="F779" t="s">
        <v>3031</v>
      </c>
      <c r="G779" s="45" t="s">
        <v>3507</v>
      </c>
      <c r="H779" s="43">
        <v>1955</v>
      </c>
      <c r="I779" s="324" t="s">
        <v>43</v>
      </c>
      <c r="J779" s="255" t="str">
        <f>IF(ISBLANK(INDEX('Policy Characteristics'!D:D,MATCH($C779,'Policy Characteristics'!$C:$C,0))),"",INDEX('Policy Characteristics'!D:D,MATCH($C779,'Policy Characteristics'!$C:$C,0)))</f>
        <v>Electrification</v>
      </c>
      <c r="K779" s="254" t="str">
        <f>IF(ISBLANK(INDEX('Policy Characteristics'!E:E,MATCH($C779,'Policy Characteristics'!$C:$C,0))),"",INDEX('Policy Characteristics'!E:E,MATCH($C779,'Policy Characteristics'!$C:$C,0)))</f>
        <v>indst shift to electricity</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of fuel shifted</v>
      </c>
      <c r="P779" s="254"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54" t="str">
        <f>IF(ISBLANK(INDEX('Policy Characteristics'!K:K,MATCH($C779,'Policy Characteristics'!$C:$C,0))),"",INDEX('Policy Characteristics'!K:K,MATCH($C779,'Policy Characteristics'!$C:$C,0)))</f>
        <v>industry-ag-main.html#fuel-switching</v>
      </c>
      <c r="R779" s="254" t="str">
        <f>IF(ISBLANK(INDEX('Policy Characteristics'!L:L,MATCH($C779,'Policy Characteristics'!$C:$C,0))),"",INDEX('Policy Characteristics'!L:L,MATCH($C779,'Policy Characteristics'!$C:$C,0)))</f>
        <v>industry-elec-and-hydrogen.html</v>
      </c>
    </row>
    <row r="780" spans="1:18" x14ac:dyDescent="0.3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Electrification</v>
      </c>
      <c r="C780" s="254" t="str">
        <f t="shared" si="39"/>
        <v>Fraction of Eligible Industrial Energy Use Shifted to Electricity</v>
      </c>
      <c r="D780" s="6" t="s">
        <v>3069</v>
      </c>
      <c r="E780" s="1" t="s">
        <v>3501</v>
      </c>
      <c r="F780" t="s">
        <v>3031</v>
      </c>
      <c r="G780" s="45" t="s">
        <v>3508</v>
      </c>
      <c r="H780" s="43">
        <v>1956</v>
      </c>
      <c r="I780" s="324" t="s">
        <v>43</v>
      </c>
      <c r="J780" s="255" t="str">
        <f>IF(ISBLANK(INDEX('Policy Characteristics'!D:D,MATCH($C780,'Policy Characteristics'!$C:$C,0))),"",INDEX('Policy Characteristics'!D:D,MATCH($C780,'Policy Characteristics'!$C:$C,0)))</f>
        <v>Electrification</v>
      </c>
      <c r="K780" s="254" t="str">
        <f>IF(ISBLANK(INDEX('Policy Characteristics'!E:E,MATCH($C780,'Policy Characteristics'!$C:$C,0))),"",INDEX('Policy Characteristics'!E:E,MATCH($C780,'Policy Characteristics'!$C:$C,0)))</f>
        <v>indst shift to electricity</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of fuel shifted</v>
      </c>
      <c r="P780" s="254"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54" t="str">
        <f>IF(ISBLANK(INDEX('Policy Characteristics'!K:K,MATCH($C780,'Policy Characteristics'!$C:$C,0))),"",INDEX('Policy Characteristics'!K:K,MATCH($C780,'Policy Characteristics'!$C:$C,0)))</f>
        <v>industry-ag-main.html#fuel-switching</v>
      </c>
      <c r="R780" s="254" t="str">
        <f>IF(ISBLANK(INDEX('Policy Characteristics'!L:L,MATCH($C780,'Policy Characteristics'!$C:$C,0))),"",INDEX('Policy Characteristics'!L:L,MATCH($C780,'Policy Characteristics'!$C:$C,0)))</f>
        <v>industry-elec-and-hydrogen.html</v>
      </c>
    </row>
    <row r="781" spans="1:18" x14ac:dyDescent="0.3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Electrification</v>
      </c>
      <c r="C781" s="254" t="str">
        <f t="shared" si="39"/>
        <v>Fraction of Eligible Industrial Energy Use Shifted to Electricity</v>
      </c>
      <c r="D781" s="6" t="s">
        <v>3069</v>
      </c>
      <c r="E781" s="1" t="s">
        <v>3502</v>
      </c>
      <c r="F781" t="s">
        <v>3031</v>
      </c>
      <c r="G781" s="45" t="s">
        <v>3509</v>
      </c>
      <c r="H781" s="43">
        <v>1957</v>
      </c>
      <c r="I781" s="324" t="s">
        <v>43</v>
      </c>
      <c r="J781" s="255" t="str">
        <f>IF(ISBLANK(INDEX('Policy Characteristics'!D:D,MATCH($C781,'Policy Characteristics'!$C:$C,0))),"",INDEX('Policy Characteristics'!D:D,MATCH($C781,'Policy Characteristics'!$C:$C,0)))</f>
        <v>Electrification</v>
      </c>
      <c r="K781" s="254" t="str">
        <f>IF(ISBLANK(INDEX('Policy Characteristics'!E:E,MATCH($C781,'Policy Characteristics'!$C:$C,0))),"",INDEX('Policy Characteristics'!E:E,MATCH($C781,'Policy Characteristics'!$C:$C,0)))</f>
        <v>indst shift to electricity</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of fuel shifted</v>
      </c>
      <c r="P781" s="254"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54" t="str">
        <f>IF(ISBLANK(INDEX('Policy Characteristics'!K:K,MATCH($C781,'Policy Characteristics'!$C:$C,0))),"",INDEX('Policy Characteristics'!K:K,MATCH($C781,'Policy Characteristics'!$C:$C,0)))</f>
        <v>industry-ag-main.html#fuel-switching</v>
      </c>
      <c r="R781" s="254" t="str">
        <f>IF(ISBLANK(INDEX('Policy Characteristics'!L:L,MATCH($C781,'Policy Characteristics'!$C:$C,0))),"",INDEX('Policy Characteristics'!L:L,MATCH($C781,'Policy Characteristics'!$C:$C,0)))</f>
        <v>industry-elec-and-hydrogen.html</v>
      </c>
    </row>
    <row r="782" spans="1:18" x14ac:dyDescent="0.3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Electrification</v>
      </c>
      <c r="C782" s="254" t="str">
        <f t="shared" si="39"/>
        <v>Fraction of Eligible Industrial Energy Use Shifted to Electricity</v>
      </c>
      <c r="D782" s="6" t="s">
        <v>3069</v>
      </c>
      <c r="E782" s="1" t="s">
        <v>3503</v>
      </c>
      <c r="F782" t="s">
        <v>3031</v>
      </c>
      <c r="G782" s="45" t="s">
        <v>3510</v>
      </c>
      <c r="H782" s="43">
        <v>1958</v>
      </c>
      <c r="I782" s="324" t="s">
        <v>43</v>
      </c>
      <c r="J782" s="255" t="str">
        <f>IF(ISBLANK(INDEX('Policy Characteristics'!D:D,MATCH($C782,'Policy Characteristics'!$C:$C,0))),"",INDEX('Policy Characteristics'!D:D,MATCH($C782,'Policy Characteristics'!$C:$C,0)))</f>
        <v>Electrification</v>
      </c>
      <c r="K782" s="254" t="str">
        <f>IF(ISBLANK(INDEX('Policy Characteristics'!E:E,MATCH($C782,'Policy Characteristics'!$C:$C,0))),"",INDEX('Policy Characteristics'!E:E,MATCH($C782,'Policy Characteristics'!$C:$C,0)))</f>
        <v>indst shift to electricity</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of fuel shifted</v>
      </c>
      <c r="P782" s="254"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54" t="str">
        <f>IF(ISBLANK(INDEX('Policy Characteristics'!K:K,MATCH($C782,'Policy Characteristics'!$C:$C,0))),"",INDEX('Policy Characteristics'!K:K,MATCH($C782,'Policy Characteristics'!$C:$C,0)))</f>
        <v>industry-ag-main.html#fuel-switching</v>
      </c>
      <c r="R782" s="254" t="str">
        <f>IF(ISBLANK(INDEX('Policy Characteristics'!L:L,MATCH($C782,'Policy Characteristics'!$C:$C,0))),"",INDEX('Policy Characteristics'!L:L,MATCH($C782,'Policy Characteristics'!$C:$C,0)))</f>
        <v>industry-elec-and-hydrogen.html</v>
      </c>
    </row>
    <row r="783" spans="1:18" x14ac:dyDescent="0.3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Electrification</v>
      </c>
      <c r="C783" s="254" t="str">
        <f t="shared" si="39"/>
        <v>Fraction of Eligible Industrial Energy Use Shifted to Electricity</v>
      </c>
      <c r="D783" s="6" t="s">
        <v>3069</v>
      </c>
      <c r="E783" s="1" t="s">
        <v>3504</v>
      </c>
      <c r="F783" t="s">
        <v>3031</v>
      </c>
      <c r="G783" s="45" t="s">
        <v>3511</v>
      </c>
      <c r="H783" s="43">
        <v>1959</v>
      </c>
      <c r="I783" s="324" t="s">
        <v>43</v>
      </c>
      <c r="J783" s="255" t="str">
        <f>IF(ISBLANK(INDEX('Policy Characteristics'!D:D,MATCH($C783,'Policy Characteristics'!$C:$C,0))),"",INDEX('Policy Characteristics'!D:D,MATCH($C783,'Policy Characteristics'!$C:$C,0)))</f>
        <v>Electrification</v>
      </c>
      <c r="K783" s="254" t="str">
        <f>IF(ISBLANK(INDEX('Policy Characteristics'!E:E,MATCH($C783,'Policy Characteristics'!$C:$C,0))),"",INDEX('Policy Characteristics'!E:E,MATCH($C783,'Policy Characteristics'!$C:$C,0)))</f>
        <v>indst shift to electricity</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of fuel shifted</v>
      </c>
      <c r="P783" s="254"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54" t="str">
        <f>IF(ISBLANK(INDEX('Policy Characteristics'!K:K,MATCH($C783,'Policy Characteristics'!$C:$C,0))),"",INDEX('Policy Characteristics'!K:K,MATCH($C783,'Policy Characteristics'!$C:$C,0)))</f>
        <v>industry-ag-main.html#fuel-switching</v>
      </c>
      <c r="R783" s="254" t="str">
        <f>IF(ISBLANK(INDEX('Policy Characteristics'!L:L,MATCH($C783,'Policy Characteristics'!$C:$C,0))),"",INDEX('Policy Characteristics'!L:L,MATCH($C783,'Policy Characteristics'!$C:$C,0)))</f>
        <v>industry-elec-and-hydrogen.html</v>
      </c>
    </row>
    <row r="784" spans="1:18" x14ac:dyDescent="0.3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Electrification</v>
      </c>
      <c r="C784" s="254" t="str">
        <f t="shared" si="39"/>
        <v>Fraction of Eligible Industrial Energy Use Shifted to Electricity</v>
      </c>
      <c r="D784" s="6" t="s">
        <v>3069</v>
      </c>
      <c r="E784" s="1" t="s">
        <v>3505</v>
      </c>
      <c r="F784" t="s">
        <v>3031</v>
      </c>
      <c r="G784" s="45" t="s">
        <v>3512</v>
      </c>
      <c r="H784" s="43">
        <v>1960</v>
      </c>
      <c r="I784" s="324" t="s">
        <v>43</v>
      </c>
      <c r="J784" s="255" t="str">
        <f>IF(ISBLANK(INDEX('Policy Characteristics'!D:D,MATCH($C784,'Policy Characteristics'!$C:$C,0))),"",INDEX('Policy Characteristics'!D:D,MATCH($C784,'Policy Characteristics'!$C:$C,0)))</f>
        <v>Electrification</v>
      </c>
      <c r="K784" s="254" t="str">
        <f>IF(ISBLANK(INDEX('Policy Characteristics'!E:E,MATCH($C784,'Policy Characteristics'!$C:$C,0))),"",INDEX('Policy Characteristics'!E:E,MATCH($C784,'Policy Characteristics'!$C:$C,0)))</f>
        <v>indst shift to electricity</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of fuel shifted</v>
      </c>
      <c r="P784" s="254"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54" t="str">
        <f>IF(ISBLANK(INDEX('Policy Characteristics'!K:K,MATCH($C784,'Policy Characteristics'!$C:$C,0))),"",INDEX('Policy Characteristics'!K:K,MATCH($C784,'Policy Characteristics'!$C:$C,0)))</f>
        <v>industry-ag-main.html#fuel-switching</v>
      </c>
      <c r="R784" s="254" t="str">
        <f>IF(ISBLANK(INDEX('Policy Characteristics'!L:L,MATCH($C784,'Policy Characteristics'!$C:$C,0))),"",INDEX('Policy Characteristics'!L:L,MATCH($C784,'Policy Characteristics'!$C:$C,0)))</f>
        <v>industry-elec-and-hydrogen.html</v>
      </c>
    </row>
    <row r="785" spans="1:18" x14ac:dyDescent="0.3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Electrification</v>
      </c>
      <c r="C785" s="254" t="str">
        <f t="shared" si="39"/>
        <v>Fraction of Eligible Industrial Energy Use Shifted to Electricity</v>
      </c>
      <c r="D785" s="6" t="s">
        <v>3069</v>
      </c>
      <c r="E785" s="1" t="s">
        <v>3648</v>
      </c>
      <c r="F785" t="s">
        <v>3031</v>
      </c>
      <c r="G785" s="45" t="s">
        <v>3648</v>
      </c>
      <c r="H785" s="43">
        <v>1961</v>
      </c>
      <c r="I785" s="324" t="s">
        <v>43</v>
      </c>
      <c r="J785" s="255" t="str">
        <f>IF(ISBLANK(INDEX('Policy Characteristics'!D:D,MATCH($C785,'Policy Characteristics'!$C:$C,0))),"",INDEX('Policy Characteristics'!D:D,MATCH($C785,'Policy Characteristics'!$C:$C,0)))</f>
        <v>Electrification</v>
      </c>
      <c r="K785" s="254" t="str">
        <f>IF(ISBLANK(INDEX('Policy Characteristics'!E:E,MATCH($C785,'Policy Characteristics'!$C:$C,0))),"",INDEX('Policy Characteristics'!E:E,MATCH($C785,'Policy Characteristics'!$C:$C,0)))</f>
        <v>indst shift to electricity</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of fuel shifted</v>
      </c>
      <c r="P785" s="254"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54" t="str">
        <f>IF(ISBLANK(INDEX('Policy Characteristics'!K:K,MATCH($C785,'Policy Characteristics'!$C:$C,0))),"",INDEX('Policy Characteristics'!K:K,MATCH($C785,'Policy Characteristics'!$C:$C,0)))</f>
        <v>industry-ag-main.html#fuel-switching</v>
      </c>
      <c r="R785" s="254" t="str">
        <f>IF(ISBLANK(INDEX('Policy Characteristics'!L:L,MATCH($C785,'Policy Characteristics'!$C:$C,0))),"",INDEX('Policy Characteristics'!L:L,MATCH($C785,'Policy Characteristics'!$C:$C,0)))</f>
        <v>industry-elec-and-hydrogen.html</v>
      </c>
    </row>
    <row r="786" spans="1:18" x14ac:dyDescent="0.3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Electrification</v>
      </c>
      <c r="C786" s="254" t="str">
        <f t="shared" si="39"/>
        <v>Fraction of Eligible Industrial Energy Use Shifted to Electricity</v>
      </c>
      <c r="D786" s="6" t="s">
        <v>3070</v>
      </c>
      <c r="E786" s="1" t="s">
        <v>3499</v>
      </c>
      <c r="F786" t="s">
        <v>3032</v>
      </c>
      <c r="G786" s="45" t="s">
        <v>3506</v>
      </c>
      <c r="H786" s="43">
        <v>1962</v>
      </c>
      <c r="I786" s="324" t="s">
        <v>43</v>
      </c>
      <c r="J786" s="255" t="str">
        <f>IF(ISBLANK(INDEX('Policy Characteristics'!D:D,MATCH($C786,'Policy Characteristics'!$C:$C,0))),"",INDEX('Policy Characteristics'!D:D,MATCH($C786,'Policy Characteristics'!$C:$C,0)))</f>
        <v>Electrification</v>
      </c>
      <c r="K786" s="254" t="str">
        <f>IF(ISBLANK(INDEX('Policy Characteristics'!E:E,MATCH($C786,'Policy Characteristics'!$C:$C,0))),"",INDEX('Policy Characteristics'!E:E,MATCH($C786,'Policy Characteristics'!$C:$C,0)))</f>
        <v>indst shift to electricity</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of fuel shifted</v>
      </c>
      <c r="P786" s="254"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54" t="str">
        <f>IF(ISBLANK(INDEX('Policy Characteristics'!K:K,MATCH($C786,'Policy Characteristics'!$C:$C,0))),"",INDEX('Policy Characteristics'!K:K,MATCH($C786,'Policy Characteristics'!$C:$C,0)))</f>
        <v>industry-ag-main.html#fuel-switching</v>
      </c>
      <c r="R786" s="254" t="str">
        <f>IF(ISBLANK(INDEX('Policy Characteristics'!L:L,MATCH($C786,'Policy Characteristics'!$C:$C,0))),"",INDEX('Policy Characteristics'!L:L,MATCH($C786,'Policy Characteristics'!$C:$C,0)))</f>
        <v>industry-elec-and-hydrogen.html</v>
      </c>
    </row>
    <row r="787" spans="1:18" x14ac:dyDescent="0.3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Electrification</v>
      </c>
      <c r="C787" s="254" t="str">
        <f t="shared" si="39"/>
        <v>Fraction of Eligible Industrial Energy Use Shifted to Electricity</v>
      </c>
      <c r="D787" s="6" t="s">
        <v>3070</v>
      </c>
      <c r="E787" s="1" t="s">
        <v>3500</v>
      </c>
      <c r="F787" t="s">
        <v>3032</v>
      </c>
      <c r="G787" s="45" t="s">
        <v>3507</v>
      </c>
      <c r="H787" s="43">
        <v>1963</v>
      </c>
      <c r="I787" s="324" t="s">
        <v>43</v>
      </c>
      <c r="J787" s="255" t="str">
        <f>IF(ISBLANK(INDEX('Policy Characteristics'!D:D,MATCH($C787,'Policy Characteristics'!$C:$C,0))),"",INDEX('Policy Characteristics'!D:D,MATCH($C787,'Policy Characteristics'!$C:$C,0)))</f>
        <v>Electrification</v>
      </c>
      <c r="K787" s="254" t="str">
        <f>IF(ISBLANK(INDEX('Policy Characteristics'!E:E,MATCH($C787,'Policy Characteristics'!$C:$C,0))),"",INDEX('Policy Characteristics'!E:E,MATCH($C787,'Policy Characteristics'!$C:$C,0)))</f>
        <v>indst shift to electricity</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of fuel shifted</v>
      </c>
      <c r="P787" s="254"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54" t="str">
        <f>IF(ISBLANK(INDEX('Policy Characteristics'!K:K,MATCH($C787,'Policy Characteristics'!$C:$C,0))),"",INDEX('Policy Characteristics'!K:K,MATCH($C787,'Policy Characteristics'!$C:$C,0)))</f>
        <v>industry-ag-main.html#fuel-switching</v>
      </c>
      <c r="R787" s="254" t="str">
        <f>IF(ISBLANK(INDEX('Policy Characteristics'!L:L,MATCH($C787,'Policy Characteristics'!$C:$C,0))),"",INDEX('Policy Characteristics'!L:L,MATCH($C787,'Policy Characteristics'!$C:$C,0)))</f>
        <v>industry-elec-and-hydrogen.html</v>
      </c>
    </row>
    <row r="788" spans="1:18" x14ac:dyDescent="0.3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Electrification</v>
      </c>
      <c r="C788" s="254" t="str">
        <f t="shared" si="39"/>
        <v>Fraction of Eligible Industrial Energy Use Shifted to Electricity</v>
      </c>
      <c r="D788" s="6" t="s">
        <v>3070</v>
      </c>
      <c r="E788" s="1" t="s">
        <v>3501</v>
      </c>
      <c r="F788" t="s">
        <v>3032</v>
      </c>
      <c r="G788" s="45" t="s">
        <v>3508</v>
      </c>
      <c r="H788" s="43">
        <v>1964</v>
      </c>
      <c r="I788" s="324" t="s">
        <v>43</v>
      </c>
      <c r="J788" s="255" t="str">
        <f>IF(ISBLANK(INDEX('Policy Characteristics'!D:D,MATCH($C788,'Policy Characteristics'!$C:$C,0))),"",INDEX('Policy Characteristics'!D:D,MATCH($C788,'Policy Characteristics'!$C:$C,0)))</f>
        <v>Electrification</v>
      </c>
      <c r="K788" s="254" t="str">
        <f>IF(ISBLANK(INDEX('Policy Characteristics'!E:E,MATCH($C788,'Policy Characteristics'!$C:$C,0))),"",INDEX('Policy Characteristics'!E:E,MATCH($C788,'Policy Characteristics'!$C:$C,0)))</f>
        <v>indst shift to electricity</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of fuel shifted</v>
      </c>
      <c r="P788" s="254"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54" t="str">
        <f>IF(ISBLANK(INDEX('Policy Characteristics'!K:K,MATCH($C788,'Policy Characteristics'!$C:$C,0))),"",INDEX('Policy Characteristics'!K:K,MATCH($C788,'Policy Characteristics'!$C:$C,0)))</f>
        <v>industry-ag-main.html#fuel-switching</v>
      </c>
      <c r="R788" s="254" t="str">
        <f>IF(ISBLANK(INDEX('Policy Characteristics'!L:L,MATCH($C788,'Policy Characteristics'!$C:$C,0))),"",INDEX('Policy Characteristics'!L:L,MATCH($C788,'Policy Characteristics'!$C:$C,0)))</f>
        <v>industry-elec-and-hydrogen.html</v>
      </c>
    </row>
    <row r="789" spans="1:18" x14ac:dyDescent="0.3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Electrification</v>
      </c>
      <c r="C789" s="254" t="str">
        <f t="shared" si="39"/>
        <v>Fraction of Eligible Industrial Energy Use Shifted to Electricity</v>
      </c>
      <c r="D789" s="6" t="s">
        <v>3070</v>
      </c>
      <c r="E789" s="1" t="s">
        <v>3502</v>
      </c>
      <c r="F789" t="s">
        <v>3032</v>
      </c>
      <c r="G789" s="45" t="s">
        <v>3509</v>
      </c>
      <c r="H789" s="43">
        <v>1965</v>
      </c>
      <c r="I789" s="324" t="s">
        <v>43</v>
      </c>
      <c r="J789" s="255" t="str">
        <f>IF(ISBLANK(INDEX('Policy Characteristics'!D:D,MATCH($C789,'Policy Characteristics'!$C:$C,0))),"",INDEX('Policy Characteristics'!D:D,MATCH($C789,'Policy Characteristics'!$C:$C,0)))</f>
        <v>Electrification</v>
      </c>
      <c r="K789" s="254" t="str">
        <f>IF(ISBLANK(INDEX('Policy Characteristics'!E:E,MATCH($C789,'Policy Characteristics'!$C:$C,0))),"",INDEX('Policy Characteristics'!E:E,MATCH($C789,'Policy Characteristics'!$C:$C,0)))</f>
        <v>indst shift to electricity</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of fuel shifted</v>
      </c>
      <c r="P789" s="254"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54" t="str">
        <f>IF(ISBLANK(INDEX('Policy Characteristics'!K:K,MATCH($C789,'Policy Characteristics'!$C:$C,0))),"",INDEX('Policy Characteristics'!K:K,MATCH($C789,'Policy Characteristics'!$C:$C,0)))</f>
        <v>industry-ag-main.html#fuel-switching</v>
      </c>
      <c r="R789" s="254" t="str">
        <f>IF(ISBLANK(INDEX('Policy Characteristics'!L:L,MATCH($C789,'Policy Characteristics'!$C:$C,0))),"",INDEX('Policy Characteristics'!L:L,MATCH($C789,'Policy Characteristics'!$C:$C,0)))</f>
        <v>industry-elec-and-hydrogen.html</v>
      </c>
    </row>
    <row r="790" spans="1:18" x14ac:dyDescent="0.3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Electrification</v>
      </c>
      <c r="C790" s="254" t="str">
        <f t="shared" si="39"/>
        <v>Fraction of Eligible Industrial Energy Use Shifted to Electricity</v>
      </c>
      <c r="D790" s="6" t="s">
        <v>3070</v>
      </c>
      <c r="E790" s="1" t="s">
        <v>3503</v>
      </c>
      <c r="F790" t="s">
        <v>3032</v>
      </c>
      <c r="G790" s="45" t="s">
        <v>3510</v>
      </c>
      <c r="H790" s="43">
        <v>1966</v>
      </c>
      <c r="I790" s="324" t="s">
        <v>43</v>
      </c>
      <c r="J790" s="255" t="str">
        <f>IF(ISBLANK(INDEX('Policy Characteristics'!D:D,MATCH($C790,'Policy Characteristics'!$C:$C,0))),"",INDEX('Policy Characteristics'!D:D,MATCH($C790,'Policy Characteristics'!$C:$C,0)))</f>
        <v>Electrification</v>
      </c>
      <c r="K790" s="254" t="str">
        <f>IF(ISBLANK(INDEX('Policy Characteristics'!E:E,MATCH($C790,'Policy Characteristics'!$C:$C,0))),"",INDEX('Policy Characteristics'!E:E,MATCH($C790,'Policy Characteristics'!$C:$C,0)))</f>
        <v>indst shift to electricity</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of fuel shifted</v>
      </c>
      <c r="P790" s="254"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54" t="str">
        <f>IF(ISBLANK(INDEX('Policy Characteristics'!K:K,MATCH($C790,'Policy Characteristics'!$C:$C,0))),"",INDEX('Policy Characteristics'!K:K,MATCH($C790,'Policy Characteristics'!$C:$C,0)))</f>
        <v>industry-ag-main.html#fuel-switching</v>
      </c>
      <c r="R790" s="254" t="str">
        <f>IF(ISBLANK(INDEX('Policy Characteristics'!L:L,MATCH($C790,'Policy Characteristics'!$C:$C,0))),"",INDEX('Policy Characteristics'!L:L,MATCH($C790,'Policy Characteristics'!$C:$C,0)))</f>
        <v>industry-elec-and-hydrogen.html</v>
      </c>
    </row>
    <row r="791" spans="1:18" x14ac:dyDescent="0.3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Electrification</v>
      </c>
      <c r="C791" s="254" t="str">
        <f t="shared" si="39"/>
        <v>Fraction of Eligible Industrial Energy Use Shifted to Electricity</v>
      </c>
      <c r="D791" s="6" t="s">
        <v>3070</v>
      </c>
      <c r="E791" s="1" t="s">
        <v>3504</v>
      </c>
      <c r="F791" t="s">
        <v>3032</v>
      </c>
      <c r="G791" s="45" t="s">
        <v>3511</v>
      </c>
      <c r="H791" s="43">
        <v>1967</v>
      </c>
      <c r="I791" s="324" t="s">
        <v>43</v>
      </c>
      <c r="J791" s="255" t="str">
        <f>IF(ISBLANK(INDEX('Policy Characteristics'!D:D,MATCH($C791,'Policy Characteristics'!$C:$C,0))),"",INDEX('Policy Characteristics'!D:D,MATCH($C791,'Policy Characteristics'!$C:$C,0)))</f>
        <v>Electrification</v>
      </c>
      <c r="K791" s="254" t="str">
        <f>IF(ISBLANK(INDEX('Policy Characteristics'!E:E,MATCH($C791,'Policy Characteristics'!$C:$C,0))),"",INDEX('Policy Characteristics'!E:E,MATCH($C791,'Policy Characteristics'!$C:$C,0)))</f>
        <v>indst shift to electricity</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of fuel shifted</v>
      </c>
      <c r="P791" s="254"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54" t="str">
        <f>IF(ISBLANK(INDEX('Policy Characteristics'!K:K,MATCH($C791,'Policy Characteristics'!$C:$C,0))),"",INDEX('Policy Characteristics'!K:K,MATCH($C791,'Policy Characteristics'!$C:$C,0)))</f>
        <v>industry-ag-main.html#fuel-switching</v>
      </c>
      <c r="R791" s="254" t="str">
        <f>IF(ISBLANK(INDEX('Policy Characteristics'!L:L,MATCH($C791,'Policy Characteristics'!$C:$C,0))),"",INDEX('Policy Characteristics'!L:L,MATCH($C791,'Policy Characteristics'!$C:$C,0)))</f>
        <v>industry-elec-and-hydrogen.html</v>
      </c>
    </row>
    <row r="792" spans="1:18" x14ac:dyDescent="0.3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Electrification</v>
      </c>
      <c r="C792" s="254" t="str">
        <f t="shared" si="39"/>
        <v>Fraction of Eligible Industrial Energy Use Shifted to Electricity</v>
      </c>
      <c r="D792" s="6" t="s">
        <v>3070</v>
      </c>
      <c r="E792" s="1" t="s">
        <v>3505</v>
      </c>
      <c r="F792" t="s">
        <v>3032</v>
      </c>
      <c r="G792" s="45" t="s">
        <v>3512</v>
      </c>
      <c r="H792" s="43">
        <v>1968</v>
      </c>
      <c r="I792" s="324" t="s">
        <v>43</v>
      </c>
      <c r="J792" s="255" t="str">
        <f>IF(ISBLANK(INDEX('Policy Characteristics'!D:D,MATCH($C792,'Policy Characteristics'!$C:$C,0))),"",INDEX('Policy Characteristics'!D:D,MATCH($C792,'Policy Characteristics'!$C:$C,0)))</f>
        <v>Electrification</v>
      </c>
      <c r="K792" s="254" t="str">
        <f>IF(ISBLANK(INDEX('Policy Characteristics'!E:E,MATCH($C792,'Policy Characteristics'!$C:$C,0))),"",INDEX('Policy Characteristics'!E:E,MATCH($C792,'Policy Characteristics'!$C:$C,0)))</f>
        <v>indst shift to electricity</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of fuel shifted</v>
      </c>
      <c r="P792" s="254"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54" t="str">
        <f>IF(ISBLANK(INDEX('Policy Characteristics'!K:K,MATCH($C792,'Policy Characteristics'!$C:$C,0))),"",INDEX('Policy Characteristics'!K:K,MATCH($C792,'Policy Characteristics'!$C:$C,0)))</f>
        <v>industry-ag-main.html#fuel-switching</v>
      </c>
      <c r="R792" s="254" t="str">
        <f>IF(ISBLANK(INDEX('Policy Characteristics'!L:L,MATCH($C792,'Policy Characteristics'!$C:$C,0))),"",INDEX('Policy Characteristics'!L:L,MATCH($C792,'Policy Characteristics'!$C:$C,0)))</f>
        <v>industry-elec-and-hydrogen.html</v>
      </c>
    </row>
    <row r="793" spans="1:18" x14ac:dyDescent="0.3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Electrification</v>
      </c>
      <c r="C793" s="254" t="str">
        <f t="shared" si="39"/>
        <v>Fraction of Eligible Industrial Energy Use Shifted to Electricity</v>
      </c>
      <c r="D793" s="6" t="s">
        <v>3070</v>
      </c>
      <c r="E793" s="1" t="s">
        <v>3648</v>
      </c>
      <c r="F793" t="s">
        <v>3032</v>
      </c>
      <c r="G793" s="45" t="s">
        <v>3648</v>
      </c>
      <c r="H793" s="43">
        <v>1969</v>
      </c>
      <c r="I793" s="324" t="s">
        <v>43</v>
      </c>
      <c r="J793" s="255" t="str">
        <f>IF(ISBLANK(INDEX('Policy Characteristics'!D:D,MATCH($C793,'Policy Characteristics'!$C:$C,0))),"",INDEX('Policy Characteristics'!D:D,MATCH($C793,'Policy Characteristics'!$C:$C,0)))</f>
        <v>Electrification</v>
      </c>
      <c r="K793" s="254" t="str">
        <f>IF(ISBLANK(INDEX('Policy Characteristics'!E:E,MATCH($C793,'Policy Characteristics'!$C:$C,0))),"",INDEX('Policy Characteristics'!E:E,MATCH($C793,'Policy Characteristics'!$C:$C,0)))</f>
        <v>indst shift to electricity</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of fuel shifted</v>
      </c>
      <c r="P793" s="254"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54" t="str">
        <f>IF(ISBLANK(INDEX('Policy Characteristics'!K:K,MATCH($C793,'Policy Characteristics'!$C:$C,0))),"",INDEX('Policy Characteristics'!K:K,MATCH($C793,'Policy Characteristics'!$C:$C,0)))</f>
        <v>industry-ag-main.html#fuel-switching</v>
      </c>
      <c r="R793" s="254" t="str">
        <f>IF(ISBLANK(INDEX('Policy Characteristics'!L:L,MATCH($C793,'Policy Characteristics'!$C:$C,0))),"",INDEX('Policy Characteristics'!L:L,MATCH($C793,'Policy Characteristics'!$C:$C,0)))</f>
        <v>industry-elec-and-hydrogen.html</v>
      </c>
    </row>
    <row r="794" spans="1:18" x14ac:dyDescent="0.3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Electrification</v>
      </c>
      <c r="C794" s="254" t="str">
        <f t="shared" si="39"/>
        <v>Fraction of Eligible Industrial Energy Use Shifted to Electricity</v>
      </c>
      <c r="D794" s="6" t="s">
        <v>3071</v>
      </c>
      <c r="E794" s="1" t="s">
        <v>3499</v>
      </c>
      <c r="F794" t="s">
        <v>3033</v>
      </c>
      <c r="G794" s="45" t="s">
        <v>3506</v>
      </c>
      <c r="H794" s="43">
        <v>1970</v>
      </c>
      <c r="I794" s="324" t="s">
        <v>43</v>
      </c>
      <c r="J794" s="255" t="str">
        <f>IF(ISBLANK(INDEX('Policy Characteristics'!D:D,MATCH($C794,'Policy Characteristics'!$C:$C,0))),"",INDEX('Policy Characteristics'!D:D,MATCH($C794,'Policy Characteristics'!$C:$C,0)))</f>
        <v>Electrification</v>
      </c>
      <c r="K794" s="254" t="str">
        <f>IF(ISBLANK(INDEX('Policy Characteristics'!E:E,MATCH($C794,'Policy Characteristics'!$C:$C,0))),"",INDEX('Policy Characteristics'!E:E,MATCH($C794,'Policy Characteristics'!$C:$C,0)))</f>
        <v>indst shift to electricity</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of fuel shifted</v>
      </c>
      <c r="P794" s="254"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54" t="str">
        <f>IF(ISBLANK(INDEX('Policy Characteristics'!K:K,MATCH($C794,'Policy Characteristics'!$C:$C,0))),"",INDEX('Policy Characteristics'!K:K,MATCH($C794,'Policy Characteristics'!$C:$C,0)))</f>
        <v>industry-ag-main.html#fuel-switching</v>
      </c>
      <c r="R794" s="254" t="str">
        <f>IF(ISBLANK(INDEX('Policy Characteristics'!L:L,MATCH($C794,'Policy Characteristics'!$C:$C,0))),"",INDEX('Policy Characteristics'!L:L,MATCH($C794,'Policy Characteristics'!$C:$C,0)))</f>
        <v>industry-elec-and-hydrogen.html</v>
      </c>
    </row>
    <row r="795" spans="1:18" x14ac:dyDescent="0.3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Electrification</v>
      </c>
      <c r="C795" s="254" t="str">
        <f t="shared" si="39"/>
        <v>Fraction of Eligible Industrial Energy Use Shifted to Electricity</v>
      </c>
      <c r="D795" s="6" t="s">
        <v>3071</v>
      </c>
      <c r="E795" s="1" t="s">
        <v>3500</v>
      </c>
      <c r="F795" t="s">
        <v>3033</v>
      </c>
      <c r="G795" s="45" t="s">
        <v>3507</v>
      </c>
      <c r="H795" s="43">
        <v>1971</v>
      </c>
      <c r="I795" s="324" t="s">
        <v>43</v>
      </c>
      <c r="J795" s="255" t="str">
        <f>IF(ISBLANK(INDEX('Policy Characteristics'!D:D,MATCH($C795,'Policy Characteristics'!$C:$C,0))),"",INDEX('Policy Characteristics'!D:D,MATCH($C795,'Policy Characteristics'!$C:$C,0)))</f>
        <v>Electrification</v>
      </c>
      <c r="K795" s="254" t="str">
        <f>IF(ISBLANK(INDEX('Policy Characteristics'!E:E,MATCH($C795,'Policy Characteristics'!$C:$C,0))),"",INDEX('Policy Characteristics'!E:E,MATCH($C795,'Policy Characteristics'!$C:$C,0)))</f>
        <v>indst shift to electricity</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of fuel shifted</v>
      </c>
      <c r="P795" s="254"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54" t="str">
        <f>IF(ISBLANK(INDEX('Policy Characteristics'!K:K,MATCH($C795,'Policy Characteristics'!$C:$C,0))),"",INDEX('Policy Characteristics'!K:K,MATCH($C795,'Policy Characteristics'!$C:$C,0)))</f>
        <v>industry-ag-main.html#fuel-switching</v>
      </c>
      <c r="R795" s="254" t="str">
        <f>IF(ISBLANK(INDEX('Policy Characteristics'!L:L,MATCH($C795,'Policy Characteristics'!$C:$C,0))),"",INDEX('Policy Characteristics'!L:L,MATCH($C795,'Policy Characteristics'!$C:$C,0)))</f>
        <v>industry-elec-and-hydrogen.html</v>
      </c>
    </row>
    <row r="796" spans="1:18" x14ac:dyDescent="0.3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Electrification</v>
      </c>
      <c r="C796" s="254" t="str">
        <f t="shared" si="39"/>
        <v>Fraction of Eligible Industrial Energy Use Shifted to Electricity</v>
      </c>
      <c r="D796" s="6" t="s">
        <v>3071</v>
      </c>
      <c r="E796" s="1" t="s">
        <v>3501</v>
      </c>
      <c r="F796" t="s">
        <v>3033</v>
      </c>
      <c r="G796" s="45" t="s">
        <v>3508</v>
      </c>
      <c r="H796" s="43">
        <v>1972</v>
      </c>
      <c r="I796" s="324" t="s">
        <v>43</v>
      </c>
      <c r="J796" s="255" t="str">
        <f>IF(ISBLANK(INDEX('Policy Characteristics'!D:D,MATCH($C796,'Policy Characteristics'!$C:$C,0))),"",INDEX('Policy Characteristics'!D:D,MATCH($C796,'Policy Characteristics'!$C:$C,0)))</f>
        <v>Electrification</v>
      </c>
      <c r="K796" s="254" t="str">
        <f>IF(ISBLANK(INDEX('Policy Characteristics'!E:E,MATCH($C796,'Policy Characteristics'!$C:$C,0))),"",INDEX('Policy Characteristics'!E:E,MATCH($C796,'Policy Characteristics'!$C:$C,0)))</f>
        <v>indst shift to electricity</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of fuel shifted</v>
      </c>
      <c r="P796" s="254"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54" t="str">
        <f>IF(ISBLANK(INDEX('Policy Characteristics'!K:K,MATCH($C796,'Policy Characteristics'!$C:$C,0))),"",INDEX('Policy Characteristics'!K:K,MATCH($C796,'Policy Characteristics'!$C:$C,0)))</f>
        <v>industry-ag-main.html#fuel-switching</v>
      </c>
      <c r="R796" s="254" t="str">
        <f>IF(ISBLANK(INDEX('Policy Characteristics'!L:L,MATCH($C796,'Policy Characteristics'!$C:$C,0))),"",INDEX('Policy Characteristics'!L:L,MATCH($C796,'Policy Characteristics'!$C:$C,0)))</f>
        <v>industry-elec-and-hydrogen.html</v>
      </c>
    </row>
    <row r="797" spans="1:18" x14ac:dyDescent="0.3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Electrification</v>
      </c>
      <c r="C797" s="254" t="str">
        <f t="shared" si="39"/>
        <v>Fraction of Eligible Industrial Energy Use Shifted to Electricity</v>
      </c>
      <c r="D797" s="6" t="s">
        <v>3071</v>
      </c>
      <c r="E797" s="1" t="s">
        <v>3502</v>
      </c>
      <c r="F797" t="s">
        <v>3033</v>
      </c>
      <c r="G797" s="45" t="s">
        <v>3509</v>
      </c>
      <c r="H797" s="43">
        <v>1973</v>
      </c>
      <c r="I797" s="324" t="s">
        <v>43</v>
      </c>
      <c r="J797" s="255" t="str">
        <f>IF(ISBLANK(INDEX('Policy Characteristics'!D:D,MATCH($C797,'Policy Characteristics'!$C:$C,0))),"",INDEX('Policy Characteristics'!D:D,MATCH($C797,'Policy Characteristics'!$C:$C,0)))</f>
        <v>Electrification</v>
      </c>
      <c r="K797" s="254" t="str">
        <f>IF(ISBLANK(INDEX('Policy Characteristics'!E:E,MATCH($C797,'Policy Characteristics'!$C:$C,0))),"",INDEX('Policy Characteristics'!E:E,MATCH($C797,'Policy Characteristics'!$C:$C,0)))</f>
        <v>indst shift to electricity</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of fuel shifted</v>
      </c>
      <c r="P797" s="254"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54" t="str">
        <f>IF(ISBLANK(INDEX('Policy Characteristics'!K:K,MATCH($C797,'Policy Characteristics'!$C:$C,0))),"",INDEX('Policy Characteristics'!K:K,MATCH($C797,'Policy Characteristics'!$C:$C,0)))</f>
        <v>industry-ag-main.html#fuel-switching</v>
      </c>
      <c r="R797" s="254" t="str">
        <f>IF(ISBLANK(INDEX('Policy Characteristics'!L:L,MATCH($C797,'Policy Characteristics'!$C:$C,0))),"",INDEX('Policy Characteristics'!L:L,MATCH($C797,'Policy Characteristics'!$C:$C,0)))</f>
        <v>industry-elec-and-hydrogen.html</v>
      </c>
    </row>
    <row r="798" spans="1:18" x14ac:dyDescent="0.3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Electrification</v>
      </c>
      <c r="C798" s="254" t="str">
        <f t="shared" si="39"/>
        <v>Fraction of Eligible Industrial Energy Use Shifted to Electricity</v>
      </c>
      <c r="D798" s="6" t="s">
        <v>3071</v>
      </c>
      <c r="E798" s="1" t="s">
        <v>3503</v>
      </c>
      <c r="F798" t="s">
        <v>3033</v>
      </c>
      <c r="G798" s="45" t="s">
        <v>3510</v>
      </c>
      <c r="H798" s="43">
        <v>1974</v>
      </c>
      <c r="I798" s="324" t="s">
        <v>43</v>
      </c>
      <c r="J798" s="255" t="str">
        <f>IF(ISBLANK(INDEX('Policy Characteristics'!D:D,MATCH($C798,'Policy Characteristics'!$C:$C,0))),"",INDEX('Policy Characteristics'!D:D,MATCH($C798,'Policy Characteristics'!$C:$C,0)))</f>
        <v>Electrification</v>
      </c>
      <c r="K798" s="254" t="str">
        <f>IF(ISBLANK(INDEX('Policy Characteristics'!E:E,MATCH($C798,'Policy Characteristics'!$C:$C,0))),"",INDEX('Policy Characteristics'!E:E,MATCH($C798,'Policy Characteristics'!$C:$C,0)))</f>
        <v>indst shift to electricity</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of fuel shifted</v>
      </c>
      <c r="P798" s="254"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54" t="str">
        <f>IF(ISBLANK(INDEX('Policy Characteristics'!K:K,MATCH($C798,'Policy Characteristics'!$C:$C,0))),"",INDEX('Policy Characteristics'!K:K,MATCH($C798,'Policy Characteristics'!$C:$C,0)))</f>
        <v>industry-ag-main.html#fuel-switching</v>
      </c>
      <c r="R798" s="254" t="str">
        <f>IF(ISBLANK(INDEX('Policy Characteristics'!L:L,MATCH($C798,'Policy Characteristics'!$C:$C,0))),"",INDEX('Policy Characteristics'!L:L,MATCH($C798,'Policy Characteristics'!$C:$C,0)))</f>
        <v>industry-elec-and-hydrogen.html</v>
      </c>
    </row>
    <row r="799" spans="1:18" x14ac:dyDescent="0.3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Electrification</v>
      </c>
      <c r="C799" s="254" t="str">
        <f t="shared" si="39"/>
        <v>Fraction of Eligible Industrial Energy Use Shifted to Electricity</v>
      </c>
      <c r="D799" s="6" t="s">
        <v>3071</v>
      </c>
      <c r="E799" s="1" t="s">
        <v>3504</v>
      </c>
      <c r="F799" t="s">
        <v>3033</v>
      </c>
      <c r="G799" s="45" t="s">
        <v>3511</v>
      </c>
      <c r="H799" s="43">
        <v>1975</v>
      </c>
      <c r="I799" s="324" t="s">
        <v>43</v>
      </c>
      <c r="J799" s="255" t="str">
        <f>IF(ISBLANK(INDEX('Policy Characteristics'!D:D,MATCH($C799,'Policy Characteristics'!$C:$C,0))),"",INDEX('Policy Characteristics'!D:D,MATCH($C799,'Policy Characteristics'!$C:$C,0)))</f>
        <v>Electrification</v>
      </c>
      <c r="K799" s="254" t="str">
        <f>IF(ISBLANK(INDEX('Policy Characteristics'!E:E,MATCH($C799,'Policy Characteristics'!$C:$C,0))),"",INDEX('Policy Characteristics'!E:E,MATCH($C799,'Policy Characteristics'!$C:$C,0)))</f>
        <v>indst shift to electricity</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of fuel shifted</v>
      </c>
      <c r="P799" s="254"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54" t="str">
        <f>IF(ISBLANK(INDEX('Policy Characteristics'!K:K,MATCH($C799,'Policy Characteristics'!$C:$C,0))),"",INDEX('Policy Characteristics'!K:K,MATCH($C799,'Policy Characteristics'!$C:$C,0)))</f>
        <v>industry-ag-main.html#fuel-switching</v>
      </c>
      <c r="R799" s="254" t="str">
        <f>IF(ISBLANK(INDEX('Policy Characteristics'!L:L,MATCH($C799,'Policy Characteristics'!$C:$C,0))),"",INDEX('Policy Characteristics'!L:L,MATCH($C799,'Policy Characteristics'!$C:$C,0)))</f>
        <v>industry-elec-and-hydrogen.html</v>
      </c>
    </row>
    <row r="800" spans="1:18" x14ac:dyDescent="0.3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Electrification</v>
      </c>
      <c r="C800" s="254" t="str">
        <f t="shared" si="39"/>
        <v>Fraction of Eligible Industrial Energy Use Shifted to Electricity</v>
      </c>
      <c r="D800" s="6" t="s">
        <v>3071</v>
      </c>
      <c r="E800" s="1" t="s">
        <v>3505</v>
      </c>
      <c r="F800" t="s">
        <v>3033</v>
      </c>
      <c r="G800" s="45" t="s">
        <v>3512</v>
      </c>
      <c r="H800" s="43">
        <v>1976</v>
      </c>
      <c r="I800" s="324" t="s">
        <v>43</v>
      </c>
      <c r="J800" s="255" t="str">
        <f>IF(ISBLANK(INDEX('Policy Characteristics'!D:D,MATCH($C800,'Policy Characteristics'!$C:$C,0))),"",INDEX('Policy Characteristics'!D:D,MATCH($C800,'Policy Characteristics'!$C:$C,0)))</f>
        <v>Electrification</v>
      </c>
      <c r="K800" s="254" t="str">
        <f>IF(ISBLANK(INDEX('Policy Characteristics'!E:E,MATCH($C800,'Policy Characteristics'!$C:$C,0))),"",INDEX('Policy Characteristics'!E:E,MATCH($C800,'Policy Characteristics'!$C:$C,0)))</f>
        <v>indst shift to electricity</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of fuel shifted</v>
      </c>
      <c r="P800" s="254"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54" t="str">
        <f>IF(ISBLANK(INDEX('Policy Characteristics'!K:K,MATCH($C800,'Policy Characteristics'!$C:$C,0))),"",INDEX('Policy Characteristics'!K:K,MATCH($C800,'Policy Characteristics'!$C:$C,0)))</f>
        <v>industry-ag-main.html#fuel-switching</v>
      </c>
      <c r="R800" s="254" t="str">
        <f>IF(ISBLANK(INDEX('Policy Characteristics'!L:L,MATCH($C800,'Policy Characteristics'!$C:$C,0))),"",INDEX('Policy Characteristics'!L:L,MATCH($C800,'Policy Characteristics'!$C:$C,0)))</f>
        <v>industry-elec-and-hydrogen.html</v>
      </c>
    </row>
    <row r="801" spans="1:18" x14ac:dyDescent="0.3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Electrification</v>
      </c>
      <c r="C801" s="254" t="str">
        <f t="shared" si="39"/>
        <v>Fraction of Eligible Industrial Energy Use Shifted to Electricity</v>
      </c>
      <c r="D801" s="6" t="s">
        <v>3071</v>
      </c>
      <c r="E801" s="1" t="s">
        <v>3648</v>
      </c>
      <c r="F801" t="s">
        <v>3033</v>
      </c>
      <c r="G801" s="45" t="s">
        <v>3648</v>
      </c>
      <c r="H801" s="43">
        <v>1977</v>
      </c>
      <c r="I801" s="324" t="s">
        <v>43</v>
      </c>
      <c r="J801" s="255" t="str">
        <f>IF(ISBLANK(INDEX('Policy Characteristics'!D:D,MATCH($C801,'Policy Characteristics'!$C:$C,0))),"",INDEX('Policy Characteristics'!D:D,MATCH($C801,'Policy Characteristics'!$C:$C,0)))</f>
        <v>Electrification</v>
      </c>
      <c r="K801" s="254" t="str">
        <f>IF(ISBLANK(INDEX('Policy Characteristics'!E:E,MATCH($C801,'Policy Characteristics'!$C:$C,0))),"",INDEX('Policy Characteristics'!E:E,MATCH($C801,'Policy Characteristics'!$C:$C,0)))</f>
        <v>indst shift to electricity</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of fuel shifted</v>
      </c>
      <c r="P801" s="254"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54" t="str">
        <f>IF(ISBLANK(INDEX('Policy Characteristics'!K:K,MATCH($C801,'Policy Characteristics'!$C:$C,0))),"",INDEX('Policy Characteristics'!K:K,MATCH($C801,'Policy Characteristics'!$C:$C,0)))</f>
        <v>industry-ag-main.html#fuel-switching</v>
      </c>
      <c r="R801" s="254" t="str">
        <f>IF(ISBLANK(INDEX('Policy Characteristics'!L:L,MATCH($C801,'Policy Characteristics'!$C:$C,0))),"",INDEX('Policy Characteristics'!L:L,MATCH($C801,'Policy Characteristics'!$C:$C,0)))</f>
        <v>industry-elec-and-hydrogen.html</v>
      </c>
    </row>
    <row r="802" spans="1:18" x14ac:dyDescent="0.3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Electrification</v>
      </c>
      <c r="C802" s="254" t="str">
        <f t="shared" si="39"/>
        <v>Fraction of Eligible Industrial Energy Use Shifted to Electricity</v>
      </c>
      <c r="D802" s="6" t="s">
        <v>3072</v>
      </c>
      <c r="E802" s="1" t="s">
        <v>3499</v>
      </c>
      <c r="F802" t="s">
        <v>3034</v>
      </c>
      <c r="G802" s="45" t="s">
        <v>3506</v>
      </c>
      <c r="H802" s="43">
        <v>1978</v>
      </c>
      <c r="I802" s="324" t="s">
        <v>43</v>
      </c>
      <c r="J802" s="255" t="str">
        <f>IF(ISBLANK(INDEX('Policy Characteristics'!D:D,MATCH($C802,'Policy Characteristics'!$C:$C,0))),"",INDEX('Policy Characteristics'!D:D,MATCH($C802,'Policy Characteristics'!$C:$C,0)))</f>
        <v>Electrification</v>
      </c>
      <c r="K802" s="254" t="str">
        <f>IF(ISBLANK(INDEX('Policy Characteristics'!E:E,MATCH($C802,'Policy Characteristics'!$C:$C,0))),"",INDEX('Policy Characteristics'!E:E,MATCH($C802,'Policy Characteristics'!$C:$C,0)))</f>
        <v>indst shift to electricity</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of fuel shifted</v>
      </c>
      <c r="P802" s="254"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54" t="str">
        <f>IF(ISBLANK(INDEX('Policy Characteristics'!K:K,MATCH($C802,'Policy Characteristics'!$C:$C,0))),"",INDEX('Policy Characteristics'!K:K,MATCH($C802,'Policy Characteristics'!$C:$C,0)))</f>
        <v>industry-ag-main.html#fuel-switching</v>
      </c>
      <c r="R802" s="254" t="str">
        <f>IF(ISBLANK(INDEX('Policy Characteristics'!L:L,MATCH($C802,'Policy Characteristics'!$C:$C,0))),"",INDEX('Policy Characteristics'!L:L,MATCH($C802,'Policy Characteristics'!$C:$C,0)))</f>
        <v>industry-elec-and-hydrogen.html</v>
      </c>
    </row>
    <row r="803" spans="1:18" x14ac:dyDescent="0.3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Electrification</v>
      </c>
      <c r="C803" s="254" t="str">
        <f t="shared" si="39"/>
        <v>Fraction of Eligible Industrial Energy Use Shifted to Electricity</v>
      </c>
      <c r="D803" s="6" t="s">
        <v>3072</v>
      </c>
      <c r="E803" s="1" t="s">
        <v>3500</v>
      </c>
      <c r="F803" t="s">
        <v>3034</v>
      </c>
      <c r="G803" s="45" t="s">
        <v>3507</v>
      </c>
      <c r="H803" s="43">
        <v>1979</v>
      </c>
      <c r="I803" s="324" t="s">
        <v>43</v>
      </c>
      <c r="J803" s="255" t="str">
        <f>IF(ISBLANK(INDEX('Policy Characteristics'!D:D,MATCH($C803,'Policy Characteristics'!$C:$C,0))),"",INDEX('Policy Characteristics'!D:D,MATCH($C803,'Policy Characteristics'!$C:$C,0)))</f>
        <v>Electrification</v>
      </c>
      <c r="K803" s="254" t="str">
        <f>IF(ISBLANK(INDEX('Policy Characteristics'!E:E,MATCH($C803,'Policy Characteristics'!$C:$C,0))),"",INDEX('Policy Characteristics'!E:E,MATCH($C803,'Policy Characteristics'!$C:$C,0)))</f>
        <v>indst shift to electricity</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of fuel shifted</v>
      </c>
      <c r="P803" s="254"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54" t="str">
        <f>IF(ISBLANK(INDEX('Policy Characteristics'!K:K,MATCH($C803,'Policy Characteristics'!$C:$C,0))),"",INDEX('Policy Characteristics'!K:K,MATCH($C803,'Policy Characteristics'!$C:$C,0)))</f>
        <v>industry-ag-main.html#fuel-switching</v>
      </c>
      <c r="R803" s="254" t="str">
        <f>IF(ISBLANK(INDEX('Policy Characteristics'!L:L,MATCH($C803,'Policy Characteristics'!$C:$C,0))),"",INDEX('Policy Characteristics'!L:L,MATCH($C803,'Policy Characteristics'!$C:$C,0)))</f>
        <v>industry-elec-and-hydrogen.html</v>
      </c>
    </row>
    <row r="804" spans="1:18" x14ac:dyDescent="0.3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Electrification</v>
      </c>
      <c r="C804" s="254" t="str">
        <f t="shared" si="39"/>
        <v>Fraction of Eligible Industrial Energy Use Shifted to Electricity</v>
      </c>
      <c r="D804" s="6" t="s">
        <v>3072</v>
      </c>
      <c r="E804" s="1" t="s">
        <v>3501</v>
      </c>
      <c r="F804" t="s">
        <v>3034</v>
      </c>
      <c r="G804" s="45" t="s">
        <v>3508</v>
      </c>
      <c r="H804" s="43">
        <v>1980</v>
      </c>
      <c r="I804" s="324" t="s">
        <v>43</v>
      </c>
      <c r="J804" s="255" t="str">
        <f>IF(ISBLANK(INDEX('Policy Characteristics'!D:D,MATCH($C804,'Policy Characteristics'!$C:$C,0))),"",INDEX('Policy Characteristics'!D:D,MATCH($C804,'Policy Characteristics'!$C:$C,0)))</f>
        <v>Electrification</v>
      </c>
      <c r="K804" s="254" t="str">
        <f>IF(ISBLANK(INDEX('Policy Characteristics'!E:E,MATCH($C804,'Policy Characteristics'!$C:$C,0))),"",INDEX('Policy Characteristics'!E:E,MATCH($C804,'Policy Characteristics'!$C:$C,0)))</f>
        <v>indst shift to electricity</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of fuel shifted</v>
      </c>
      <c r="P804" s="254"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54" t="str">
        <f>IF(ISBLANK(INDEX('Policy Characteristics'!K:K,MATCH($C804,'Policy Characteristics'!$C:$C,0))),"",INDEX('Policy Characteristics'!K:K,MATCH($C804,'Policy Characteristics'!$C:$C,0)))</f>
        <v>industry-ag-main.html#fuel-switching</v>
      </c>
      <c r="R804" s="254" t="str">
        <f>IF(ISBLANK(INDEX('Policy Characteristics'!L:L,MATCH($C804,'Policy Characteristics'!$C:$C,0))),"",INDEX('Policy Characteristics'!L:L,MATCH($C804,'Policy Characteristics'!$C:$C,0)))</f>
        <v>industry-elec-and-hydrogen.html</v>
      </c>
    </row>
    <row r="805" spans="1:18" x14ac:dyDescent="0.3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Electrification</v>
      </c>
      <c r="C805" s="254" t="str">
        <f t="shared" si="39"/>
        <v>Fraction of Eligible Industrial Energy Use Shifted to Electricity</v>
      </c>
      <c r="D805" s="6" t="s">
        <v>3072</v>
      </c>
      <c r="E805" s="1" t="s">
        <v>3502</v>
      </c>
      <c r="F805" t="s">
        <v>3034</v>
      </c>
      <c r="G805" s="45" t="s">
        <v>3509</v>
      </c>
      <c r="H805" s="43">
        <v>1981</v>
      </c>
      <c r="I805" s="324" t="s">
        <v>43</v>
      </c>
      <c r="J805" s="255" t="str">
        <f>IF(ISBLANK(INDEX('Policy Characteristics'!D:D,MATCH($C805,'Policy Characteristics'!$C:$C,0))),"",INDEX('Policy Characteristics'!D:D,MATCH($C805,'Policy Characteristics'!$C:$C,0)))</f>
        <v>Electrification</v>
      </c>
      <c r="K805" s="254" t="str">
        <f>IF(ISBLANK(INDEX('Policy Characteristics'!E:E,MATCH($C805,'Policy Characteristics'!$C:$C,0))),"",INDEX('Policy Characteristics'!E:E,MATCH($C805,'Policy Characteristics'!$C:$C,0)))</f>
        <v>indst shift to electricity</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of fuel shifted</v>
      </c>
      <c r="P805" s="254"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54" t="str">
        <f>IF(ISBLANK(INDEX('Policy Characteristics'!K:K,MATCH($C805,'Policy Characteristics'!$C:$C,0))),"",INDEX('Policy Characteristics'!K:K,MATCH($C805,'Policy Characteristics'!$C:$C,0)))</f>
        <v>industry-ag-main.html#fuel-switching</v>
      </c>
      <c r="R805" s="254" t="str">
        <f>IF(ISBLANK(INDEX('Policy Characteristics'!L:L,MATCH($C805,'Policy Characteristics'!$C:$C,0))),"",INDEX('Policy Characteristics'!L:L,MATCH($C805,'Policy Characteristics'!$C:$C,0)))</f>
        <v>industry-elec-and-hydrogen.html</v>
      </c>
    </row>
    <row r="806" spans="1:18" x14ac:dyDescent="0.3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Electrification</v>
      </c>
      <c r="C806" s="254" t="str">
        <f t="shared" si="39"/>
        <v>Fraction of Eligible Industrial Energy Use Shifted to Electricity</v>
      </c>
      <c r="D806" s="6" t="s">
        <v>3072</v>
      </c>
      <c r="E806" s="1" t="s">
        <v>3503</v>
      </c>
      <c r="F806" t="s">
        <v>3034</v>
      </c>
      <c r="G806" s="45" t="s">
        <v>3510</v>
      </c>
      <c r="H806" s="43">
        <v>1982</v>
      </c>
      <c r="I806" s="324" t="s">
        <v>43</v>
      </c>
      <c r="J806" s="255" t="str">
        <f>IF(ISBLANK(INDEX('Policy Characteristics'!D:D,MATCH($C806,'Policy Characteristics'!$C:$C,0))),"",INDEX('Policy Characteristics'!D:D,MATCH($C806,'Policy Characteristics'!$C:$C,0)))</f>
        <v>Electrification</v>
      </c>
      <c r="K806" s="254" t="str">
        <f>IF(ISBLANK(INDEX('Policy Characteristics'!E:E,MATCH($C806,'Policy Characteristics'!$C:$C,0))),"",INDEX('Policy Characteristics'!E:E,MATCH($C806,'Policy Characteristics'!$C:$C,0)))</f>
        <v>indst shift to electricity</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of fuel shifted</v>
      </c>
      <c r="P806" s="254"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54" t="str">
        <f>IF(ISBLANK(INDEX('Policy Characteristics'!K:K,MATCH($C806,'Policy Characteristics'!$C:$C,0))),"",INDEX('Policy Characteristics'!K:K,MATCH($C806,'Policy Characteristics'!$C:$C,0)))</f>
        <v>industry-ag-main.html#fuel-switching</v>
      </c>
      <c r="R806" s="254" t="str">
        <f>IF(ISBLANK(INDEX('Policy Characteristics'!L:L,MATCH($C806,'Policy Characteristics'!$C:$C,0))),"",INDEX('Policy Characteristics'!L:L,MATCH($C806,'Policy Characteristics'!$C:$C,0)))</f>
        <v>industry-elec-and-hydrogen.html</v>
      </c>
    </row>
    <row r="807" spans="1:18" x14ac:dyDescent="0.3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Electrification</v>
      </c>
      <c r="C807" s="254" t="str">
        <f t="shared" si="39"/>
        <v>Fraction of Eligible Industrial Energy Use Shifted to Electricity</v>
      </c>
      <c r="D807" s="6" t="s">
        <v>3072</v>
      </c>
      <c r="E807" s="1" t="s">
        <v>3504</v>
      </c>
      <c r="F807" t="s">
        <v>3034</v>
      </c>
      <c r="G807" s="45" t="s">
        <v>3511</v>
      </c>
      <c r="H807" s="43">
        <v>1983</v>
      </c>
      <c r="I807" s="324" t="s">
        <v>43</v>
      </c>
      <c r="J807" s="255" t="str">
        <f>IF(ISBLANK(INDEX('Policy Characteristics'!D:D,MATCH($C807,'Policy Characteristics'!$C:$C,0))),"",INDEX('Policy Characteristics'!D:D,MATCH($C807,'Policy Characteristics'!$C:$C,0)))</f>
        <v>Electrification</v>
      </c>
      <c r="K807" s="254" t="str">
        <f>IF(ISBLANK(INDEX('Policy Characteristics'!E:E,MATCH($C807,'Policy Characteristics'!$C:$C,0))),"",INDEX('Policy Characteristics'!E:E,MATCH($C807,'Policy Characteristics'!$C:$C,0)))</f>
        <v>indst shift to electricity</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of fuel shifted</v>
      </c>
      <c r="P807" s="254"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54" t="str">
        <f>IF(ISBLANK(INDEX('Policy Characteristics'!K:K,MATCH($C807,'Policy Characteristics'!$C:$C,0))),"",INDEX('Policy Characteristics'!K:K,MATCH($C807,'Policy Characteristics'!$C:$C,0)))</f>
        <v>industry-ag-main.html#fuel-switching</v>
      </c>
      <c r="R807" s="254" t="str">
        <f>IF(ISBLANK(INDEX('Policy Characteristics'!L:L,MATCH($C807,'Policy Characteristics'!$C:$C,0))),"",INDEX('Policy Characteristics'!L:L,MATCH($C807,'Policy Characteristics'!$C:$C,0)))</f>
        <v>industry-elec-and-hydrogen.html</v>
      </c>
    </row>
    <row r="808" spans="1:18" x14ac:dyDescent="0.3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Electrification</v>
      </c>
      <c r="C808" s="254" t="str">
        <f t="shared" si="39"/>
        <v>Fraction of Eligible Industrial Energy Use Shifted to Electricity</v>
      </c>
      <c r="D808" s="6" t="s">
        <v>3072</v>
      </c>
      <c r="E808" s="1" t="s">
        <v>3505</v>
      </c>
      <c r="F808" t="s">
        <v>3034</v>
      </c>
      <c r="G808" s="45" t="s">
        <v>3512</v>
      </c>
      <c r="H808" s="43">
        <v>1984</v>
      </c>
      <c r="I808" s="324" t="s">
        <v>43</v>
      </c>
      <c r="J808" s="255" t="str">
        <f>IF(ISBLANK(INDEX('Policy Characteristics'!D:D,MATCH($C808,'Policy Characteristics'!$C:$C,0))),"",INDEX('Policy Characteristics'!D:D,MATCH($C808,'Policy Characteristics'!$C:$C,0)))</f>
        <v>Electrification</v>
      </c>
      <c r="K808" s="254" t="str">
        <f>IF(ISBLANK(INDEX('Policy Characteristics'!E:E,MATCH($C808,'Policy Characteristics'!$C:$C,0))),"",INDEX('Policy Characteristics'!E:E,MATCH($C808,'Policy Characteristics'!$C:$C,0)))</f>
        <v>indst shift to electricity</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of fuel shifted</v>
      </c>
      <c r="P808" s="254"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54" t="str">
        <f>IF(ISBLANK(INDEX('Policy Characteristics'!K:K,MATCH($C808,'Policy Characteristics'!$C:$C,0))),"",INDEX('Policy Characteristics'!K:K,MATCH($C808,'Policy Characteristics'!$C:$C,0)))</f>
        <v>industry-ag-main.html#fuel-switching</v>
      </c>
      <c r="R808" s="254" t="str">
        <f>IF(ISBLANK(INDEX('Policy Characteristics'!L:L,MATCH($C808,'Policy Characteristics'!$C:$C,0))),"",INDEX('Policy Characteristics'!L:L,MATCH($C808,'Policy Characteristics'!$C:$C,0)))</f>
        <v>industry-elec-and-hydrogen.html</v>
      </c>
    </row>
    <row r="809" spans="1:18" x14ac:dyDescent="0.3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Electrification</v>
      </c>
      <c r="C809" s="254" t="str">
        <f t="shared" si="39"/>
        <v>Fraction of Eligible Industrial Energy Use Shifted to Electricity</v>
      </c>
      <c r="D809" s="6" t="s">
        <v>3072</v>
      </c>
      <c r="E809" s="1" t="s">
        <v>3648</v>
      </c>
      <c r="F809" t="s">
        <v>3034</v>
      </c>
      <c r="G809" s="45" t="s">
        <v>3648</v>
      </c>
      <c r="H809" s="43">
        <v>1985</v>
      </c>
      <c r="I809" s="324" t="s">
        <v>43</v>
      </c>
      <c r="J809" s="255" t="str">
        <f>IF(ISBLANK(INDEX('Policy Characteristics'!D:D,MATCH($C809,'Policy Characteristics'!$C:$C,0))),"",INDEX('Policy Characteristics'!D:D,MATCH($C809,'Policy Characteristics'!$C:$C,0)))</f>
        <v>Electrification</v>
      </c>
      <c r="K809" s="254" t="str">
        <f>IF(ISBLANK(INDEX('Policy Characteristics'!E:E,MATCH($C809,'Policy Characteristics'!$C:$C,0))),"",INDEX('Policy Characteristics'!E:E,MATCH($C809,'Policy Characteristics'!$C:$C,0)))</f>
        <v>indst shift to electricity</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of fuel shifted</v>
      </c>
      <c r="P809" s="254"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54" t="str">
        <f>IF(ISBLANK(INDEX('Policy Characteristics'!K:K,MATCH($C809,'Policy Characteristics'!$C:$C,0))),"",INDEX('Policy Characteristics'!K:K,MATCH($C809,'Policy Characteristics'!$C:$C,0)))</f>
        <v>industry-ag-main.html#fuel-switching</v>
      </c>
      <c r="R809" s="254" t="str">
        <f>IF(ISBLANK(INDEX('Policy Characteristics'!L:L,MATCH($C809,'Policy Characteristics'!$C:$C,0))),"",INDEX('Policy Characteristics'!L:L,MATCH($C809,'Policy Characteristics'!$C:$C,0)))</f>
        <v>industry-elec-and-hydrogen.html</v>
      </c>
    </row>
    <row r="810" spans="1:18" x14ac:dyDescent="0.3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Electrification</v>
      </c>
      <c r="C810" s="254" t="str">
        <f t="shared" si="39"/>
        <v>Fraction of Eligible Industrial Energy Use Shifted to Electricity</v>
      </c>
      <c r="D810" s="6" t="s">
        <v>3073</v>
      </c>
      <c r="E810" s="1" t="s">
        <v>3499</v>
      </c>
      <c r="F810" t="s">
        <v>3035</v>
      </c>
      <c r="G810" s="45" t="s">
        <v>3506</v>
      </c>
      <c r="H810" s="43">
        <v>1986</v>
      </c>
      <c r="I810" s="324" t="s">
        <v>43</v>
      </c>
      <c r="J810" s="255" t="str">
        <f>IF(ISBLANK(INDEX('Policy Characteristics'!D:D,MATCH($C810,'Policy Characteristics'!$C:$C,0))),"",INDEX('Policy Characteristics'!D:D,MATCH($C810,'Policy Characteristics'!$C:$C,0)))</f>
        <v>Electrification</v>
      </c>
      <c r="K810" s="254" t="str">
        <f>IF(ISBLANK(INDEX('Policy Characteristics'!E:E,MATCH($C810,'Policy Characteristics'!$C:$C,0))),"",INDEX('Policy Characteristics'!E:E,MATCH($C810,'Policy Characteristics'!$C:$C,0)))</f>
        <v>indst shift to electricity</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of fuel shifted</v>
      </c>
      <c r="P810" s="254"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54" t="str">
        <f>IF(ISBLANK(INDEX('Policy Characteristics'!K:K,MATCH($C810,'Policy Characteristics'!$C:$C,0))),"",INDEX('Policy Characteristics'!K:K,MATCH($C810,'Policy Characteristics'!$C:$C,0)))</f>
        <v>industry-ag-main.html#fuel-switching</v>
      </c>
      <c r="R810" s="254" t="str">
        <f>IF(ISBLANK(INDEX('Policy Characteristics'!L:L,MATCH($C810,'Policy Characteristics'!$C:$C,0))),"",INDEX('Policy Characteristics'!L:L,MATCH($C810,'Policy Characteristics'!$C:$C,0)))</f>
        <v>industry-elec-and-hydrogen.html</v>
      </c>
    </row>
    <row r="811" spans="1:18" x14ac:dyDescent="0.3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Electrification</v>
      </c>
      <c r="C811" s="254" t="str">
        <f t="shared" si="39"/>
        <v>Fraction of Eligible Industrial Energy Use Shifted to Electricity</v>
      </c>
      <c r="D811" s="6" t="s">
        <v>3073</v>
      </c>
      <c r="E811" s="1" t="s">
        <v>3500</v>
      </c>
      <c r="F811" t="s">
        <v>3035</v>
      </c>
      <c r="G811" s="45" t="s">
        <v>3507</v>
      </c>
      <c r="H811" s="43">
        <v>1987</v>
      </c>
      <c r="I811" s="324" t="s">
        <v>43</v>
      </c>
      <c r="J811" s="255" t="str">
        <f>IF(ISBLANK(INDEX('Policy Characteristics'!D:D,MATCH($C811,'Policy Characteristics'!$C:$C,0))),"",INDEX('Policy Characteristics'!D:D,MATCH($C811,'Policy Characteristics'!$C:$C,0)))</f>
        <v>Electrification</v>
      </c>
      <c r="K811" s="254" t="str">
        <f>IF(ISBLANK(INDEX('Policy Characteristics'!E:E,MATCH($C811,'Policy Characteristics'!$C:$C,0))),"",INDEX('Policy Characteristics'!E:E,MATCH($C811,'Policy Characteristics'!$C:$C,0)))</f>
        <v>indst shift to electricity</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of fuel shifted</v>
      </c>
      <c r="P811" s="254"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54" t="str">
        <f>IF(ISBLANK(INDEX('Policy Characteristics'!K:K,MATCH($C811,'Policy Characteristics'!$C:$C,0))),"",INDEX('Policy Characteristics'!K:K,MATCH($C811,'Policy Characteristics'!$C:$C,0)))</f>
        <v>industry-ag-main.html#fuel-switching</v>
      </c>
      <c r="R811" s="254" t="str">
        <f>IF(ISBLANK(INDEX('Policy Characteristics'!L:L,MATCH($C811,'Policy Characteristics'!$C:$C,0))),"",INDEX('Policy Characteristics'!L:L,MATCH($C811,'Policy Characteristics'!$C:$C,0)))</f>
        <v>industry-elec-and-hydrogen.html</v>
      </c>
    </row>
    <row r="812" spans="1:18" x14ac:dyDescent="0.3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Electrification</v>
      </c>
      <c r="C812" s="254" t="str">
        <f t="shared" si="39"/>
        <v>Fraction of Eligible Industrial Energy Use Shifted to Electricity</v>
      </c>
      <c r="D812" s="6" t="s">
        <v>3073</v>
      </c>
      <c r="E812" s="1" t="s">
        <v>3501</v>
      </c>
      <c r="F812" t="s">
        <v>3035</v>
      </c>
      <c r="G812" s="45" t="s">
        <v>3508</v>
      </c>
      <c r="H812" s="43">
        <v>1988</v>
      </c>
      <c r="I812" s="324" t="s">
        <v>43</v>
      </c>
      <c r="J812" s="255" t="str">
        <f>IF(ISBLANK(INDEX('Policy Characteristics'!D:D,MATCH($C812,'Policy Characteristics'!$C:$C,0))),"",INDEX('Policy Characteristics'!D:D,MATCH($C812,'Policy Characteristics'!$C:$C,0)))</f>
        <v>Electrification</v>
      </c>
      <c r="K812" s="254" t="str">
        <f>IF(ISBLANK(INDEX('Policy Characteristics'!E:E,MATCH($C812,'Policy Characteristics'!$C:$C,0))),"",INDEX('Policy Characteristics'!E:E,MATCH($C812,'Policy Characteristics'!$C:$C,0)))</f>
        <v>indst shift to electricity</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of fuel shifted</v>
      </c>
      <c r="P812" s="254"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54" t="str">
        <f>IF(ISBLANK(INDEX('Policy Characteristics'!K:K,MATCH($C812,'Policy Characteristics'!$C:$C,0))),"",INDEX('Policy Characteristics'!K:K,MATCH($C812,'Policy Characteristics'!$C:$C,0)))</f>
        <v>industry-ag-main.html#fuel-switching</v>
      </c>
      <c r="R812" s="254" t="str">
        <f>IF(ISBLANK(INDEX('Policy Characteristics'!L:L,MATCH($C812,'Policy Characteristics'!$C:$C,0))),"",INDEX('Policy Characteristics'!L:L,MATCH($C812,'Policy Characteristics'!$C:$C,0)))</f>
        <v>industry-elec-and-hydrogen.html</v>
      </c>
    </row>
    <row r="813" spans="1:18" x14ac:dyDescent="0.3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Electrification</v>
      </c>
      <c r="C813" s="254" t="str">
        <f t="shared" si="39"/>
        <v>Fraction of Eligible Industrial Energy Use Shifted to Electricity</v>
      </c>
      <c r="D813" s="6" t="s">
        <v>3073</v>
      </c>
      <c r="E813" s="1" t="s">
        <v>3502</v>
      </c>
      <c r="F813" t="s">
        <v>3035</v>
      </c>
      <c r="G813" s="45" t="s">
        <v>3509</v>
      </c>
      <c r="H813" s="43">
        <v>1989</v>
      </c>
      <c r="I813" s="324" t="s">
        <v>43</v>
      </c>
      <c r="J813" s="255" t="str">
        <f>IF(ISBLANK(INDEX('Policy Characteristics'!D:D,MATCH($C813,'Policy Characteristics'!$C:$C,0))),"",INDEX('Policy Characteristics'!D:D,MATCH($C813,'Policy Characteristics'!$C:$C,0)))</f>
        <v>Electrification</v>
      </c>
      <c r="K813" s="254" t="str">
        <f>IF(ISBLANK(INDEX('Policy Characteristics'!E:E,MATCH($C813,'Policy Characteristics'!$C:$C,0))),"",INDEX('Policy Characteristics'!E:E,MATCH($C813,'Policy Characteristics'!$C:$C,0)))</f>
        <v>indst shift to electricity</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of fuel shifted</v>
      </c>
      <c r="P813" s="254"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54" t="str">
        <f>IF(ISBLANK(INDEX('Policy Characteristics'!K:K,MATCH($C813,'Policy Characteristics'!$C:$C,0))),"",INDEX('Policy Characteristics'!K:K,MATCH($C813,'Policy Characteristics'!$C:$C,0)))</f>
        <v>industry-ag-main.html#fuel-switching</v>
      </c>
      <c r="R813" s="254" t="str">
        <f>IF(ISBLANK(INDEX('Policy Characteristics'!L:L,MATCH($C813,'Policy Characteristics'!$C:$C,0))),"",INDEX('Policy Characteristics'!L:L,MATCH($C813,'Policy Characteristics'!$C:$C,0)))</f>
        <v>industry-elec-and-hydrogen.html</v>
      </c>
    </row>
    <row r="814" spans="1:18" x14ac:dyDescent="0.3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Electrification</v>
      </c>
      <c r="C814" s="254" t="str">
        <f t="shared" si="39"/>
        <v>Fraction of Eligible Industrial Energy Use Shifted to Electricity</v>
      </c>
      <c r="D814" s="6" t="s">
        <v>3073</v>
      </c>
      <c r="E814" s="1" t="s">
        <v>3503</v>
      </c>
      <c r="F814" t="s">
        <v>3035</v>
      </c>
      <c r="G814" s="45" t="s">
        <v>3510</v>
      </c>
      <c r="H814" s="43">
        <v>1990</v>
      </c>
      <c r="I814" s="324" t="s">
        <v>43</v>
      </c>
      <c r="J814" s="255" t="str">
        <f>IF(ISBLANK(INDEX('Policy Characteristics'!D:D,MATCH($C814,'Policy Characteristics'!$C:$C,0))),"",INDEX('Policy Characteristics'!D:D,MATCH($C814,'Policy Characteristics'!$C:$C,0)))</f>
        <v>Electrification</v>
      </c>
      <c r="K814" s="254" t="str">
        <f>IF(ISBLANK(INDEX('Policy Characteristics'!E:E,MATCH($C814,'Policy Characteristics'!$C:$C,0))),"",INDEX('Policy Characteristics'!E:E,MATCH($C814,'Policy Characteristics'!$C:$C,0)))</f>
        <v>indst shift to electricity</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of fuel shifted</v>
      </c>
      <c r="P814" s="254"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54" t="str">
        <f>IF(ISBLANK(INDEX('Policy Characteristics'!K:K,MATCH($C814,'Policy Characteristics'!$C:$C,0))),"",INDEX('Policy Characteristics'!K:K,MATCH($C814,'Policy Characteristics'!$C:$C,0)))</f>
        <v>industry-ag-main.html#fuel-switching</v>
      </c>
      <c r="R814" s="254" t="str">
        <f>IF(ISBLANK(INDEX('Policy Characteristics'!L:L,MATCH($C814,'Policy Characteristics'!$C:$C,0))),"",INDEX('Policy Characteristics'!L:L,MATCH($C814,'Policy Characteristics'!$C:$C,0)))</f>
        <v>industry-elec-and-hydrogen.html</v>
      </c>
    </row>
    <row r="815" spans="1:18" x14ac:dyDescent="0.3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Electrification</v>
      </c>
      <c r="C815" s="254" t="str">
        <f t="shared" si="39"/>
        <v>Fraction of Eligible Industrial Energy Use Shifted to Electricity</v>
      </c>
      <c r="D815" s="6" t="s">
        <v>3073</v>
      </c>
      <c r="E815" s="1" t="s">
        <v>3504</v>
      </c>
      <c r="F815" t="s">
        <v>3035</v>
      </c>
      <c r="G815" s="45" t="s">
        <v>3511</v>
      </c>
      <c r="H815" s="43">
        <v>1991</v>
      </c>
      <c r="I815" s="324" t="s">
        <v>43</v>
      </c>
      <c r="J815" s="255" t="str">
        <f>IF(ISBLANK(INDEX('Policy Characteristics'!D:D,MATCH($C815,'Policy Characteristics'!$C:$C,0))),"",INDEX('Policy Characteristics'!D:D,MATCH($C815,'Policy Characteristics'!$C:$C,0)))</f>
        <v>Electrification</v>
      </c>
      <c r="K815" s="254" t="str">
        <f>IF(ISBLANK(INDEX('Policy Characteristics'!E:E,MATCH($C815,'Policy Characteristics'!$C:$C,0))),"",INDEX('Policy Characteristics'!E:E,MATCH($C815,'Policy Characteristics'!$C:$C,0)))</f>
        <v>indst shift to electricity</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of fuel shifted</v>
      </c>
      <c r="P815" s="254"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54" t="str">
        <f>IF(ISBLANK(INDEX('Policy Characteristics'!K:K,MATCH($C815,'Policy Characteristics'!$C:$C,0))),"",INDEX('Policy Characteristics'!K:K,MATCH($C815,'Policy Characteristics'!$C:$C,0)))</f>
        <v>industry-ag-main.html#fuel-switching</v>
      </c>
      <c r="R815" s="254" t="str">
        <f>IF(ISBLANK(INDEX('Policy Characteristics'!L:L,MATCH($C815,'Policy Characteristics'!$C:$C,0))),"",INDEX('Policy Characteristics'!L:L,MATCH($C815,'Policy Characteristics'!$C:$C,0)))</f>
        <v>industry-elec-and-hydrogen.html</v>
      </c>
    </row>
    <row r="816" spans="1:18" x14ac:dyDescent="0.3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Electrification</v>
      </c>
      <c r="C816" s="254" t="str">
        <f t="shared" si="39"/>
        <v>Fraction of Eligible Industrial Energy Use Shifted to Electricity</v>
      </c>
      <c r="D816" s="6" t="s">
        <v>3073</v>
      </c>
      <c r="E816" s="1" t="s">
        <v>3505</v>
      </c>
      <c r="F816" t="s">
        <v>3035</v>
      </c>
      <c r="G816" s="45" t="s">
        <v>3512</v>
      </c>
      <c r="H816" s="43">
        <v>1992</v>
      </c>
      <c r="I816" s="324" t="s">
        <v>43</v>
      </c>
      <c r="J816" s="255" t="str">
        <f>IF(ISBLANK(INDEX('Policy Characteristics'!D:D,MATCH($C816,'Policy Characteristics'!$C:$C,0))),"",INDEX('Policy Characteristics'!D:D,MATCH($C816,'Policy Characteristics'!$C:$C,0)))</f>
        <v>Electrification</v>
      </c>
      <c r="K816" s="254" t="str">
        <f>IF(ISBLANK(INDEX('Policy Characteristics'!E:E,MATCH($C816,'Policy Characteristics'!$C:$C,0))),"",INDEX('Policy Characteristics'!E:E,MATCH($C816,'Policy Characteristics'!$C:$C,0)))</f>
        <v>indst shift to electricity</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of fuel shifted</v>
      </c>
      <c r="P816" s="254"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54" t="str">
        <f>IF(ISBLANK(INDEX('Policy Characteristics'!K:K,MATCH($C816,'Policy Characteristics'!$C:$C,0))),"",INDEX('Policy Characteristics'!K:K,MATCH($C816,'Policy Characteristics'!$C:$C,0)))</f>
        <v>industry-ag-main.html#fuel-switching</v>
      </c>
      <c r="R816" s="254" t="str">
        <f>IF(ISBLANK(INDEX('Policy Characteristics'!L:L,MATCH($C816,'Policy Characteristics'!$C:$C,0))),"",INDEX('Policy Characteristics'!L:L,MATCH($C816,'Policy Characteristics'!$C:$C,0)))</f>
        <v>industry-elec-and-hydrogen.html</v>
      </c>
    </row>
    <row r="817" spans="1:18" x14ac:dyDescent="0.3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Electrification</v>
      </c>
      <c r="C817" s="254" t="str">
        <f t="shared" si="39"/>
        <v>Fraction of Eligible Industrial Energy Use Shifted to Electricity</v>
      </c>
      <c r="D817" s="6" t="s">
        <v>3073</v>
      </c>
      <c r="E817" s="1" t="s">
        <v>3648</v>
      </c>
      <c r="F817" t="s">
        <v>3035</v>
      </c>
      <c r="G817" s="45" t="s">
        <v>3648</v>
      </c>
      <c r="H817" s="43">
        <v>1993</v>
      </c>
      <c r="I817" s="324" t="s">
        <v>43</v>
      </c>
      <c r="J817" s="255" t="str">
        <f>IF(ISBLANK(INDEX('Policy Characteristics'!D:D,MATCH($C817,'Policy Characteristics'!$C:$C,0))),"",INDEX('Policy Characteristics'!D:D,MATCH($C817,'Policy Characteristics'!$C:$C,0)))</f>
        <v>Electrification</v>
      </c>
      <c r="K817" s="254" t="str">
        <f>IF(ISBLANK(INDEX('Policy Characteristics'!E:E,MATCH($C817,'Policy Characteristics'!$C:$C,0))),"",INDEX('Policy Characteristics'!E:E,MATCH($C817,'Policy Characteristics'!$C:$C,0)))</f>
        <v>indst shift to electricity</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of fuel shifted</v>
      </c>
      <c r="P817" s="254"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54" t="str">
        <f>IF(ISBLANK(INDEX('Policy Characteristics'!K:K,MATCH($C817,'Policy Characteristics'!$C:$C,0))),"",INDEX('Policy Characteristics'!K:K,MATCH($C817,'Policy Characteristics'!$C:$C,0)))</f>
        <v>industry-ag-main.html#fuel-switching</v>
      </c>
      <c r="R817" s="254" t="str">
        <f>IF(ISBLANK(INDEX('Policy Characteristics'!L:L,MATCH($C817,'Policy Characteristics'!$C:$C,0))),"",INDEX('Policy Characteristics'!L:L,MATCH($C817,'Policy Characteristics'!$C:$C,0)))</f>
        <v>industry-elec-and-hydrogen.html</v>
      </c>
    </row>
    <row r="818" spans="1:18" x14ac:dyDescent="0.3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Electrification</v>
      </c>
      <c r="C818" s="254" t="str">
        <f t="shared" si="39"/>
        <v>Fraction of Eligible Industrial Energy Use Shifted to Electricity</v>
      </c>
      <c r="D818" s="6" t="s">
        <v>3074</v>
      </c>
      <c r="E818" s="1" t="s">
        <v>3499</v>
      </c>
      <c r="F818" t="s">
        <v>3036</v>
      </c>
      <c r="G818" s="45" t="s">
        <v>3506</v>
      </c>
      <c r="H818" s="43">
        <v>1994</v>
      </c>
      <c r="I818" s="324" t="s">
        <v>43</v>
      </c>
      <c r="J818" s="255" t="str">
        <f>IF(ISBLANK(INDEX('Policy Characteristics'!D:D,MATCH($C818,'Policy Characteristics'!$C:$C,0))),"",INDEX('Policy Characteristics'!D:D,MATCH($C818,'Policy Characteristics'!$C:$C,0)))</f>
        <v>Electrification</v>
      </c>
      <c r="K818" s="254" t="str">
        <f>IF(ISBLANK(INDEX('Policy Characteristics'!E:E,MATCH($C818,'Policy Characteristics'!$C:$C,0))),"",INDEX('Policy Characteristics'!E:E,MATCH($C818,'Policy Characteristics'!$C:$C,0)))</f>
        <v>indst shift to electricity</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of fuel shifted</v>
      </c>
      <c r="P818" s="254"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54" t="str">
        <f>IF(ISBLANK(INDEX('Policy Characteristics'!K:K,MATCH($C818,'Policy Characteristics'!$C:$C,0))),"",INDEX('Policy Characteristics'!K:K,MATCH($C818,'Policy Characteristics'!$C:$C,0)))</f>
        <v>industry-ag-main.html#fuel-switching</v>
      </c>
      <c r="R818" s="254" t="str">
        <f>IF(ISBLANK(INDEX('Policy Characteristics'!L:L,MATCH($C818,'Policy Characteristics'!$C:$C,0))),"",INDEX('Policy Characteristics'!L:L,MATCH($C818,'Policy Characteristics'!$C:$C,0)))</f>
        <v>industry-elec-and-hydrogen.html</v>
      </c>
    </row>
    <row r="819" spans="1:18" x14ac:dyDescent="0.3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Electrification</v>
      </c>
      <c r="C819" s="254" t="str">
        <f t="shared" si="39"/>
        <v>Fraction of Eligible Industrial Energy Use Shifted to Electricity</v>
      </c>
      <c r="D819" s="6" t="s">
        <v>3074</v>
      </c>
      <c r="E819" s="1" t="s">
        <v>3500</v>
      </c>
      <c r="F819" t="s">
        <v>3036</v>
      </c>
      <c r="G819" s="45" t="s">
        <v>3507</v>
      </c>
      <c r="H819" s="43">
        <v>1995</v>
      </c>
      <c r="I819" s="324" t="s">
        <v>43</v>
      </c>
      <c r="J819" s="255" t="str">
        <f>IF(ISBLANK(INDEX('Policy Characteristics'!D:D,MATCH($C819,'Policy Characteristics'!$C:$C,0))),"",INDEX('Policy Characteristics'!D:D,MATCH($C819,'Policy Characteristics'!$C:$C,0)))</f>
        <v>Electrification</v>
      </c>
      <c r="K819" s="254" t="str">
        <f>IF(ISBLANK(INDEX('Policy Characteristics'!E:E,MATCH($C819,'Policy Characteristics'!$C:$C,0))),"",INDEX('Policy Characteristics'!E:E,MATCH($C819,'Policy Characteristics'!$C:$C,0)))</f>
        <v>indst shift to electricity</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of fuel shifted</v>
      </c>
      <c r="P819" s="254"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54" t="str">
        <f>IF(ISBLANK(INDEX('Policy Characteristics'!K:K,MATCH($C819,'Policy Characteristics'!$C:$C,0))),"",INDEX('Policy Characteristics'!K:K,MATCH($C819,'Policy Characteristics'!$C:$C,0)))</f>
        <v>industry-ag-main.html#fuel-switching</v>
      </c>
      <c r="R819" s="254" t="str">
        <f>IF(ISBLANK(INDEX('Policy Characteristics'!L:L,MATCH($C819,'Policy Characteristics'!$C:$C,0))),"",INDEX('Policy Characteristics'!L:L,MATCH($C819,'Policy Characteristics'!$C:$C,0)))</f>
        <v>industry-elec-and-hydrogen.html</v>
      </c>
    </row>
    <row r="820" spans="1:18" x14ac:dyDescent="0.3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Electrification</v>
      </c>
      <c r="C820" s="254" t="str">
        <f t="shared" si="39"/>
        <v>Fraction of Eligible Industrial Energy Use Shifted to Electricity</v>
      </c>
      <c r="D820" s="6" t="s">
        <v>3074</v>
      </c>
      <c r="E820" s="1" t="s">
        <v>3501</v>
      </c>
      <c r="F820" t="s">
        <v>3036</v>
      </c>
      <c r="G820" s="45" t="s">
        <v>3508</v>
      </c>
      <c r="H820" s="43">
        <v>1996</v>
      </c>
      <c r="I820" s="324" t="s">
        <v>43</v>
      </c>
      <c r="J820" s="255" t="str">
        <f>IF(ISBLANK(INDEX('Policy Characteristics'!D:D,MATCH($C820,'Policy Characteristics'!$C:$C,0))),"",INDEX('Policy Characteristics'!D:D,MATCH($C820,'Policy Characteristics'!$C:$C,0)))</f>
        <v>Electrification</v>
      </c>
      <c r="K820" s="254" t="str">
        <f>IF(ISBLANK(INDEX('Policy Characteristics'!E:E,MATCH($C820,'Policy Characteristics'!$C:$C,0))),"",INDEX('Policy Characteristics'!E:E,MATCH($C820,'Policy Characteristics'!$C:$C,0)))</f>
        <v>indst shift to electricity</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of fuel shifted</v>
      </c>
      <c r="P820" s="254"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54" t="str">
        <f>IF(ISBLANK(INDEX('Policy Characteristics'!K:K,MATCH($C820,'Policy Characteristics'!$C:$C,0))),"",INDEX('Policy Characteristics'!K:K,MATCH($C820,'Policy Characteristics'!$C:$C,0)))</f>
        <v>industry-ag-main.html#fuel-switching</v>
      </c>
      <c r="R820" s="254" t="str">
        <f>IF(ISBLANK(INDEX('Policy Characteristics'!L:L,MATCH($C820,'Policy Characteristics'!$C:$C,0))),"",INDEX('Policy Characteristics'!L:L,MATCH($C820,'Policy Characteristics'!$C:$C,0)))</f>
        <v>industry-elec-and-hydrogen.html</v>
      </c>
    </row>
    <row r="821" spans="1:18" x14ac:dyDescent="0.3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Electrification</v>
      </c>
      <c r="C821" s="254" t="str">
        <f t="shared" si="39"/>
        <v>Fraction of Eligible Industrial Energy Use Shifted to Electricity</v>
      </c>
      <c r="D821" s="6" t="s">
        <v>3074</v>
      </c>
      <c r="E821" s="1" t="s">
        <v>3502</v>
      </c>
      <c r="F821" t="s">
        <v>3036</v>
      </c>
      <c r="G821" s="45" t="s">
        <v>3509</v>
      </c>
      <c r="H821" s="43">
        <v>1997</v>
      </c>
      <c r="I821" s="324" t="s">
        <v>43</v>
      </c>
      <c r="J821" s="255" t="str">
        <f>IF(ISBLANK(INDEX('Policy Characteristics'!D:D,MATCH($C821,'Policy Characteristics'!$C:$C,0))),"",INDEX('Policy Characteristics'!D:D,MATCH($C821,'Policy Characteristics'!$C:$C,0)))</f>
        <v>Electrification</v>
      </c>
      <c r="K821" s="254" t="str">
        <f>IF(ISBLANK(INDEX('Policy Characteristics'!E:E,MATCH($C821,'Policy Characteristics'!$C:$C,0))),"",INDEX('Policy Characteristics'!E:E,MATCH($C821,'Policy Characteristics'!$C:$C,0)))</f>
        <v>indst shift to electricity</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of fuel shifted</v>
      </c>
      <c r="P821" s="254"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54" t="str">
        <f>IF(ISBLANK(INDEX('Policy Characteristics'!K:K,MATCH($C821,'Policy Characteristics'!$C:$C,0))),"",INDEX('Policy Characteristics'!K:K,MATCH($C821,'Policy Characteristics'!$C:$C,0)))</f>
        <v>industry-ag-main.html#fuel-switching</v>
      </c>
      <c r="R821" s="254" t="str">
        <f>IF(ISBLANK(INDEX('Policy Characteristics'!L:L,MATCH($C821,'Policy Characteristics'!$C:$C,0))),"",INDEX('Policy Characteristics'!L:L,MATCH($C821,'Policy Characteristics'!$C:$C,0)))</f>
        <v>industry-elec-and-hydrogen.html</v>
      </c>
    </row>
    <row r="822" spans="1:18" x14ac:dyDescent="0.3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Electrification</v>
      </c>
      <c r="C822" s="254" t="str">
        <f t="shared" si="39"/>
        <v>Fraction of Eligible Industrial Energy Use Shifted to Electricity</v>
      </c>
      <c r="D822" s="6" t="s">
        <v>3074</v>
      </c>
      <c r="E822" s="1" t="s">
        <v>3503</v>
      </c>
      <c r="F822" t="s">
        <v>3036</v>
      </c>
      <c r="G822" s="45" t="s">
        <v>3510</v>
      </c>
      <c r="H822" s="43">
        <v>1998</v>
      </c>
      <c r="I822" s="324" t="s">
        <v>43</v>
      </c>
      <c r="J822" s="255" t="str">
        <f>IF(ISBLANK(INDEX('Policy Characteristics'!D:D,MATCH($C822,'Policy Characteristics'!$C:$C,0))),"",INDEX('Policy Characteristics'!D:D,MATCH($C822,'Policy Characteristics'!$C:$C,0)))</f>
        <v>Electrification</v>
      </c>
      <c r="K822" s="254" t="str">
        <f>IF(ISBLANK(INDEX('Policy Characteristics'!E:E,MATCH($C822,'Policy Characteristics'!$C:$C,0))),"",INDEX('Policy Characteristics'!E:E,MATCH($C822,'Policy Characteristics'!$C:$C,0)))</f>
        <v>indst shift to electricity</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of fuel shifted</v>
      </c>
      <c r="P822" s="254"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54" t="str">
        <f>IF(ISBLANK(INDEX('Policy Characteristics'!K:K,MATCH($C822,'Policy Characteristics'!$C:$C,0))),"",INDEX('Policy Characteristics'!K:K,MATCH($C822,'Policy Characteristics'!$C:$C,0)))</f>
        <v>industry-ag-main.html#fuel-switching</v>
      </c>
      <c r="R822" s="254" t="str">
        <f>IF(ISBLANK(INDEX('Policy Characteristics'!L:L,MATCH($C822,'Policy Characteristics'!$C:$C,0))),"",INDEX('Policy Characteristics'!L:L,MATCH($C822,'Policy Characteristics'!$C:$C,0)))</f>
        <v>industry-elec-and-hydrogen.html</v>
      </c>
    </row>
    <row r="823" spans="1:18" x14ac:dyDescent="0.3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Electrification</v>
      </c>
      <c r="C823" s="254" t="str">
        <f t="shared" si="39"/>
        <v>Fraction of Eligible Industrial Energy Use Shifted to Electricity</v>
      </c>
      <c r="D823" s="6" t="s">
        <v>3074</v>
      </c>
      <c r="E823" s="1" t="s">
        <v>3504</v>
      </c>
      <c r="F823" t="s">
        <v>3036</v>
      </c>
      <c r="G823" s="45" t="s">
        <v>3511</v>
      </c>
      <c r="H823" s="43">
        <v>1999</v>
      </c>
      <c r="I823" s="324" t="s">
        <v>43</v>
      </c>
      <c r="J823" s="255" t="str">
        <f>IF(ISBLANK(INDEX('Policy Characteristics'!D:D,MATCH($C823,'Policy Characteristics'!$C:$C,0))),"",INDEX('Policy Characteristics'!D:D,MATCH($C823,'Policy Characteristics'!$C:$C,0)))</f>
        <v>Electrification</v>
      </c>
      <c r="K823" s="254" t="str">
        <f>IF(ISBLANK(INDEX('Policy Characteristics'!E:E,MATCH($C823,'Policy Characteristics'!$C:$C,0))),"",INDEX('Policy Characteristics'!E:E,MATCH($C823,'Policy Characteristics'!$C:$C,0)))</f>
        <v>indst shift to electricity</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of fuel shifted</v>
      </c>
      <c r="P823" s="254"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54" t="str">
        <f>IF(ISBLANK(INDEX('Policy Characteristics'!K:K,MATCH($C823,'Policy Characteristics'!$C:$C,0))),"",INDEX('Policy Characteristics'!K:K,MATCH($C823,'Policy Characteristics'!$C:$C,0)))</f>
        <v>industry-ag-main.html#fuel-switching</v>
      </c>
      <c r="R823" s="254" t="str">
        <f>IF(ISBLANK(INDEX('Policy Characteristics'!L:L,MATCH($C823,'Policy Characteristics'!$C:$C,0))),"",INDEX('Policy Characteristics'!L:L,MATCH($C823,'Policy Characteristics'!$C:$C,0)))</f>
        <v>industry-elec-and-hydrogen.html</v>
      </c>
    </row>
    <row r="824" spans="1:18" x14ac:dyDescent="0.3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Electrification</v>
      </c>
      <c r="C824" s="254" t="str">
        <f t="shared" si="39"/>
        <v>Fraction of Eligible Industrial Energy Use Shifted to Electricity</v>
      </c>
      <c r="D824" s="6" t="s">
        <v>3074</v>
      </c>
      <c r="E824" s="1" t="s">
        <v>3505</v>
      </c>
      <c r="F824" t="s">
        <v>3036</v>
      </c>
      <c r="G824" s="45" t="s">
        <v>3512</v>
      </c>
      <c r="H824" s="43">
        <v>2000</v>
      </c>
      <c r="I824" s="324" t="s">
        <v>43</v>
      </c>
      <c r="J824" s="255" t="str">
        <f>IF(ISBLANK(INDEX('Policy Characteristics'!D:D,MATCH($C824,'Policy Characteristics'!$C:$C,0))),"",INDEX('Policy Characteristics'!D:D,MATCH($C824,'Policy Characteristics'!$C:$C,0)))</f>
        <v>Electrification</v>
      </c>
      <c r="K824" s="254" t="str">
        <f>IF(ISBLANK(INDEX('Policy Characteristics'!E:E,MATCH($C824,'Policy Characteristics'!$C:$C,0))),"",INDEX('Policy Characteristics'!E:E,MATCH($C824,'Policy Characteristics'!$C:$C,0)))</f>
        <v>indst shift to electricity</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of fuel shifted</v>
      </c>
      <c r="P824" s="254"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54" t="str">
        <f>IF(ISBLANK(INDEX('Policy Characteristics'!K:K,MATCH($C824,'Policy Characteristics'!$C:$C,0))),"",INDEX('Policy Characteristics'!K:K,MATCH($C824,'Policy Characteristics'!$C:$C,0)))</f>
        <v>industry-ag-main.html#fuel-switching</v>
      </c>
      <c r="R824" s="254" t="str">
        <f>IF(ISBLANK(INDEX('Policy Characteristics'!L:L,MATCH($C824,'Policy Characteristics'!$C:$C,0))),"",INDEX('Policy Characteristics'!L:L,MATCH($C824,'Policy Characteristics'!$C:$C,0)))</f>
        <v>industry-elec-and-hydrogen.html</v>
      </c>
    </row>
    <row r="825" spans="1:18" x14ac:dyDescent="0.3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Electrification</v>
      </c>
      <c r="C825" s="254" t="str">
        <f t="shared" si="39"/>
        <v>Fraction of Eligible Industrial Energy Use Shifted to Electricity</v>
      </c>
      <c r="D825" s="6" t="s">
        <v>3074</v>
      </c>
      <c r="E825" s="1" t="s">
        <v>3648</v>
      </c>
      <c r="F825" t="s">
        <v>3036</v>
      </c>
      <c r="G825" s="45" t="s">
        <v>3648</v>
      </c>
      <c r="H825" s="43">
        <v>2001</v>
      </c>
      <c r="I825" s="324" t="s">
        <v>43</v>
      </c>
      <c r="J825" s="255" t="str">
        <f>IF(ISBLANK(INDEX('Policy Characteristics'!D:D,MATCH($C825,'Policy Characteristics'!$C:$C,0))),"",INDEX('Policy Characteristics'!D:D,MATCH($C825,'Policy Characteristics'!$C:$C,0)))</f>
        <v>Electrification</v>
      </c>
      <c r="K825" s="254" t="str">
        <f>IF(ISBLANK(INDEX('Policy Characteristics'!E:E,MATCH($C825,'Policy Characteristics'!$C:$C,0))),"",INDEX('Policy Characteristics'!E:E,MATCH($C825,'Policy Characteristics'!$C:$C,0)))</f>
        <v>indst shift to electricity</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of fuel shifted</v>
      </c>
      <c r="P825" s="254"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54" t="str">
        <f>IF(ISBLANK(INDEX('Policy Characteristics'!K:K,MATCH($C825,'Policy Characteristics'!$C:$C,0))),"",INDEX('Policy Characteristics'!K:K,MATCH($C825,'Policy Characteristics'!$C:$C,0)))</f>
        <v>industry-ag-main.html#fuel-switching</v>
      </c>
      <c r="R825" s="254" t="str">
        <f>IF(ISBLANK(INDEX('Policy Characteristics'!L:L,MATCH($C825,'Policy Characteristics'!$C:$C,0))),"",INDEX('Policy Characteristics'!L:L,MATCH($C825,'Policy Characteristics'!$C:$C,0)))</f>
        <v>industry-elec-and-hydrogen.html</v>
      </c>
    </row>
    <row r="826" spans="1:18" x14ac:dyDescent="0.3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Electrification</v>
      </c>
      <c r="C826" s="254" t="str">
        <f t="shared" ref="C826:C857" si="40">C$658</f>
        <v>Fraction of Eligible Industrial Energy Use Shifted to Electricity</v>
      </c>
      <c r="D826" s="6" t="s">
        <v>3075</v>
      </c>
      <c r="E826" s="1" t="s">
        <v>3499</v>
      </c>
      <c r="F826" t="s">
        <v>3037</v>
      </c>
      <c r="G826" s="45" t="s">
        <v>3506</v>
      </c>
      <c r="H826" s="43">
        <v>2002</v>
      </c>
      <c r="I826" s="324" t="s">
        <v>43</v>
      </c>
      <c r="J826" s="255" t="str">
        <f>IF(ISBLANK(INDEX('Policy Characteristics'!D:D,MATCH($C826,'Policy Characteristics'!$C:$C,0))),"",INDEX('Policy Characteristics'!D:D,MATCH($C826,'Policy Characteristics'!$C:$C,0)))</f>
        <v>Electrification</v>
      </c>
      <c r="K826" s="254" t="str">
        <f>IF(ISBLANK(INDEX('Policy Characteristics'!E:E,MATCH($C826,'Policy Characteristics'!$C:$C,0))),"",INDEX('Policy Characteristics'!E:E,MATCH($C826,'Policy Characteristics'!$C:$C,0)))</f>
        <v>indst shift to electricity</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of fuel shifted</v>
      </c>
      <c r="P826" s="254"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54" t="str">
        <f>IF(ISBLANK(INDEX('Policy Characteristics'!K:K,MATCH($C826,'Policy Characteristics'!$C:$C,0))),"",INDEX('Policy Characteristics'!K:K,MATCH($C826,'Policy Characteristics'!$C:$C,0)))</f>
        <v>industry-ag-main.html#fuel-switching</v>
      </c>
      <c r="R826" s="254" t="str">
        <f>IF(ISBLANK(INDEX('Policy Characteristics'!L:L,MATCH($C826,'Policy Characteristics'!$C:$C,0))),"",INDEX('Policy Characteristics'!L:L,MATCH($C826,'Policy Characteristics'!$C:$C,0)))</f>
        <v>industry-elec-and-hydrogen.html</v>
      </c>
    </row>
    <row r="827" spans="1:18" x14ac:dyDescent="0.3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Electrification</v>
      </c>
      <c r="C827" s="254" t="str">
        <f t="shared" si="40"/>
        <v>Fraction of Eligible Industrial Energy Use Shifted to Electricity</v>
      </c>
      <c r="D827" s="6" t="s">
        <v>3075</v>
      </c>
      <c r="E827" s="1" t="s">
        <v>3500</v>
      </c>
      <c r="F827" t="s">
        <v>3037</v>
      </c>
      <c r="G827" s="45" t="s">
        <v>3507</v>
      </c>
      <c r="H827" s="43">
        <v>2003</v>
      </c>
      <c r="I827" s="324" t="s">
        <v>43</v>
      </c>
      <c r="J827" s="255" t="str">
        <f>IF(ISBLANK(INDEX('Policy Characteristics'!D:D,MATCH($C827,'Policy Characteristics'!$C:$C,0))),"",INDEX('Policy Characteristics'!D:D,MATCH($C827,'Policy Characteristics'!$C:$C,0)))</f>
        <v>Electrification</v>
      </c>
      <c r="K827" s="254" t="str">
        <f>IF(ISBLANK(INDEX('Policy Characteristics'!E:E,MATCH($C827,'Policy Characteristics'!$C:$C,0))),"",INDEX('Policy Characteristics'!E:E,MATCH($C827,'Policy Characteristics'!$C:$C,0)))</f>
        <v>indst shift to electricity</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of fuel shifted</v>
      </c>
      <c r="P827" s="254"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54" t="str">
        <f>IF(ISBLANK(INDEX('Policy Characteristics'!K:K,MATCH($C827,'Policy Characteristics'!$C:$C,0))),"",INDEX('Policy Characteristics'!K:K,MATCH($C827,'Policy Characteristics'!$C:$C,0)))</f>
        <v>industry-ag-main.html#fuel-switching</v>
      </c>
      <c r="R827" s="254" t="str">
        <f>IF(ISBLANK(INDEX('Policy Characteristics'!L:L,MATCH($C827,'Policy Characteristics'!$C:$C,0))),"",INDEX('Policy Characteristics'!L:L,MATCH($C827,'Policy Characteristics'!$C:$C,0)))</f>
        <v>industry-elec-and-hydrogen.html</v>
      </c>
    </row>
    <row r="828" spans="1:18" x14ac:dyDescent="0.3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Electrification</v>
      </c>
      <c r="C828" s="254" t="str">
        <f t="shared" si="40"/>
        <v>Fraction of Eligible Industrial Energy Use Shifted to Electricity</v>
      </c>
      <c r="D828" s="6" t="s">
        <v>3075</v>
      </c>
      <c r="E828" s="1" t="s">
        <v>3501</v>
      </c>
      <c r="F828" t="s">
        <v>3037</v>
      </c>
      <c r="G828" s="45" t="s">
        <v>3508</v>
      </c>
      <c r="H828" s="43">
        <v>2004</v>
      </c>
      <c r="I828" s="324" t="s">
        <v>43</v>
      </c>
      <c r="J828" s="255" t="str">
        <f>IF(ISBLANK(INDEX('Policy Characteristics'!D:D,MATCH($C828,'Policy Characteristics'!$C:$C,0))),"",INDEX('Policy Characteristics'!D:D,MATCH($C828,'Policy Characteristics'!$C:$C,0)))</f>
        <v>Electrification</v>
      </c>
      <c r="K828" s="254" t="str">
        <f>IF(ISBLANK(INDEX('Policy Characteristics'!E:E,MATCH($C828,'Policy Characteristics'!$C:$C,0))),"",INDEX('Policy Characteristics'!E:E,MATCH($C828,'Policy Characteristics'!$C:$C,0)))</f>
        <v>indst shift to electricity</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of fuel shifted</v>
      </c>
      <c r="P828" s="254"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54" t="str">
        <f>IF(ISBLANK(INDEX('Policy Characteristics'!K:K,MATCH($C828,'Policy Characteristics'!$C:$C,0))),"",INDEX('Policy Characteristics'!K:K,MATCH($C828,'Policy Characteristics'!$C:$C,0)))</f>
        <v>industry-ag-main.html#fuel-switching</v>
      </c>
      <c r="R828" s="254" t="str">
        <f>IF(ISBLANK(INDEX('Policy Characteristics'!L:L,MATCH($C828,'Policy Characteristics'!$C:$C,0))),"",INDEX('Policy Characteristics'!L:L,MATCH($C828,'Policy Characteristics'!$C:$C,0)))</f>
        <v>industry-elec-and-hydrogen.html</v>
      </c>
    </row>
    <row r="829" spans="1:18" x14ac:dyDescent="0.3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Electrification</v>
      </c>
      <c r="C829" s="254" t="str">
        <f t="shared" si="40"/>
        <v>Fraction of Eligible Industrial Energy Use Shifted to Electricity</v>
      </c>
      <c r="D829" s="6" t="s">
        <v>3075</v>
      </c>
      <c r="E829" s="1" t="s">
        <v>3502</v>
      </c>
      <c r="F829" t="s">
        <v>3037</v>
      </c>
      <c r="G829" s="45" t="s">
        <v>3509</v>
      </c>
      <c r="H829" s="43">
        <v>2005</v>
      </c>
      <c r="I829" s="324" t="s">
        <v>43</v>
      </c>
      <c r="J829" s="255" t="str">
        <f>IF(ISBLANK(INDEX('Policy Characteristics'!D:D,MATCH($C829,'Policy Characteristics'!$C:$C,0))),"",INDEX('Policy Characteristics'!D:D,MATCH($C829,'Policy Characteristics'!$C:$C,0)))</f>
        <v>Electrification</v>
      </c>
      <c r="K829" s="254" t="str">
        <f>IF(ISBLANK(INDEX('Policy Characteristics'!E:E,MATCH($C829,'Policy Characteristics'!$C:$C,0))),"",INDEX('Policy Characteristics'!E:E,MATCH($C829,'Policy Characteristics'!$C:$C,0)))</f>
        <v>indst shift to electricity</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of fuel shifted</v>
      </c>
      <c r="P829" s="254"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54" t="str">
        <f>IF(ISBLANK(INDEX('Policy Characteristics'!K:K,MATCH($C829,'Policy Characteristics'!$C:$C,0))),"",INDEX('Policy Characteristics'!K:K,MATCH($C829,'Policy Characteristics'!$C:$C,0)))</f>
        <v>industry-ag-main.html#fuel-switching</v>
      </c>
      <c r="R829" s="254" t="str">
        <f>IF(ISBLANK(INDEX('Policy Characteristics'!L:L,MATCH($C829,'Policy Characteristics'!$C:$C,0))),"",INDEX('Policy Characteristics'!L:L,MATCH($C829,'Policy Characteristics'!$C:$C,0)))</f>
        <v>industry-elec-and-hydrogen.html</v>
      </c>
    </row>
    <row r="830" spans="1:18" x14ac:dyDescent="0.3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Electrification</v>
      </c>
      <c r="C830" s="254" t="str">
        <f t="shared" si="40"/>
        <v>Fraction of Eligible Industrial Energy Use Shifted to Electricity</v>
      </c>
      <c r="D830" s="6" t="s">
        <v>3075</v>
      </c>
      <c r="E830" s="1" t="s">
        <v>3503</v>
      </c>
      <c r="F830" t="s">
        <v>3037</v>
      </c>
      <c r="G830" s="45" t="s">
        <v>3510</v>
      </c>
      <c r="H830" s="43">
        <v>2006</v>
      </c>
      <c r="I830" s="324" t="s">
        <v>43</v>
      </c>
      <c r="J830" s="255" t="str">
        <f>IF(ISBLANK(INDEX('Policy Characteristics'!D:D,MATCH($C830,'Policy Characteristics'!$C:$C,0))),"",INDEX('Policy Characteristics'!D:D,MATCH($C830,'Policy Characteristics'!$C:$C,0)))</f>
        <v>Electrification</v>
      </c>
      <c r="K830" s="254" t="str">
        <f>IF(ISBLANK(INDEX('Policy Characteristics'!E:E,MATCH($C830,'Policy Characteristics'!$C:$C,0))),"",INDEX('Policy Characteristics'!E:E,MATCH($C830,'Policy Characteristics'!$C:$C,0)))</f>
        <v>indst shift to electricity</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of fuel shifted</v>
      </c>
      <c r="P830" s="254"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54" t="str">
        <f>IF(ISBLANK(INDEX('Policy Characteristics'!K:K,MATCH($C830,'Policy Characteristics'!$C:$C,0))),"",INDEX('Policy Characteristics'!K:K,MATCH($C830,'Policy Characteristics'!$C:$C,0)))</f>
        <v>industry-ag-main.html#fuel-switching</v>
      </c>
      <c r="R830" s="254" t="str">
        <f>IF(ISBLANK(INDEX('Policy Characteristics'!L:L,MATCH($C830,'Policy Characteristics'!$C:$C,0))),"",INDEX('Policy Characteristics'!L:L,MATCH($C830,'Policy Characteristics'!$C:$C,0)))</f>
        <v>industry-elec-and-hydrogen.html</v>
      </c>
    </row>
    <row r="831" spans="1:18" x14ac:dyDescent="0.3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Electrification</v>
      </c>
      <c r="C831" s="254" t="str">
        <f t="shared" si="40"/>
        <v>Fraction of Eligible Industrial Energy Use Shifted to Electricity</v>
      </c>
      <c r="D831" s="6" t="s">
        <v>3075</v>
      </c>
      <c r="E831" s="1" t="s">
        <v>3504</v>
      </c>
      <c r="F831" t="s">
        <v>3037</v>
      </c>
      <c r="G831" s="45" t="s">
        <v>3511</v>
      </c>
      <c r="H831" s="43">
        <v>2007</v>
      </c>
      <c r="I831" s="324" t="s">
        <v>43</v>
      </c>
      <c r="J831" s="255" t="str">
        <f>IF(ISBLANK(INDEX('Policy Characteristics'!D:D,MATCH($C831,'Policy Characteristics'!$C:$C,0))),"",INDEX('Policy Characteristics'!D:D,MATCH($C831,'Policy Characteristics'!$C:$C,0)))</f>
        <v>Electrification</v>
      </c>
      <c r="K831" s="254" t="str">
        <f>IF(ISBLANK(INDEX('Policy Characteristics'!E:E,MATCH($C831,'Policy Characteristics'!$C:$C,0))),"",INDEX('Policy Characteristics'!E:E,MATCH($C831,'Policy Characteristics'!$C:$C,0)))</f>
        <v>indst shift to electricity</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of fuel shifted</v>
      </c>
      <c r="P831" s="254"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54" t="str">
        <f>IF(ISBLANK(INDEX('Policy Characteristics'!K:K,MATCH($C831,'Policy Characteristics'!$C:$C,0))),"",INDEX('Policy Characteristics'!K:K,MATCH($C831,'Policy Characteristics'!$C:$C,0)))</f>
        <v>industry-ag-main.html#fuel-switching</v>
      </c>
      <c r="R831" s="254" t="str">
        <f>IF(ISBLANK(INDEX('Policy Characteristics'!L:L,MATCH($C831,'Policy Characteristics'!$C:$C,0))),"",INDEX('Policy Characteristics'!L:L,MATCH($C831,'Policy Characteristics'!$C:$C,0)))</f>
        <v>industry-elec-and-hydrogen.html</v>
      </c>
    </row>
    <row r="832" spans="1:18" x14ac:dyDescent="0.3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Electrification</v>
      </c>
      <c r="C832" s="254" t="str">
        <f t="shared" si="40"/>
        <v>Fraction of Eligible Industrial Energy Use Shifted to Electricity</v>
      </c>
      <c r="D832" s="6" t="s">
        <v>3075</v>
      </c>
      <c r="E832" s="1" t="s">
        <v>3505</v>
      </c>
      <c r="F832" t="s">
        <v>3037</v>
      </c>
      <c r="G832" s="45" t="s">
        <v>3512</v>
      </c>
      <c r="H832" s="43">
        <v>2008</v>
      </c>
      <c r="I832" s="324" t="s">
        <v>43</v>
      </c>
      <c r="J832" s="255" t="str">
        <f>IF(ISBLANK(INDEX('Policy Characteristics'!D:D,MATCH($C832,'Policy Characteristics'!$C:$C,0))),"",INDEX('Policy Characteristics'!D:D,MATCH($C832,'Policy Characteristics'!$C:$C,0)))</f>
        <v>Electrification</v>
      </c>
      <c r="K832" s="254" t="str">
        <f>IF(ISBLANK(INDEX('Policy Characteristics'!E:E,MATCH($C832,'Policy Characteristics'!$C:$C,0))),"",INDEX('Policy Characteristics'!E:E,MATCH($C832,'Policy Characteristics'!$C:$C,0)))</f>
        <v>indst shift to electricity</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of fuel shifted</v>
      </c>
      <c r="P832" s="254"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54" t="str">
        <f>IF(ISBLANK(INDEX('Policy Characteristics'!K:K,MATCH($C832,'Policy Characteristics'!$C:$C,0))),"",INDEX('Policy Characteristics'!K:K,MATCH($C832,'Policy Characteristics'!$C:$C,0)))</f>
        <v>industry-ag-main.html#fuel-switching</v>
      </c>
      <c r="R832" s="254" t="str">
        <f>IF(ISBLANK(INDEX('Policy Characteristics'!L:L,MATCH($C832,'Policy Characteristics'!$C:$C,0))),"",INDEX('Policy Characteristics'!L:L,MATCH($C832,'Policy Characteristics'!$C:$C,0)))</f>
        <v>industry-elec-and-hydrogen.html</v>
      </c>
    </row>
    <row r="833" spans="1:18" x14ac:dyDescent="0.3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Electrification</v>
      </c>
      <c r="C833" s="254" t="str">
        <f t="shared" si="40"/>
        <v>Fraction of Eligible Industrial Energy Use Shifted to Electricity</v>
      </c>
      <c r="D833" s="6" t="s">
        <v>3075</v>
      </c>
      <c r="E833" s="1" t="s">
        <v>3648</v>
      </c>
      <c r="F833" t="s">
        <v>3037</v>
      </c>
      <c r="G833" s="45" t="s">
        <v>3648</v>
      </c>
      <c r="H833" s="43">
        <v>2009</v>
      </c>
      <c r="I833" s="324" t="s">
        <v>43</v>
      </c>
      <c r="J833" s="255" t="str">
        <f>IF(ISBLANK(INDEX('Policy Characteristics'!D:D,MATCH($C833,'Policy Characteristics'!$C:$C,0))),"",INDEX('Policy Characteristics'!D:D,MATCH($C833,'Policy Characteristics'!$C:$C,0)))</f>
        <v>Electrification</v>
      </c>
      <c r="K833" s="254" t="str">
        <f>IF(ISBLANK(INDEX('Policy Characteristics'!E:E,MATCH($C833,'Policy Characteristics'!$C:$C,0))),"",INDEX('Policy Characteristics'!E:E,MATCH($C833,'Policy Characteristics'!$C:$C,0)))</f>
        <v>indst shift to electricity</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of fuel shifted</v>
      </c>
      <c r="P833" s="254"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54" t="str">
        <f>IF(ISBLANK(INDEX('Policy Characteristics'!K:K,MATCH($C833,'Policy Characteristics'!$C:$C,0))),"",INDEX('Policy Characteristics'!K:K,MATCH($C833,'Policy Characteristics'!$C:$C,0)))</f>
        <v>industry-ag-main.html#fuel-switching</v>
      </c>
      <c r="R833" s="254" t="str">
        <f>IF(ISBLANK(INDEX('Policy Characteristics'!L:L,MATCH($C833,'Policy Characteristics'!$C:$C,0))),"",INDEX('Policy Characteristics'!L:L,MATCH($C833,'Policy Characteristics'!$C:$C,0)))</f>
        <v>industry-elec-and-hydrogen.html</v>
      </c>
    </row>
    <row r="834" spans="1:18" x14ac:dyDescent="0.3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Electrification</v>
      </c>
      <c r="C834" s="254" t="str">
        <f t="shared" si="40"/>
        <v>Fraction of Eligible Industrial Energy Use Shifted to Electricity</v>
      </c>
      <c r="D834" s="6" t="s">
        <v>3076</v>
      </c>
      <c r="E834" s="1" t="s">
        <v>3499</v>
      </c>
      <c r="F834" t="s">
        <v>3038</v>
      </c>
      <c r="G834" s="45" t="s">
        <v>3506</v>
      </c>
      <c r="H834" s="43">
        <v>2010</v>
      </c>
      <c r="I834" s="324" t="s">
        <v>43</v>
      </c>
      <c r="J834" s="255" t="str">
        <f>IF(ISBLANK(INDEX('Policy Characteristics'!D:D,MATCH($C834,'Policy Characteristics'!$C:$C,0))),"",INDEX('Policy Characteristics'!D:D,MATCH($C834,'Policy Characteristics'!$C:$C,0)))</f>
        <v>Electrification</v>
      </c>
      <c r="K834" s="254" t="str">
        <f>IF(ISBLANK(INDEX('Policy Characteristics'!E:E,MATCH($C834,'Policy Characteristics'!$C:$C,0))),"",INDEX('Policy Characteristics'!E:E,MATCH($C834,'Policy Characteristics'!$C:$C,0)))</f>
        <v>indst shift to electricity</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of fuel shifted</v>
      </c>
      <c r="P834" s="254"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54" t="str">
        <f>IF(ISBLANK(INDEX('Policy Characteristics'!K:K,MATCH($C834,'Policy Characteristics'!$C:$C,0))),"",INDEX('Policy Characteristics'!K:K,MATCH($C834,'Policy Characteristics'!$C:$C,0)))</f>
        <v>industry-ag-main.html#fuel-switching</v>
      </c>
      <c r="R834" s="254" t="str">
        <f>IF(ISBLANK(INDEX('Policy Characteristics'!L:L,MATCH($C834,'Policy Characteristics'!$C:$C,0))),"",INDEX('Policy Characteristics'!L:L,MATCH($C834,'Policy Characteristics'!$C:$C,0)))</f>
        <v>industry-elec-and-hydrogen.html</v>
      </c>
    </row>
    <row r="835" spans="1:18" x14ac:dyDescent="0.3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Electrification</v>
      </c>
      <c r="C835" s="254" t="str">
        <f t="shared" si="40"/>
        <v>Fraction of Eligible Industrial Energy Use Shifted to Electricity</v>
      </c>
      <c r="D835" s="6" t="s">
        <v>3076</v>
      </c>
      <c r="E835" s="1" t="s">
        <v>3500</v>
      </c>
      <c r="F835" t="s">
        <v>3038</v>
      </c>
      <c r="G835" s="45" t="s">
        <v>3507</v>
      </c>
      <c r="H835" s="43">
        <v>2011</v>
      </c>
      <c r="I835" s="324" t="s">
        <v>43</v>
      </c>
      <c r="J835" s="255" t="str">
        <f>IF(ISBLANK(INDEX('Policy Characteristics'!D:D,MATCH($C835,'Policy Characteristics'!$C:$C,0))),"",INDEX('Policy Characteristics'!D:D,MATCH($C835,'Policy Characteristics'!$C:$C,0)))</f>
        <v>Electrification</v>
      </c>
      <c r="K835" s="254" t="str">
        <f>IF(ISBLANK(INDEX('Policy Characteristics'!E:E,MATCH($C835,'Policy Characteristics'!$C:$C,0))),"",INDEX('Policy Characteristics'!E:E,MATCH($C835,'Policy Characteristics'!$C:$C,0)))</f>
        <v>indst shift to electricity</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of fuel shifted</v>
      </c>
      <c r="P835" s="254"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54" t="str">
        <f>IF(ISBLANK(INDEX('Policy Characteristics'!K:K,MATCH($C835,'Policy Characteristics'!$C:$C,0))),"",INDEX('Policy Characteristics'!K:K,MATCH($C835,'Policy Characteristics'!$C:$C,0)))</f>
        <v>industry-ag-main.html#fuel-switching</v>
      </c>
      <c r="R835" s="254" t="str">
        <f>IF(ISBLANK(INDEX('Policy Characteristics'!L:L,MATCH($C835,'Policy Characteristics'!$C:$C,0))),"",INDEX('Policy Characteristics'!L:L,MATCH($C835,'Policy Characteristics'!$C:$C,0)))</f>
        <v>industry-elec-and-hydrogen.html</v>
      </c>
    </row>
    <row r="836" spans="1:18" x14ac:dyDescent="0.3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Electrification</v>
      </c>
      <c r="C836" s="254" t="str">
        <f t="shared" si="40"/>
        <v>Fraction of Eligible Industrial Energy Use Shifted to Electricity</v>
      </c>
      <c r="D836" s="6" t="s">
        <v>3076</v>
      </c>
      <c r="E836" s="1" t="s">
        <v>3501</v>
      </c>
      <c r="F836" t="s">
        <v>3038</v>
      </c>
      <c r="G836" s="45" t="s">
        <v>3508</v>
      </c>
      <c r="H836" s="43">
        <v>2012</v>
      </c>
      <c r="I836" s="324" t="s">
        <v>43</v>
      </c>
      <c r="J836" s="255" t="str">
        <f>IF(ISBLANK(INDEX('Policy Characteristics'!D:D,MATCH($C836,'Policy Characteristics'!$C:$C,0))),"",INDEX('Policy Characteristics'!D:D,MATCH($C836,'Policy Characteristics'!$C:$C,0)))</f>
        <v>Electrification</v>
      </c>
      <c r="K836" s="254" t="str">
        <f>IF(ISBLANK(INDEX('Policy Characteristics'!E:E,MATCH($C836,'Policy Characteristics'!$C:$C,0))),"",INDEX('Policy Characteristics'!E:E,MATCH($C836,'Policy Characteristics'!$C:$C,0)))</f>
        <v>indst shift to electricity</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of fuel shifted</v>
      </c>
      <c r="P836" s="254"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54" t="str">
        <f>IF(ISBLANK(INDEX('Policy Characteristics'!K:K,MATCH($C836,'Policy Characteristics'!$C:$C,0))),"",INDEX('Policy Characteristics'!K:K,MATCH($C836,'Policy Characteristics'!$C:$C,0)))</f>
        <v>industry-ag-main.html#fuel-switching</v>
      </c>
      <c r="R836" s="254" t="str">
        <f>IF(ISBLANK(INDEX('Policy Characteristics'!L:L,MATCH($C836,'Policy Characteristics'!$C:$C,0))),"",INDEX('Policy Characteristics'!L:L,MATCH($C836,'Policy Characteristics'!$C:$C,0)))</f>
        <v>industry-elec-and-hydrogen.html</v>
      </c>
    </row>
    <row r="837" spans="1:18" x14ac:dyDescent="0.3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Electrification</v>
      </c>
      <c r="C837" s="254" t="str">
        <f t="shared" si="40"/>
        <v>Fraction of Eligible Industrial Energy Use Shifted to Electricity</v>
      </c>
      <c r="D837" s="6" t="s">
        <v>3076</v>
      </c>
      <c r="E837" s="1" t="s">
        <v>3502</v>
      </c>
      <c r="F837" t="s">
        <v>3038</v>
      </c>
      <c r="G837" s="45" t="s">
        <v>3509</v>
      </c>
      <c r="H837" s="43">
        <v>2013</v>
      </c>
      <c r="I837" s="324" t="s">
        <v>43</v>
      </c>
      <c r="J837" s="255" t="str">
        <f>IF(ISBLANK(INDEX('Policy Characteristics'!D:D,MATCH($C837,'Policy Characteristics'!$C:$C,0))),"",INDEX('Policy Characteristics'!D:D,MATCH($C837,'Policy Characteristics'!$C:$C,0)))</f>
        <v>Electrification</v>
      </c>
      <c r="K837" s="254" t="str">
        <f>IF(ISBLANK(INDEX('Policy Characteristics'!E:E,MATCH($C837,'Policy Characteristics'!$C:$C,0))),"",INDEX('Policy Characteristics'!E:E,MATCH($C837,'Policy Characteristics'!$C:$C,0)))</f>
        <v>indst shift to electricity</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of fuel shifted</v>
      </c>
      <c r="P837" s="254"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54" t="str">
        <f>IF(ISBLANK(INDEX('Policy Characteristics'!K:K,MATCH($C837,'Policy Characteristics'!$C:$C,0))),"",INDEX('Policy Characteristics'!K:K,MATCH($C837,'Policy Characteristics'!$C:$C,0)))</f>
        <v>industry-ag-main.html#fuel-switching</v>
      </c>
      <c r="R837" s="254" t="str">
        <f>IF(ISBLANK(INDEX('Policy Characteristics'!L:L,MATCH($C837,'Policy Characteristics'!$C:$C,0))),"",INDEX('Policy Characteristics'!L:L,MATCH($C837,'Policy Characteristics'!$C:$C,0)))</f>
        <v>industry-elec-and-hydrogen.html</v>
      </c>
    </row>
    <row r="838" spans="1:18" x14ac:dyDescent="0.3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Electrification</v>
      </c>
      <c r="C838" s="254" t="str">
        <f t="shared" si="40"/>
        <v>Fraction of Eligible Industrial Energy Use Shifted to Electricity</v>
      </c>
      <c r="D838" s="6" t="s">
        <v>3076</v>
      </c>
      <c r="E838" s="1" t="s">
        <v>3503</v>
      </c>
      <c r="F838" t="s">
        <v>3038</v>
      </c>
      <c r="G838" s="45" t="s">
        <v>3510</v>
      </c>
      <c r="H838" s="43">
        <v>2014</v>
      </c>
      <c r="I838" s="324" t="s">
        <v>43</v>
      </c>
      <c r="J838" s="255" t="str">
        <f>IF(ISBLANK(INDEX('Policy Characteristics'!D:D,MATCH($C838,'Policy Characteristics'!$C:$C,0))),"",INDEX('Policy Characteristics'!D:D,MATCH($C838,'Policy Characteristics'!$C:$C,0)))</f>
        <v>Electrification</v>
      </c>
      <c r="K838" s="254" t="str">
        <f>IF(ISBLANK(INDEX('Policy Characteristics'!E:E,MATCH($C838,'Policy Characteristics'!$C:$C,0))),"",INDEX('Policy Characteristics'!E:E,MATCH($C838,'Policy Characteristics'!$C:$C,0)))</f>
        <v>indst shift to electricity</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of fuel shifted</v>
      </c>
      <c r="P838" s="254"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54" t="str">
        <f>IF(ISBLANK(INDEX('Policy Characteristics'!K:K,MATCH($C838,'Policy Characteristics'!$C:$C,0))),"",INDEX('Policy Characteristics'!K:K,MATCH($C838,'Policy Characteristics'!$C:$C,0)))</f>
        <v>industry-ag-main.html#fuel-switching</v>
      </c>
      <c r="R838" s="254" t="str">
        <f>IF(ISBLANK(INDEX('Policy Characteristics'!L:L,MATCH($C838,'Policy Characteristics'!$C:$C,0))),"",INDEX('Policy Characteristics'!L:L,MATCH($C838,'Policy Characteristics'!$C:$C,0)))</f>
        <v>industry-elec-and-hydrogen.html</v>
      </c>
    </row>
    <row r="839" spans="1:18" x14ac:dyDescent="0.3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Electrification</v>
      </c>
      <c r="C839" s="254" t="str">
        <f t="shared" si="40"/>
        <v>Fraction of Eligible Industrial Energy Use Shifted to Electricity</v>
      </c>
      <c r="D839" s="6" t="s">
        <v>3076</v>
      </c>
      <c r="E839" s="1" t="s">
        <v>3504</v>
      </c>
      <c r="F839" t="s">
        <v>3038</v>
      </c>
      <c r="G839" s="45" t="s">
        <v>3511</v>
      </c>
      <c r="H839" s="43">
        <v>2015</v>
      </c>
      <c r="I839" s="324" t="s">
        <v>43</v>
      </c>
      <c r="J839" s="255" t="str">
        <f>IF(ISBLANK(INDEX('Policy Characteristics'!D:D,MATCH($C839,'Policy Characteristics'!$C:$C,0))),"",INDEX('Policy Characteristics'!D:D,MATCH($C839,'Policy Characteristics'!$C:$C,0)))</f>
        <v>Electrification</v>
      </c>
      <c r="K839" s="254" t="str">
        <f>IF(ISBLANK(INDEX('Policy Characteristics'!E:E,MATCH($C839,'Policy Characteristics'!$C:$C,0))),"",INDEX('Policy Characteristics'!E:E,MATCH($C839,'Policy Characteristics'!$C:$C,0)))</f>
        <v>indst shift to electricity</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of fuel shifted</v>
      </c>
      <c r="P839" s="254"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54" t="str">
        <f>IF(ISBLANK(INDEX('Policy Characteristics'!K:K,MATCH($C839,'Policy Characteristics'!$C:$C,0))),"",INDEX('Policy Characteristics'!K:K,MATCH($C839,'Policy Characteristics'!$C:$C,0)))</f>
        <v>industry-ag-main.html#fuel-switching</v>
      </c>
      <c r="R839" s="254" t="str">
        <f>IF(ISBLANK(INDEX('Policy Characteristics'!L:L,MATCH($C839,'Policy Characteristics'!$C:$C,0))),"",INDEX('Policy Characteristics'!L:L,MATCH($C839,'Policy Characteristics'!$C:$C,0)))</f>
        <v>industry-elec-and-hydrogen.html</v>
      </c>
    </row>
    <row r="840" spans="1:18" x14ac:dyDescent="0.3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Electrification</v>
      </c>
      <c r="C840" s="254" t="str">
        <f t="shared" si="40"/>
        <v>Fraction of Eligible Industrial Energy Use Shifted to Electricity</v>
      </c>
      <c r="D840" s="6" t="s">
        <v>3076</v>
      </c>
      <c r="E840" s="1" t="s">
        <v>3505</v>
      </c>
      <c r="F840" t="s">
        <v>3038</v>
      </c>
      <c r="G840" s="45" t="s">
        <v>3512</v>
      </c>
      <c r="H840" s="43">
        <v>2016</v>
      </c>
      <c r="I840" s="324" t="s">
        <v>43</v>
      </c>
      <c r="J840" s="255" t="str">
        <f>IF(ISBLANK(INDEX('Policy Characteristics'!D:D,MATCH($C840,'Policy Characteristics'!$C:$C,0))),"",INDEX('Policy Characteristics'!D:D,MATCH($C840,'Policy Characteristics'!$C:$C,0)))</f>
        <v>Electrification</v>
      </c>
      <c r="K840" s="254" t="str">
        <f>IF(ISBLANK(INDEX('Policy Characteristics'!E:E,MATCH($C840,'Policy Characteristics'!$C:$C,0))),"",INDEX('Policy Characteristics'!E:E,MATCH($C840,'Policy Characteristics'!$C:$C,0)))</f>
        <v>indst shift to electricity</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of fuel shifted</v>
      </c>
      <c r="P840" s="254"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54" t="str">
        <f>IF(ISBLANK(INDEX('Policy Characteristics'!K:K,MATCH($C840,'Policy Characteristics'!$C:$C,0))),"",INDEX('Policy Characteristics'!K:K,MATCH($C840,'Policy Characteristics'!$C:$C,0)))</f>
        <v>industry-ag-main.html#fuel-switching</v>
      </c>
      <c r="R840" s="254" t="str">
        <f>IF(ISBLANK(INDEX('Policy Characteristics'!L:L,MATCH($C840,'Policy Characteristics'!$C:$C,0))),"",INDEX('Policy Characteristics'!L:L,MATCH($C840,'Policy Characteristics'!$C:$C,0)))</f>
        <v>industry-elec-and-hydrogen.html</v>
      </c>
    </row>
    <row r="841" spans="1:18" x14ac:dyDescent="0.3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Electrification</v>
      </c>
      <c r="C841" s="254" t="str">
        <f t="shared" si="40"/>
        <v>Fraction of Eligible Industrial Energy Use Shifted to Electricity</v>
      </c>
      <c r="D841" s="6" t="s">
        <v>3076</v>
      </c>
      <c r="E841" s="1" t="s">
        <v>3648</v>
      </c>
      <c r="F841" t="s">
        <v>3038</v>
      </c>
      <c r="G841" s="45" t="s">
        <v>3648</v>
      </c>
      <c r="H841" s="43">
        <v>2017</v>
      </c>
      <c r="I841" s="324" t="s">
        <v>43</v>
      </c>
      <c r="J841" s="255" t="str">
        <f>IF(ISBLANK(INDEX('Policy Characteristics'!D:D,MATCH($C841,'Policy Characteristics'!$C:$C,0))),"",INDEX('Policy Characteristics'!D:D,MATCH($C841,'Policy Characteristics'!$C:$C,0)))</f>
        <v>Electrification</v>
      </c>
      <c r="K841" s="254" t="str">
        <f>IF(ISBLANK(INDEX('Policy Characteristics'!E:E,MATCH($C841,'Policy Characteristics'!$C:$C,0))),"",INDEX('Policy Characteristics'!E:E,MATCH($C841,'Policy Characteristics'!$C:$C,0)))</f>
        <v>indst shift to electricity</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of fuel shifted</v>
      </c>
      <c r="P841" s="254"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54" t="str">
        <f>IF(ISBLANK(INDEX('Policy Characteristics'!K:K,MATCH($C841,'Policy Characteristics'!$C:$C,0))),"",INDEX('Policy Characteristics'!K:K,MATCH($C841,'Policy Characteristics'!$C:$C,0)))</f>
        <v>industry-ag-main.html#fuel-switching</v>
      </c>
      <c r="R841" s="254" t="str">
        <f>IF(ISBLANK(INDEX('Policy Characteristics'!L:L,MATCH($C841,'Policy Characteristics'!$C:$C,0))),"",INDEX('Policy Characteristics'!L:L,MATCH($C841,'Policy Characteristics'!$C:$C,0)))</f>
        <v>industry-elec-and-hydrogen.html</v>
      </c>
    </row>
    <row r="842" spans="1:18" x14ac:dyDescent="0.3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Electrification</v>
      </c>
      <c r="C842" s="254" t="str">
        <f t="shared" si="40"/>
        <v>Fraction of Eligible Industrial Energy Use Shifted to Electricity</v>
      </c>
      <c r="D842" s="6" t="s">
        <v>3077</v>
      </c>
      <c r="E842" s="1" t="s">
        <v>3499</v>
      </c>
      <c r="F842" t="s">
        <v>3080</v>
      </c>
      <c r="G842" s="45" t="s">
        <v>3506</v>
      </c>
      <c r="H842" s="43">
        <v>2018</v>
      </c>
      <c r="I842" s="324" t="s">
        <v>43</v>
      </c>
      <c r="J842" s="255" t="str">
        <f>IF(ISBLANK(INDEX('Policy Characteristics'!D:D,MATCH($C842,'Policy Characteristics'!$C:$C,0))),"",INDEX('Policy Characteristics'!D:D,MATCH($C842,'Policy Characteristics'!$C:$C,0)))</f>
        <v>Electrification</v>
      </c>
      <c r="K842" s="254" t="str">
        <f>IF(ISBLANK(INDEX('Policy Characteristics'!E:E,MATCH($C842,'Policy Characteristics'!$C:$C,0))),"",INDEX('Policy Characteristics'!E:E,MATCH($C842,'Policy Characteristics'!$C:$C,0)))</f>
        <v>indst shift to electricity</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of fuel shifted</v>
      </c>
      <c r="P842" s="254"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54" t="str">
        <f>IF(ISBLANK(INDEX('Policy Characteristics'!K:K,MATCH($C842,'Policy Characteristics'!$C:$C,0))),"",INDEX('Policy Characteristics'!K:K,MATCH($C842,'Policy Characteristics'!$C:$C,0)))</f>
        <v>industry-ag-main.html#fuel-switching</v>
      </c>
      <c r="R842" s="254" t="str">
        <f>IF(ISBLANK(INDEX('Policy Characteristics'!L:L,MATCH($C842,'Policy Characteristics'!$C:$C,0))),"",INDEX('Policy Characteristics'!L:L,MATCH($C842,'Policy Characteristics'!$C:$C,0)))</f>
        <v>industry-elec-and-hydrogen.html</v>
      </c>
    </row>
    <row r="843" spans="1:18" x14ac:dyDescent="0.3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Electrification</v>
      </c>
      <c r="C843" s="254" t="str">
        <f t="shared" si="40"/>
        <v>Fraction of Eligible Industrial Energy Use Shifted to Electricity</v>
      </c>
      <c r="D843" s="6" t="s">
        <v>3077</v>
      </c>
      <c r="E843" s="1" t="s">
        <v>3500</v>
      </c>
      <c r="F843" t="s">
        <v>3080</v>
      </c>
      <c r="G843" s="45" t="s">
        <v>3507</v>
      </c>
      <c r="H843" s="43">
        <v>2019</v>
      </c>
      <c r="I843" s="324" t="s">
        <v>43</v>
      </c>
      <c r="J843" s="255" t="str">
        <f>IF(ISBLANK(INDEX('Policy Characteristics'!D:D,MATCH($C843,'Policy Characteristics'!$C:$C,0))),"",INDEX('Policy Characteristics'!D:D,MATCH($C843,'Policy Characteristics'!$C:$C,0)))</f>
        <v>Electrification</v>
      </c>
      <c r="K843" s="254" t="str">
        <f>IF(ISBLANK(INDEX('Policy Characteristics'!E:E,MATCH($C843,'Policy Characteristics'!$C:$C,0))),"",INDEX('Policy Characteristics'!E:E,MATCH($C843,'Policy Characteristics'!$C:$C,0)))</f>
        <v>indst shift to electricity</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of fuel shifted</v>
      </c>
      <c r="P843" s="254"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54" t="str">
        <f>IF(ISBLANK(INDEX('Policy Characteristics'!K:K,MATCH($C843,'Policy Characteristics'!$C:$C,0))),"",INDEX('Policy Characteristics'!K:K,MATCH($C843,'Policy Characteristics'!$C:$C,0)))</f>
        <v>industry-ag-main.html#fuel-switching</v>
      </c>
      <c r="R843" s="254" t="str">
        <f>IF(ISBLANK(INDEX('Policy Characteristics'!L:L,MATCH($C843,'Policy Characteristics'!$C:$C,0))),"",INDEX('Policy Characteristics'!L:L,MATCH($C843,'Policy Characteristics'!$C:$C,0)))</f>
        <v>industry-elec-and-hydrogen.html</v>
      </c>
    </row>
    <row r="844" spans="1:18" x14ac:dyDescent="0.3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Electrification</v>
      </c>
      <c r="C844" s="254" t="str">
        <f t="shared" si="40"/>
        <v>Fraction of Eligible Industrial Energy Use Shifted to Electricity</v>
      </c>
      <c r="D844" s="6" t="s">
        <v>3077</v>
      </c>
      <c r="E844" s="1" t="s">
        <v>3501</v>
      </c>
      <c r="F844" t="s">
        <v>3080</v>
      </c>
      <c r="G844" s="45" t="s">
        <v>3508</v>
      </c>
      <c r="H844" s="43">
        <v>2020</v>
      </c>
      <c r="I844" s="324" t="s">
        <v>43</v>
      </c>
      <c r="J844" s="255" t="str">
        <f>IF(ISBLANK(INDEX('Policy Characteristics'!D:D,MATCH($C844,'Policy Characteristics'!$C:$C,0))),"",INDEX('Policy Characteristics'!D:D,MATCH($C844,'Policy Characteristics'!$C:$C,0)))</f>
        <v>Electrification</v>
      </c>
      <c r="K844" s="254" t="str">
        <f>IF(ISBLANK(INDEX('Policy Characteristics'!E:E,MATCH($C844,'Policy Characteristics'!$C:$C,0))),"",INDEX('Policy Characteristics'!E:E,MATCH($C844,'Policy Characteristics'!$C:$C,0)))</f>
        <v>indst shift to electricity</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of fuel shifted</v>
      </c>
      <c r="P844" s="254"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54" t="str">
        <f>IF(ISBLANK(INDEX('Policy Characteristics'!K:K,MATCH($C844,'Policy Characteristics'!$C:$C,0))),"",INDEX('Policy Characteristics'!K:K,MATCH($C844,'Policy Characteristics'!$C:$C,0)))</f>
        <v>industry-ag-main.html#fuel-switching</v>
      </c>
      <c r="R844" s="254" t="str">
        <f>IF(ISBLANK(INDEX('Policy Characteristics'!L:L,MATCH($C844,'Policy Characteristics'!$C:$C,0))),"",INDEX('Policy Characteristics'!L:L,MATCH($C844,'Policy Characteristics'!$C:$C,0)))</f>
        <v>industry-elec-and-hydrogen.html</v>
      </c>
    </row>
    <row r="845" spans="1:18" x14ac:dyDescent="0.3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Electrification</v>
      </c>
      <c r="C845" s="254" t="str">
        <f t="shared" si="40"/>
        <v>Fraction of Eligible Industrial Energy Use Shifted to Electricity</v>
      </c>
      <c r="D845" s="6" t="s">
        <v>3077</v>
      </c>
      <c r="E845" s="1" t="s">
        <v>3502</v>
      </c>
      <c r="F845" t="s">
        <v>3080</v>
      </c>
      <c r="G845" s="45" t="s">
        <v>3509</v>
      </c>
      <c r="H845" s="43">
        <v>2021</v>
      </c>
      <c r="I845" s="324" t="s">
        <v>43</v>
      </c>
      <c r="J845" s="255" t="str">
        <f>IF(ISBLANK(INDEX('Policy Characteristics'!D:D,MATCH($C845,'Policy Characteristics'!$C:$C,0))),"",INDEX('Policy Characteristics'!D:D,MATCH($C845,'Policy Characteristics'!$C:$C,0)))</f>
        <v>Electrification</v>
      </c>
      <c r="K845" s="254" t="str">
        <f>IF(ISBLANK(INDEX('Policy Characteristics'!E:E,MATCH($C845,'Policy Characteristics'!$C:$C,0))),"",INDEX('Policy Characteristics'!E:E,MATCH($C845,'Policy Characteristics'!$C:$C,0)))</f>
        <v>indst shift to electricity</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of fuel shifted</v>
      </c>
      <c r="P845" s="254"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54" t="str">
        <f>IF(ISBLANK(INDEX('Policy Characteristics'!K:K,MATCH($C845,'Policy Characteristics'!$C:$C,0))),"",INDEX('Policy Characteristics'!K:K,MATCH($C845,'Policy Characteristics'!$C:$C,0)))</f>
        <v>industry-ag-main.html#fuel-switching</v>
      </c>
      <c r="R845" s="254" t="str">
        <f>IF(ISBLANK(INDEX('Policy Characteristics'!L:L,MATCH($C845,'Policy Characteristics'!$C:$C,0))),"",INDEX('Policy Characteristics'!L:L,MATCH($C845,'Policy Characteristics'!$C:$C,0)))</f>
        <v>industry-elec-and-hydrogen.html</v>
      </c>
    </row>
    <row r="846" spans="1:18" x14ac:dyDescent="0.3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Electrification</v>
      </c>
      <c r="C846" s="254" t="str">
        <f t="shared" si="40"/>
        <v>Fraction of Eligible Industrial Energy Use Shifted to Electricity</v>
      </c>
      <c r="D846" s="6" t="s">
        <v>3077</v>
      </c>
      <c r="E846" s="1" t="s">
        <v>3503</v>
      </c>
      <c r="F846" t="s">
        <v>3080</v>
      </c>
      <c r="G846" s="45" t="s">
        <v>3510</v>
      </c>
      <c r="H846" s="43">
        <v>2022</v>
      </c>
      <c r="I846" s="324" t="s">
        <v>43</v>
      </c>
      <c r="J846" s="255" t="str">
        <f>IF(ISBLANK(INDEX('Policy Characteristics'!D:D,MATCH($C846,'Policy Characteristics'!$C:$C,0))),"",INDEX('Policy Characteristics'!D:D,MATCH($C846,'Policy Characteristics'!$C:$C,0)))</f>
        <v>Electrification</v>
      </c>
      <c r="K846" s="254" t="str">
        <f>IF(ISBLANK(INDEX('Policy Characteristics'!E:E,MATCH($C846,'Policy Characteristics'!$C:$C,0))),"",INDEX('Policy Characteristics'!E:E,MATCH($C846,'Policy Characteristics'!$C:$C,0)))</f>
        <v>indst shift to electricity</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of fuel shifted</v>
      </c>
      <c r="P846" s="254"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54" t="str">
        <f>IF(ISBLANK(INDEX('Policy Characteristics'!K:K,MATCH($C846,'Policy Characteristics'!$C:$C,0))),"",INDEX('Policy Characteristics'!K:K,MATCH($C846,'Policy Characteristics'!$C:$C,0)))</f>
        <v>industry-ag-main.html#fuel-switching</v>
      </c>
      <c r="R846" s="254" t="str">
        <f>IF(ISBLANK(INDEX('Policy Characteristics'!L:L,MATCH($C846,'Policy Characteristics'!$C:$C,0))),"",INDEX('Policy Characteristics'!L:L,MATCH($C846,'Policy Characteristics'!$C:$C,0)))</f>
        <v>industry-elec-and-hydrogen.html</v>
      </c>
    </row>
    <row r="847" spans="1:18" x14ac:dyDescent="0.3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Electrification</v>
      </c>
      <c r="C847" s="254" t="str">
        <f t="shared" si="40"/>
        <v>Fraction of Eligible Industrial Energy Use Shifted to Electricity</v>
      </c>
      <c r="D847" s="6" t="s">
        <v>3077</v>
      </c>
      <c r="E847" s="1" t="s">
        <v>3504</v>
      </c>
      <c r="F847" t="s">
        <v>3080</v>
      </c>
      <c r="G847" s="45" t="s">
        <v>3511</v>
      </c>
      <c r="H847" s="43">
        <v>2023</v>
      </c>
      <c r="I847" s="324" t="s">
        <v>43</v>
      </c>
      <c r="J847" s="255" t="str">
        <f>IF(ISBLANK(INDEX('Policy Characteristics'!D:D,MATCH($C847,'Policy Characteristics'!$C:$C,0))),"",INDEX('Policy Characteristics'!D:D,MATCH($C847,'Policy Characteristics'!$C:$C,0)))</f>
        <v>Electrification</v>
      </c>
      <c r="K847" s="254" t="str">
        <f>IF(ISBLANK(INDEX('Policy Characteristics'!E:E,MATCH($C847,'Policy Characteristics'!$C:$C,0))),"",INDEX('Policy Characteristics'!E:E,MATCH($C847,'Policy Characteristics'!$C:$C,0)))</f>
        <v>indst shift to electricity</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of fuel shifted</v>
      </c>
      <c r="P847" s="254"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54" t="str">
        <f>IF(ISBLANK(INDEX('Policy Characteristics'!K:K,MATCH($C847,'Policy Characteristics'!$C:$C,0))),"",INDEX('Policy Characteristics'!K:K,MATCH($C847,'Policy Characteristics'!$C:$C,0)))</f>
        <v>industry-ag-main.html#fuel-switching</v>
      </c>
      <c r="R847" s="254" t="str">
        <f>IF(ISBLANK(INDEX('Policy Characteristics'!L:L,MATCH($C847,'Policy Characteristics'!$C:$C,0))),"",INDEX('Policy Characteristics'!L:L,MATCH($C847,'Policy Characteristics'!$C:$C,0)))</f>
        <v>industry-elec-and-hydrogen.html</v>
      </c>
    </row>
    <row r="848" spans="1:18" x14ac:dyDescent="0.3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Electrification</v>
      </c>
      <c r="C848" s="254" t="str">
        <f t="shared" si="40"/>
        <v>Fraction of Eligible Industrial Energy Use Shifted to Electricity</v>
      </c>
      <c r="D848" s="6" t="s">
        <v>3077</v>
      </c>
      <c r="E848" s="1" t="s">
        <v>3505</v>
      </c>
      <c r="F848" t="s">
        <v>3080</v>
      </c>
      <c r="G848" s="45" t="s">
        <v>3512</v>
      </c>
      <c r="H848" s="43">
        <v>2024</v>
      </c>
      <c r="I848" s="324" t="s">
        <v>43</v>
      </c>
      <c r="J848" s="255" t="str">
        <f>IF(ISBLANK(INDEX('Policy Characteristics'!D:D,MATCH($C848,'Policy Characteristics'!$C:$C,0))),"",INDEX('Policy Characteristics'!D:D,MATCH($C848,'Policy Characteristics'!$C:$C,0)))</f>
        <v>Electrification</v>
      </c>
      <c r="K848" s="254" t="str">
        <f>IF(ISBLANK(INDEX('Policy Characteristics'!E:E,MATCH($C848,'Policy Characteristics'!$C:$C,0))),"",INDEX('Policy Characteristics'!E:E,MATCH($C848,'Policy Characteristics'!$C:$C,0)))</f>
        <v>indst shift to electricity</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of fuel shifted</v>
      </c>
      <c r="P848" s="254"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54" t="str">
        <f>IF(ISBLANK(INDEX('Policy Characteristics'!K:K,MATCH($C848,'Policy Characteristics'!$C:$C,0))),"",INDEX('Policy Characteristics'!K:K,MATCH($C848,'Policy Characteristics'!$C:$C,0)))</f>
        <v>industry-ag-main.html#fuel-switching</v>
      </c>
      <c r="R848" s="254" t="str">
        <f>IF(ISBLANK(INDEX('Policy Characteristics'!L:L,MATCH($C848,'Policy Characteristics'!$C:$C,0))),"",INDEX('Policy Characteristics'!L:L,MATCH($C848,'Policy Characteristics'!$C:$C,0)))</f>
        <v>industry-elec-and-hydrogen.html</v>
      </c>
    </row>
    <row r="849" spans="1:18" x14ac:dyDescent="0.3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Electrification</v>
      </c>
      <c r="C849" s="254" t="str">
        <f t="shared" si="40"/>
        <v>Fraction of Eligible Industrial Energy Use Shifted to Electricity</v>
      </c>
      <c r="D849" s="6" t="s">
        <v>3077</v>
      </c>
      <c r="E849" s="1" t="s">
        <v>3648</v>
      </c>
      <c r="F849" t="s">
        <v>3080</v>
      </c>
      <c r="G849" s="45" t="s">
        <v>3648</v>
      </c>
      <c r="H849" s="43">
        <v>2025</v>
      </c>
      <c r="I849" s="324" t="s">
        <v>43</v>
      </c>
      <c r="J849" s="255" t="str">
        <f>IF(ISBLANK(INDEX('Policy Characteristics'!D:D,MATCH($C849,'Policy Characteristics'!$C:$C,0))),"",INDEX('Policy Characteristics'!D:D,MATCH($C849,'Policy Characteristics'!$C:$C,0)))</f>
        <v>Electrification</v>
      </c>
      <c r="K849" s="254" t="str">
        <f>IF(ISBLANK(INDEX('Policy Characteristics'!E:E,MATCH($C849,'Policy Characteristics'!$C:$C,0))),"",INDEX('Policy Characteristics'!E:E,MATCH($C849,'Policy Characteristics'!$C:$C,0)))</f>
        <v>indst shift to electricity</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of fuel shifted</v>
      </c>
      <c r="P849" s="254"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54" t="str">
        <f>IF(ISBLANK(INDEX('Policy Characteristics'!K:K,MATCH($C849,'Policy Characteristics'!$C:$C,0))),"",INDEX('Policy Characteristics'!K:K,MATCH($C849,'Policy Characteristics'!$C:$C,0)))</f>
        <v>industry-ag-main.html#fuel-switching</v>
      </c>
      <c r="R849" s="254" t="str">
        <f>IF(ISBLANK(INDEX('Policy Characteristics'!L:L,MATCH($C849,'Policy Characteristics'!$C:$C,0))),"",INDEX('Policy Characteristics'!L:L,MATCH($C849,'Policy Characteristics'!$C:$C,0)))</f>
        <v>industry-elec-and-hydrogen.html</v>
      </c>
    </row>
    <row r="850" spans="1:18" x14ac:dyDescent="0.3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Electrification</v>
      </c>
      <c r="C850" s="254" t="str">
        <f t="shared" si="40"/>
        <v>Fraction of Eligible Industrial Energy Use Shifted to Electricity</v>
      </c>
      <c r="D850" s="6" t="s">
        <v>3078</v>
      </c>
      <c r="E850" s="1" t="s">
        <v>3499</v>
      </c>
      <c r="F850" t="s">
        <v>3039</v>
      </c>
      <c r="G850" s="45" t="s">
        <v>3506</v>
      </c>
      <c r="H850" s="43">
        <v>2026</v>
      </c>
      <c r="I850" s="324" t="s">
        <v>43</v>
      </c>
      <c r="J850" s="255" t="str">
        <f>IF(ISBLANK(INDEX('Policy Characteristics'!D:D,MATCH($C850,'Policy Characteristics'!$C:$C,0))),"",INDEX('Policy Characteristics'!D:D,MATCH($C850,'Policy Characteristics'!$C:$C,0)))</f>
        <v>Electrification</v>
      </c>
      <c r="K850" s="254" t="str">
        <f>IF(ISBLANK(INDEX('Policy Characteristics'!E:E,MATCH($C850,'Policy Characteristics'!$C:$C,0))),"",INDEX('Policy Characteristics'!E:E,MATCH($C850,'Policy Characteristics'!$C:$C,0)))</f>
        <v>indst shift to electricity</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of fuel shifted</v>
      </c>
      <c r="P850" s="254"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54" t="str">
        <f>IF(ISBLANK(INDEX('Policy Characteristics'!K:K,MATCH($C850,'Policy Characteristics'!$C:$C,0))),"",INDEX('Policy Characteristics'!K:K,MATCH($C850,'Policy Characteristics'!$C:$C,0)))</f>
        <v>industry-ag-main.html#fuel-switching</v>
      </c>
      <c r="R850" s="254" t="str">
        <f>IF(ISBLANK(INDEX('Policy Characteristics'!L:L,MATCH($C850,'Policy Characteristics'!$C:$C,0))),"",INDEX('Policy Characteristics'!L:L,MATCH($C850,'Policy Characteristics'!$C:$C,0)))</f>
        <v>industry-elec-and-hydrogen.html</v>
      </c>
    </row>
    <row r="851" spans="1:18" x14ac:dyDescent="0.3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Electrification</v>
      </c>
      <c r="C851" s="254" t="str">
        <f t="shared" si="40"/>
        <v>Fraction of Eligible Industrial Energy Use Shifted to Electricity</v>
      </c>
      <c r="D851" s="6" t="s">
        <v>3078</v>
      </c>
      <c r="E851" s="1" t="s">
        <v>3500</v>
      </c>
      <c r="F851" t="s">
        <v>3039</v>
      </c>
      <c r="G851" s="45" t="s">
        <v>3507</v>
      </c>
      <c r="H851" s="43">
        <v>2027</v>
      </c>
      <c r="I851" s="324" t="s">
        <v>43</v>
      </c>
      <c r="J851" s="255" t="str">
        <f>IF(ISBLANK(INDEX('Policy Characteristics'!D:D,MATCH($C851,'Policy Characteristics'!$C:$C,0))),"",INDEX('Policy Characteristics'!D:D,MATCH($C851,'Policy Characteristics'!$C:$C,0)))</f>
        <v>Electrification</v>
      </c>
      <c r="K851" s="254" t="str">
        <f>IF(ISBLANK(INDEX('Policy Characteristics'!E:E,MATCH($C851,'Policy Characteristics'!$C:$C,0))),"",INDEX('Policy Characteristics'!E:E,MATCH($C851,'Policy Characteristics'!$C:$C,0)))</f>
        <v>indst shift to electricity</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of fuel shifted</v>
      </c>
      <c r="P851" s="254"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54" t="str">
        <f>IF(ISBLANK(INDEX('Policy Characteristics'!K:K,MATCH($C851,'Policy Characteristics'!$C:$C,0))),"",INDEX('Policy Characteristics'!K:K,MATCH($C851,'Policy Characteristics'!$C:$C,0)))</f>
        <v>industry-ag-main.html#fuel-switching</v>
      </c>
      <c r="R851" s="254" t="str">
        <f>IF(ISBLANK(INDEX('Policy Characteristics'!L:L,MATCH($C851,'Policy Characteristics'!$C:$C,0))),"",INDEX('Policy Characteristics'!L:L,MATCH($C851,'Policy Characteristics'!$C:$C,0)))</f>
        <v>industry-elec-and-hydrogen.html</v>
      </c>
    </row>
    <row r="852" spans="1:18" x14ac:dyDescent="0.3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Electrification</v>
      </c>
      <c r="C852" s="254" t="str">
        <f t="shared" si="40"/>
        <v>Fraction of Eligible Industrial Energy Use Shifted to Electricity</v>
      </c>
      <c r="D852" s="6" t="s">
        <v>3078</v>
      </c>
      <c r="E852" s="1" t="s">
        <v>3501</v>
      </c>
      <c r="F852" t="s">
        <v>3039</v>
      </c>
      <c r="G852" s="45" t="s">
        <v>3508</v>
      </c>
      <c r="H852" s="43">
        <v>2028</v>
      </c>
      <c r="I852" s="324" t="s">
        <v>43</v>
      </c>
      <c r="J852" s="255" t="str">
        <f>IF(ISBLANK(INDEX('Policy Characteristics'!D:D,MATCH($C852,'Policy Characteristics'!$C:$C,0))),"",INDEX('Policy Characteristics'!D:D,MATCH($C852,'Policy Characteristics'!$C:$C,0)))</f>
        <v>Electrification</v>
      </c>
      <c r="K852" s="254" t="str">
        <f>IF(ISBLANK(INDEX('Policy Characteristics'!E:E,MATCH($C852,'Policy Characteristics'!$C:$C,0))),"",INDEX('Policy Characteristics'!E:E,MATCH($C852,'Policy Characteristics'!$C:$C,0)))</f>
        <v>indst shift to electricity</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of fuel shifted</v>
      </c>
      <c r="P852" s="254"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54" t="str">
        <f>IF(ISBLANK(INDEX('Policy Characteristics'!K:K,MATCH($C852,'Policy Characteristics'!$C:$C,0))),"",INDEX('Policy Characteristics'!K:K,MATCH($C852,'Policy Characteristics'!$C:$C,0)))</f>
        <v>industry-ag-main.html#fuel-switching</v>
      </c>
      <c r="R852" s="254" t="str">
        <f>IF(ISBLANK(INDEX('Policy Characteristics'!L:L,MATCH($C852,'Policy Characteristics'!$C:$C,0))),"",INDEX('Policy Characteristics'!L:L,MATCH($C852,'Policy Characteristics'!$C:$C,0)))</f>
        <v>industry-elec-and-hydrogen.html</v>
      </c>
    </row>
    <row r="853" spans="1:18" x14ac:dyDescent="0.3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Electrification</v>
      </c>
      <c r="C853" s="254" t="str">
        <f t="shared" si="40"/>
        <v>Fraction of Eligible Industrial Energy Use Shifted to Electricity</v>
      </c>
      <c r="D853" s="6" t="s">
        <v>3078</v>
      </c>
      <c r="E853" s="1" t="s">
        <v>3502</v>
      </c>
      <c r="F853" t="s">
        <v>3039</v>
      </c>
      <c r="G853" s="45" t="s">
        <v>3509</v>
      </c>
      <c r="H853" s="43">
        <v>2029</v>
      </c>
      <c r="I853" s="324" t="s">
        <v>43</v>
      </c>
      <c r="J853" s="255" t="str">
        <f>IF(ISBLANK(INDEX('Policy Characteristics'!D:D,MATCH($C853,'Policy Characteristics'!$C:$C,0))),"",INDEX('Policy Characteristics'!D:D,MATCH($C853,'Policy Characteristics'!$C:$C,0)))</f>
        <v>Electrification</v>
      </c>
      <c r="K853" s="254" t="str">
        <f>IF(ISBLANK(INDEX('Policy Characteristics'!E:E,MATCH($C853,'Policy Characteristics'!$C:$C,0))),"",INDEX('Policy Characteristics'!E:E,MATCH($C853,'Policy Characteristics'!$C:$C,0)))</f>
        <v>indst shift to electricity</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of fuel shifted</v>
      </c>
      <c r="P853" s="254"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54" t="str">
        <f>IF(ISBLANK(INDEX('Policy Characteristics'!K:K,MATCH($C853,'Policy Characteristics'!$C:$C,0))),"",INDEX('Policy Characteristics'!K:K,MATCH($C853,'Policy Characteristics'!$C:$C,0)))</f>
        <v>industry-ag-main.html#fuel-switching</v>
      </c>
      <c r="R853" s="254" t="str">
        <f>IF(ISBLANK(INDEX('Policy Characteristics'!L:L,MATCH($C853,'Policy Characteristics'!$C:$C,0))),"",INDEX('Policy Characteristics'!L:L,MATCH($C853,'Policy Characteristics'!$C:$C,0)))</f>
        <v>industry-elec-and-hydrogen.html</v>
      </c>
    </row>
    <row r="854" spans="1:18" x14ac:dyDescent="0.3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Electrification</v>
      </c>
      <c r="C854" s="254" t="str">
        <f t="shared" si="40"/>
        <v>Fraction of Eligible Industrial Energy Use Shifted to Electricity</v>
      </c>
      <c r="D854" s="6" t="s">
        <v>3078</v>
      </c>
      <c r="E854" s="1" t="s">
        <v>3503</v>
      </c>
      <c r="F854" t="s">
        <v>3039</v>
      </c>
      <c r="G854" s="45" t="s">
        <v>3510</v>
      </c>
      <c r="H854" s="43">
        <v>2030</v>
      </c>
      <c r="I854" s="324" t="s">
        <v>43</v>
      </c>
      <c r="J854" s="255" t="str">
        <f>IF(ISBLANK(INDEX('Policy Characteristics'!D:D,MATCH($C854,'Policy Characteristics'!$C:$C,0))),"",INDEX('Policy Characteristics'!D:D,MATCH($C854,'Policy Characteristics'!$C:$C,0)))</f>
        <v>Electrification</v>
      </c>
      <c r="K854" s="254" t="str">
        <f>IF(ISBLANK(INDEX('Policy Characteristics'!E:E,MATCH($C854,'Policy Characteristics'!$C:$C,0))),"",INDEX('Policy Characteristics'!E:E,MATCH($C854,'Policy Characteristics'!$C:$C,0)))</f>
        <v>indst shift to electricity</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of fuel shifted</v>
      </c>
      <c r="P854" s="254"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54" t="str">
        <f>IF(ISBLANK(INDEX('Policy Characteristics'!K:K,MATCH($C854,'Policy Characteristics'!$C:$C,0))),"",INDEX('Policy Characteristics'!K:K,MATCH($C854,'Policy Characteristics'!$C:$C,0)))</f>
        <v>industry-ag-main.html#fuel-switching</v>
      </c>
      <c r="R854" s="254" t="str">
        <f>IF(ISBLANK(INDEX('Policy Characteristics'!L:L,MATCH($C854,'Policy Characteristics'!$C:$C,0))),"",INDEX('Policy Characteristics'!L:L,MATCH($C854,'Policy Characteristics'!$C:$C,0)))</f>
        <v>industry-elec-and-hydrogen.html</v>
      </c>
    </row>
    <row r="855" spans="1:18" x14ac:dyDescent="0.3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Electrification</v>
      </c>
      <c r="C855" s="254" t="str">
        <f t="shared" si="40"/>
        <v>Fraction of Eligible Industrial Energy Use Shifted to Electricity</v>
      </c>
      <c r="D855" s="6" t="s">
        <v>3078</v>
      </c>
      <c r="E855" s="1" t="s">
        <v>3504</v>
      </c>
      <c r="F855" t="s">
        <v>3039</v>
      </c>
      <c r="G855" s="45" t="s">
        <v>3511</v>
      </c>
      <c r="H855" s="43">
        <v>2031</v>
      </c>
      <c r="I855" s="324" t="s">
        <v>43</v>
      </c>
      <c r="J855" s="255" t="str">
        <f>IF(ISBLANK(INDEX('Policy Characteristics'!D:D,MATCH($C855,'Policy Characteristics'!$C:$C,0))),"",INDEX('Policy Characteristics'!D:D,MATCH($C855,'Policy Characteristics'!$C:$C,0)))</f>
        <v>Electrification</v>
      </c>
      <c r="K855" s="254" t="str">
        <f>IF(ISBLANK(INDEX('Policy Characteristics'!E:E,MATCH($C855,'Policy Characteristics'!$C:$C,0))),"",INDEX('Policy Characteristics'!E:E,MATCH($C855,'Policy Characteristics'!$C:$C,0)))</f>
        <v>indst shift to electricity</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of fuel shifted</v>
      </c>
      <c r="P855" s="254"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54" t="str">
        <f>IF(ISBLANK(INDEX('Policy Characteristics'!K:K,MATCH($C855,'Policy Characteristics'!$C:$C,0))),"",INDEX('Policy Characteristics'!K:K,MATCH($C855,'Policy Characteristics'!$C:$C,0)))</f>
        <v>industry-ag-main.html#fuel-switching</v>
      </c>
      <c r="R855" s="254" t="str">
        <f>IF(ISBLANK(INDEX('Policy Characteristics'!L:L,MATCH($C855,'Policy Characteristics'!$C:$C,0))),"",INDEX('Policy Characteristics'!L:L,MATCH($C855,'Policy Characteristics'!$C:$C,0)))</f>
        <v>industry-elec-and-hydrogen.html</v>
      </c>
    </row>
    <row r="856" spans="1:18" x14ac:dyDescent="0.3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Electrification</v>
      </c>
      <c r="C856" s="254" t="str">
        <f t="shared" si="40"/>
        <v>Fraction of Eligible Industrial Energy Use Shifted to Electricity</v>
      </c>
      <c r="D856" s="6" t="s">
        <v>3078</v>
      </c>
      <c r="E856" s="1" t="s">
        <v>3505</v>
      </c>
      <c r="F856" t="s">
        <v>3039</v>
      </c>
      <c r="G856" s="45" t="s">
        <v>3512</v>
      </c>
      <c r="H856" s="43">
        <v>2032</v>
      </c>
      <c r="I856" s="324" t="s">
        <v>43</v>
      </c>
      <c r="J856" s="255" t="str">
        <f>IF(ISBLANK(INDEX('Policy Characteristics'!D:D,MATCH($C856,'Policy Characteristics'!$C:$C,0))),"",INDEX('Policy Characteristics'!D:D,MATCH($C856,'Policy Characteristics'!$C:$C,0)))</f>
        <v>Electrification</v>
      </c>
      <c r="K856" s="254" t="str">
        <f>IF(ISBLANK(INDEX('Policy Characteristics'!E:E,MATCH($C856,'Policy Characteristics'!$C:$C,0))),"",INDEX('Policy Characteristics'!E:E,MATCH($C856,'Policy Characteristics'!$C:$C,0)))</f>
        <v>indst shift to electricity</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of fuel shifted</v>
      </c>
      <c r="P856" s="254"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54" t="str">
        <f>IF(ISBLANK(INDEX('Policy Characteristics'!K:K,MATCH($C856,'Policy Characteristics'!$C:$C,0))),"",INDEX('Policy Characteristics'!K:K,MATCH($C856,'Policy Characteristics'!$C:$C,0)))</f>
        <v>industry-ag-main.html#fuel-switching</v>
      </c>
      <c r="R856" s="254" t="str">
        <f>IF(ISBLANK(INDEX('Policy Characteristics'!L:L,MATCH($C856,'Policy Characteristics'!$C:$C,0))),"",INDEX('Policy Characteristics'!L:L,MATCH($C856,'Policy Characteristics'!$C:$C,0)))</f>
        <v>industry-elec-and-hydrogen.html</v>
      </c>
    </row>
    <row r="857" spans="1:18" x14ac:dyDescent="0.3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Electrification</v>
      </c>
      <c r="C857" s="254" t="str">
        <f t="shared" si="40"/>
        <v>Fraction of Eligible Industrial Energy Use Shifted to Electricity</v>
      </c>
      <c r="D857" s="6" t="s">
        <v>3078</v>
      </c>
      <c r="E857" s="1" t="s">
        <v>3648</v>
      </c>
      <c r="F857" t="s">
        <v>3039</v>
      </c>
      <c r="G857" s="45" t="s">
        <v>3648</v>
      </c>
      <c r="H857" s="43">
        <v>2033</v>
      </c>
      <c r="I857" s="324" t="s">
        <v>43</v>
      </c>
      <c r="J857" s="255" t="str">
        <f>IF(ISBLANK(INDEX('Policy Characteristics'!D:D,MATCH($C857,'Policy Characteristics'!$C:$C,0))),"",INDEX('Policy Characteristics'!D:D,MATCH($C857,'Policy Characteristics'!$C:$C,0)))</f>
        <v>Electrification</v>
      </c>
      <c r="K857" s="254" t="str">
        <f>IF(ISBLANK(INDEX('Policy Characteristics'!E:E,MATCH($C857,'Policy Characteristics'!$C:$C,0))),"",INDEX('Policy Characteristics'!E:E,MATCH($C857,'Policy Characteristics'!$C:$C,0)))</f>
        <v>indst shift to electricity</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of fuel shifted</v>
      </c>
      <c r="P857" s="254"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54" t="str">
        <f>IF(ISBLANK(INDEX('Policy Characteristics'!K:K,MATCH($C857,'Policy Characteristics'!$C:$C,0))),"",INDEX('Policy Characteristics'!K:K,MATCH($C857,'Policy Characteristics'!$C:$C,0)))</f>
        <v>industry-ag-main.html#fuel-switching</v>
      </c>
      <c r="R857" s="254" t="str">
        <f>IF(ISBLANK(INDEX('Policy Characteristics'!L:L,MATCH($C857,'Policy Characteristics'!$C:$C,0))),"",INDEX('Policy Characteristics'!L:L,MATCH($C857,'Policy Characteristics'!$C:$C,0)))</f>
        <v>industry-elec-and-hydrogen.html</v>
      </c>
    </row>
    <row r="858" spans="1:18" s="2" customFormat="1" x14ac:dyDescent="0.3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F-Gas Substitution</v>
      </c>
      <c r="C858" s="317" t="s">
        <v>2772</v>
      </c>
      <c r="D858" s="6"/>
      <c r="E858" s="6"/>
      <c r="F858" s="6"/>
      <c r="G858" s="6"/>
      <c r="H858" s="47">
        <v>58</v>
      </c>
      <c r="I858" s="324" t="s">
        <v>43</v>
      </c>
      <c r="J858" s="255" t="str">
        <f>IF(ISBLANK(INDEX('Policy Characteristics'!D:D,MATCH($C858,'Policy Characteristics'!$C:$C,0))),"",INDEX('Policy Characteristics'!D:D,MATCH($C858,'Policy Characteristics'!$C:$C,0)))</f>
        <v>F-gas Measures</v>
      </c>
      <c r="K858" s="254" t="str">
        <f>IF(ISBLANK(INDEX('Policy Characteristics'!E:E,MATCH($C858,'Policy Characteristics'!$C:$C,0))),"",INDEX('Policy Characteristics'!E:E,MATCH($C858,'Policy Characteristics'!$C:$C,0)))</f>
        <v>indst f gas substitution</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of potential achieved</v>
      </c>
      <c r="P858" s="254" t="str">
        <f>IF(ISBLANK(INDEX('Policy Characteristics'!J:J,MATCH($C858,'Policy Characteristics'!$C:$C,0))),"",INDEX('Policy Characteristics'!J:J,MATCH($C858,'Policy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58" s="254" t="str">
        <f>IF(ISBLANK(INDEX('Policy Characteristics'!K:K,MATCH($C858,'Policy Characteristics'!$C:$C,0))),"",INDEX('Policy Characteristics'!K:K,MATCH($C858,'Policy Characteristics'!$C:$C,0)))</f>
        <v>industry-ag-main.html#avoid-f-gases</v>
      </c>
      <c r="R858" s="254" t="str">
        <f>IF(ISBLANK(INDEX('Policy Characteristics'!L:L,MATCH($C858,'Policy Characteristics'!$C:$C,0))),"",INDEX('Policy Characteristics'!L:L,MATCH($C858,'Policy Characteristics'!$C:$C,0)))</f>
        <v>avoid-f-gases.html</v>
      </c>
    </row>
    <row r="859" spans="1:18" s="2" customFormat="1" x14ac:dyDescent="0.3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F-Gas Destruction</v>
      </c>
      <c r="C859" s="317" t="s">
        <v>2773</v>
      </c>
      <c r="D859" s="6"/>
      <c r="E859" s="6"/>
      <c r="F859" s="6"/>
      <c r="G859" s="6"/>
      <c r="H859" s="47">
        <v>510</v>
      </c>
      <c r="I859" s="324" t="s">
        <v>43</v>
      </c>
      <c r="J859" s="255" t="str">
        <f>IF(ISBLANK(INDEX('Policy Characteristics'!D:D,MATCH($C859,'Policy Characteristics'!$C:$C,0))),"",INDEX('Policy Characteristics'!D:D,MATCH($C859,'Policy Characteristics'!$C:$C,0)))</f>
        <v>F-gas Measures</v>
      </c>
      <c r="K859" s="254" t="str">
        <f>IF(ISBLANK(INDEX('Policy Characteristics'!E:E,MATCH($C859,'Policy Characteristics'!$C:$C,0))),"",INDEX('Policy Characteristics'!E:E,MATCH($C859,'Policy Characteristics'!$C:$C,0)))</f>
        <v>indst f gas destruction</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of potential achieved</v>
      </c>
      <c r="P859" s="254" t="str">
        <f>IF(ISBLANK(INDEX('Policy Characteristics'!J:J,MATCH($C859,'Policy Characteristics'!$C:$C,0))),"",INDEX('Policy Characteristics'!J:J,MATCH($C859,'Policy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59" s="254" t="str">
        <f>IF(ISBLANK(INDEX('Policy Characteristics'!K:K,MATCH($C859,'Policy Characteristics'!$C:$C,0))),"",INDEX('Policy Characteristics'!K:K,MATCH($C859,'Policy Characteristics'!$C:$C,0)))</f>
        <v>industry-ag-main.html#avoid-f-gases</v>
      </c>
      <c r="R859" s="254" t="str">
        <f>IF(ISBLANK(INDEX('Policy Characteristics'!L:L,MATCH($C859,'Policy Characteristics'!$C:$C,0))),"",INDEX('Policy Characteristics'!L:L,MATCH($C859,'Policy Characteristics'!$C:$C,0)))</f>
        <v>avoid-f-gases.html</v>
      </c>
    </row>
    <row r="860" spans="1:18" s="2" customFormat="1" x14ac:dyDescent="0.3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F-Gas Recovery</v>
      </c>
      <c r="C860" s="317" t="s">
        <v>2774</v>
      </c>
      <c r="D860" s="6"/>
      <c r="E860" s="6"/>
      <c r="F860" s="6"/>
      <c r="G860" s="6"/>
      <c r="H860" s="47">
        <v>511</v>
      </c>
      <c r="I860" s="324" t="s">
        <v>43</v>
      </c>
      <c r="J860" s="255" t="str">
        <f>IF(ISBLANK(INDEX('Policy Characteristics'!D:D,MATCH($C860,'Policy Characteristics'!$C:$C,0))),"",INDEX('Policy Characteristics'!D:D,MATCH($C860,'Policy Characteristics'!$C:$C,0)))</f>
        <v>F-gas Measures</v>
      </c>
      <c r="K860" s="254" t="str">
        <f>IF(ISBLANK(INDEX('Policy Characteristics'!E:E,MATCH($C860,'Policy Characteristics'!$C:$C,0))),"",INDEX('Policy Characteristics'!E:E,MATCH($C860,'Policy Characteristics'!$C:$C,0)))</f>
        <v>indst f gas recovery</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of potential achieved</v>
      </c>
      <c r="P860" s="254" t="str">
        <f>IF(ISBLANK(INDEX('Policy Characteristics'!J:J,MATCH($C860,'Policy Characteristics'!$C:$C,0))),"",INDEX('Policy Characteristics'!J:J,MATCH($C860,'Policy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0" s="254" t="str">
        <f>IF(ISBLANK(INDEX('Policy Characteristics'!K:K,MATCH($C860,'Policy Characteristics'!$C:$C,0))),"",INDEX('Policy Characteristics'!K:K,MATCH($C860,'Policy Characteristics'!$C:$C,0)))</f>
        <v>industry-ag-main.html#avoid-f-gases</v>
      </c>
      <c r="R860" s="254" t="str">
        <f>IF(ISBLANK(INDEX('Policy Characteristics'!L:L,MATCH($C860,'Policy Characteristics'!$C:$C,0))),"",INDEX('Policy Characteristics'!L:L,MATCH($C860,'Policy Characteristics'!$C:$C,0)))</f>
        <v>avoid-f-gases.html</v>
      </c>
    </row>
    <row r="861" spans="1:18" s="2" customFormat="1" x14ac:dyDescent="0.3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F-Gas Eqpt. Maintenance &amp; Retrofits</v>
      </c>
      <c r="C861" s="317" t="s">
        <v>2775</v>
      </c>
      <c r="D861" s="6" t="s">
        <v>3063</v>
      </c>
      <c r="E861" s="6"/>
      <c r="F861" t="s">
        <v>2575</v>
      </c>
      <c r="G861" s="6"/>
      <c r="H861" s="47">
        <v>512</v>
      </c>
      <c r="I861" s="324" t="s">
        <v>43</v>
      </c>
      <c r="J861" s="255" t="str">
        <f>IF(ISBLANK(INDEX('Policy Characteristics'!D:D,MATCH($C861,'Policy Characteristics'!$C:$C,0))),"",INDEX('Policy Characteristics'!D:D,MATCH($C861,'Policy Characteristics'!$C:$C,0)))</f>
        <v>F-gas Measures</v>
      </c>
      <c r="K861" s="254" t="str">
        <f>IF(ISBLANK(INDEX('Policy Characteristics'!E:E,MATCH($C861,'Policy Characteristics'!$C:$C,0))),"",INDEX('Policy Characteristics'!E:E,MATCH($C861,'Policy Characteristics'!$C:$C,0)))</f>
        <v>indst f gas inspct maint retrofit</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of potential achieved</v>
      </c>
      <c r="P861" s="254" t="str">
        <f>IF(ISBLANK(INDEX('Policy Characteristics'!J:J,MATCH($C861,'Policy Characteristics'!$C:$C,0))),"",INDEX('Policy Characteristics'!J:J,MATCH($C861,'Policy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1" s="254" t="str">
        <f>IF(ISBLANK(INDEX('Policy Characteristics'!K:K,MATCH($C861,'Policy Characteristics'!$C:$C,0))),"",INDEX('Policy Characteristics'!K:K,MATCH($C861,'Policy Characteristics'!$C:$C,0)))</f>
        <v>industry-ag-main.html#avoid-f-gases</v>
      </c>
      <c r="R861" s="254" t="str">
        <f>IF(ISBLANK(INDEX('Policy Characteristics'!L:L,MATCH($C861,'Policy Characteristics'!$C:$C,0))),"",INDEX('Policy Characteristics'!L:L,MATCH($C861,'Policy Characteristics'!$C:$C,0)))</f>
        <v>avoid-f-gases.html</v>
      </c>
    </row>
    <row r="862" spans="1:18" s="2" customFormat="1" x14ac:dyDescent="0.3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F-Gas Eqpt. Maintenance &amp; Retrofits</v>
      </c>
      <c r="C862" s="317" t="s">
        <v>2775</v>
      </c>
      <c r="D862" s="6" t="s">
        <v>3068</v>
      </c>
      <c r="E862" s="6"/>
      <c r="F862" t="s">
        <v>3030</v>
      </c>
      <c r="G862" s="6"/>
      <c r="H862" s="47">
        <v>1653</v>
      </c>
      <c r="I862" s="324" t="s">
        <v>43</v>
      </c>
      <c r="J862" s="255" t="str">
        <f>IF(ISBLANK(INDEX('Policy Characteristics'!D:D,MATCH($C862,'Policy Characteristics'!$C:$C,0))),"",INDEX('Policy Characteristics'!D:D,MATCH($C862,'Policy Characteristics'!$C:$C,0)))</f>
        <v>F-gas Measures</v>
      </c>
      <c r="K862" s="254" t="str">
        <f>IF(ISBLANK(INDEX('Policy Characteristics'!E:E,MATCH($C862,'Policy Characteristics'!$C:$C,0))),"",INDEX('Policy Characteristics'!E:E,MATCH($C862,'Policy Characteristics'!$C:$C,0)))</f>
        <v>indst f gas inspct maint retrofit</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of potential achieved</v>
      </c>
      <c r="P862" s="254" t="str">
        <f>IF(ISBLANK(INDEX('Policy Characteristics'!J:J,MATCH($C862,'Policy Characteristics'!$C:$C,0))),"",INDEX('Policy Characteristics'!J:J,MATCH($C862,'Policy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2" s="254" t="str">
        <f>IF(ISBLANK(INDEX('Policy Characteristics'!K:K,MATCH($C862,'Policy Characteristics'!$C:$C,0))),"",INDEX('Policy Characteristics'!K:K,MATCH($C862,'Policy Characteristics'!$C:$C,0)))</f>
        <v>industry-ag-main.html#avoid-f-gases</v>
      </c>
      <c r="R862" s="254" t="str">
        <f>IF(ISBLANK(INDEX('Policy Characteristics'!L:L,MATCH($C862,'Policy Characteristics'!$C:$C,0))),"",INDEX('Policy Characteristics'!L:L,MATCH($C862,'Policy Characteristics'!$C:$C,0)))</f>
        <v>avoid-f-gases.html</v>
      </c>
    </row>
    <row r="863" spans="1:18" s="2" customFormat="1" x14ac:dyDescent="0.3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Feedstock Shifting</v>
      </c>
      <c r="C863" t="s">
        <v>3760</v>
      </c>
      <c r="D863" s="45" t="s">
        <v>3054</v>
      </c>
      <c r="E863" s="45" t="s">
        <v>2398</v>
      </c>
      <c r="F863" t="s">
        <v>3079</v>
      </c>
      <c r="G863" s="45" t="s">
        <v>2404</v>
      </c>
      <c r="H863" s="47">
        <v>2460</v>
      </c>
      <c r="I863" s="324" t="s">
        <v>44</v>
      </c>
      <c r="J863" s="255" t="str">
        <f>IF(ISBLANK(INDEX('Policy Characteristics'!D:D,MATCH($C863,'Policy Characteristics'!$C:$C,0))),"",INDEX('Policy Characteristics'!D:D,MATCH($C863,'Policy Characteristics'!$C:$C,0)))</f>
        <v>Feedstock Shifting</v>
      </c>
      <c r="K863" s="254" t="str">
        <f>IF(ISBLANK(INDEX('Policy Characteristics'!E:E,MATCH($C863,'Policy Characteristics'!$C:$C,0))),"",INDEX('Policy Characteristics'!E:E,MATCH($C863,'Policy Characteristics'!$C:$C,0)))</f>
        <v>indst feedstock shifting</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of potential achieved</v>
      </c>
      <c r="P863" s="254"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s="2" customFormat="1" x14ac:dyDescent="0.3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Feedstock Shifting</v>
      </c>
      <c r="C864" s="254" t="str">
        <f>C$863</f>
        <v>Fraction of Feedstock Shifted</v>
      </c>
      <c r="D864" s="45" t="s">
        <v>3054</v>
      </c>
      <c r="E864" s="45" t="s">
        <v>2399</v>
      </c>
      <c r="F864" t="s">
        <v>3079</v>
      </c>
      <c r="G864" s="45" t="s">
        <v>2407</v>
      </c>
      <c r="H864" s="47">
        <v>2461</v>
      </c>
      <c r="I864" s="324" t="s">
        <v>44</v>
      </c>
      <c r="J864" s="255" t="str">
        <f>IF(ISBLANK(INDEX('Policy Characteristics'!D:D,MATCH($C864,'Policy Characteristics'!$C:$C,0))),"",INDEX('Policy Characteristics'!D:D,MATCH($C864,'Policy Characteristics'!$C:$C,0)))</f>
        <v>Feedstock Shifting</v>
      </c>
      <c r="K864" s="254" t="str">
        <f>IF(ISBLANK(INDEX('Policy Characteristics'!E:E,MATCH($C864,'Policy Characteristics'!$C:$C,0))),"",INDEX('Policy Characteristics'!E:E,MATCH($C864,'Policy Characteristics'!$C:$C,0)))</f>
        <v>indst feedstock shifting</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of potential achieved</v>
      </c>
      <c r="P864" s="254"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s="2" customFormat="1" x14ac:dyDescent="0.3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Feedstock Shifting</v>
      </c>
      <c r="C865" s="254" t="str">
        <f t="shared" ref="C865:C928" si="41">C$863</f>
        <v>Fraction of Feedstock Shifted</v>
      </c>
      <c r="D865" s="45" t="s">
        <v>3054</v>
      </c>
      <c r="E865" s="45" t="s">
        <v>2400</v>
      </c>
      <c r="F865" t="s">
        <v>3079</v>
      </c>
      <c r="G865" s="45" t="s">
        <v>2408</v>
      </c>
      <c r="H865" s="47">
        <v>2462</v>
      </c>
      <c r="I865" s="324" t="s">
        <v>44</v>
      </c>
      <c r="J865" s="255" t="str">
        <f>IF(ISBLANK(INDEX('Policy Characteristics'!D:D,MATCH($C865,'Policy Characteristics'!$C:$C,0))),"",INDEX('Policy Characteristics'!D:D,MATCH($C865,'Policy Characteristics'!$C:$C,0)))</f>
        <v>Feedstock Shifting</v>
      </c>
      <c r="K865" s="254" t="str">
        <f>IF(ISBLANK(INDEX('Policy Characteristics'!E:E,MATCH($C865,'Policy Characteristics'!$C:$C,0))),"",INDEX('Policy Characteristics'!E:E,MATCH($C865,'Policy Characteristics'!$C:$C,0)))</f>
        <v>indst feedstock shifting</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of potential achieved</v>
      </c>
      <c r="P865" s="254"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s="2" customFormat="1" x14ac:dyDescent="0.3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Feedstock Shifting</v>
      </c>
      <c r="C866" s="254" t="str">
        <f t="shared" si="41"/>
        <v>Fraction of Feedstock Shifted</v>
      </c>
      <c r="D866" s="45" t="s">
        <v>3054</v>
      </c>
      <c r="E866" s="45" t="s">
        <v>2401</v>
      </c>
      <c r="F866" t="s">
        <v>3079</v>
      </c>
      <c r="G866" s="45" t="s">
        <v>2405</v>
      </c>
      <c r="H866" s="47">
        <v>2463</v>
      </c>
      <c r="I866" s="324" t="s">
        <v>44</v>
      </c>
      <c r="J866" s="255" t="str">
        <f>IF(ISBLANK(INDEX('Policy Characteristics'!D:D,MATCH($C866,'Policy Characteristics'!$C:$C,0))),"",INDEX('Policy Characteristics'!D:D,MATCH($C866,'Policy Characteristics'!$C:$C,0)))</f>
        <v>Feedstock Shifting</v>
      </c>
      <c r="K866" s="254" t="str">
        <f>IF(ISBLANK(INDEX('Policy Characteristics'!E:E,MATCH($C866,'Policy Characteristics'!$C:$C,0))),"",INDEX('Policy Characteristics'!E:E,MATCH($C866,'Policy Characteristics'!$C:$C,0)))</f>
        <v>indst feedstock shifting</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of potential achieved</v>
      </c>
      <c r="P866" s="254"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s="2" customFormat="1" x14ac:dyDescent="0.3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Feedstock Shifting</v>
      </c>
      <c r="C867" s="254" t="str">
        <f t="shared" si="41"/>
        <v>Fraction of Feedstock Shifted</v>
      </c>
      <c r="D867" s="45" t="s">
        <v>3054</v>
      </c>
      <c r="E867" s="45" t="s">
        <v>2402</v>
      </c>
      <c r="F867" t="s">
        <v>3079</v>
      </c>
      <c r="G867" s="45" t="s">
        <v>2406</v>
      </c>
      <c r="H867" s="47">
        <v>2464</v>
      </c>
      <c r="I867" s="324" t="s">
        <v>44</v>
      </c>
      <c r="J867" s="255" t="str">
        <f>IF(ISBLANK(INDEX('Policy Characteristics'!D:D,MATCH($C867,'Policy Characteristics'!$C:$C,0))),"",INDEX('Policy Characteristics'!D:D,MATCH($C867,'Policy Characteristics'!$C:$C,0)))</f>
        <v>Feedstock Shifting</v>
      </c>
      <c r="K867" s="254" t="str">
        <f>IF(ISBLANK(INDEX('Policy Characteristics'!E:E,MATCH($C867,'Policy Characteristics'!$C:$C,0))),"",INDEX('Policy Characteristics'!E:E,MATCH($C867,'Policy Characteristics'!$C:$C,0)))</f>
        <v>indst feedstock shifting</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of potential achieved</v>
      </c>
      <c r="P867" s="254"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s="2" customFormat="1" x14ac:dyDescent="0.3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Feedstock Shifting</v>
      </c>
      <c r="C868" s="254" t="str">
        <f t="shared" si="41"/>
        <v>Fraction of Feedstock Shifted</v>
      </c>
      <c r="D868" s="45" t="s">
        <v>3054</v>
      </c>
      <c r="E868" s="45" t="s">
        <v>2403</v>
      </c>
      <c r="F868" t="s">
        <v>3079</v>
      </c>
      <c r="G868" s="45" t="s">
        <v>2409</v>
      </c>
      <c r="H868" s="47">
        <v>2465</v>
      </c>
      <c r="I868" s="324" t="s">
        <v>44</v>
      </c>
      <c r="J868" s="255" t="str">
        <f>IF(ISBLANK(INDEX('Policy Characteristics'!D:D,MATCH($C868,'Policy Characteristics'!$C:$C,0))),"",INDEX('Policy Characteristics'!D:D,MATCH($C868,'Policy Characteristics'!$C:$C,0)))</f>
        <v>Feedstock Shifting</v>
      </c>
      <c r="K868" s="254" t="str">
        <f>IF(ISBLANK(INDEX('Policy Characteristics'!E:E,MATCH($C868,'Policy Characteristics'!$C:$C,0))),"",INDEX('Policy Characteristics'!E:E,MATCH($C868,'Policy Characteristics'!$C:$C,0)))</f>
        <v>indst feedstock shifting</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of potential achieved</v>
      </c>
      <c r="P868" s="254"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s="2" customFormat="1" x14ac:dyDescent="0.3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Feedstock Shifting</v>
      </c>
      <c r="C869" s="254" t="str">
        <f t="shared" si="41"/>
        <v>Fraction of Feedstock Shifted</v>
      </c>
      <c r="D869" s="45" t="s">
        <v>3054</v>
      </c>
      <c r="E869" s="45" t="s">
        <v>2702</v>
      </c>
      <c r="F869" t="s">
        <v>3079</v>
      </c>
      <c r="G869" s="45" t="s">
        <v>2705</v>
      </c>
      <c r="H869" s="47">
        <v>2466</v>
      </c>
      <c r="I869" s="324" t="s">
        <v>44</v>
      </c>
      <c r="J869" s="255" t="str">
        <f>IF(ISBLANK(INDEX('Policy Characteristics'!D:D,MATCH($C869,'Policy Characteristics'!$C:$C,0))),"",INDEX('Policy Characteristics'!D:D,MATCH($C869,'Policy Characteristics'!$C:$C,0)))</f>
        <v>Feedstock Shifting</v>
      </c>
      <c r="K869" s="254" t="str">
        <f>IF(ISBLANK(INDEX('Policy Characteristics'!E:E,MATCH($C869,'Policy Characteristics'!$C:$C,0))),"",INDEX('Policy Characteristics'!E:E,MATCH($C869,'Policy Characteristics'!$C:$C,0)))</f>
        <v>indst feedstock shifting</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of potential achieved</v>
      </c>
      <c r="P869" s="254"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54" t="str">
        <f>IF(ISBLANK(INDEX('Policy Characteristics'!K:K,MATCH($C869,'Policy Characteristics'!$C:$C,0))),"",INDEX('Policy Characteristics'!K:K,MATCH($C869,'Policy Characteristics'!$C:$C,0)))</f>
        <v/>
      </c>
      <c r="R869" s="254" t="str">
        <f>IF(ISBLANK(INDEX('Policy Characteristics'!L:L,MATCH($C869,'Policy Characteristics'!$C:$C,0))),"",INDEX('Policy Characteristics'!L:L,MATCH($C869,'Policy Characteristics'!$C:$C,0)))</f>
        <v/>
      </c>
    </row>
    <row r="870" spans="1:18" s="2" customFormat="1" x14ac:dyDescent="0.3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Feedstock Shifting</v>
      </c>
      <c r="C870" s="254" t="str">
        <f t="shared" si="41"/>
        <v>Fraction of Feedstock Shifted</v>
      </c>
      <c r="D870" s="45" t="s">
        <v>3054</v>
      </c>
      <c r="E870" s="45" t="s">
        <v>2703</v>
      </c>
      <c r="F870" t="s">
        <v>3079</v>
      </c>
      <c r="G870" s="45" t="s">
        <v>2707</v>
      </c>
      <c r="H870" s="47">
        <v>2467</v>
      </c>
      <c r="I870" s="324" t="s">
        <v>44</v>
      </c>
      <c r="J870" s="255" t="str">
        <f>IF(ISBLANK(INDEX('Policy Characteristics'!D:D,MATCH($C870,'Policy Characteristics'!$C:$C,0))),"",INDEX('Policy Characteristics'!D:D,MATCH($C870,'Policy Characteristics'!$C:$C,0)))</f>
        <v>Feedstock Shifting</v>
      </c>
      <c r="K870" s="254" t="str">
        <f>IF(ISBLANK(INDEX('Policy Characteristics'!E:E,MATCH($C870,'Policy Characteristics'!$C:$C,0))),"",INDEX('Policy Characteristics'!E:E,MATCH($C870,'Policy Characteristics'!$C:$C,0)))</f>
        <v>indst feedstock shifting</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of potential achieved</v>
      </c>
      <c r="P870" s="254"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54" t="str">
        <f>IF(ISBLANK(INDEX('Policy Characteristics'!K:K,MATCH($C870,'Policy Characteristics'!$C:$C,0))),"",INDEX('Policy Characteristics'!K:K,MATCH($C870,'Policy Characteristics'!$C:$C,0)))</f>
        <v/>
      </c>
      <c r="R870" s="254" t="str">
        <f>IF(ISBLANK(INDEX('Policy Characteristics'!L:L,MATCH($C870,'Policy Characteristics'!$C:$C,0))),"",INDEX('Policy Characteristics'!L:L,MATCH($C870,'Policy Characteristics'!$C:$C,0)))</f>
        <v/>
      </c>
    </row>
    <row r="871" spans="1:18" s="2" customFormat="1" x14ac:dyDescent="0.3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Feedstock Shifting</v>
      </c>
      <c r="C871" s="254" t="str">
        <f t="shared" si="41"/>
        <v>Fraction of Feedstock Shifted</v>
      </c>
      <c r="D871" s="45" t="s">
        <v>3054</v>
      </c>
      <c r="E871" s="45" t="s">
        <v>2704</v>
      </c>
      <c r="F871" t="s">
        <v>3079</v>
      </c>
      <c r="G871" s="45" t="s">
        <v>2708</v>
      </c>
      <c r="H871" s="47">
        <v>2468</v>
      </c>
      <c r="I871" s="324" t="s">
        <v>44</v>
      </c>
      <c r="J871" s="255" t="str">
        <f>IF(ISBLANK(INDEX('Policy Characteristics'!D:D,MATCH($C871,'Policy Characteristics'!$C:$C,0))),"",INDEX('Policy Characteristics'!D:D,MATCH($C871,'Policy Characteristics'!$C:$C,0)))</f>
        <v>Feedstock Shifting</v>
      </c>
      <c r="K871" s="254" t="str">
        <f>IF(ISBLANK(INDEX('Policy Characteristics'!E:E,MATCH($C871,'Policy Characteristics'!$C:$C,0))),"",INDEX('Policy Characteristics'!E:E,MATCH($C871,'Policy Characteristics'!$C:$C,0)))</f>
        <v>indst feedstock shifting</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of potential achieved</v>
      </c>
      <c r="P871" s="254"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54" t="str">
        <f>IF(ISBLANK(INDEX('Policy Characteristics'!K:K,MATCH($C871,'Policy Characteristics'!$C:$C,0))),"",INDEX('Policy Characteristics'!K:K,MATCH($C871,'Policy Characteristics'!$C:$C,0)))</f>
        <v/>
      </c>
      <c r="R871" s="254" t="str">
        <f>IF(ISBLANK(INDEX('Policy Characteristics'!L:L,MATCH($C871,'Policy Characteristics'!$C:$C,0))),"",INDEX('Policy Characteristics'!L:L,MATCH($C871,'Policy Characteristics'!$C:$C,0)))</f>
        <v/>
      </c>
    </row>
    <row r="872" spans="1:18" s="2" customFormat="1" x14ac:dyDescent="0.3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Feedstock Shifting</v>
      </c>
      <c r="C872" s="254" t="str">
        <f t="shared" si="41"/>
        <v>Fraction of Feedstock Shifted</v>
      </c>
      <c r="D872" s="45" t="s">
        <v>3054</v>
      </c>
      <c r="E872" s="45" t="s">
        <v>2701</v>
      </c>
      <c r="F872" t="s">
        <v>3079</v>
      </c>
      <c r="G872" s="45" t="s">
        <v>2706</v>
      </c>
      <c r="H872" s="47">
        <v>2469</v>
      </c>
      <c r="I872" s="324" t="s">
        <v>44</v>
      </c>
      <c r="J872" s="255" t="str">
        <f>IF(ISBLANK(INDEX('Policy Characteristics'!D:D,MATCH($C872,'Policy Characteristics'!$C:$C,0))),"",INDEX('Policy Characteristics'!D:D,MATCH($C872,'Policy Characteristics'!$C:$C,0)))</f>
        <v>Feedstock Shifting</v>
      </c>
      <c r="K872" s="254" t="str">
        <f>IF(ISBLANK(INDEX('Policy Characteristics'!E:E,MATCH($C872,'Policy Characteristics'!$C:$C,0))),"",INDEX('Policy Characteristics'!E:E,MATCH($C872,'Policy Characteristics'!$C:$C,0)))</f>
        <v>indst feedstock shifting</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of potential achieved</v>
      </c>
      <c r="P872" s="254"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54" t="str">
        <f>IF(ISBLANK(INDEX('Policy Characteristics'!K:K,MATCH($C872,'Policy Characteristics'!$C:$C,0))),"",INDEX('Policy Characteristics'!K:K,MATCH($C872,'Policy Characteristics'!$C:$C,0)))</f>
        <v/>
      </c>
      <c r="R872" s="254" t="str">
        <f>IF(ISBLANK(INDEX('Policy Characteristics'!L:L,MATCH($C872,'Policy Characteristics'!$C:$C,0))),"",INDEX('Policy Characteristics'!L:L,MATCH($C872,'Policy Characteristics'!$C:$C,0)))</f>
        <v/>
      </c>
    </row>
    <row r="873" spans="1:18" s="2" customFormat="1" x14ac:dyDescent="0.3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Feedstock Shifting</v>
      </c>
      <c r="C873" s="254" t="str">
        <f t="shared" si="41"/>
        <v>Fraction of Feedstock Shifted</v>
      </c>
      <c r="D873" s="6" t="s">
        <v>3055</v>
      </c>
      <c r="E873" s="45" t="s">
        <v>2398</v>
      </c>
      <c r="F873" t="s">
        <v>2755</v>
      </c>
      <c r="G873" s="45" t="s">
        <v>2404</v>
      </c>
      <c r="H873" s="47">
        <v>2470</v>
      </c>
      <c r="I873" s="324" t="s">
        <v>44</v>
      </c>
      <c r="J873" s="255" t="str">
        <f>IF(ISBLANK(INDEX('Policy Characteristics'!D:D,MATCH($C873,'Policy Characteristics'!$C:$C,0))),"",INDEX('Policy Characteristics'!D:D,MATCH($C873,'Policy Characteristics'!$C:$C,0)))</f>
        <v>Feedstock Shifting</v>
      </c>
      <c r="K873" s="254" t="str">
        <f>IF(ISBLANK(INDEX('Policy Characteristics'!E:E,MATCH($C873,'Policy Characteristics'!$C:$C,0))),"",INDEX('Policy Characteristics'!E:E,MATCH($C873,'Policy Characteristics'!$C:$C,0)))</f>
        <v>indst feedstock shifting</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of potential achieved</v>
      </c>
      <c r="P873" s="254"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54" t="str">
        <f>IF(ISBLANK(INDEX('Policy Characteristics'!K:K,MATCH($C873,'Policy Characteristics'!$C:$C,0))),"",INDEX('Policy Characteristics'!K:K,MATCH($C873,'Policy Characteristics'!$C:$C,0)))</f>
        <v/>
      </c>
      <c r="R873" s="254" t="str">
        <f>IF(ISBLANK(INDEX('Policy Characteristics'!L:L,MATCH($C873,'Policy Characteristics'!$C:$C,0))),"",INDEX('Policy Characteristics'!L:L,MATCH($C873,'Policy Characteristics'!$C:$C,0)))</f>
        <v/>
      </c>
    </row>
    <row r="874" spans="1:18" s="2" customFormat="1" x14ac:dyDescent="0.3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Feedstock Shifting</v>
      </c>
      <c r="C874" s="254" t="str">
        <f t="shared" si="41"/>
        <v>Fraction of Feedstock Shifted</v>
      </c>
      <c r="D874" s="6" t="s">
        <v>3055</v>
      </c>
      <c r="E874" s="45" t="s">
        <v>2399</v>
      </c>
      <c r="F874" t="s">
        <v>2755</v>
      </c>
      <c r="G874" s="45" t="s">
        <v>2407</v>
      </c>
      <c r="H874" s="47">
        <v>2471</v>
      </c>
      <c r="I874" s="324" t="s">
        <v>44</v>
      </c>
      <c r="J874" s="255" t="str">
        <f>IF(ISBLANK(INDEX('Policy Characteristics'!D:D,MATCH($C874,'Policy Characteristics'!$C:$C,0))),"",INDEX('Policy Characteristics'!D:D,MATCH($C874,'Policy Characteristics'!$C:$C,0)))</f>
        <v>Feedstock Shifting</v>
      </c>
      <c r="K874" s="254" t="str">
        <f>IF(ISBLANK(INDEX('Policy Characteristics'!E:E,MATCH($C874,'Policy Characteristics'!$C:$C,0))),"",INDEX('Policy Characteristics'!E:E,MATCH($C874,'Policy Characteristics'!$C:$C,0)))</f>
        <v>indst feedstock shifting</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of potential achieved</v>
      </c>
      <c r="P874" s="254"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54" t="str">
        <f>IF(ISBLANK(INDEX('Policy Characteristics'!K:K,MATCH($C874,'Policy Characteristics'!$C:$C,0))),"",INDEX('Policy Characteristics'!K:K,MATCH($C874,'Policy Characteristics'!$C:$C,0)))</f>
        <v/>
      </c>
      <c r="R874" s="254" t="str">
        <f>IF(ISBLANK(INDEX('Policy Characteristics'!L:L,MATCH($C874,'Policy Characteristics'!$C:$C,0))),"",INDEX('Policy Characteristics'!L:L,MATCH($C874,'Policy Characteristics'!$C:$C,0)))</f>
        <v/>
      </c>
    </row>
    <row r="875" spans="1:18" s="2" customFormat="1" x14ac:dyDescent="0.3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Feedstock Shifting</v>
      </c>
      <c r="C875" s="254" t="str">
        <f t="shared" si="41"/>
        <v>Fraction of Feedstock Shifted</v>
      </c>
      <c r="D875" s="6" t="s">
        <v>3055</v>
      </c>
      <c r="E875" s="45" t="s">
        <v>2400</v>
      </c>
      <c r="F875" t="s">
        <v>2755</v>
      </c>
      <c r="G875" s="45" t="s">
        <v>2408</v>
      </c>
      <c r="H875" s="47">
        <v>2472</v>
      </c>
      <c r="I875" s="324" t="s">
        <v>44</v>
      </c>
      <c r="J875" s="255" t="str">
        <f>IF(ISBLANK(INDEX('Policy Characteristics'!D:D,MATCH($C875,'Policy Characteristics'!$C:$C,0))),"",INDEX('Policy Characteristics'!D:D,MATCH($C875,'Policy Characteristics'!$C:$C,0)))</f>
        <v>Feedstock Shifting</v>
      </c>
      <c r="K875" s="254" t="str">
        <f>IF(ISBLANK(INDEX('Policy Characteristics'!E:E,MATCH($C875,'Policy Characteristics'!$C:$C,0))),"",INDEX('Policy Characteristics'!E:E,MATCH($C875,'Policy Characteristics'!$C:$C,0)))</f>
        <v>indst feedstock shifting</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of potential achieved</v>
      </c>
      <c r="P875" s="254"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54" t="str">
        <f>IF(ISBLANK(INDEX('Policy Characteristics'!K:K,MATCH($C875,'Policy Characteristics'!$C:$C,0))),"",INDEX('Policy Characteristics'!K:K,MATCH($C875,'Policy Characteristics'!$C:$C,0)))</f>
        <v/>
      </c>
      <c r="R875" s="254" t="str">
        <f>IF(ISBLANK(INDEX('Policy Characteristics'!L:L,MATCH($C875,'Policy Characteristics'!$C:$C,0))),"",INDEX('Policy Characteristics'!L:L,MATCH($C875,'Policy Characteristics'!$C:$C,0)))</f>
        <v/>
      </c>
    </row>
    <row r="876" spans="1:18" s="2" customFormat="1" x14ac:dyDescent="0.3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Feedstock Shifting</v>
      </c>
      <c r="C876" s="254" t="str">
        <f t="shared" si="41"/>
        <v>Fraction of Feedstock Shifted</v>
      </c>
      <c r="D876" s="6" t="s">
        <v>3055</v>
      </c>
      <c r="E876" s="45" t="s">
        <v>2401</v>
      </c>
      <c r="F876" t="s">
        <v>2755</v>
      </c>
      <c r="G876" s="45" t="s">
        <v>2405</v>
      </c>
      <c r="H876" s="47">
        <v>2473</v>
      </c>
      <c r="I876" s="324" t="s">
        <v>44</v>
      </c>
      <c r="J876" s="255" t="str">
        <f>IF(ISBLANK(INDEX('Policy Characteristics'!D:D,MATCH($C876,'Policy Characteristics'!$C:$C,0))),"",INDEX('Policy Characteristics'!D:D,MATCH($C876,'Policy Characteristics'!$C:$C,0)))</f>
        <v>Feedstock Shifting</v>
      </c>
      <c r="K876" s="254" t="str">
        <f>IF(ISBLANK(INDEX('Policy Characteristics'!E:E,MATCH($C876,'Policy Characteristics'!$C:$C,0))),"",INDEX('Policy Characteristics'!E:E,MATCH($C876,'Policy Characteristics'!$C:$C,0)))</f>
        <v>indst feedstock shifting</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of potential achieved</v>
      </c>
      <c r="P876" s="254"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54" t="str">
        <f>IF(ISBLANK(INDEX('Policy Characteristics'!K:K,MATCH($C876,'Policy Characteristics'!$C:$C,0))),"",INDEX('Policy Characteristics'!K:K,MATCH($C876,'Policy Characteristics'!$C:$C,0)))</f>
        <v/>
      </c>
      <c r="R876" s="254" t="str">
        <f>IF(ISBLANK(INDEX('Policy Characteristics'!L:L,MATCH($C876,'Policy Characteristics'!$C:$C,0))),"",INDEX('Policy Characteristics'!L:L,MATCH($C876,'Policy Characteristics'!$C:$C,0)))</f>
        <v/>
      </c>
    </row>
    <row r="877" spans="1:18" s="2" customFormat="1" x14ac:dyDescent="0.3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Feedstock Shifting</v>
      </c>
      <c r="C877" s="254" t="str">
        <f t="shared" si="41"/>
        <v>Fraction of Feedstock Shifted</v>
      </c>
      <c r="D877" s="6" t="s">
        <v>3055</v>
      </c>
      <c r="E877" s="45" t="s">
        <v>2402</v>
      </c>
      <c r="F877" t="s">
        <v>2755</v>
      </c>
      <c r="G877" s="45" t="s">
        <v>2406</v>
      </c>
      <c r="H877" s="47">
        <v>2474</v>
      </c>
      <c r="I877" s="324" t="s">
        <v>44</v>
      </c>
      <c r="J877" s="255" t="str">
        <f>IF(ISBLANK(INDEX('Policy Characteristics'!D:D,MATCH($C877,'Policy Characteristics'!$C:$C,0))),"",INDEX('Policy Characteristics'!D:D,MATCH($C877,'Policy Characteristics'!$C:$C,0)))</f>
        <v>Feedstock Shifting</v>
      </c>
      <c r="K877" s="254" t="str">
        <f>IF(ISBLANK(INDEX('Policy Characteristics'!E:E,MATCH($C877,'Policy Characteristics'!$C:$C,0))),"",INDEX('Policy Characteristics'!E:E,MATCH($C877,'Policy Characteristics'!$C:$C,0)))</f>
        <v>indst feedstock shifting</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of potential achieved</v>
      </c>
      <c r="P877" s="254"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54" t="str">
        <f>IF(ISBLANK(INDEX('Policy Characteristics'!K:K,MATCH($C877,'Policy Characteristics'!$C:$C,0))),"",INDEX('Policy Characteristics'!K:K,MATCH($C877,'Policy Characteristics'!$C:$C,0)))</f>
        <v/>
      </c>
      <c r="R877" s="254" t="str">
        <f>IF(ISBLANK(INDEX('Policy Characteristics'!L:L,MATCH($C877,'Policy Characteristics'!$C:$C,0))),"",INDEX('Policy Characteristics'!L:L,MATCH($C877,'Policy Characteristics'!$C:$C,0)))</f>
        <v/>
      </c>
    </row>
    <row r="878" spans="1:18" s="2" customFormat="1" x14ac:dyDescent="0.3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Feedstock Shifting</v>
      </c>
      <c r="C878" s="254" t="str">
        <f t="shared" si="41"/>
        <v>Fraction of Feedstock Shifted</v>
      </c>
      <c r="D878" s="6" t="s">
        <v>3055</v>
      </c>
      <c r="E878" s="45" t="s">
        <v>2403</v>
      </c>
      <c r="F878" t="s">
        <v>2755</v>
      </c>
      <c r="G878" s="45" t="s">
        <v>2409</v>
      </c>
      <c r="H878" s="47">
        <v>2475</v>
      </c>
      <c r="I878" s="324" t="s">
        <v>44</v>
      </c>
      <c r="J878" s="255" t="str">
        <f>IF(ISBLANK(INDEX('Policy Characteristics'!D:D,MATCH($C878,'Policy Characteristics'!$C:$C,0))),"",INDEX('Policy Characteristics'!D:D,MATCH($C878,'Policy Characteristics'!$C:$C,0)))</f>
        <v>Feedstock Shifting</v>
      </c>
      <c r="K878" s="254" t="str">
        <f>IF(ISBLANK(INDEX('Policy Characteristics'!E:E,MATCH($C878,'Policy Characteristics'!$C:$C,0))),"",INDEX('Policy Characteristics'!E:E,MATCH($C878,'Policy Characteristics'!$C:$C,0)))</f>
        <v>indst feedstock shifting</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of potential achieved</v>
      </c>
      <c r="P878" s="254"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54" t="str">
        <f>IF(ISBLANK(INDEX('Policy Characteristics'!K:K,MATCH($C878,'Policy Characteristics'!$C:$C,0))),"",INDEX('Policy Characteristics'!K:K,MATCH($C878,'Policy Characteristics'!$C:$C,0)))</f>
        <v/>
      </c>
      <c r="R878" s="254" t="str">
        <f>IF(ISBLANK(INDEX('Policy Characteristics'!L:L,MATCH($C878,'Policy Characteristics'!$C:$C,0))),"",INDEX('Policy Characteristics'!L:L,MATCH($C878,'Policy Characteristics'!$C:$C,0)))</f>
        <v/>
      </c>
    </row>
    <row r="879" spans="1:18" s="2" customFormat="1" x14ac:dyDescent="0.3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Feedstock Shifting</v>
      </c>
      <c r="C879" s="254" t="str">
        <f t="shared" si="41"/>
        <v>Fraction of Feedstock Shifted</v>
      </c>
      <c r="D879" s="6" t="s">
        <v>3055</v>
      </c>
      <c r="E879" s="45" t="s">
        <v>2702</v>
      </c>
      <c r="F879" t="s">
        <v>2755</v>
      </c>
      <c r="G879" s="45" t="s">
        <v>2705</v>
      </c>
      <c r="H879" s="47">
        <v>2476</v>
      </c>
      <c r="I879" s="324" t="s">
        <v>44</v>
      </c>
      <c r="J879" s="255" t="str">
        <f>IF(ISBLANK(INDEX('Policy Characteristics'!D:D,MATCH($C879,'Policy Characteristics'!$C:$C,0))),"",INDEX('Policy Characteristics'!D:D,MATCH($C879,'Policy Characteristics'!$C:$C,0)))</f>
        <v>Feedstock Shifting</v>
      </c>
      <c r="K879" s="254" t="str">
        <f>IF(ISBLANK(INDEX('Policy Characteristics'!E:E,MATCH($C879,'Policy Characteristics'!$C:$C,0))),"",INDEX('Policy Characteristics'!E:E,MATCH($C879,'Policy Characteristics'!$C:$C,0)))</f>
        <v>indst feedstock shifting</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of potential achieved</v>
      </c>
      <c r="P879" s="254"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54" t="str">
        <f>IF(ISBLANK(INDEX('Policy Characteristics'!K:K,MATCH($C879,'Policy Characteristics'!$C:$C,0))),"",INDEX('Policy Characteristics'!K:K,MATCH($C879,'Policy Characteristics'!$C:$C,0)))</f>
        <v/>
      </c>
      <c r="R879" s="254" t="str">
        <f>IF(ISBLANK(INDEX('Policy Characteristics'!L:L,MATCH($C879,'Policy Characteristics'!$C:$C,0))),"",INDEX('Policy Characteristics'!L:L,MATCH($C879,'Policy Characteristics'!$C:$C,0)))</f>
        <v/>
      </c>
    </row>
    <row r="880" spans="1:18" s="2" customFormat="1" x14ac:dyDescent="0.3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Feedstock Shifting</v>
      </c>
      <c r="C880" s="254" t="str">
        <f t="shared" si="41"/>
        <v>Fraction of Feedstock Shifted</v>
      </c>
      <c r="D880" s="6" t="s">
        <v>3055</v>
      </c>
      <c r="E880" s="45" t="s">
        <v>2703</v>
      </c>
      <c r="F880" t="s">
        <v>2755</v>
      </c>
      <c r="G880" s="45" t="s">
        <v>2707</v>
      </c>
      <c r="H880" s="47">
        <v>2477</v>
      </c>
      <c r="I880" s="324" t="s">
        <v>44</v>
      </c>
      <c r="J880" s="255" t="str">
        <f>IF(ISBLANK(INDEX('Policy Characteristics'!D:D,MATCH($C880,'Policy Characteristics'!$C:$C,0))),"",INDEX('Policy Characteristics'!D:D,MATCH($C880,'Policy Characteristics'!$C:$C,0)))</f>
        <v>Feedstock Shifting</v>
      </c>
      <c r="K880" s="254" t="str">
        <f>IF(ISBLANK(INDEX('Policy Characteristics'!E:E,MATCH($C880,'Policy Characteristics'!$C:$C,0))),"",INDEX('Policy Characteristics'!E:E,MATCH($C880,'Policy Characteristics'!$C:$C,0)))</f>
        <v>indst feedstock shifting</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of potential achieved</v>
      </c>
      <c r="P880" s="254"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54" t="str">
        <f>IF(ISBLANK(INDEX('Policy Characteristics'!K:K,MATCH($C880,'Policy Characteristics'!$C:$C,0))),"",INDEX('Policy Characteristics'!K:K,MATCH($C880,'Policy Characteristics'!$C:$C,0)))</f>
        <v/>
      </c>
      <c r="R880" s="254" t="str">
        <f>IF(ISBLANK(INDEX('Policy Characteristics'!L:L,MATCH($C880,'Policy Characteristics'!$C:$C,0))),"",INDEX('Policy Characteristics'!L:L,MATCH($C880,'Policy Characteristics'!$C:$C,0)))</f>
        <v/>
      </c>
    </row>
    <row r="881" spans="1:18" s="2" customFormat="1" x14ac:dyDescent="0.3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Feedstock Shifting</v>
      </c>
      <c r="C881" s="254" t="str">
        <f t="shared" si="41"/>
        <v>Fraction of Feedstock Shifted</v>
      </c>
      <c r="D881" s="6" t="s">
        <v>3055</v>
      </c>
      <c r="E881" s="45" t="s">
        <v>2704</v>
      </c>
      <c r="F881" t="s">
        <v>2755</v>
      </c>
      <c r="G881" s="45" t="s">
        <v>2708</v>
      </c>
      <c r="H881" s="47">
        <v>2478</v>
      </c>
      <c r="I881" s="324" t="s">
        <v>44</v>
      </c>
      <c r="J881" s="255" t="str">
        <f>IF(ISBLANK(INDEX('Policy Characteristics'!D:D,MATCH($C881,'Policy Characteristics'!$C:$C,0))),"",INDEX('Policy Characteristics'!D:D,MATCH($C881,'Policy Characteristics'!$C:$C,0)))</f>
        <v>Feedstock Shifting</v>
      </c>
      <c r="K881" s="254" t="str">
        <f>IF(ISBLANK(INDEX('Policy Characteristics'!E:E,MATCH($C881,'Policy Characteristics'!$C:$C,0))),"",INDEX('Policy Characteristics'!E:E,MATCH($C881,'Policy Characteristics'!$C:$C,0)))</f>
        <v>indst feedstock shifting</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of potential achieved</v>
      </c>
      <c r="P881" s="254"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54" t="str">
        <f>IF(ISBLANK(INDEX('Policy Characteristics'!K:K,MATCH($C881,'Policy Characteristics'!$C:$C,0))),"",INDEX('Policy Characteristics'!K:K,MATCH($C881,'Policy Characteristics'!$C:$C,0)))</f>
        <v/>
      </c>
      <c r="R881" s="254" t="str">
        <f>IF(ISBLANK(INDEX('Policy Characteristics'!L:L,MATCH($C881,'Policy Characteristics'!$C:$C,0))),"",INDEX('Policy Characteristics'!L:L,MATCH($C881,'Policy Characteristics'!$C:$C,0)))</f>
        <v/>
      </c>
    </row>
    <row r="882" spans="1:18" s="2" customFormat="1" x14ac:dyDescent="0.3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Feedstock Shifting</v>
      </c>
      <c r="C882" s="254" t="str">
        <f t="shared" si="41"/>
        <v>Fraction of Feedstock Shifted</v>
      </c>
      <c r="D882" s="6" t="s">
        <v>3055</v>
      </c>
      <c r="E882" s="45" t="s">
        <v>2701</v>
      </c>
      <c r="F882" t="s">
        <v>2755</v>
      </c>
      <c r="G882" s="45" t="s">
        <v>2706</v>
      </c>
      <c r="H882" s="47">
        <v>2479</v>
      </c>
      <c r="I882" s="324" t="s">
        <v>44</v>
      </c>
      <c r="J882" s="255" t="str">
        <f>IF(ISBLANK(INDEX('Policy Characteristics'!D:D,MATCH($C882,'Policy Characteristics'!$C:$C,0))),"",INDEX('Policy Characteristics'!D:D,MATCH($C882,'Policy Characteristics'!$C:$C,0)))</f>
        <v>Feedstock Shifting</v>
      </c>
      <c r="K882" s="254" t="str">
        <f>IF(ISBLANK(INDEX('Policy Characteristics'!E:E,MATCH($C882,'Policy Characteristics'!$C:$C,0))),"",INDEX('Policy Characteristics'!E:E,MATCH($C882,'Policy Characteristics'!$C:$C,0)))</f>
        <v>indst feedstock shifting</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of potential achieved</v>
      </c>
      <c r="P882" s="254"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54" t="str">
        <f>IF(ISBLANK(INDEX('Policy Characteristics'!K:K,MATCH($C882,'Policy Characteristics'!$C:$C,0))),"",INDEX('Policy Characteristics'!K:K,MATCH($C882,'Policy Characteristics'!$C:$C,0)))</f>
        <v/>
      </c>
      <c r="R882" s="254" t="str">
        <f>IF(ISBLANK(INDEX('Policy Characteristics'!L:L,MATCH($C882,'Policy Characteristics'!$C:$C,0))),"",INDEX('Policy Characteristics'!L:L,MATCH($C882,'Policy Characteristics'!$C:$C,0)))</f>
        <v/>
      </c>
    </row>
    <row r="883" spans="1:18" s="2" customFormat="1" x14ac:dyDescent="0.3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Feedstock Shifting</v>
      </c>
      <c r="C883" s="254" t="str">
        <f t="shared" si="41"/>
        <v>Fraction of Feedstock Shifted</v>
      </c>
      <c r="D883" s="6" t="s">
        <v>3056</v>
      </c>
      <c r="E883" s="45" t="s">
        <v>2398</v>
      </c>
      <c r="F883" t="s">
        <v>3020</v>
      </c>
      <c r="G883" s="45" t="s">
        <v>2404</v>
      </c>
      <c r="H883" s="47">
        <v>2480</v>
      </c>
      <c r="I883" s="324" t="s">
        <v>44</v>
      </c>
      <c r="J883" s="255" t="str">
        <f>IF(ISBLANK(INDEX('Policy Characteristics'!D:D,MATCH($C883,'Policy Characteristics'!$C:$C,0))),"",INDEX('Policy Characteristics'!D:D,MATCH($C883,'Policy Characteristics'!$C:$C,0)))</f>
        <v>Feedstock Shifting</v>
      </c>
      <c r="K883" s="254" t="str">
        <f>IF(ISBLANK(INDEX('Policy Characteristics'!E:E,MATCH($C883,'Policy Characteristics'!$C:$C,0))),"",INDEX('Policy Characteristics'!E:E,MATCH($C883,'Policy Characteristics'!$C:$C,0)))</f>
        <v>indst feedstock shifting</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of potential achieved</v>
      </c>
      <c r="P883" s="254"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54" t="str">
        <f>IF(ISBLANK(INDEX('Policy Characteristics'!K:K,MATCH($C883,'Policy Characteristics'!$C:$C,0))),"",INDEX('Policy Characteristics'!K:K,MATCH($C883,'Policy Characteristics'!$C:$C,0)))</f>
        <v/>
      </c>
      <c r="R883" s="254" t="str">
        <f>IF(ISBLANK(INDEX('Policy Characteristics'!L:L,MATCH($C883,'Policy Characteristics'!$C:$C,0))),"",INDEX('Policy Characteristics'!L:L,MATCH($C883,'Policy Characteristics'!$C:$C,0)))</f>
        <v/>
      </c>
    </row>
    <row r="884" spans="1:18" s="2" customFormat="1" x14ac:dyDescent="0.3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Feedstock Shifting</v>
      </c>
      <c r="C884" s="254" t="str">
        <f t="shared" si="41"/>
        <v>Fraction of Feedstock Shifted</v>
      </c>
      <c r="D884" s="6" t="s">
        <v>3056</v>
      </c>
      <c r="E884" s="45" t="s">
        <v>2399</v>
      </c>
      <c r="F884" t="s">
        <v>3020</v>
      </c>
      <c r="G884" s="45" t="s">
        <v>2407</v>
      </c>
      <c r="H884" s="47">
        <v>2481</v>
      </c>
      <c r="I884" s="324" t="s">
        <v>44</v>
      </c>
      <c r="J884" s="255" t="str">
        <f>IF(ISBLANK(INDEX('Policy Characteristics'!D:D,MATCH($C884,'Policy Characteristics'!$C:$C,0))),"",INDEX('Policy Characteristics'!D:D,MATCH($C884,'Policy Characteristics'!$C:$C,0)))</f>
        <v>Feedstock Shifting</v>
      </c>
      <c r="K884" s="254" t="str">
        <f>IF(ISBLANK(INDEX('Policy Characteristics'!E:E,MATCH($C884,'Policy Characteristics'!$C:$C,0))),"",INDEX('Policy Characteristics'!E:E,MATCH($C884,'Policy Characteristics'!$C:$C,0)))</f>
        <v>indst feedstock shifting</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of potential achieved</v>
      </c>
      <c r="P884" s="254"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54" t="str">
        <f>IF(ISBLANK(INDEX('Policy Characteristics'!K:K,MATCH($C884,'Policy Characteristics'!$C:$C,0))),"",INDEX('Policy Characteristics'!K:K,MATCH($C884,'Policy Characteristics'!$C:$C,0)))</f>
        <v/>
      </c>
      <c r="R884" s="254" t="str">
        <f>IF(ISBLANK(INDEX('Policy Characteristics'!L:L,MATCH($C884,'Policy Characteristics'!$C:$C,0))),"",INDEX('Policy Characteristics'!L:L,MATCH($C884,'Policy Characteristics'!$C:$C,0)))</f>
        <v/>
      </c>
    </row>
    <row r="885" spans="1:18" s="2" customFormat="1" x14ac:dyDescent="0.3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Feedstock Shifting</v>
      </c>
      <c r="C885" s="254" t="str">
        <f t="shared" si="41"/>
        <v>Fraction of Feedstock Shifted</v>
      </c>
      <c r="D885" s="6" t="s">
        <v>3056</v>
      </c>
      <c r="E885" s="45" t="s">
        <v>2400</v>
      </c>
      <c r="F885" t="s">
        <v>3020</v>
      </c>
      <c r="G885" s="45" t="s">
        <v>2408</v>
      </c>
      <c r="H885" s="47">
        <v>2482</v>
      </c>
      <c r="I885" s="324" t="s">
        <v>44</v>
      </c>
      <c r="J885" s="255" t="str">
        <f>IF(ISBLANK(INDEX('Policy Characteristics'!D:D,MATCH($C885,'Policy Characteristics'!$C:$C,0))),"",INDEX('Policy Characteristics'!D:D,MATCH($C885,'Policy Characteristics'!$C:$C,0)))</f>
        <v>Feedstock Shifting</v>
      </c>
      <c r="K885" s="254" t="str">
        <f>IF(ISBLANK(INDEX('Policy Characteristics'!E:E,MATCH($C885,'Policy Characteristics'!$C:$C,0))),"",INDEX('Policy Characteristics'!E:E,MATCH($C885,'Policy Characteristics'!$C:$C,0)))</f>
        <v>indst feedstock shifting</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of potential achieved</v>
      </c>
      <c r="P885" s="254"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54" t="str">
        <f>IF(ISBLANK(INDEX('Policy Characteristics'!K:K,MATCH($C885,'Policy Characteristics'!$C:$C,0))),"",INDEX('Policy Characteristics'!K:K,MATCH($C885,'Policy Characteristics'!$C:$C,0)))</f>
        <v/>
      </c>
      <c r="R885" s="254" t="str">
        <f>IF(ISBLANK(INDEX('Policy Characteristics'!L:L,MATCH($C885,'Policy Characteristics'!$C:$C,0))),"",INDEX('Policy Characteristics'!L:L,MATCH($C885,'Policy Characteristics'!$C:$C,0)))</f>
        <v/>
      </c>
    </row>
    <row r="886" spans="1:18" s="2" customFormat="1" x14ac:dyDescent="0.3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Feedstock Shifting</v>
      </c>
      <c r="C886" s="254" t="str">
        <f t="shared" si="41"/>
        <v>Fraction of Feedstock Shifted</v>
      </c>
      <c r="D886" s="6" t="s">
        <v>3056</v>
      </c>
      <c r="E886" s="45" t="s">
        <v>2401</v>
      </c>
      <c r="F886" t="s">
        <v>3020</v>
      </c>
      <c r="G886" s="45" t="s">
        <v>2405</v>
      </c>
      <c r="H886" s="47">
        <v>2483</v>
      </c>
      <c r="I886" s="324" t="s">
        <v>44</v>
      </c>
      <c r="J886" s="255" t="str">
        <f>IF(ISBLANK(INDEX('Policy Characteristics'!D:D,MATCH($C886,'Policy Characteristics'!$C:$C,0))),"",INDEX('Policy Characteristics'!D:D,MATCH($C886,'Policy Characteristics'!$C:$C,0)))</f>
        <v>Feedstock Shifting</v>
      </c>
      <c r="K886" s="254" t="str">
        <f>IF(ISBLANK(INDEX('Policy Characteristics'!E:E,MATCH($C886,'Policy Characteristics'!$C:$C,0))),"",INDEX('Policy Characteristics'!E:E,MATCH($C886,'Policy Characteristics'!$C:$C,0)))</f>
        <v>indst feedstock shifting</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of potential achieved</v>
      </c>
      <c r="P886" s="254"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s="2" customFormat="1" x14ac:dyDescent="0.3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Feedstock Shifting</v>
      </c>
      <c r="C887" s="254" t="str">
        <f t="shared" si="41"/>
        <v>Fraction of Feedstock Shifted</v>
      </c>
      <c r="D887" s="6" t="s">
        <v>3056</v>
      </c>
      <c r="E887" s="45" t="s">
        <v>2402</v>
      </c>
      <c r="F887" t="s">
        <v>3020</v>
      </c>
      <c r="G887" s="45" t="s">
        <v>2406</v>
      </c>
      <c r="H887" s="47">
        <v>2484</v>
      </c>
      <c r="I887" s="324" t="s">
        <v>44</v>
      </c>
      <c r="J887" s="255" t="str">
        <f>IF(ISBLANK(INDEX('Policy Characteristics'!D:D,MATCH($C887,'Policy Characteristics'!$C:$C,0))),"",INDEX('Policy Characteristics'!D:D,MATCH($C887,'Policy Characteristics'!$C:$C,0)))</f>
        <v>Feedstock Shifting</v>
      </c>
      <c r="K887" s="254" t="str">
        <f>IF(ISBLANK(INDEX('Policy Characteristics'!E:E,MATCH($C887,'Policy Characteristics'!$C:$C,0))),"",INDEX('Policy Characteristics'!E:E,MATCH($C887,'Policy Characteristics'!$C:$C,0)))</f>
        <v>indst feedstock shifting</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of potential achieved</v>
      </c>
      <c r="P887" s="254"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s="2" customFormat="1" x14ac:dyDescent="0.3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Feedstock Shifting</v>
      </c>
      <c r="C888" s="254" t="str">
        <f t="shared" si="41"/>
        <v>Fraction of Feedstock Shifted</v>
      </c>
      <c r="D888" s="6" t="s">
        <v>3056</v>
      </c>
      <c r="E888" s="45" t="s">
        <v>2403</v>
      </c>
      <c r="F888" t="s">
        <v>3020</v>
      </c>
      <c r="G888" s="45" t="s">
        <v>2409</v>
      </c>
      <c r="H888" s="47">
        <v>2485</v>
      </c>
      <c r="I888" s="324" t="s">
        <v>44</v>
      </c>
      <c r="J888" s="255" t="str">
        <f>IF(ISBLANK(INDEX('Policy Characteristics'!D:D,MATCH($C888,'Policy Characteristics'!$C:$C,0))),"",INDEX('Policy Characteristics'!D:D,MATCH($C888,'Policy Characteristics'!$C:$C,0)))</f>
        <v>Feedstock Shifting</v>
      </c>
      <c r="K888" s="254" t="str">
        <f>IF(ISBLANK(INDEX('Policy Characteristics'!E:E,MATCH($C888,'Policy Characteristics'!$C:$C,0))),"",INDEX('Policy Characteristics'!E:E,MATCH($C888,'Policy Characteristics'!$C:$C,0)))</f>
        <v>indst feedstock shifting</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of potential achieved</v>
      </c>
      <c r="P888" s="254"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s="2" customFormat="1" x14ac:dyDescent="0.3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Feedstock Shifting</v>
      </c>
      <c r="C889" s="254" t="str">
        <f t="shared" si="41"/>
        <v>Fraction of Feedstock Shifted</v>
      </c>
      <c r="D889" s="6" t="s">
        <v>3056</v>
      </c>
      <c r="E889" s="45" t="s">
        <v>2702</v>
      </c>
      <c r="F889" t="s">
        <v>3020</v>
      </c>
      <c r="G889" s="45" t="s">
        <v>2705</v>
      </c>
      <c r="H889" s="47">
        <v>2486</v>
      </c>
      <c r="I889" s="324" t="s">
        <v>44</v>
      </c>
      <c r="J889" s="255" t="str">
        <f>IF(ISBLANK(INDEX('Policy Characteristics'!D:D,MATCH($C889,'Policy Characteristics'!$C:$C,0))),"",INDEX('Policy Characteristics'!D:D,MATCH($C889,'Policy Characteristics'!$C:$C,0)))</f>
        <v>Feedstock Shifting</v>
      </c>
      <c r="K889" s="254" t="str">
        <f>IF(ISBLANK(INDEX('Policy Characteristics'!E:E,MATCH($C889,'Policy Characteristics'!$C:$C,0))),"",INDEX('Policy Characteristics'!E:E,MATCH($C889,'Policy Characteristics'!$C:$C,0)))</f>
        <v>indst feedstock shifting</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of potential achieved</v>
      </c>
      <c r="P889" s="254"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s="2" customFormat="1" x14ac:dyDescent="0.3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Feedstock Shifting</v>
      </c>
      <c r="C890" s="254" t="str">
        <f t="shared" si="41"/>
        <v>Fraction of Feedstock Shifted</v>
      </c>
      <c r="D890" s="6" t="s">
        <v>3056</v>
      </c>
      <c r="E890" s="45" t="s">
        <v>2703</v>
      </c>
      <c r="F890" t="s">
        <v>3020</v>
      </c>
      <c r="G890" s="45" t="s">
        <v>2707</v>
      </c>
      <c r="H890" s="47">
        <v>2487</v>
      </c>
      <c r="I890" s="324" t="s">
        <v>44</v>
      </c>
      <c r="J890" s="255" t="str">
        <f>IF(ISBLANK(INDEX('Policy Characteristics'!D:D,MATCH($C890,'Policy Characteristics'!$C:$C,0))),"",INDEX('Policy Characteristics'!D:D,MATCH($C890,'Policy Characteristics'!$C:$C,0)))</f>
        <v>Feedstock Shifting</v>
      </c>
      <c r="K890" s="254" t="str">
        <f>IF(ISBLANK(INDEX('Policy Characteristics'!E:E,MATCH($C890,'Policy Characteristics'!$C:$C,0))),"",INDEX('Policy Characteristics'!E:E,MATCH($C890,'Policy Characteristics'!$C:$C,0)))</f>
        <v>indst feedstock shifting</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of potential achieved</v>
      </c>
      <c r="P890" s="254"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s="2" customFormat="1" x14ac:dyDescent="0.3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Feedstock Shifting</v>
      </c>
      <c r="C891" s="254" t="str">
        <f t="shared" si="41"/>
        <v>Fraction of Feedstock Shifted</v>
      </c>
      <c r="D891" s="6" t="s">
        <v>3056</v>
      </c>
      <c r="E891" s="45" t="s">
        <v>2704</v>
      </c>
      <c r="F891" t="s">
        <v>3020</v>
      </c>
      <c r="G891" s="45" t="s">
        <v>2708</v>
      </c>
      <c r="H891" s="47">
        <v>2488</v>
      </c>
      <c r="I891" s="324" t="s">
        <v>44</v>
      </c>
      <c r="J891" s="255" t="str">
        <f>IF(ISBLANK(INDEX('Policy Characteristics'!D:D,MATCH($C891,'Policy Characteristics'!$C:$C,0))),"",INDEX('Policy Characteristics'!D:D,MATCH($C891,'Policy Characteristics'!$C:$C,0)))</f>
        <v>Feedstock Shifting</v>
      </c>
      <c r="K891" s="254" t="str">
        <f>IF(ISBLANK(INDEX('Policy Characteristics'!E:E,MATCH($C891,'Policy Characteristics'!$C:$C,0))),"",INDEX('Policy Characteristics'!E:E,MATCH($C891,'Policy Characteristics'!$C:$C,0)))</f>
        <v>indst feedstock shifting</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of potential achieved</v>
      </c>
      <c r="P891" s="254"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s="2" customFormat="1" x14ac:dyDescent="0.3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Feedstock Shifting</v>
      </c>
      <c r="C892" s="254" t="str">
        <f t="shared" si="41"/>
        <v>Fraction of Feedstock Shifted</v>
      </c>
      <c r="D892" s="6" t="s">
        <v>3056</v>
      </c>
      <c r="E892" s="45" t="s">
        <v>2701</v>
      </c>
      <c r="F892" t="s">
        <v>3020</v>
      </c>
      <c r="G892" s="45" t="s">
        <v>2706</v>
      </c>
      <c r="H892" s="47">
        <v>2489</v>
      </c>
      <c r="I892" s="324" t="s">
        <v>44</v>
      </c>
      <c r="J892" s="255" t="str">
        <f>IF(ISBLANK(INDEX('Policy Characteristics'!D:D,MATCH($C892,'Policy Characteristics'!$C:$C,0))),"",INDEX('Policy Characteristics'!D:D,MATCH($C892,'Policy Characteristics'!$C:$C,0)))</f>
        <v>Feedstock Shifting</v>
      </c>
      <c r="K892" s="254" t="str">
        <f>IF(ISBLANK(INDEX('Policy Characteristics'!E:E,MATCH($C892,'Policy Characteristics'!$C:$C,0))),"",INDEX('Policy Characteristics'!E:E,MATCH($C892,'Policy Characteristics'!$C:$C,0)))</f>
        <v>indst feedstock shifting</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of potential achieved</v>
      </c>
      <c r="P892" s="254"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s="2" customFormat="1" x14ac:dyDescent="0.3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Feedstock Shifting</v>
      </c>
      <c r="C893" s="254" t="str">
        <f t="shared" si="41"/>
        <v>Fraction of Feedstock Shifted</v>
      </c>
      <c r="D893" s="6" t="s">
        <v>3057</v>
      </c>
      <c r="E893" s="45" t="s">
        <v>2398</v>
      </c>
      <c r="F893" t="s">
        <v>3021</v>
      </c>
      <c r="G893" s="45" t="s">
        <v>2404</v>
      </c>
      <c r="H893" s="47">
        <v>2490</v>
      </c>
      <c r="I893" s="324" t="s">
        <v>44</v>
      </c>
      <c r="J893" s="255" t="str">
        <f>IF(ISBLANK(INDEX('Policy Characteristics'!D:D,MATCH($C893,'Policy Characteristics'!$C:$C,0))),"",INDEX('Policy Characteristics'!D:D,MATCH($C893,'Policy Characteristics'!$C:$C,0)))</f>
        <v>Feedstock Shifting</v>
      </c>
      <c r="K893" s="254" t="str">
        <f>IF(ISBLANK(INDEX('Policy Characteristics'!E:E,MATCH($C893,'Policy Characteristics'!$C:$C,0))),"",INDEX('Policy Characteristics'!E:E,MATCH($C893,'Policy Characteristics'!$C:$C,0)))</f>
        <v>indst feedstock shifting</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of potential achieved</v>
      </c>
      <c r="P893" s="254"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s="2" customFormat="1" x14ac:dyDescent="0.3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Feedstock Shifting</v>
      </c>
      <c r="C894" s="254" t="str">
        <f t="shared" si="41"/>
        <v>Fraction of Feedstock Shifted</v>
      </c>
      <c r="D894" s="6" t="s">
        <v>3057</v>
      </c>
      <c r="E894" s="45" t="s">
        <v>2399</v>
      </c>
      <c r="F894" t="s">
        <v>3021</v>
      </c>
      <c r="G894" s="45" t="s">
        <v>2407</v>
      </c>
      <c r="H894" s="47">
        <v>2491</v>
      </c>
      <c r="I894" s="324" t="s">
        <v>44</v>
      </c>
      <c r="J894" s="255" t="str">
        <f>IF(ISBLANK(INDEX('Policy Characteristics'!D:D,MATCH($C894,'Policy Characteristics'!$C:$C,0))),"",INDEX('Policy Characteristics'!D:D,MATCH($C894,'Policy Characteristics'!$C:$C,0)))</f>
        <v>Feedstock Shifting</v>
      </c>
      <c r="K894" s="254" t="str">
        <f>IF(ISBLANK(INDEX('Policy Characteristics'!E:E,MATCH($C894,'Policy Characteristics'!$C:$C,0))),"",INDEX('Policy Characteristics'!E:E,MATCH($C894,'Policy Characteristics'!$C:$C,0)))</f>
        <v>indst feedstock shifting</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potential achieved</v>
      </c>
      <c r="P894" s="254"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54" t="str">
        <f>IF(ISBLANK(INDEX('Policy Characteristics'!K:K,MATCH($C894,'Policy Characteristics'!$C:$C,0))),"",INDEX('Policy Characteristics'!K:K,MATCH($C894,'Policy Characteristics'!$C:$C,0)))</f>
        <v/>
      </c>
      <c r="R894" s="254" t="str">
        <f>IF(ISBLANK(INDEX('Policy Characteristics'!L:L,MATCH($C894,'Policy Characteristics'!$C:$C,0))),"",INDEX('Policy Characteristics'!L:L,MATCH($C894,'Policy Characteristics'!$C:$C,0)))</f>
        <v/>
      </c>
    </row>
    <row r="895" spans="1:18" s="2" customFormat="1" x14ac:dyDescent="0.3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Feedstock Shifting</v>
      </c>
      <c r="C895" s="254" t="str">
        <f t="shared" si="41"/>
        <v>Fraction of Feedstock Shifted</v>
      </c>
      <c r="D895" s="6" t="s">
        <v>3057</v>
      </c>
      <c r="E895" s="45" t="s">
        <v>2400</v>
      </c>
      <c r="F895" t="s">
        <v>3021</v>
      </c>
      <c r="G895" s="45" t="s">
        <v>2408</v>
      </c>
      <c r="H895" s="47">
        <v>2492</v>
      </c>
      <c r="I895" s="324" t="s">
        <v>44</v>
      </c>
      <c r="J895" s="255" t="str">
        <f>IF(ISBLANK(INDEX('Policy Characteristics'!D:D,MATCH($C895,'Policy Characteristics'!$C:$C,0))),"",INDEX('Policy Characteristics'!D:D,MATCH($C895,'Policy Characteristics'!$C:$C,0)))</f>
        <v>Feedstock Shifting</v>
      </c>
      <c r="K895" s="254" t="str">
        <f>IF(ISBLANK(INDEX('Policy Characteristics'!E:E,MATCH($C895,'Policy Characteristics'!$C:$C,0))),"",INDEX('Policy Characteristics'!E:E,MATCH($C895,'Policy Characteristics'!$C:$C,0)))</f>
        <v>indst feedstock shifting</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potential achieved</v>
      </c>
      <c r="P895" s="254"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54" t="str">
        <f>IF(ISBLANK(INDEX('Policy Characteristics'!K:K,MATCH($C895,'Policy Characteristics'!$C:$C,0))),"",INDEX('Policy Characteristics'!K:K,MATCH($C895,'Policy Characteristics'!$C:$C,0)))</f>
        <v/>
      </c>
      <c r="R895" s="254" t="str">
        <f>IF(ISBLANK(INDEX('Policy Characteristics'!L:L,MATCH($C895,'Policy Characteristics'!$C:$C,0))),"",INDEX('Policy Characteristics'!L:L,MATCH($C895,'Policy Characteristics'!$C:$C,0)))</f>
        <v/>
      </c>
    </row>
    <row r="896" spans="1:18" s="2" customFormat="1" x14ac:dyDescent="0.3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Feedstock Shifting</v>
      </c>
      <c r="C896" s="254" t="str">
        <f t="shared" si="41"/>
        <v>Fraction of Feedstock Shifted</v>
      </c>
      <c r="D896" s="6" t="s">
        <v>3057</v>
      </c>
      <c r="E896" s="45" t="s">
        <v>2401</v>
      </c>
      <c r="F896" t="s">
        <v>3021</v>
      </c>
      <c r="G896" s="45" t="s">
        <v>2405</v>
      </c>
      <c r="H896" s="47">
        <v>2493</v>
      </c>
      <c r="I896" s="324" t="s">
        <v>44</v>
      </c>
      <c r="J896" s="255" t="str">
        <f>IF(ISBLANK(INDEX('Policy Characteristics'!D:D,MATCH($C896,'Policy Characteristics'!$C:$C,0))),"",INDEX('Policy Characteristics'!D:D,MATCH($C896,'Policy Characteristics'!$C:$C,0)))</f>
        <v>Feedstock Shifting</v>
      </c>
      <c r="K896" s="254" t="str">
        <f>IF(ISBLANK(INDEX('Policy Characteristics'!E:E,MATCH($C896,'Policy Characteristics'!$C:$C,0))),"",INDEX('Policy Characteristics'!E:E,MATCH($C896,'Policy Characteristics'!$C:$C,0)))</f>
        <v>indst feedstock shifting</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potential achieved</v>
      </c>
      <c r="P896" s="254"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54" t="str">
        <f>IF(ISBLANK(INDEX('Policy Characteristics'!K:K,MATCH($C896,'Policy Characteristics'!$C:$C,0))),"",INDEX('Policy Characteristics'!K:K,MATCH($C896,'Policy Characteristics'!$C:$C,0)))</f>
        <v/>
      </c>
      <c r="R896" s="254" t="str">
        <f>IF(ISBLANK(INDEX('Policy Characteristics'!L:L,MATCH($C896,'Policy Characteristics'!$C:$C,0))),"",INDEX('Policy Characteristics'!L:L,MATCH($C896,'Policy Characteristics'!$C:$C,0)))</f>
        <v/>
      </c>
    </row>
    <row r="897" spans="1:18" s="2" customFormat="1" x14ac:dyDescent="0.3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Feedstock Shifting</v>
      </c>
      <c r="C897" s="254" t="str">
        <f t="shared" si="41"/>
        <v>Fraction of Feedstock Shifted</v>
      </c>
      <c r="D897" s="6" t="s">
        <v>3057</v>
      </c>
      <c r="E897" s="45" t="s">
        <v>2402</v>
      </c>
      <c r="F897" t="s">
        <v>3021</v>
      </c>
      <c r="G897" s="45" t="s">
        <v>2406</v>
      </c>
      <c r="H897" s="47">
        <v>2494</v>
      </c>
      <c r="I897" s="324" t="s">
        <v>44</v>
      </c>
      <c r="J897" s="255" t="str">
        <f>IF(ISBLANK(INDEX('Policy Characteristics'!D:D,MATCH($C897,'Policy Characteristics'!$C:$C,0))),"",INDEX('Policy Characteristics'!D:D,MATCH($C897,'Policy Characteristics'!$C:$C,0)))</f>
        <v>Feedstock Shifting</v>
      </c>
      <c r="K897" s="254" t="str">
        <f>IF(ISBLANK(INDEX('Policy Characteristics'!E:E,MATCH($C897,'Policy Characteristics'!$C:$C,0))),"",INDEX('Policy Characteristics'!E:E,MATCH($C897,'Policy Characteristics'!$C:$C,0)))</f>
        <v>indst feedstock shifting</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potential achieved</v>
      </c>
      <c r="P897" s="254"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54" t="str">
        <f>IF(ISBLANK(INDEX('Policy Characteristics'!K:K,MATCH($C897,'Policy Characteristics'!$C:$C,0))),"",INDEX('Policy Characteristics'!K:K,MATCH($C897,'Policy Characteristics'!$C:$C,0)))</f>
        <v/>
      </c>
      <c r="R897" s="254" t="str">
        <f>IF(ISBLANK(INDEX('Policy Characteristics'!L:L,MATCH($C897,'Policy Characteristics'!$C:$C,0))),"",INDEX('Policy Characteristics'!L:L,MATCH($C897,'Policy Characteristics'!$C:$C,0)))</f>
        <v/>
      </c>
    </row>
    <row r="898" spans="1:18" s="2" customFormat="1" x14ac:dyDescent="0.3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Feedstock Shifting</v>
      </c>
      <c r="C898" s="254" t="str">
        <f t="shared" si="41"/>
        <v>Fraction of Feedstock Shifted</v>
      </c>
      <c r="D898" s="6" t="s">
        <v>3057</v>
      </c>
      <c r="E898" s="45" t="s">
        <v>2403</v>
      </c>
      <c r="F898" t="s">
        <v>3021</v>
      </c>
      <c r="G898" s="45" t="s">
        <v>2409</v>
      </c>
      <c r="H898" s="47">
        <v>2495</v>
      </c>
      <c r="I898" s="324" t="s">
        <v>44</v>
      </c>
      <c r="J898" s="255" t="str">
        <f>IF(ISBLANK(INDEX('Policy Characteristics'!D:D,MATCH($C898,'Policy Characteristics'!$C:$C,0))),"",INDEX('Policy Characteristics'!D:D,MATCH($C898,'Policy Characteristics'!$C:$C,0)))</f>
        <v>Feedstock Shifting</v>
      </c>
      <c r="K898" s="254" t="str">
        <f>IF(ISBLANK(INDEX('Policy Characteristics'!E:E,MATCH($C898,'Policy Characteristics'!$C:$C,0))),"",INDEX('Policy Characteristics'!E:E,MATCH($C898,'Policy Characteristics'!$C:$C,0)))</f>
        <v>indst feedstock shifting</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potential achieved</v>
      </c>
      <c r="P898" s="254"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54" t="str">
        <f>IF(ISBLANK(INDEX('Policy Characteristics'!K:K,MATCH($C898,'Policy Characteristics'!$C:$C,0))),"",INDEX('Policy Characteristics'!K:K,MATCH($C898,'Policy Characteristics'!$C:$C,0)))</f>
        <v/>
      </c>
      <c r="R898" s="254" t="str">
        <f>IF(ISBLANK(INDEX('Policy Characteristics'!L:L,MATCH($C898,'Policy Characteristics'!$C:$C,0))),"",INDEX('Policy Characteristics'!L:L,MATCH($C898,'Policy Characteristics'!$C:$C,0)))</f>
        <v/>
      </c>
    </row>
    <row r="899" spans="1:18" s="2" customFormat="1" x14ac:dyDescent="0.3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Feedstock Shifting</v>
      </c>
      <c r="C899" s="254" t="str">
        <f t="shared" si="41"/>
        <v>Fraction of Feedstock Shifted</v>
      </c>
      <c r="D899" s="6" t="s">
        <v>3057</v>
      </c>
      <c r="E899" s="45" t="s">
        <v>2702</v>
      </c>
      <c r="F899" t="s">
        <v>3021</v>
      </c>
      <c r="G899" s="45" t="s">
        <v>2705</v>
      </c>
      <c r="H899" s="47">
        <v>2496</v>
      </c>
      <c r="I899" s="324" t="s">
        <v>44</v>
      </c>
      <c r="J899" s="255" t="str">
        <f>IF(ISBLANK(INDEX('Policy Characteristics'!D:D,MATCH($C899,'Policy Characteristics'!$C:$C,0))),"",INDEX('Policy Characteristics'!D:D,MATCH($C899,'Policy Characteristics'!$C:$C,0)))</f>
        <v>Feedstock Shifting</v>
      </c>
      <c r="K899" s="254" t="str">
        <f>IF(ISBLANK(INDEX('Policy Characteristics'!E:E,MATCH($C899,'Policy Characteristics'!$C:$C,0))),"",INDEX('Policy Characteristics'!E:E,MATCH($C899,'Policy Characteristics'!$C:$C,0)))</f>
        <v>indst feedstock shifting</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potential achieved</v>
      </c>
      <c r="P899" s="254"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54" t="str">
        <f>IF(ISBLANK(INDEX('Policy Characteristics'!K:K,MATCH($C899,'Policy Characteristics'!$C:$C,0))),"",INDEX('Policy Characteristics'!K:K,MATCH($C899,'Policy Characteristics'!$C:$C,0)))</f>
        <v/>
      </c>
      <c r="R899" s="254" t="str">
        <f>IF(ISBLANK(INDEX('Policy Characteristics'!L:L,MATCH($C899,'Policy Characteristics'!$C:$C,0))),"",INDEX('Policy Characteristics'!L:L,MATCH($C899,'Policy Characteristics'!$C:$C,0)))</f>
        <v/>
      </c>
    </row>
    <row r="900" spans="1:18" s="2" customFormat="1" x14ac:dyDescent="0.3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Feedstock Shifting</v>
      </c>
      <c r="C900" s="254" t="str">
        <f t="shared" si="41"/>
        <v>Fraction of Feedstock Shifted</v>
      </c>
      <c r="D900" s="6" t="s">
        <v>3057</v>
      </c>
      <c r="E900" s="45" t="s">
        <v>2703</v>
      </c>
      <c r="F900" t="s">
        <v>3021</v>
      </c>
      <c r="G900" s="45" t="s">
        <v>2707</v>
      </c>
      <c r="H900" s="47">
        <v>2497</v>
      </c>
      <c r="I900" s="324" t="s">
        <v>44</v>
      </c>
      <c r="J900" s="255" t="str">
        <f>IF(ISBLANK(INDEX('Policy Characteristics'!D:D,MATCH($C900,'Policy Characteristics'!$C:$C,0))),"",INDEX('Policy Characteristics'!D:D,MATCH($C900,'Policy Characteristics'!$C:$C,0)))</f>
        <v>Feedstock Shifting</v>
      </c>
      <c r="K900" s="254" t="str">
        <f>IF(ISBLANK(INDEX('Policy Characteristics'!E:E,MATCH($C900,'Policy Characteristics'!$C:$C,0))),"",INDEX('Policy Characteristics'!E:E,MATCH($C900,'Policy Characteristics'!$C:$C,0)))</f>
        <v>indst feedstock shifting</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potential achieved</v>
      </c>
      <c r="P900" s="254"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54" t="str">
        <f>IF(ISBLANK(INDEX('Policy Characteristics'!K:K,MATCH($C900,'Policy Characteristics'!$C:$C,0))),"",INDEX('Policy Characteristics'!K:K,MATCH($C900,'Policy Characteristics'!$C:$C,0)))</f>
        <v/>
      </c>
      <c r="R900" s="254" t="str">
        <f>IF(ISBLANK(INDEX('Policy Characteristics'!L:L,MATCH($C900,'Policy Characteristics'!$C:$C,0))),"",INDEX('Policy Characteristics'!L:L,MATCH($C900,'Policy Characteristics'!$C:$C,0)))</f>
        <v/>
      </c>
    </row>
    <row r="901" spans="1:18" s="2" customFormat="1" x14ac:dyDescent="0.3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Feedstock Shifting</v>
      </c>
      <c r="C901" s="254" t="str">
        <f t="shared" si="41"/>
        <v>Fraction of Feedstock Shifted</v>
      </c>
      <c r="D901" s="6" t="s">
        <v>3057</v>
      </c>
      <c r="E901" s="45" t="s">
        <v>2704</v>
      </c>
      <c r="F901" t="s">
        <v>3021</v>
      </c>
      <c r="G901" s="45" t="s">
        <v>2708</v>
      </c>
      <c r="H901" s="47">
        <v>2498</v>
      </c>
      <c r="I901" s="324" t="s">
        <v>44</v>
      </c>
      <c r="J901" s="255" t="str">
        <f>IF(ISBLANK(INDEX('Policy Characteristics'!D:D,MATCH($C901,'Policy Characteristics'!$C:$C,0))),"",INDEX('Policy Characteristics'!D:D,MATCH($C901,'Policy Characteristics'!$C:$C,0)))</f>
        <v>Feedstock Shifting</v>
      </c>
      <c r="K901" s="254" t="str">
        <f>IF(ISBLANK(INDEX('Policy Characteristics'!E:E,MATCH($C901,'Policy Characteristics'!$C:$C,0))),"",INDEX('Policy Characteristics'!E:E,MATCH($C901,'Policy Characteristics'!$C:$C,0)))</f>
        <v>indst feedstock shifting</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potential achieved</v>
      </c>
      <c r="P901" s="254"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54" t="str">
        <f>IF(ISBLANK(INDEX('Policy Characteristics'!K:K,MATCH($C901,'Policy Characteristics'!$C:$C,0))),"",INDEX('Policy Characteristics'!K:K,MATCH($C901,'Policy Characteristics'!$C:$C,0)))</f>
        <v/>
      </c>
      <c r="R901" s="254" t="str">
        <f>IF(ISBLANK(INDEX('Policy Characteristics'!L:L,MATCH($C901,'Policy Characteristics'!$C:$C,0))),"",INDEX('Policy Characteristics'!L:L,MATCH($C901,'Policy Characteristics'!$C:$C,0)))</f>
        <v/>
      </c>
    </row>
    <row r="902" spans="1:18" s="2" customFormat="1" x14ac:dyDescent="0.3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Feedstock Shifting</v>
      </c>
      <c r="C902" s="254" t="str">
        <f t="shared" si="41"/>
        <v>Fraction of Feedstock Shifted</v>
      </c>
      <c r="D902" s="6" t="s">
        <v>3057</v>
      </c>
      <c r="E902" s="45" t="s">
        <v>2701</v>
      </c>
      <c r="F902" t="s">
        <v>3021</v>
      </c>
      <c r="G902" s="45" t="s">
        <v>2706</v>
      </c>
      <c r="H902" s="47">
        <v>2499</v>
      </c>
      <c r="I902" s="324" t="s">
        <v>44</v>
      </c>
      <c r="J902" s="255" t="str">
        <f>IF(ISBLANK(INDEX('Policy Characteristics'!D:D,MATCH($C902,'Policy Characteristics'!$C:$C,0))),"",INDEX('Policy Characteristics'!D:D,MATCH($C902,'Policy Characteristics'!$C:$C,0)))</f>
        <v>Feedstock Shifting</v>
      </c>
      <c r="K902" s="254" t="str">
        <f>IF(ISBLANK(INDEX('Policy Characteristics'!E:E,MATCH($C902,'Policy Characteristics'!$C:$C,0))),"",INDEX('Policy Characteristics'!E:E,MATCH($C902,'Policy Characteristics'!$C:$C,0)))</f>
        <v>indst feedstock shifting</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potential achieved</v>
      </c>
      <c r="P902" s="254"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54" t="str">
        <f>IF(ISBLANK(INDEX('Policy Characteristics'!K:K,MATCH($C902,'Policy Characteristics'!$C:$C,0))),"",INDEX('Policy Characteristics'!K:K,MATCH($C902,'Policy Characteristics'!$C:$C,0)))</f>
        <v/>
      </c>
      <c r="R902" s="254" t="str">
        <f>IF(ISBLANK(INDEX('Policy Characteristics'!L:L,MATCH($C902,'Policy Characteristics'!$C:$C,0))),"",INDEX('Policy Characteristics'!L:L,MATCH($C902,'Policy Characteristics'!$C:$C,0)))</f>
        <v/>
      </c>
    </row>
    <row r="903" spans="1:18" s="2" customFormat="1" x14ac:dyDescent="0.3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Feedstock Shifting</v>
      </c>
      <c r="C903" s="254" t="str">
        <f t="shared" si="41"/>
        <v>Fraction of Feedstock Shifted</v>
      </c>
      <c r="D903" s="6" t="s">
        <v>3058</v>
      </c>
      <c r="E903" s="45" t="s">
        <v>2398</v>
      </c>
      <c r="F903" t="s">
        <v>3022</v>
      </c>
      <c r="G903" s="45" t="s">
        <v>2404</v>
      </c>
      <c r="H903" s="47">
        <v>2500</v>
      </c>
      <c r="I903" s="324" t="s">
        <v>44</v>
      </c>
      <c r="J903" s="255" t="str">
        <f>IF(ISBLANK(INDEX('Policy Characteristics'!D:D,MATCH($C903,'Policy Characteristics'!$C:$C,0))),"",INDEX('Policy Characteristics'!D:D,MATCH($C903,'Policy Characteristics'!$C:$C,0)))</f>
        <v>Feedstock Shifting</v>
      </c>
      <c r="K903" s="254" t="str">
        <f>IF(ISBLANK(INDEX('Policy Characteristics'!E:E,MATCH($C903,'Policy Characteristics'!$C:$C,0))),"",INDEX('Policy Characteristics'!E:E,MATCH($C903,'Policy Characteristics'!$C:$C,0)))</f>
        <v>indst feedstock shifting</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potential achieved</v>
      </c>
      <c r="P903" s="254"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54" t="str">
        <f>IF(ISBLANK(INDEX('Policy Characteristics'!K:K,MATCH($C903,'Policy Characteristics'!$C:$C,0))),"",INDEX('Policy Characteristics'!K:K,MATCH($C903,'Policy Characteristics'!$C:$C,0)))</f>
        <v/>
      </c>
      <c r="R903" s="254" t="str">
        <f>IF(ISBLANK(INDEX('Policy Characteristics'!L:L,MATCH($C903,'Policy Characteristics'!$C:$C,0))),"",INDEX('Policy Characteristics'!L:L,MATCH($C903,'Policy Characteristics'!$C:$C,0)))</f>
        <v/>
      </c>
    </row>
    <row r="904" spans="1:18" s="2" customFormat="1" x14ac:dyDescent="0.3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Feedstock Shifting</v>
      </c>
      <c r="C904" s="254" t="str">
        <f t="shared" si="41"/>
        <v>Fraction of Feedstock Shifted</v>
      </c>
      <c r="D904" s="6" t="s">
        <v>3058</v>
      </c>
      <c r="E904" s="45" t="s">
        <v>2399</v>
      </c>
      <c r="F904" t="s">
        <v>3022</v>
      </c>
      <c r="G904" s="45" t="s">
        <v>2407</v>
      </c>
      <c r="H904" s="47">
        <v>2501</v>
      </c>
      <c r="I904" s="324" t="s">
        <v>44</v>
      </c>
      <c r="J904" s="255" t="str">
        <f>IF(ISBLANK(INDEX('Policy Characteristics'!D:D,MATCH($C904,'Policy Characteristics'!$C:$C,0))),"",INDEX('Policy Characteristics'!D:D,MATCH($C904,'Policy Characteristics'!$C:$C,0)))</f>
        <v>Feedstock Shifting</v>
      </c>
      <c r="K904" s="254" t="str">
        <f>IF(ISBLANK(INDEX('Policy Characteristics'!E:E,MATCH($C904,'Policy Characteristics'!$C:$C,0))),"",INDEX('Policy Characteristics'!E:E,MATCH($C904,'Policy Characteristics'!$C:$C,0)))</f>
        <v>indst feedstock shifting</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potential achieved</v>
      </c>
      <c r="P904" s="254"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54" t="str">
        <f>IF(ISBLANK(INDEX('Policy Characteristics'!K:K,MATCH($C904,'Policy Characteristics'!$C:$C,0))),"",INDEX('Policy Characteristics'!K:K,MATCH($C904,'Policy Characteristics'!$C:$C,0)))</f>
        <v/>
      </c>
      <c r="R904" s="254" t="str">
        <f>IF(ISBLANK(INDEX('Policy Characteristics'!L:L,MATCH($C904,'Policy Characteristics'!$C:$C,0))),"",INDEX('Policy Characteristics'!L:L,MATCH($C904,'Policy Characteristics'!$C:$C,0)))</f>
        <v/>
      </c>
    </row>
    <row r="905" spans="1:18" s="2" customFormat="1" x14ac:dyDescent="0.3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Feedstock Shifting</v>
      </c>
      <c r="C905" s="254" t="str">
        <f t="shared" si="41"/>
        <v>Fraction of Feedstock Shifted</v>
      </c>
      <c r="D905" s="6" t="s">
        <v>3058</v>
      </c>
      <c r="E905" s="45" t="s">
        <v>2400</v>
      </c>
      <c r="F905" t="s">
        <v>3022</v>
      </c>
      <c r="G905" s="45" t="s">
        <v>2408</v>
      </c>
      <c r="H905" s="47">
        <v>2502</v>
      </c>
      <c r="I905" s="324" t="s">
        <v>44</v>
      </c>
      <c r="J905" s="255" t="str">
        <f>IF(ISBLANK(INDEX('Policy Characteristics'!D:D,MATCH($C905,'Policy Characteristics'!$C:$C,0))),"",INDEX('Policy Characteristics'!D:D,MATCH($C905,'Policy Characteristics'!$C:$C,0)))</f>
        <v>Feedstock Shifting</v>
      </c>
      <c r="K905" s="254" t="str">
        <f>IF(ISBLANK(INDEX('Policy Characteristics'!E:E,MATCH($C905,'Policy Characteristics'!$C:$C,0))),"",INDEX('Policy Characteristics'!E:E,MATCH($C905,'Policy Characteristics'!$C:$C,0)))</f>
        <v>indst feedstock shifting</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potential achieved</v>
      </c>
      <c r="P905" s="254"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54" t="str">
        <f>IF(ISBLANK(INDEX('Policy Characteristics'!K:K,MATCH($C905,'Policy Characteristics'!$C:$C,0))),"",INDEX('Policy Characteristics'!K:K,MATCH($C905,'Policy Characteristics'!$C:$C,0)))</f>
        <v/>
      </c>
      <c r="R905" s="254" t="str">
        <f>IF(ISBLANK(INDEX('Policy Characteristics'!L:L,MATCH($C905,'Policy Characteristics'!$C:$C,0))),"",INDEX('Policy Characteristics'!L:L,MATCH($C905,'Policy Characteristics'!$C:$C,0)))</f>
        <v/>
      </c>
    </row>
    <row r="906" spans="1:18" s="2" customFormat="1" x14ac:dyDescent="0.3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Feedstock Shifting</v>
      </c>
      <c r="C906" s="254" t="str">
        <f t="shared" si="41"/>
        <v>Fraction of Feedstock Shifted</v>
      </c>
      <c r="D906" s="6" t="s">
        <v>3058</v>
      </c>
      <c r="E906" s="45" t="s">
        <v>2401</v>
      </c>
      <c r="F906" t="s">
        <v>3022</v>
      </c>
      <c r="G906" s="45" t="s">
        <v>2405</v>
      </c>
      <c r="H906" s="47">
        <v>2503</v>
      </c>
      <c r="I906" s="324" t="s">
        <v>44</v>
      </c>
      <c r="J906" s="255" t="str">
        <f>IF(ISBLANK(INDEX('Policy Characteristics'!D:D,MATCH($C906,'Policy Characteristics'!$C:$C,0))),"",INDEX('Policy Characteristics'!D:D,MATCH($C906,'Policy Characteristics'!$C:$C,0)))</f>
        <v>Feedstock Shifting</v>
      </c>
      <c r="K906" s="254" t="str">
        <f>IF(ISBLANK(INDEX('Policy Characteristics'!E:E,MATCH($C906,'Policy Characteristics'!$C:$C,0))),"",INDEX('Policy Characteristics'!E:E,MATCH($C906,'Policy Characteristics'!$C:$C,0)))</f>
        <v>indst feedstock shifting</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potential achieved</v>
      </c>
      <c r="P906" s="254"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54" t="str">
        <f>IF(ISBLANK(INDEX('Policy Characteristics'!K:K,MATCH($C906,'Policy Characteristics'!$C:$C,0))),"",INDEX('Policy Characteristics'!K:K,MATCH($C906,'Policy Characteristics'!$C:$C,0)))</f>
        <v/>
      </c>
      <c r="R906" s="254" t="str">
        <f>IF(ISBLANK(INDEX('Policy Characteristics'!L:L,MATCH($C906,'Policy Characteristics'!$C:$C,0))),"",INDEX('Policy Characteristics'!L:L,MATCH($C906,'Policy Characteristics'!$C:$C,0)))</f>
        <v/>
      </c>
    </row>
    <row r="907" spans="1:18" s="2" customFormat="1" x14ac:dyDescent="0.3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Feedstock Shifting</v>
      </c>
      <c r="C907" s="254" t="str">
        <f t="shared" si="41"/>
        <v>Fraction of Feedstock Shifted</v>
      </c>
      <c r="D907" s="6" t="s">
        <v>3058</v>
      </c>
      <c r="E907" s="45" t="s">
        <v>2402</v>
      </c>
      <c r="F907" t="s">
        <v>3022</v>
      </c>
      <c r="G907" s="45" t="s">
        <v>2406</v>
      </c>
      <c r="H907" s="47">
        <v>2504</v>
      </c>
      <c r="I907" s="324" t="s">
        <v>44</v>
      </c>
      <c r="J907" s="255" t="str">
        <f>IF(ISBLANK(INDEX('Policy Characteristics'!D:D,MATCH($C907,'Policy Characteristics'!$C:$C,0))),"",INDEX('Policy Characteristics'!D:D,MATCH($C907,'Policy Characteristics'!$C:$C,0)))</f>
        <v>Feedstock Shifting</v>
      </c>
      <c r="K907" s="254" t="str">
        <f>IF(ISBLANK(INDEX('Policy Characteristics'!E:E,MATCH($C907,'Policy Characteristics'!$C:$C,0))),"",INDEX('Policy Characteristics'!E:E,MATCH($C907,'Policy Characteristics'!$C:$C,0)))</f>
        <v>indst feedstock shifting</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potential achieved</v>
      </c>
      <c r="P907" s="254"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54" t="str">
        <f>IF(ISBLANK(INDEX('Policy Characteristics'!K:K,MATCH($C907,'Policy Characteristics'!$C:$C,0))),"",INDEX('Policy Characteristics'!K:K,MATCH($C907,'Policy Characteristics'!$C:$C,0)))</f>
        <v/>
      </c>
      <c r="R907" s="254" t="str">
        <f>IF(ISBLANK(INDEX('Policy Characteristics'!L:L,MATCH($C907,'Policy Characteristics'!$C:$C,0))),"",INDEX('Policy Characteristics'!L:L,MATCH($C907,'Policy Characteristics'!$C:$C,0)))</f>
        <v/>
      </c>
    </row>
    <row r="908" spans="1:18" s="2" customFormat="1" x14ac:dyDescent="0.3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Feedstock Shifting</v>
      </c>
      <c r="C908" s="254" t="str">
        <f t="shared" si="41"/>
        <v>Fraction of Feedstock Shifted</v>
      </c>
      <c r="D908" s="6" t="s">
        <v>3058</v>
      </c>
      <c r="E908" s="45" t="s">
        <v>2403</v>
      </c>
      <c r="F908" t="s">
        <v>3022</v>
      </c>
      <c r="G908" s="45" t="s">
        <v>2409</v>
      </c>
      <c r="H908" s="47">
        <v>2505</v>
      </c>
      <c r="I908" s="324" t="s">
        <v>44</v>
      </c>
      <c r="J908" s="255" t="str">
        <f>IF(ISBLANK(INDEX('Policy Characteristics'!D:D,MATCH($C908,'Policy Characteristics'!$C:$C,0))),"",INDEX('Policy Characteristics'!D:D,MATCH($C908,'Policy Characteristics'!$C:$C,0)))</f>
        <v>Feedstock Shifting</v>
      </c>
      <c r="K908" s="254" t="str">
        <f>IF(ISBLANK(INDEX('Policy Characteristics'!E:E,MATCH($C908,'Policy Characteristics'!$C:$C,0))),"",INDEX('Policy Characteristics'!E:E,MATCH($C908,'Policy Characteristics'!$C:$C,0)))</f>
        <v>indst feedstock shifting</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potential achieved</v>
      </c>
      <c r="P908" s="254"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54" t="str">
        <f>IF(ISBLANK(INDEX('Policy Characteristics'!K:K,MATCH($C908,'Policy Characteristics'!$C:$C,0))),"",INDEX('Policy Characteristics'!K:K,MATCH($C908,'Policy Characteristics'!$C:$C,0)))</f>
        <v/>
      </c>
      <c r="R908" s="254" t="str">
        <f>IF(ISBLANK(INDEX('Policy Characteristics'!L:L,MATCH($C908,'Policy Characteristics'!$C:$C,0))),"",INDEX('Policy Characteristics'!L:L,MATCH($C908,'Policy Characteristics'!$C:$C,0)))</f>
        <v/>
      </c>
    </row>
    <row r="909" spans="1:18" s="2" customFormat="1" x14ac:dyDescent="0.3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Feedstock Shifting</v>
      </c>
      <c r="C909" s="254" t="str">
        <f t="shared" si="41"/>
        <v>Fraction of Feedstock Shifted</v>
      </c>
      <c r="D909" s="6" t="s">
        <v>3058</v>
      </c>
      <c r="E909" s="45" t="s">
        <v>2702</v>
      </c>
      <c r="F909" t="s">
        <v>3022</v>
      </c>
      <c r="G909" s="45" t="s">
        <v>2705</v>
      </c>
      <c r="H909" s="47">
        <v>2506</v>
      </c>
      <c r="I909" s="324" t="s">
        <v>44</v>
      </c>
      <c r="J909" s="255" t="str">
        <f>IF(ISBLANK(INDEX('Policy Characteristics'!D:D,MATCH($C909,'Policy Characteristics'!$C:$C,0))),"",INDEX('Policy Characteristics'!D:D,MATCH($C909,'Policy Characteristics'!$C:$C,0)))</f>
        <v>Feedstock Shifting</v>
      </c>
      <c r="K909" s="254" t="str">
        <f>IF(ISBLANK(INDEX('Policy Characteristics'!E:E,MATCH($C909,'Policy Characteristics'!$C:$C,0))),"",INDEX('Policy Characteristics'!E:E,MATCH($C909,'Policy Characteristics'!$C:$C,0)))</f>
        <v>indst feedstock shifting</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potential achieved</v>
      </c>
      <c r="P909" s="254"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54" t="str">
        <f>IF(ISBLANK(INDEX('Policy Characteristics'!K:K,MATCH($C909,'Policy Characteristics'!$C:$C,0))),"",INDEX('Policy Characteristics'!K:K,MATCH($C909,'Policy Characteristics'!$C:$C,0)))</f>
        <v/>
      </c>
      <c r="R909" s="254" t="str">
        <f>IF(ISBLANK(INDEX('Policy Characteristics'!L:L,MATCH($C909,'Policy Characteristics'!$C:$C,0))),"",INDEX('Policy Characteristics'!L:L,MATCH($C909,'Policy Characteristics'!$C:$C,0)))</f>
        <v/>
      </c>
    </row>
    <row r="910" spans="1:18" s="2" customFormat="1" x14ac:dyDescent="0.3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Feedstock Shifting</v>
      </c>
      <c r="C910" s="254" t="str">
        <f t="shared" si="41"/>
        <v>Fraction of Feedstock Shifted</v>
      </c>
      <c r="D910" s="6" t="s">
        <v>3058</v>
      </c>
      <c r="E910" s="45" t="s">
        <v>2703</v>
      </c>
      <c r="F910" t="s">
        <v>3022</v>
      </c>
      <c r="G910" s="45" t="s">
        <v>2707</v>
      </c>
      <c r="H910" s="47">
        <v>2507</v>
      </c>
      <c r="I910" s="324" t="s">
        <v>44</v>
      </c>
      <c r="J910" s="255" t="str">
        <f>IF(ISBLANK(INDEX('Policy Characteristics'!D:D,MATCH($C910,'Policy Characteristics'!$C:$C,0))),"",INDEX('Policy Characteristics'!D:D,MATCH($C910,'Policy Characteristics'!$C:$C,0)))</f>
        <v>Feedstock Shifting</v>
      </c>
      <c r="K910" s="254" t="str">
        <f>IF(ISBLANK(INDEX('Policy Characteristics'!E:E,MATCH($C910,'Policy Characteristics'!$C:$C,0))),"",INDEX('Policy Characteristics'!E:E,MATCH($C910,'Policy Characteristics'!$C:$C,0)))</f>
        <v>indst feedstock shifting</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potential achieved</v>
      </c>
      <c r="P910" s="254"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54" t="str">
        <f>IF(ISBLANK(INDEX('Policy Characteristics'!K:K,MATCH($C910,'Policy Characteristics'!$C:$C,0))),"",INDEX('Policy Characteristics'!K:K,MATCH($C910,'Policy Characteristics'!$C:$C,0)))</f>
        <v/>
      </c>
      <c r="R910" s="254" t="str">
        <f>IF(ISBLANK(INDEX('Policy Characteristics'!L:L,MATCH($C910,'Policy Characteristics'!$C:$C,0))),"",INDEX('Policy Characteristics'!L:L,MATCH($C910,'Policy Characteristics'!$C:$C,0)))</f>
        <v/>
      </c>
    </row>
    <row r="911" spans="1:18" s="2" customFormat="1" x14ac:dyDescent="0.3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Feedstock Shifting</v>
      </c>
      <c r="C911" s="254" t="str">
        <f t="shared" si="41"/>
        <v>Fraction of Feedstock Shifted</v>
      </c>
      <c r="D911" s="6" t="s">
        <v>3058</v>
      </c>
      <c r="E911" s="45" t="s">
        <v>2704</v>
      </c>
      <c r="F911" t="s">
        <v>3022</v>
      </c>
      <c r="G911" s="45" t="s">
        <v>2708</v>
      </c>
      <c r="H911" s="47">
        <v>2508</v>
      </c>
      <c r="I911" s="324" t="s">
        <v>44</v>
      </c>
      <c r="J911" s="255" t="str">
        <f>IF(ISBLANK(INDEX('Policy Characteristics'!D:D,MATCH($C911,'Policy Characteristics'!$C:$C,0))),"",INDEX('Policy Characteristics'!D:D,MATCH($C911,'Policy Characteristics'!$C:$C,0)))</f>
        <v>Feedstock Shifting</v>
      </c>
      <c r="K911" s="254" t="str">
        <f>IF(ISBLANK(INDEX('Policy Characteristics'!E:E,MATCH($C911,'Policy Characteristics'!$C:$C,0))),"",INDEX('Policy Characteristics'!E:E,MATCH($C911,'Policy Characteristics'!$C:$C,0)))</f>
        <v>indst feedstock shifting</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potential achieved</v>
      </c>
      <c r="P911" s="254"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s="2" customFormat="1" x14ac:dyDescent="0.3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Feedstock Shifting</v>
      </c>
      <c r="C912" s="254" t="str">
        <f t="shared" si="41"/>
        <v>Fraction of Feedstock Shifted</v>
      </c>
      <c r="D912" s="6" t="s">
        <v>3058</v>
      </c>
      <c r="E912" s="45" t="s">
        <v>2701</v>
      </c>
      <c r="F912" t="s">
        <v>3022</v>
      </c>
      <c r="G912" s="45" t="s">
        <v>2706</v>
      </c>
      <c r="H912" s="47">
        <v>2509</v>
      </c>
      <c r="I912" s="324" t="s">
        <v>44</v>
      </c>
      <c r="J912" s="255" t="str">
        <f>IF(ISBLANK(INDEX('Policy Characteristics'!D:D,MATCH($C912,'Policy Characteristics'!$C:$C,0))),"",INDEX('Policy Characteristics'!D:D,MATCH($C912,'Policy Characteristics'!$C:$C,0)))</f>
        <v>Feedstock Shifting</v>
      </c>
      <c r="K912" s="254" t="str">
        <f>IF(ISBLANK(INDEX('Policy Characteristics'!E:E,MATCH($C912,'Policy Characteristics'!$C:$C,0))),"",INDEX('Policy Characteristics'!E:E,MATCH($C912,'Policy Characteristics'!$C:$C,0)))</f>
        <v>indst feedstock shifting</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potential achieved</v>
      </c>
      <c r="P912" s="254"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s="2" customFormat="1" x14ac:dyDescent="0.3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Feedstock Shifting</v>
      </c>
      <c r="C913" s="254" t="str">
        <f t="shared" si="41"/>
        <v>Fraction of Feedstock Shifted</v>
      </c>
      <c r="D913" s="6" t="s">
        <v>3059</v>
      </c>
      <c r="E913" s="45" t="s">
        <v>2398</v>
      </c>
      <c r="F913" t="s">
        <v>3023</v>
      </c>
      <c r="G913" s="45" t="s">
        <v>2404</v>
      </c>
      <c r="H913" s="47">
        <v>2510</v>
      </c>
      <c r="I913" s="324" t="s">
        <v>44</v>
      </c>
      <c r="J913" s="255" t="str">
        <f>IF(ISBLANK(INDEX('Policy Characteristics'!D:D,MATCH($C913,'Policy Characteristics'!$C:$C,0))),"",INDEX('Policy Characteristics'!D:D,MATCH($C913,'Policy Characteristics'!$C:$C,0)))</f>
        <v>Feedstock Shifting</v>
      </c>
      <c r="K913" s="254" t="str">
        <f>IF(ISBLANK(INDEX('Policy Characteristics'!E:E,MATCH($C913,'Policy Characteristics'!$C:$C,0))),"",INDEX('Policy Characteristics'!E:E,MATCH($C913,'Policy Characteristics'!$C:$C,0)))</f>
        <v>indst feedstock shifting</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potential achieved</v>
      </c>
      <c r="P913" s="254"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s="2" customFormat="1" x14ac:dyDescent="0.3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Feedstock Shifting</v>
      </c>
      <c r="C914" s="254" t="str">
        <f t="shared" si="41"/>
        <v>Fraction of Feedstock Shifted</v>
      </c>
      <c r="D914" s="6" t="s">
        <v>3059</v>
      </c>
      <c r="E914" s="45" t="s">
        <v>2399</v>
      </c>
      <c r="F914" t="s">
        <v>3023</v>
      </c>
      <c r="G914" s="45" t="s">
        <v>2407</v>
      </c>
      <c r="H914" s="47">
        <v>2511</v>
      </c>
      <c r="I914" s="324" t="s">
        <v>44</v>
      </c>
      <c r="J914" s="255" t="str">
        <f>IF(ISBLANK(INDEX('Policy Characteristics'!D:D,MATCH($C914,'Policy Characteristics'!$C:$C,0))),"",INDEX('Policy Characteristics'!D:D,MATCH($C914,'Policy Characteristics'!$C:$C,0)))</f>
        <v>Feedstock Shifting</v>
      </c>
      <c r="K914" s="254" t="str">
        <f>IF(ISBLANK(INDEX('Policy Characteristics'!E:E,MATCH($C914,'Policy Characteristics'!$C:$C,0))),"",INDEX('Policy Characteristics'!E:E,MATCH($C914,'Policy Characteristics'!$C:$C,0)))</f>
        <v>indst feedstock shifting</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potential achieved</v>
      </c>
      <c r="P914" s="254"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s="2" customFormat="1" x14ac:dyDescent="0.3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Feedstock Shifting</v>
      </c>
      <c r="C915" s="254" t="str">
        <f t="shared" si="41"/>
        <v>Fraction of Feedstock Shifted</v>
      </c>
      <c r="D915" s="6" t="s">
        <v>3059</v>
      </c>
      <c r="E915" s="45" t="s">
        <v>2400</v>
      </c>
      <c r="F915" t="s">
        <v>3023</v>
      </c>
      <c r="G915" s="45" t="s">
        <v>2408</v>
      </c>
      <c r="H915" s="47">
        <v>2512</v>
      </c>
      <c r="I915" s="324" t="s">
        <v>44</v>
      </c>
      <c r="J915" s="255" t="str">
        <f>IF(ISBLANK(INDEX('Policy Characteristics'!D:D,MATCH($C915,'Policy Characteristics'!$C:$C,0))),"",INDEX('Policy Characteristics'!D:D,MATCH($C915,'Policy Characteristics'!$C:$C,0)))</f>
        <v>Feedstock Shifting</v>
      </c>
      <c r="K915" s="254" t="str">
        <f>IF(ISBLANK(INDEX('Policy Characteristics'!E:E,MATCH($C915,'Policy Characteristics'!$C:$C,0))),"",INDEX('Policy Characteristics'!E:E,MATCH($C915,'Policy Characteristics'!$C:$C,0)))</f>
        <v>indst feedstock shifting</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potential achieved</v>
      </c>
      <c r="P915" s="254"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s="2" customFormat="1" x14ac:dyDescent="0.3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Feedstock Shifting</v>
      </c>
      <c r="C916" s="254" t="str">
        <f t="shared" si="41"/>
        <v>Fraction of Feedstock Shifted</v>
      </c>
      <c r="D916" s="6" t="s">
        <v>3059</v>
      </c>
      <c r="E916" s="45" t="s">
        <v>2401</v>
      </c>
      <c r="F916" t="s">
        <v>3023</v>
      </c>
      <c r="G916" s="45" t="s">
        <v>2405</v>
      </c>
      <c r="H916" s="47">
        <v>2513</v>
      </c>
      <c r="I916" s="324" t="s">
        <v>44</v>
      </c>
      <c r="J916" s="255" t="str">
        <f>IF(ISBLANK(INDEX('Policy Characteristics'!D:D,MATCH($C916,'Policy Characteristics'!$C:$C,0))),"",INDEX('Policy Characteristics'!D:D,MATCH($C916,'Policy Characteristics'!$C:$C,0)))</f>
        <v>Feedstock Shifting</v>
      </c>
      <c r="K916" s="254" t="str">
        <f>IF(ISBLANK(INDEX('Policy Characteristics'!E:E,MATCH($C916,'Policy Characteristics'!$C:$C,0))),"",INDEX('Policy Characteristics'!E:E,MATCH($C916,'Policy Characteristics'!$C:$C,0)))</f>
        <v>indst feedstock shifting</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potential achieved</v>
      </c>
      <c r="P916" s="254"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s="2" customFormat="1" x14ac:dyDescent="0.3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Feedstock Shifting</v>
      </c>
      <c r="C917" s="254" t="str">
        <f t="shared" si="41"/>
        <v>Fraction of Feedstock Shifted</v>
      </c>
      <c r="D917" s="6" t="s">
        <v>3059</v>
      </c>
      <c r="E917" s="45" t="s">
        <v>2402</v>
      </c>
      <c r="F917" t="s">
        <v>3023</v>
      </c>
      <c r="G917" s="45" t="s">
        <v>2406</v>
      </c>
      <c r="H917" s="47">
        <v>2514</v>
      </c>
      <c r="I917" s="324" t="s">
        <v>44</v>
      </c>
      <c r="J917" s="255" t="str">
        <f>IF(ISBLANK(INDEX('Policy Characteristics'!D:D,MATCH($C917,'Policy Characteristics'!$C:$C,0))),"",INDEX('Policy Characteristics'!D:D,MATCH($C917,'Policy Characteristics'!$C:$C,0)))</f>
        <v>Feedstock Shifting</v>
      </c>
      <c r="K917" s="254" t="str">
        <f>IF(ISBLANK(INDEX('Policy Characteristics'!E:E,MATCH($C917,'Policy Characteristics'!$C:$C,0))),"",INDEX('Policy Characteristics'!E:E,MATCH($C917,'Policy Characteristics'!$C:$C,0)))</f>
        <v>indst feedstock shifting</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potential achieved</v>
      </c>
      <c r="P917" s="254"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s="2" customFormat="1" x14ac:dyDescent="0.3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Feedstock Shifting</v>
      </c>
      <c r="C918" s="254" t="str">
        <f t="shared" si="41"/>
        <v>Fraction of Feedstock Shifted</v>
      </c>
      <c r="D918" s="6" t="s">
        <v>3059</v>
      </c>
      <c r="E918" s="45" t="s">
        <v>2403</v>
      </c>
      <c r="F918" t="s">
        <v>3023</v>
      </c>
      <c r="G918" s="45" t="s">
        <v>2409</v>
      </c>
      <c r="H918" s="47">
        <v>2515</v>
      </c>
      <c r="I918" s="324" t="s">
        <v>44</v>
      </c>
      <c r="J918" s="255" t="str">
        <f>IF(ISBLANK(INDEX('Policy Characteristics'!D:D,MATCH($C918,'Policy Characteristics'!$C:$C,0))),"",INDEX('Policy Characteristics'!D:D,MATCH($C918,'Policy Characteristics'!$C:$C,0)))</f>
        <v>Feedstock Shifting</v>
      </c>
      <c r="K918" s="254" t="str">
        <f>IF(ISBLANK(INDEX('Policy Characteristics'!E:E,MATCH($C918,'Policy Characteristics'!$C:$C,0))),"",INDEX('Policy Characteristics'!E:E,MATCH($C918,'Policy Characteristics'!$C:$C,0)))</f>
        <v>indst feedstock shifting</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potential achieved</v>
      </c>
      <c r="P918" s="254"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s="2" customFormat="1" x14ac:dyDescent="0.3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Feedstock Shifting</v>
      </c>
      <c r="C919" s="254" t="str">
        <f t="shared" si="41"/>
        <v>Fraction of Feedstock Shifted</v>
      </c>
      <c r="D919" s="6" t="s">
        <v>3059</v>
      </c>
      <c r="E919" s="45" t="s">
        <v>2702</v>
      </c>
      <c r="F919" t="s">
        <v>3023</v>
      </c>
      <c r="G919" s="45" t="s">
        <v>2705</v>
      </c>
      <c r="H919" s="47">
        <v>2516</v>
      </c>
      <c r="I919" s="324" t="s">
        <v>44</v>
      </c>
      <c r="J919" s="255" t="str">
        <f>IF(ISBLANK(INDEX('Policy Characteristics'!D:D,MATCH($C919,'Policy Characteristics'!$C:$C,0))),"",INDEX('Policy Characteristics'!D:D,MATCH($C919,'Policy Characteristics'!$C:$C,0)))</f>
        <v>Feedstock Shifting</v>
      </c>
      <c r="K919" s="254" t="str">
        <f>IF(ISBLANK(INDEX('Policy Characteristics'!E:E,MATCH($C919,'Policy Characteristics'!$C:$C,0))),"",INDEX('Policy Characteristics'!E:E,MATCH($C919,'Policy Characteristics'!$C:$C,0)))</f>
        <v>indst feedstock shifting</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potential achieved</v>
      </c>
      <c r="P919" s="254"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54" t="str">
        <f>IF(ISBLANK(INDEX('Policy Characteristics'!K:K,MATCH($C919,'Policy Characteristics'!$C:$C,0))),"",INDEX('Policy Characteristics'!K:K,MATCH($C919,'Policy Characteristics'!$C:$C,0)))</f>
        <v/>
      </c>
      <c r="R919" s="254" t="str">
        <f>IF(ISBLANK(INDEX('Policy Characteristics'!L:L,MATCH($C919,'Policy Characteristics'!$C:$C,0))),"",INDEX('Policy Characteristics'!L:L,MATCH($C919,'Policy Characteristics'!$C:$C,0)))</f>
        <v/>
      </c>
    </row>
    <row r="920" spans="1:18" s="2" customFormat="1" x14ac:dyDescent="0.3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Feedstock Shifting</v>
      </c>
      <c r="C920" s="254" t="str">
        <f t="shared" si="41"/>
        <v>Fraction of Feedstock Shifted</v>
      </c>
      <c r="D920" s="6" t="s">
        <v>3059</v>
      </c>
      <c r="E920" s="45" t="s">
        <v>2703</v>
      </c>
      <c r="F920" t="s">
        <v>3023</v>
      </c>
      <c r="G920" s="45" t="s">
        <v>2707</v>
      </c>
      <c r="H920" s="47">
        <v>2517</v>
      </c>
      <c r="I920" s="324" t="s">
        <v>44</v>
      </c>
      <c r="J920" s="255" t="str">
        <f>IF(ISBLANK(INDEX('Policy Characteristics'!D:D,MATCH($C920,'Policy Characteristics'!$C:$C,0))),"",INDEX('Policy Characteristics'!D:D,MATCH($C920,'Policy Characteristics'!$C:$C,0)))</f>
        <v>Feedstock Shifting</v>
      </c>
      <c r="K920" s="254" t="str">
        <f>IF(ISBLANK(INDEX('Policy Characteristics'!E:E,MATCH($C920,'Policy Characteristics'!$C:$C,0))),"",INDEX('Policy Characteristics'!E:E,MATCH($C920,'Policy Characteristics'!$C:$C,0)))</f>
        <v>indst feedstock shifting</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potential achieved</v>
      </c>
      <c r="P920" s="254"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54" t="str">
        <f>IF(ISBLANK(INDEX('Policy Characteristics'!K:K,MATCH($C920,'Policy Characteristics'!$C:$C,0))),"",INDEX('Policy Characteristics'!K:K,MATCH($C920,'Policy Characteristics'!$C:$C,0)))</f>
        <v/>
      </c>
      <c r="R920" s="254" t="str">
        <f>IF(ISBLANK(INDEX('Policy Characteristics'!L:L,MATCH($C920,'Policy Characteristics'!$C:$C,0))),"",INDEX('Policy Characteristics'!L:L,MATCH($C920,'Policy Characteristics'!$C:$C,0)))</f>
        <v/>
      </c>
    </row>
    <row r="921" spans="1:18" s="2" customFormat="1" x14ac:dyDescent="0.3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Feedstock Shifting</v>
      </c>
      <c r="C921" s="254" t="str">
        <f t="shared" si="41"/>
        <v>Fraction of Feedstock Shifted</v>
      </c>
      <c r="D921" s="6" t="s">
        <v>3059</v>
      </c>
      <c r="E921" s="45" t="s">
        <v>2704</v>
      </c>
      <c r="F921" t="s">
        <v>3023</v>
      </c>
      <c r="G921" s="45" t="s">
        <v>2708</v>
      </c>
      <c r="H921" s="47">
        <v>2518</v>
      </c>
      <c r="I921" s="324" t="s">
        <v>44</v>
      </c>
      <c r="J921" s="255" t="str">
        <f>IF(ISBLANK(INDEX('Policy Characteristics'!D:D,MATCH($C921,'Policy Characteristics'!$C:$C,0))),"",INDEX('Policy Characteristics'!D:D,MATCH($C921,'Policy Characteristics'!$C:$C,0)))</f>
        <v>Feedstock Shifting</v>
      </c>
      <c r="K921" s="254" t="str">
        <f>IF(ISBLANK(INDEX('Policy Characteristics'!E:E,MATCH($C921,'Policy Characteristics'!$C:$C,0))),"",INDEX('Policy Characteristics'!E:E,MATCH($C921,'Policy Characteristics'!$C:$C,0)))</f>
        <v>indst feedstock shifting</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potential achieved</v>
      </c>
      <c r="P921" s="254"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54" t="str">
        <f>IF(ISBLANK(INDEX('Policy Characteristics'!K:K,MATCH($C921,'Policy Characteristics'!$C:$C,0))),"",INDEX('Policy Characteristics'!K:K,MATCH($C921,'Policy Characteristics'!$C:$C,0)))</f>
        <v/>
      </c>
      <c r="R921" s="254" t="str">
        <f>IF(ISBLANK(INDEX('Policy Characteristics'!L:L,MATCH($C921,'Policy Characteristics'!$C:$C,0))),"",INDEX('Policy Characteristics'!L:L,MATCH($C921,'Policy Characteristics'!$C:$C,0)))</f>
        <v/>
      </c>
    </row>
    <row r="922" spans="1:18" s="2" customFormat="1" x14ac:dyDescent="0.3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Feedstock Shifting</v>
      </c>
      <c r="C922" s="254" t="str">
        <f t="shared" si="41"/>
        <v>Fraction of Feedstock Shifted</v>
      </c>
      <c r="D922" s="6" t="s">
        <v>3059</v>
      </c>
      <c r="E922" s="45" t="s">
        <v>2701</v>
      </c>
      <c r="F922" t="s">
        <v>3023</v>
      </c>
      <c r="G922" s="45" t="s">
        <v>2706</v>
      </c>
      <c r="H922" s="47">
        <v>2519</v>
      </c>
      <c r="I922" s="324" t="s">
        <v>44</v>
      </c>
      <c r="J922" s="255" t="str">
        <f>IF(ISBLANK(INDEX('Policy Characteristics'!D:D,MATCH($C922,'Policy Characteristics'!$C:$C,0))),"",INDEX('Policy Characteristics'!D:D,MATCH($C922,'Policy Characteristics'!$C:$C,0)))</f>
        <v>Feedstock Shifting</v>
      </c>
      <c r="K922" s="254" t="str">
        <f>IF(ISBLANK(INDEX('Policy Characteristics'!E:E,MATCH($C922,'Policy Characteristics'!$C:$C,0))),"",INDEX('Policy Characteristics'!E:E,MATCH($C922,'Policy Characteristics'!$C:$C,0)))</f>
        <v>indst feedstock shifting</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potential achieved</v>
      </c>
      <c r="P922" s="254"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54" t="str">
        <f>IF(ISBLANK(INDEX('Policy Characteristics'!K:K,MATCH($C922,'Policy Characteristics'!$C:$C,0))),"",INDEX('Policy Characteristics'!K:K,MATCH($C922,'Policy Characteristics'!$C:$C,0)))</f>
        <v/>
      </c>
      <c r="R922" s="254" t="str">
        <f>IF(ISBLANK(INDEX('Policy Characteristics'!L:L,MATCH($C922,'Policy Characteristics'!$C:$C,0))),"",INDEX('Policy Characteristics'!L:L,MATCH($C922,'Policy Characteristics'!$C:$C,0)))</f>
        <v/>
      </c>
    </row>
    <row r="923" spans="1:18" s="2" customFormat="1" x14ac:dyDescent="0.3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Feedstock Shifting</v>
      </c>
      <c r="C923" s="254" t="str">
        <f t="shared" si="41"/>
        <v>Fraction of Feedstock Shifted</v>
      </c>
      <c r="D923" s="6" t="s">
        <v>3060</v>
      </c>
      <c r="E923" s="45" t="s">
        <v>2398</v>
      </c>
      <c r="F923" t="s">
        <v>3024</v>
      </c>
      <c r="G923" s="45" t="s">
        <v>2404</v>
      </c>
      <c r="H923" s="47">
        <v>2520</v>
      </c>
      <c r="I923" s="324" t="s">
        <v>44</v>
      </c>
      <c r="J923" s="255" t="str">
        <f>IF(ISBLANK(INDEX('Policy Characteristics'!D:D,MATCH($C923,'Policy Characteristics'!$C:$C,0))),"",INDEX('Policy Characteristics'!D:D,MATCH($C923,'Policy Characteristics'!$C:$C,0)))</f>
        <v>Feedstock Shifting</v>
      </c>
      <c r="K923" s="254" t="str">
        <f>IF(ISBLANK(INDEX('Policy Characteristics'!E:E,MATCH($C923,'Policy Characteristics'!$C:$C,0))),"",INDEX('Policy Characteristics'!E:E,MATCH($C923,'Policy Characteristics'!$C:$C,0)))</f>
        <v>indst feedstock shifting</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potential achieved</v>
      </c>
      <c r="P923" s="254"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54" t="str">
        <f>IF(ISBLANK(INDEX('Policy Characteristics'!K:K,MATCH($C923,'Policy Characteristics'!$C:$C,0))),"",INDEX('Policy Characteristics'!K:K,MATCH($C923,'Policy Characteristics'!$C:$C,0)))</f>
        <v/>
      </c>
      <c r="R923" s="254" t="str">
        <f>IF(ISBLANK(INDEX('Policy Characteristics'!L:L,MATCH($C923,'Policy Characteristics'!$C:$C,0))),"",INDEX('Policy Characteristics'!L:L,MATCH($C923,'Policy Characteristics'!$C:$C,0)))</f>
        <v/>
      </c>
    </row>
    <row r="924" spans="1:18" s="2" customFormat="1" x14ac:dyDescent="0.3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Feedstock Shifting</v>
      </c>
      <c r="C924" s="254" t="str">
        <f t="shared" si="41"/>
        <v>Fraction of Feedstock Shifted</v>
      </c>
      <c r="D924" s="6" t="s">
        <v>3060</v>
      </c>
      <c r="E924" s="45" t="s">
        <v>2399</v>
      </c>
      <c r="F924" t="s">
        <v>3024</v>
      </c>
      <c r="G924" s="45" t="s">
        <v>2407</v>
      </c>
      <c r="H924" s="47">
        <v>2521</v>
      </c>
      <c r="I924" s="324" t="s">
        <v>44</v>
      </c>
      <c r="J924" s="255" t="str">
        <f>IF(ISBLANK(INDEX('Policy Characteristics'!D:D,MATCH($C924,'Policy Characteristics'!$C:$C,0))),"",INDEX('Policy Characteristics'!D:D,MATCH($C924,'Policy Characteristics'!$C:$C,0)))</f>
        <v>Feedstock Shifting</v>
      </c>
      <c r="K924" s="254" t="str">
        <f>IF(ISBLANK(INDEX('Policy Characteristics'!E:E,MATCH($C924,'Policy Characteristics'!$C:$C,0))),"",INDEX('Policy Characteristics'!E:E,MATCH($C924,'Policy Characteristics'!$C:$C,0)))</f>
        <v>indst feedstock shifting</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potential achieved</v>
      </c>
      <c r="P924" s="254"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54" t="str">
        <f>IF(ISBLANK(INDEX('Policy Characteristics'!K:K,MATCH($C924,'Policy Characteristics'!$C:$C,0))),"",INDEX('Policy Characteristics'!K:K,MATCH($C924,'Policy Characteristics'!$C:$C,0)))</f>
        <v/>
      </c>
      <c r="R924" s="254" t="str">
        <f>IF(ISBLANK(INDEX('Policy Characteristics'!L:L,MATCH($C924,'Policy Characteristics'!$C:$C,0))),"",INDEX('Policy Characteristics'!L:L,MATCH($C924,'Policy Characteristics'!$C:$C,0)))</f>
        <v/>
      </c>
    </row>
    <row r="925" spans="1:18" s="2" customFormat="1" x14ac:dyDescent="0.3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Feedstock Shifting</v>
      </c>
      <c r="C925" s="254" t="str">
        <f t="shared" si="41"/>
        <v>Fraction of Feedstock Shifted</v>
      </c>
      <c r="D925" s="6" t="s">
        <v>3060</v>
      </c>
      <c r="E925" s="45" t="s">
        <v>2400</v>
      </c>
      <c r="F925" t="s">
        <v>3024</v>
      </c>
      <c r="G925" s="45" t="s">
        <v>2408</v>
      </c>
      <c r="H925" s="47">
        <v>2522</v>
      </c>
      <c r="I925" s="324" t="s">
        <v>44</v>
      </c>
      <c r="J925" s="255" t="str">
        <f>IF(ISBLANK(INDEX('Policy Characteristics'!D:D,MATCH($C925,'Policy Characteristics'!$C:$C,0))),"",INDEX('Policy Characteristics'!D:D,MATCH($C925,'Policy Characteristics'!$C:$C,0)))</f>
        <v>Feedstock Shifting</v>
      </c>
      <c r="K925" s="254" t="str">
        <f>IF(ISBLANK(INDEX('Policy Characteristics'!E:E,MATCH($C925,'Policy Characteristics'!$C:$C,0))),"",INDEX('Policy Characteristics'!E:E,MATCH($C925,'Policy Characteristics'!$C:$C,0)))</f>
        <v>indst feedstock shifting</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potential achieved</v>
      </c>
      <c r="P925" s="254"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54" t="str">
        <f>IF(ISBLANK(INDEX('Policy Characteristics'!K:K,MATCH($C925,'Policy Characteristics'!$C:$C,0))),"",INDEX('Policy Characteristics'!K:K,MATCH($C925,'Policy Characteristics'!$C:$C,0)))</f>
        <v/>
      </c>
      <c r="R925" s="254" t="str">
        <f>IF(ISBLANK(INDEX('Policy Characteristics'!L:L,MATCH($C925,'Policy Characteristics'!$C:$C,0))),"",INDEX('Policy Characteristics'!L:L,MATCH($C925,'Policy Characteristics'!$C:$C,0)))</f>
        <v/>
      </c>
    </row>
    <row r="926" spans="1:18" s="2" customFormat="1" x14ac:dyDescent="0.3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Feedstock Shifting</v>
      </c>
      <c r="C926" s="254" t="str">
        <f t="shared" si="41"/>
        <v>Fraction of Feedstock Shifted</v>
      </c>
      <c r="D926" s="6" t="s">
        <v>3060</v>
      </c>
      <c r="E926" s="45" t="s">
        <v>2401</v>
      </c>
      <c r="F926" t="s">
        <v>3024</v>
      </c>
      <c r="G926" s="45" t="s">
        <v>2405</v>
      </c>
      <c r="H926" s="47">
        <v>2523</v>
      </c>
      <c r="I926" s="324" t="s">
        <v>44</v>
      </c>
      <c r="J926" s="255" t="str">
        <f>IF(ISBLANK(INDEX('Policy Characteristics'!D:D,MATCH($C926,'Policy Characteristics'!$C:$C,0))),"",INDEX('Policy Characteristics'!D:D,MATCH($C926,'Policy Characteristics'!$C:$C,0)))</f>
        <v>Feedstock Shifting</v>
      </c>
      <c r="K926" s="254" t="str">
        <f>IF(ISBLANK(INDEX('Policy Characteristics'!E:E,MATCH($C926,'Policy Characteristics'!$C:$C,0))),"",INDEX('Policy Characteristics'!E:E,MATCH($C926,'Policy Characteristics'!$C:$C,0)))</f>
        <v>indst feedstock shifting</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potential achieved</v>
      </c>
      <c r="P926" s="254"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54" t="str">
        <f>IF(ISBLANK(INDEX('Policy Characteristics'!K:K,MATCH($C926,'Policy Characteristics'!$C:$C,0))),"",INDEX('Policy Characteristics'!K:K,MATCH($C926,'Policy Characteristics'!$C:$C,0)))</f>
        <v/>
      </c>
      <c r="R926" s="254" t="str">
        <f>IF(ISBLANK(INDEX('Policy Characteristics'!L:L,MATCH($C926,'Policy Characteristics'!$C:$C,0))),"",INDEX('Policy Characteristics'!L:L,MATCH($C926,'Policy Characteristics'!$C:$C,0)))</f>
        <v/>
      </c>
    </row>
    <row r="927" spans="1:18" s="2" customFormat="1" x14ac:dyDescent="0.3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Feedstock Shifting</v>
      </c>
      <c r="C927" s="254" t="str">
        <f t="shared" si="41"/>
        <v>Fraction of Feedstock Shifted</v>
      </c>
      <c r="D927" s="6" t="s">
        <v>3060</v>
      </c>
      <c r="E927" s="45" t="s">
        <v>2402</v>
      </c>
      <c r="F927" t="s">
        <v>3024</v>
      </c>
      <c r="G927" s="45" t="s">
        <v>2406</v>
      </c>
      <c r="H927" s="47">
        <v>2524</v>
      </c>
      <c r="I927" s="324" t="s">
        <v>44</v>
      </c>
      <c r="J927" s="255" t="str">
        <f>IF(ISBLANK(INDEX('Policy Characteristics'!D:D,MATCH($C927,'Policy Characteristics'!$C:$C,0))),"",INDEX('Policy Characteristics'!D:D,MATCH($C927,'Policy Characteristics'!$C:$C,0)))</f>
        <v>Feedstock Shifting</v>
      </c>
      <c r="K927" s="254" t="str">
        <f>IF(ISBLANK(INDEX('Policy Characteristics'!E:E,MATCH($C927,'Policy Characteristics'!$C:$C,0))),"",INDEX('Policy Characteristics'!E:E,MATCH($C927,'Policy Characteristics'!$C:$C,0)))</f>
        <v>indst feedstock shifting</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potential achieved</v>
      </c>
      <c r="P927" s="254"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54" t="str">
        <f>IF(ISBLANK(INDEX('Policy Characteristics'!K:K,MATCH($C927,'Policy Characteristics'!$C:$C,0))),"",INDEX('Policy Characteristics'!K:K,MATCH($C927,'Policy Characteristics'!$C:$C,0)))</f>
        <v/>
      </c>
      <c r="R927" s="254" t="str">
        <f>IF(ISBLANK(INDEX('Policy Characteristics'!L:L,MATCH($C927,'Policy Characteristics'!$C:$C,0))),"",INDEX('Policy Characteristics'!L:L,MATCH($C927,'Policy Characteristics'!$C:$C,0)))</f>
        <v/>
      </c>
    </row>
    <row r="928" spans="1:18" s="2" customFormat="1" x14ac:dyDescent="0.3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Feedstock Shifting</v>
      </c>
      <c r="C928" s="254" t="str">
        <f t="shared" si="41"/>
        <v>Fraction of Feedstock Shifted</v>
      </c>
      <c r="D928" s="6" t="s">
        <v>3060</v>
      </c>
      <c r="E928" s="45" t="s">
        <v>2403</v>
      </c>
      <c r="F928" t="s">
        <v>3024</v>
      </c>
      <c r="G928" s="45" t="s">
        <v>2409</v>
      </c>
      <c r="H928" s="47">
        <v>2525</v>
      </c>
      <c r="I928" s="324" t="s">
        <v>44</v>
      </c>
      <c r="J928" s="255" t="str">
        <f>IF(ISBLANK(INDEX('Policy Characteristics'!D:D,MATCH($C928,'Policy Characteristics'!$C:$C,0))),"",INDEX('Policy Characteristics'!D:D,MATCH($C928,'Policy Characteristics'!$C:$C,0)))</f>
        <v>Feedstock Shifting</v>
      </c>
      <c r="K928" s="254" t="str">
        <f>IF(ISBLANK(INDEX('Policy Characteristics'!E:E,MATCH($C928,'Policy Characteristics'!$C:$C,0))),"",INDEX('Policy Characteristics'!E:E,MATCH($C928,'Policy Characteristics'!$C:$C,0)))</f>
        <v>indst feedstock shifting</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potential achieved</v>
      </c>
      <c r="P928" s="254"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54" t="str">
        <f>IF(ISBLANK(INDEX('Policy Characteristics'!K:K,MATCH($C928,'Policy Characteristics'!$C:$C,0))),"",INDEX('Policy Characteristics'!K:K,MATCH($C928,'Policy Characteristics'!$C:$C,0)))</f>
        <v/>
      </c>
      <c r="R928" s="254" t="str">
        <f>IF(ISBLANK(INDEX('Policy Characteristics'!L:L,MATCH($C928,'Policy Characteristics'!$C:$C,0))),"",INDEX('Policy Characteristics'!L:L,MATCH($C928,'Policy Characteristics'!$C:$C,0)))</f>
        <v/>
      </c>
    </row>
    <row r="929" spans="1:18" s="2" customFormat="1" x14ac:dyDescent="0.3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Feedstock Shifting</v>
      </c>
      <c r="C929" s="254" t="str">
        <f t="shared" ref="C929:C992" si="42">C$863</f>
        <v>Fraction of Feedstock Shifted</v>
      </c>
      <c r="D929" s="6" t="s">
        <v>3060</v>
      </c>
      <c r="E929" s="45" t="s">
        <v>2702</v>
      </c>
      <c r="F929" t="s">
        <v>3024</v>
      </c>
      <c r="G929" s="45" t="s">
        <v>2705</v>
      </c>
      <c r="H929" s="47">
        <v>2526</v>
      </c>
      <c r="I929" s="324" t="s">
        <v>44</v>
      </c>
      <c r="J929" s="255" t="str">
        <f>IF(ISBLANK(INDEX('Policy Characteristics'!D:D,MATCH($C929,'Policy Characteristics'!$C:$C,0))),"",INDEX('Policy Characteristics'!D:D,MATCH($C929,'Policy Characteristics'!$C:$C,0)))</f>
        <v>Feedstock Shifting</v>
      </c>
      <c r="K929" s="254" t="str">
        <f>IF(ISBLANK(INDEX('Policy Characteristics'!E:E,MATCH($C929,'Policy Characteristics'!$C:$C,0))),"",INDEX('Policy Characteristics'!E:E,MATCH($C929,'Policy Characteristics'!$C:$C,0)))</f>
        <v>indst feedstock shifting</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potential achieved</v>
      </c>
      <c r="P929" s="254"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54" t="str">
        <f>IF(ISBLANK(INDEX('Policy Characteristics'!K:K,MATCH($C929,'Policy Characteristics'!$C:$C,0))),"",INDEX('Policy Characteristics'!K:K,MATCH($C929,'Policy Characteristics'!$C:$C,0)))</f>
        <v/>
      </c>
      <c r="R929" s="254" t="str">
        <f>IF(ISBLANK(INDEX('Policy Characteristics'!L:L,MATCH($C929,'Policy Characteristics'!$C:$C,0))),"",INDEX('Policy Characteristics'!L:L,MATCH($C929,'Policy Characteristics'!$C:$C,0)))</f>
        <v/>
      </c>
    </row>
    <row r="930" spans="1:18" s="2" customFormat="1" x14ac:dyDescent="0.3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Feedstock Shifting</v>
      </c>
      <c r="C930" s="254" t="str">
        <f t="shared" si="42"/>
        <v>Fraction of Feedstock Shifted</v>
      </c>
      <c r="D930" s="6" t="s">
        <v>3060</v>
      </c>
      <c r="E930" s="45" t="s">
        <v>2703</v>
      </c>
      <c r="F930" t="s">
        <v>3024</v>
      </c>
      <c r="G930" s="45" t="s">
        <v>2707</v>
      </c>
      <c r="H930" s="47">
        <v>2527</v>
      </c>
      <c r="I930" s="324" t="s">
        <v>44</v>
      </c>
      <c r="J930" s="255" t="str">
        <f>IF(ISBLANK(INDEX('Policy Characteristics'!D:D,MATCH($C930,'Policy Characteristics'!$C:$C,0))),"",INDEX('Policy Characteristics'!D:D,MATCH($C930,'Policy Characteristics'!$C:$C,0)))</f>
        <v>Feedstock Shifting</v>
      </c>
      <c r="K930" s="254" t="str">
        <f>IF(ISBLANK(INDEX('Policy Characteristics'!E:E,MATCH($C930,'Policy Characteristics'!$C:$C,0))),"",INDEX('Policy Characteristics'!E:E,MATCH($C930,'Policy Characteristics'!$C:$C,0)))</f>
        <v>indst feedstock shifting</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potential achieved</v>
      </c>
      <c r="P930" s="254"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54" t="str">
        <f>IF(ISBLANK(INDEX('Policy Characteristics'!K:K,MATCH($C930,'Policy Characteristics'!$C:$C,0))),"",INDEX('Policy Characteristics'!K:K,MATCH($C930,'Policy Characteristics'!$C:$C,0)))</f>
        <v/>
      </c>
      <c r="R930" s="254" t="str">
        <f>IF(ISBLANK(INDEX('Policy Characteristics'!L:L,MATCH($C930,'Policy Characteristics'!$C:$C,0))),"",INDEX('Policy Characteristics'!L:L,MATCH($C930,'Policy Characteristics'!$C:$C,0)))</f>
        <v/>
      </c>
    </row>
    <row r="931" spans="1:18" s="2" customFormat="1" x14ac:dyDescent="0.3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Feedstock Shifting</v>
      </c>
      <c r="C931" s="254" t="str">
        <f t="shared" si="42"/>
        <v>Fraction of Feedstock Shifted</v>
      </c>
      <c r="D931" s="6" t="s">
        <v>3060</v>
      </c>
      <c r="E931" s="45" t="s">
        <v>2704</v>
      </c>
      <c r="F931" t="s">
        <v>3024</v>
      </c>
      <c r="G931" s="45" t="s">
        <v>2708</v>
      </c>
      <c r="H931" s="47">
        <v>2528</v>
      </c>
      <c r="I931" s="324" t="s">
        <v>44</v>
      </c>
      <c r="J931" s="255" t="str">
        <f>IF(ISBLANK(INDEX('Policy Characteristics'!D:D,MATCH($C931,'Policy Characteristics'!$C:$C,0))),"",INDEX('Policy Characteristics'!D:D,MATCH($C931,'Policy Characteristics'!$C:$C,0)))</f>
        <v>Feedstock Shifting</v>
      </c>
      <c r="K931" s="254" t="str">
        <f>IF(ISBLANK(INDEX('Policy Characteristics'!E:E,MATCH($C931,'Policy Characteristics'!$C:$C,0))),"",INDEX('Policy Characteristics'!E:E,MATCH($C931,'Policy Characteristics'!$C:$C,0)))</f>
        <v>indst feedstock shifting</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potential achieved</v>
      </c>
      <c r="P931" s="254"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54" t="str">
        <f>IF(ISBLANK(INDEX('Policy Characteristics'!K:K,MATCH($C931,'Policy Characteristics'!$C:$C,0))),"",INDEX('Policy Characteristics'!K:K,MATCH($C931,'Policy Characteristics'!$C:$C,0)))</f>
        <v/>
      </c>
      <c r="R931" s="254" t="str">
        <f>IF(ISBLANK(INDEX('Policy Characteristics'!L:L,MATCH($C931,'Policy Characteristics'!$C:$C,0))),"",INDEX('Policy Characteristics'!L:L,MATCH($C931,'Policy Characteristics'!$C:$C,0)))</f>
        <v/>
      </c>
    </row>
    <row r="932" spans="1:18" s="2" customFormat="1" x14ac:dyDescent="0.3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Feedstock Shifting</v>
      </c>
      <c r="C932" s="254" t="str">
        <f t="shared" si="42"/>
        <v>Fraction of Feedstock Shifted</v>
      </c>
      <c r="D932" s="6" t="s">
        <v>3060</v>
      </c>
      <c r="E932" s="45" t="s">
        <v>2701</v>
      </c>
      <c r="F932" t="s">
        <v>3024</v>
      </c>
      <c r="G932" s="45" t="s">
        <v>2706</v>
      </c>
      <c r="H932" s="47">
        <v>2529</v>
      </c>
      <c r="I932" s="324" t="s">
        <v>44</v>
      </c>
      <c r="J932" s="255" t="str">
        <f>IF(ISBLANK(INDEX('Policy Characteristics'!D:D,MATCH($C932,'Policy Characteristics'!$C:$C,0))),"",INDEX('Policy Characteristics'!D:D,MATCH($C932,'Policy Characteristics'!$C:$C,0)))</f>
        <v>Feedstock Shifting</v>
      </c>
      <c r="K932" s="254" t="str">
        <f>IF(ISBLANK(INDEX('Policy Characteristics'!E:E,MATCH($C932,'Policy Characteristics'!$C:$C,0))),"",INDEX('Policy Characteristics'!E:E,MATCH($C932,'Policy Characteristics'!$C:$C,0)))</f>
        <v>indst feedstock shifting</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potential achieved</v>
      </c>
      <c r="P932" s="254"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54" t="str">
        <f>IF(ISBLANK(INDEX('Policy Characteristics'!K:K,MATCH($C932,'Policy Characteristics'!$C:$C,0))),"",INDEX('Policy Characteristics'!K:K,MATCH($C932,'Policy Characteristics'!$C:$C,0)))</f>
        <v/>
      </c>
      <c r="R932" s="254" t="str">
        <f>IF(ISBLANK(INDEX('Policy Characteristics'!L:L,MATCH($C932,'Policy Characteristics'!$C:$C,0))),"",INDEX('Policy Characteristics'!L:L,MATCH($C932,'Policy Characteristics'!$C:$C,0)))</f>
        <v/>
      </c>
    </row>
    <row r="933" spans="1:18" s="2" customFormat="1" x14ac:dyDescent="0.3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Feedstock Shifting</v>
      </c>
      <c r="C933" s="254" t="str">
        <f t="shared" si="42"/>
        <v>Fraction of Feedstock Shifted</v>
      </c>
      <c r="D933" s="6" t="s">
        <v>3061</v>
      </c>
      <c r="E933" s="45" t="s">
        <v>2398</v>
      </c>
      <c r="F933" t="s">
        <v>3025</v>
      </c>
      <c r="G933" s="45" t="s">
        <v>2404</v>
      </c>
      <c r="H933" s="47">
        <v>2530</v>
      </c>
      <c r="I933" s="324" t="s">
        <v>44</v>
      </c>
      <c r="J933" s="255" t="str">
        <f>IF(ISBLANK(INDEX('Policy Characteristics'!D:D,MATCH($C933,'Policy Characteristics'!$C:$C,0))),"",INDEX('Policy Characteristics'!D:D,MATCH($C933,'Policy Characteristics'!$C:$C,0)))</f>
        <v>Feedstock Shifting</v>
      </c>
      <c r="K933" s="254" t="str">
        <f>IF(ISBLANK(INDEX('Policy Characteristics'!E:E,MATCH($C933,'Policy Characteristics'!$C:$C,0))),"",INDEX('Policy Characteristics'!E:E,MATCH($C933,'Policy Characteristics'!$C:$C,0)))</f>
        <v>indst feedstock shifting</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potential achieved</v>
      </c>
      <c r="P933" s="254"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54" t="str">
        <f>IF(ISBLANK(INDEX('Policy Characteristics'!K:K,MATCH($C933,'Policy Characteristics'!$C:$C,0))),"",INDEX('Policy Characteristics'!K:K,MATCH($C933,'Policy Characteristics'!$C:$C,0)))</f>
        <v/>
      </c>
      <c r="R933" s="254" t="str">
        <f>IF(ISBLANK(INDEX('Policy Characteristics'!L:L,MATCH($C933,'Policy Characteristics'!$C:$C,0))),"",INDEX('Policy Characteristics'!L:L,MATCH($C933,'Policy Characteristics'!$C:$C,0)))</f>
        <v/>
      </c>
    </row>
    <row r="934" spans="1:18" s="2" customFormat="1" x14ac:dyDescent="0.3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Feedstock Shifting</v>
      </c>
      <c r="C934" s="254" t="str">
        <f t="shared" si="42"/>
        <v>Fraction of Feedstock Shifted</v>
      </c>
      <c r="D934" s="6" t="s">
        <v>3061</v>
      </c>
      <c r="E934" s="45" t="s">
        <v>2399</v>
      </c>
      <c r="F934" t="s">
        <v>3025</v>
      </c>
      <c r="G934" s="45" t="s">
        <v>2407</v>
      </c>
      <c r="H934" s="47">
        <v>2531</v>
      </c>
      <c r="I934" s="324" t="s">
        <v>44</v>
      </c>
      <c r="J934" s="255" t="str">
        <f>IF(ISBLANK(INDEX('Policy Characteristics'!D:D,MATCH($C934,'Policy Characteristics'!$C:$C,0))),"",INDEX('Policy Characteristics'!D:D,MATCH($C934,'Policy Characteristics'!$C:$C,0)))</f>
        <v>Feedstock Shifting</v>
      </c>
      <c r="K934" s="254" t="str">
        <f>IF(ISBLANK(INDEX('Policy Characteristics'!E:E,MATCH($C934,'Policy Characteristics'!$C:$C,0))),"",INDEX('Policy Characteristics'!E:E,MATCH($C934,'Policy Characteristics'!$C:$C,0)))</f>
        <v>indst feedstock shifting</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potential achieved</v>
      </c>
      <c r="P934" s="254"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54" t="str">
        <f>IF(ISBLANK(INDEX('Policy Characteristics'!K:K,MATCH($C934,'Policy Characteristics'!$C:$C,0))),"",INDEX('Policy Characteristics'!K:K,MATCH($C934,'Policy Characteristics'!$C:$C,0)))</f>
        <v/>
      </c>
      <c r="R934" s="254" t="str">
        <f>IF(ISBLANK(INDEX('Policy Characteristics'!L:L,MATCH($C934,'Policy Characteristics'!$C:$C,0))),"",INDEX('Policy Characteristics'!L:L,MATCH($C934,'Policy Characteristics'!$C:$C,0)))</f>
        <v/>
      </c>
    </row>
    <row r="935" spans="1:18" s="2" customFormat="1" x14ac:dyDescent="0.3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Feedstock Shifting</v>
      </c>
      <c r="C935" s="254" t="str">
        <f t="shared" si="42"/>
        <v>Fraction of Feedstock Shifted</v>
      </c>
      <c r="D935" s="6" t="s">
        <v>3061</v>
      </c>
      <c r="E935" s="45" t="s">
        <v>2400</v>
      </c>
      <c r="F935" t="s">
        <v>3025</v>
      </c>
      <c r="G935" s="45" t="s">
        <v>2408</v>
      </c>
      <c r="H935" s="47">
        <v>2532</v>
      </c>
      <c r="I935" s="324" t="s">
        <v>44</v>
      </c>
      <c r="J935" s="255" t="str">
        <f>IF(ISBLANK(INDEX('Policy Characteristics'!D:D,MATCH($C935,'Policy Characteristics'!$C:$C,0))),"",INDEX('Policy Characteristics'!D:D,MATCH($C935,'Policy Characteristics'!$C:$C,0)))</f>
        <v>Feedstock Shifting</v>
      </c>
      <c r="K935" s="254" t="str">
        <f>IF(ISBLANK(INDEX('Policy Characteristics'!E:E,MATCH($C935,'Policy Characteristics'!$C:$C,0))),"",INDEX('Policy Characteristics'!E:E,MATCH($C935,'Policy Characteristics'!$C:$C,0)))</f>
        <v>indst feedstock shifting</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potential achieved</v>
      </c>
      <c r="P935" s="254"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54" t="str">
        <f>IF(ISBLANK(INDEX('Policy Characteristics'!K:K,MATCH($C935,'Policy Characteristics'!$C:$C,0))),"",INDEX('Policy Characteristics'!K:K,MATCH($C935,'Policy Characteristics'!$C:$C,0)))</f>
        <v/>
      </c>
      <c r="R935" s="254" t="str">
        <f>IF(ISBLANK(INDEX('Policy Characteristics'!L:L,MATCH($C935,'Policy Characteristics'!$C:$C,0))),"",INDEX('Policy Characteristics'!L:L,MATCH($C935,'Policy Characteristics'!$C:$C,0)))</f>
        <v/>
      </c>
    </row>
    <row r="936" spans="1:18" s="2" customFormat="1" x14ac:dyDescent="0.3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Feedstock Shifting</v>
      </c>
      <c r="C936" s="254" t="str">
        <f t="shared" si="42"/>
        <v>Fraction of Feedstock Shifted</v>
      </c>
      <c r="D936" s="6" t="s">
        <v>3061</v>
      </c>
      <c r="E936" s="45" t="s">
        <v>2401</v>
      </c>
      <c r="F936" t="s">
        <v>3025</v>
      </c>
      <c r="G936" s="45" t="s">
        <v>2405</v>
      </c>
      <c r="H936" s="47">
        <v>2533</v>
      </c>
      <c r="I936" s="324" t="s">
        <v>44</v>
      </c>
      <c r="J936" s="255" t="str">
        <f>IF(ISBLANK(INDEX('Policy Characteristics'!D:D,MATCH($C936,'Policy Characteristics'!$C:$C,0))),"",INDEX('Policy Characteristics'!D:D,MATCH($C936,'Policy Characteristics'!$C:$C,0)))</f>
        <v>Feedstock Shifting</v>
      </c>
      <c r="K936" s="254" t="str">
        <f>IF(ISBLANK(INDEX('Policy Characteristics'!E:E,MATCH($C936,'Policy Characteristics'!$C:$C,0))),"",INDEX('Policy Characteristics'!E:E,MATCH($C936,'Policy Characteristics'!$C:$C,0)))</f>
        <v>indst feedstock shifting</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potential achieved</v>
      </c>
      <c r="P936" s="254"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54" t="str">
        <f>IF(ISBLANK(INDEX('Policy Characteristics'!K:K,MATCH($C936,'Policy Characteristics'!$C:$C,0))),"",INDEX('Policy Characteristics'!K:K,MATCH($C936,'Policy Characteristics'!$C:$C,0)))</f>
        <v/>
      </c>
      <c r="R936" s="254" t="str">
        <f>IF(ISBLANK(INDEX('Policy Characteristics'!L:L,MATCH($C936,'Policy Characteristics'!$C:$C,0))),"",INDEX('Policy Characteristics'!L:L,MATCH($C936,'Policy Characteristics'!$C:$C,0)))</f>
        <v/>
      </c>
    </row>
    <row r="937" spans="1:18" s="2" customFormat="1" x14ac:dyDescent="0.3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Feedstock Shifting</v>
      </c>
      <c r="C937" s="254" t="str">
        <f t="shared" si="42"/>
        <v>Fraction of Feedstock Shifted</v>
      </c>
      <c r="D937" s="6" t="s">
        <v>3061</v>
      </c>
      <c r="E937" s="45" t="s">
        <v>2402</v>
      </c>
      <c r="F937" t="s">
        <v>3025</v>
      </c>
      <c r="G937" s="45" t="s">
        <v>2406</v>
      </c>
      <c r="H937" s="47">
        <v>2534</v>
      </c>
      <c r="I937" s="324" t="s">
        <v>44</v>
      </c>
      <c r="J937" s="255" t="str">
        <f>IF(ISBLANK(INDEX('Policy Characteristics'!D:D,MATCH($C937,'Policy Characteristics'!$C:$C,0))),"",INDEX('Policy Characteristics'!D:D,MATCH($C937,'Policy Characteristics'!$C:$C,0)))</f>
        <v>Feedstock Shifting</v>
      </c>
      <c r="K937" s="254" t="str">
        <f>IF(ISBLANK(INDEX('Policy Characteristics'!E:E,MATCH($C937,'Policy Characteristics'!$C:$C,0))),"",INDEX('Policy Characteristics'!E:E,MATCH($C937,'Policy Characteristics'!$C:$C,0)))</f>
        <v>indst feedstock shifting</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potential achieved</v>
      </c>
      <c r="P937" s="254"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54" t="str">
        <f>IF(ISBLANK(INDEX('Policy Characteristics'!K:K,MATCH($C937,'Policy Characteristics'!$C:$C,0))),"",INDEX('Policy Characteristics'!K:K,MATCH($C937,'Policy Characteristics'!$C:$C,0)))</f>
        <v/>
      </c>
      <c r="R937" s="254" t="str">
        <f>IF(ISBLANK(INDEX('Policy Characteristics'!L:L,MATCH($C937,'Policy Characteristics'!$C:$C,0))),"",INDEX('Policy Characteristics'!L:L,MATCH($C937,'Policy Characteristics'!$C:$C,0)))</f>
        <v/>
      </c>
    </row>
    <row r="938" spans="1:18" s="2" customFormat="1" x14ac:dyDescent="0.3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Feedstock Shifting</v>
      </c>
      <c r="C938" s="254" t="str">
        <f t="shared" si="42"/>
        <v>Fraction of Feedstock Shifted</v>
      </c>
      <c r="D938" s="6" t="s">
        <v>3061</v>
      </c>
      <c r="E938" s="45" t="s">
        <v>2403</v>
      </c>
      <c r="F938" t="s">
        <v>3025</v>
      </c>
      <c r="G938" s="45" t="s">
        <v>2409</v>
      </c>
      <c r="H938" s="47">
        <v>2535</v>
      </c>
      <c r="I938" s="324" t="s">
        <v>44</v>
      </c>
      <c r="J938" s="255" t="str">
        <f>IF(ISBLANK(INDEX('Policy Characteristics'!D:D,MATCH($C938,'Policy Characteristics'!$C:$C,0))),"",INDEX('Policy Characteristics'!D:D,MATCH($C938,'Policy Characteristics'!$C:$C,0)))</f>
        <v>Feedstock Shifting</v>
      </c>
      <c r="K938" s="254" t="str">
        <f>IF(ISBLANK(INDEX('Policy Characteristics'!E:E,MATCH($C938,'Policy Characteristics'!$C:$C,0))),"",INDEX('Policy Characteristics'!E:E,MATCH($C938,'Policy Characteristics'!$C:$C,0)))</f>
        <v>indst feedstock shifting</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potential achieved</v>
      </c>
      <c r="P938" s="254"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54" t="str">
        <f>IF(ISBLANK(INDEX('Policy Characteristics'!K:K,MATCH($C938,'Policy Characteristics'!$C:$C,0))),"",INDEX('Policy Characteristics'!K:K,MATCH($C938,'Policy Characteristics'!$C:$C,0)))</f>
        <v/>
      </c>
      <c r="R938" s="254" t="str">
        <f>IF(ISBLANK(INDEX('Policy Characteristics'!L:L,MATCH($C938,'Policy Characteristics'!$C:$C,0))),"",INDEX('Policy Characteristics'!L:L,MATCH($C938,'Policy Characteristics'!$C:$C,0)))</f>
        <v/>
      </c>
    </row>
    <row r="939" spans="1:18" s="2" customFormat="1" x14ac:dyDescent="0.3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Feedstock Shifting</v>
      </c>
      <c r="C939" s="254" t="str">
        <f t="shared" si="42"/>
        <v>Fraction of Feedstock Shifted</v>
      </c>
      <c r="D939" s="6" t="s">
        <v>3061</v>
      </c>
      <c r="E939" s="45" t="s">
        <v>2702</v>
      </c>
      <c r="F939" t="s">
        <v>3025</v>
      </c>
      <c r="G939" s="45" t="s">
        <v>2705</v>
      </c>
      <c r="H939" s="47">
        <v>2536</v>
      </c>
      <c r="I939" s="324" t="s">
        <v>44</v>
      </c>
      <c r="J939" s="255" t="str">
        <f>IF(ISBLANK(INDEX('Policy Characteristics'!D:D,MATCH($C939,'Policy Characteristics'!$C:$C,0))),"",INDEX('Policy Characteristics'!D:D,MATCH($C939,'Policy Characteristics'!$C:$C,0)))</f>
        <v>Feedstock Shifting</v>
      </c>
      <c r="K939" s="254" t="str">
        <f>IF(ISBLANK(INDEX('Policy Characteristics'!E:E,MATCH($C939,'Policy Characteristics'!$C:$C,0))),"",INDEX('Policy Characteristics'!E:E,MATCH($C939,'Policy Characteristics'!$C:$C,0)))</f>
        <v>indst feedstock shifting</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potential achieved</v>
      </c>
      <c r="P939" s="254"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54" t="str">
        <f>IF(ISBLANK(INDEX('Policy Characteristics'!K:K,MATCH($C939,'Policy Characteristics'!$C:$C,0))),"",INDEX('Policy Characteristics'!K:K,MATCH($C939,'Policy Characteristics'!$C:$C,0)))</f>
        <v/>
      </c>
      <c r="R939" s="254" t="str">
        <f>IF(ISBLANK(INDEX('Policy Characteristics'!L:L,MATCH($C939,'Policy Characteristics'!$C:$C,0))),"",INDEX('Policy Characteristics'!L:L,MATCH($C939,'Policy Characteristics'!$C:$C,0)))</f>
        <v/>
      </c>
    </row>
    <row r="940" spans="1:18" s="2" customFormat="1" x14ac:dyDescent="0.3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Feedstock Shifting</v>
      </c>
      <c r="C940" s="254" t="str">
        <f t="shared" si="42"/>
        <v>Fraction of Feedstock Shifted</v>
      </c>
      <c r="D940" s="6" t="s">
        <v>3061</v>
      </c>
      <c r="E940" s="45" t="s">
        <v>2703</v>
      </c>
      <c r="F940" t="s">
        <v>3025</v>
      </c>
      <c r="G940" s="45" t="s">
        <v>2707</v>
      </c>
      <c r="H940" s="47">
        <v>2537</v>
      </c>
      <c r="I940" s="324" t="s">
        <v>44</v>
      </c>
      <c r="J940" s="255" t="str">
        <f>IF(ISBLANK(INDEX('Policy Characteristics'!D:D,MATCH($C940,'Policy Characteristics'!$C:$C,0))),"",INDEX('Policy Characteristics'!D:D,MATCH($C940,'Policy Characteristics'!$C:$C,0)))</f>
        <v>Feedstock Shifting</v>
      </c>
      <c r="K940" s="254" t="str">
        <f>IF(ISBLANK(INDEX('Policy Characteristics'!E:E,MATCH($C940,'Policy Characteristics'!$C:$C,0))),"",INDEX('Policy Characteristics'!E:E,MATCH($C940,'Policy Characteristics'!$C:$C,0)))</f>
        <v>indst feedstock shifting</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potential achieved</v>
      </c>
      <c r="P940" s="254"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54" t="str">
        <f>IF(ISBLANK(INDEX('Policy Characteristics'!K:K,MATCH($C940,'Policy Characteristics'!$C:$C,0))),"",INDEX('Policy Characteristics'!K:K,MATCH($C940,'Policy Characteristics'!$C:$C,0)))</f>
        <v/>
      </c>
      <c r="R940" s="254" t="str">
        <f>IF(ISBLANK(INDEX('Policy Characteristics'!L:L,MATCH($C940,'Policy Characteristics'!$C:$C,0))),"",INDEX('Policy Characteristics'!L:L,MATCH($C940,'Policy Characteristics'!$C:$C,0)))</f>
        <v/>
      </c>
    </row>
    <row r="941" spans="1:18" s="2" customFormat="1" x14ac:dyDescent="0.3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Feedstock Shifting</v>
      </c>
      <c r="C941" s="254" t="str">
        <f t="shared" si="42"/>
        <v>Fraction of Feedstock Shifted</v>
      </c>
      <c r="D941" s="6" t="s">
        <v>3061</v>
      </c>
      <c r="E941" s="45" t="s">
        <v>2704</v>
      </c>
      <c r="F941" t="s">
        <v>3025</v>
      </c>
      <c r="G941" s="45" t="s">
        <v>2708</v>
      </c>
      <c r="H941" s="47">
        <v>2538</v>
      </c>
      <c r="I941" s="324" t="s">
        <v>44</v>
      </c>
      <c r="J941" s="255" t="str">
        <f>IF(ISBLANK(INDEX('Policy Characteristics'!D:D,MATCH($C941,'Policy Characteristics'!$C:$C,0))),"",INDEX('Policy Characteristics'!D:D,MATCH($C941,'Policy Characteristics'!$C:$C,0)))</f>
        <v>Feedstock Shifting</v>
      </c>
      <c r="K941" s="254" t="str">
        <f>IF(ISBLANK(INDEX('Policy Characteristics'!E:E,MATCH($C941,'Policy Characteristics'!$C:$C,0))),"",INDEX('Policy Characteristics'!E:E,MATCH($C941,'Policy Characteristics'!$C:$C,0)))</f>
        <v>indst feedstock shifting</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potential achieved</v>
      </c>
      <c r="P941" s="254"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54" t="str">
        <f>IF(ISBLANK(INDEX('Policy Characteristics'!K:K,MATCH($C941,'Policy Characteristics'!$C:$C,0))),"",INDEX('Policy Characteristics'!K:K,MATCH($C941,'Policy Characteristics'!$C:$C,0)))</f>
        <v/>
      </c>
      <c r="R941" s="254" t="str">
        <f>IF(ISBLANK(INDEX('Policy Characteristics'!L:L,MATCH($C941,'Policy Characteristics'!$C:$C,0))),"",INDEX('Policy Characteristics'!L:L,MATCH($C941,'Policy Characteristics'!$C:$C,0)))</f>
        <v/>
      </c>
    </row>
    <row r="942" spans="1:18" s="2" customFormat="1" x14ac:dyDescent="0.3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Feedstock Shifting</v>
      </c>
      <c r="C942" s="254" t="str">
        <f t="shared" si="42"/>
        <v>Fraction of Feedstock Shifted</v>
      </c>
      <c r="D942" s="6" t="s">
        <v>3061</v>
      </c>
      <c r="E942" s="45" t="s">
        <v>2701</v>
      </c>
      <c r="F942" t="s">
        <v>3025</v>
      </c>
      <c r="G942" s="45" t="s">
        <v>2706</v>
      </c>
      <c r="H942" s="47">
        <v>2539</v>
      </c>
      <c r="I942" s="324" t="s">
        <v>44</v>
      </c>
      <c r="J942" s="255" t="str">
        <f>IF(ISBLANK(INDEX('Policy Characteristics'!D:D,MATCH($C942,'Policy Characteristics'!$C:$C,0))),"",INDEX('Policy Characteristics'!D:D,MATCH($C942,'Policy Characteristics'!$C:$C,0)))</f>
        <v>Feedstock Shifting</v>
      </c>
      <c r="K942" s="254" t="str">
        <f>IF(ISBLANK(INDEX('Policy Characteristics'!E:E,MATCH($C942,'Policy Characteristics'!$C:$C,0))),"",INDEX('Policy Characteristics'!E:E,MATCH($C942,'Policy Characteristics'!$C:$C,0)))</f>
        <v>indst feedstock shifting</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potential achieved</v>
      </c>
      <c r="P942" s="254"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54" t="str">
        <f>IF(ISBLANK(INDEX('Policy Characteristics'!K:K,MATCH($C942,'Policy Characteristics'!$C:$C,0))),"",INDEX('Policy Characteristics'!K:K,MATCH($C942,'Policy Characteristics'!$C:$C,0)))</f>
        <v/>
      </c>
      <c r="R942" s="254" t="str">
        <f>IF(ISBLANK(INDEX('Policy Characteristics'!L:L,MATCH($C942,'Policy Characteristics'!$C:$C,0))),"",INDEX('Policy Characteristics'!L:L,MATCH($C942,'Policy Characteristics'!$C:$C,0)))</f>
        <v/>
      </c>
    </row>
    <row r="943" spans="1:18" s="2" customFormat="1" x14ac:dyDescent="0.3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Feedstock Shifting</v>
      </c>
      <c r="C943" s="254" t="str">
        <f t="shared" si="42"/>
        <v>Fraction of Feedstock Shifted</v>
      </c>
      <c r="D943" s="6" t="s">
        <v>3062</v>
      </c>
      <c r="E943" s="45" t="s">
        <v>2398</v>
      </c>
      <c r="F943" t="s">
        <v>3026</v>
      </c>
      <c r="G943" s="45" t="s">
        <v>2404</v>
      </c>
      <c r="H943" s="47">
        <v>2540</v>
      </c>
      <c r="I943" s="324" t="s">
        <v>44</v>
      </c>
      <c r="J943" s="255" t="str">
        <f>IF(ISBLANK(INDEX('Policy Characteristics'!D:D,MATCH($C943,'Policy Characteristics'!$C:$C,0))),"",INDEX('Policy Characteristics'!D:D,MATCH($C943,'Policy Characteristics'!$C:$C,0)))</f>
        <v>Feedstock Shifting</v>
      </c>
      <c r="K943" s="254" t="str">
        <f>IF(ISBLANK(INDEX('Policy Characteristics'!E:E,MATCH($C943,'Policy Characteristics'!$C:$C,0))),"",INDEX('Policy Characteristics'!E:E,MATCH($C943,'Policy Characteristics'!$C:$C,0)))</f>
        <v>indst feedstock shifting</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potential achieved</v>
      </c>
      <c r="P943" s="254"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54" t="str">
        <f>IF(ISBLANK(INDEX('Policy Characteristics'!K:K,MATCH($C943,'Policy Characteristics'!$C:$C,0))),"",INDEX('Policy Characteristics'!K:K,MATCH($C943,'Policy Characteristics'!$C:$C,0)))</f>
        <v/>
      </c>
      <c r="R943" s="254" t="str">
        <f>IF(ISBLANK(INDEX('Policy Characteristics'!L:L,MATCH($C943,'Policy Characteristics'!$C:$C,0))),"",INDEX('Policy Characteristics'!L:L,MATCH($C943,'Policy Characteristics'!$C:$C,0)))</f>
        <v/>
      </c>
    </row>
    <row r="944" spans="1:18" s="2" customFormat="1" x14ac:dyDescent="0.3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Feedstock Shifting</v>
      </c>
      <c r="C944" s="254" t="str">
        <f t="shared" si="42"/>
        <v>Fraction of Feedstock Shifted</v>
      </c>
      <c r="D944" s="6" t="s">
        <v>3062</v>
      </c>
      <c r="E944" s="45" t="s">
        <v>2399</v>
      </c>
      <c r="F944" t="s">
        <v>3026</v>
      </c>
      <c r="G944" s="45" t="s">
        <v>2407</v>
      </c>
      <c r="H944" s="47">
        <v>2541</v>
      </c>
      <c r="I944" s="324" t="s">
        <v>44</v>
      </c>
      <c r="J944" s="255" t="str">
        <f>IF(ISBLANK(INDEX('Policy Characteristics'!D:D,MATCH($C944,'Policy Characteristics'!$C:$C,0))),"",INDEX('Policy Characteristics'!D:D,MATCH($C944,'Policy Characteristics'!$C:$C,0)))</f>
        <v>Feedstock Shifting</v>
      </c>
      <c r="K944" s="254" t="str">
        <f>IF(ISBLANK(INDEX('Policy Characteristics'!E:E,MATCH($C944,'Policy Characteristics'!$C:$C,0))),"",INDEX('Policy Characteristics'!E:E,MATCH($C944,'Policy Characteristics'!$C:$C,0)))</f>
        <v>indst feedstock shifting</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potential achieved</v>
      </c>
      <c r="P944" s="254"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54" t="str">
        <f>IF(ISBLANK(INDEX('Policy Characteristics'!K:K,MATCH($C944,'Policy Characteristics'!$C:$C,0))),"",INDEX('Policy Characteristics'!K:K,MATCH($C944,'Policy Characteristics'!$C:$C,0)))</f>
        <v/>
      </c>
      <c r="R944" s="254" t="str">
        <f>IF(ISBLANK(INDEX('Policy Characteristics'!L:L,MATCH($C944,'Policy Characteristics'!$C:$C,0))),"",INDEX('Policy Characteristics'!L:L,MATCH($C944,'Policy Characteristics'!$C:$C,0)))</f>
        <v/>
      </c>
    </row>
    <row r="945" spans="1:18" s="2" customFormat="1" x14ac:dyDescent="0.3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Feedstock Shifting</v>
      </c>
      <c r="C945" s="254" t="str">
        <f t="shared" si="42"/>
        <v>Fraction of Feedstock Shifted</v>
      </c>
      <c r="D945" s="6" t="s">
        <v>3062</v>
      </c>
      <c r="E945" s="45" t="s">
        <v>2400</v>
      </c>
      <c r="F945" t="s">
        <v>3026</v>
      </c>
      <c r="G945" s="45" t="s">
        <v>2408</v>
      </c>
      <c r="H945" s="47">
        <v>2542</v>
      </c>
      <c r="I945" s="324" t="s">
        <v>43</v>
      </c>
      <c r="J945" s="255" t="str">
        <f>IF(ISBLANK(INDEX('Policy Characteristics'!D:D,MATCH($C945,'Policy Characteristics'!$C:$C,0))),"",INDEX('Policy Characteristics'!D:D,MATCH($C945,'Policy Characteristics'!$C:$C,0)))</f>
        <v>Feedstock Shifting</v>
      </c>
      <c r="K945" s="254" t="str">
        <f>IF(ISBLANK(INDEX('Policy Characteristics'!E:E,MATCH($C945,'Policy Characteristics'!$C:$C,0))),"",INDEX('Policy Characteristics'!E:E,MATCH($C945,'Policy Characteristics'!$C:$C,0)))</f>
        <v>indst feedstock shifting</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potential achieved</v>
      </c>
      <c r="P945" s="254"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54" t="str">
        <f>IF(ISBLANK(INDEX('Policy Characteristics'!K:K,MATCH($C945,'Policy Characteristics'!$C:$C,0))),"",INDEX('Policy Characteristics'!K:K,MATCH($C945,'Policy Characteristics'!$C:$C,0)))</f>
        <v/>
      </c>
      <c r="R945" s="254" t="str">
        <f>IF(ISBLANK(INDEX('Policy Characteristics'!L:L,MATCH($C945,'Policy Characteristics'!$C:$C,0))),"",INDEX('Policy Characteristics'!L:L,MATCH($C945,'Policy Characteristics'!$C:$C,0)))</f>
        <v/>
      </c>
    </row>
    <row r="946" spans="1:18" s="2" customFormat="1" x14ac:dyDescent="0.3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Feedstock Shifting</v>
      </c>
      <c r="C946" s="254" t="str">
        <f t="shared" si="42"/>
        <v>Fraction of Feedstock Shifted</v>
      </c>
      <c r="D946" s="6" t="s">
        <v>3062</v>
      </c>
      <c r="E946" s="45" t="s">
        <v>2401</v>
      </c>
      <c r="F946" t="s">
        <v>3026</v>
      </c>
      <c r="G946" s="45" t="s">
        <v>2405</v>
      </c>
      <c r="H946" s="47">
        <v>2543</v>
      </c>
      <c r="I946" s="324" t="s">
        <v>44</v>
      </c>
      <c r="J946" s="255" t="str">
        <f>IF(ISBLANK(INDEX('Policy Characteristics'!D:D,MATCH($C946,'Policy Characteristics'!$C:$C,0))),"",INDEX('Policy Characteristics'!D:D,MATCH($C946,'Policy Characteristics'!$C:$C,0)))</f>
        <v>Feedstock Shifting</v>
      </c>
      <c r="K946" s="254" t="str">
        <f>IF(ISBLANK(INDEX('Policy Characteristics'!E:E,MATCH($C946,'Policy Characteristics'!$C:$C,0))),"",INDEX('Policy Characteristics'!E:E,MATCH($C946,'Policy Characteristics'!$C:$C,0)))</f>
        <v>indst feedstock shifting</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potential achieved</v>
      </c>
      <c r="P946" s="254"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54" t="str">
        <f>IF(ISBLANK(INDEX('Policy Characteristics'!K:K,MATCH($C946,'Policy Characteristics'!$C:$C,0))),"",INDEX('Policy Characteristics'!K:K,MATCH($C946,'Policy Characteristics'!$C:$C,0)))</f>
        <v/>
      </c>
      <c r="R946" s="254" t="str">
        <f>IF(ISBLANK(INDEX('Policy Characteristics'!L:L,MATCH($C946,'Policy Characteristics'!$C:$C,0))),"",INDEX('Policy Characteristics'!L:L,MATCH($C946,'Policy Characteristics'!$C:$C,0)))</f>
        <v/>
      </c>
    </row>
    <row r="947" spans="1:18" s="2" customFormat="1" x14ac:dyDescent="0.3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Feedstock Shifting</v>
      </c>
      <c r="C947" s="254" t="str">
        <f t="shared" si="42"/>
        <v>Fraction of Feedstock Shifted</v>
      </c>
      <c r="D947" s="6" t="s">
        <v>3062</v>
      </c>
      <c r="E947" s="45" t="s">
        <v>2402</v>
      </c>
      <c r="F947" t="s">
        <v>3026</v>
      </c>
      <c r="G947" s="45" t="s">
        <v>2406</v>
      </c>
      <c r="H947" s="47">
        <v>2544</v>
      </c>
      <c r="I947" s="324" t="s">
        <v>44</v>
      </c>
      <c r="J947" s="255" t="str">
        <f>IF(ISBLANK(INDEX('Policy Characteristics'!D:D,MATCH($C947,'Policy Characteristics'!$C:$C,0))),"",INDEX('Policy Characteristics'!D:D,MATCH($C947,'Policy Characteristics'!$C:$C,0)))</f>
        <v>Feedstock Shifting</v>
      </c>
      <c r="K947" s="254" t="str">
        <f>IF(ISBLANK(INDEX('Policy Characteristics'!E:E,MATCH($C947,'Policy Characteristics'!$C:$C,0))),"",INDEX('Policy Characteristics'!E:E,MATCH($C947,'Policy Characteristics'!$C:$C,0)))</f>
        <v>indst feedstock shifting</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potential achieved</v>
      </c>
      <c r="P947" s="254"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54" t="str">
        <f>IF(ISBLANK(INDEX('Policy Characteristics'!K:K,MATCH($C947,'Policy Characteristics'!$C:$C,0))),"",INDEX('Policy Characteristics'!K:K,MATCH($C947,'Policy Characteristics'!$C:$C,0)))</f>
        <v/>
      </c>
      <c r="R947" s="254" t="str">
        <f>IF(ISBLANK(INDEX('Policy Characteristics'!L:L,MATCH($C947,'Policy Characteristics'!$C:$C,0))),"",INDEX('Policy Characteristics'!L:L,MATCH($C947,'Policy Characteristics'!$C:$C,0)))</f>
        <v/>
      </c>
    </row>
    <row r="948" spans="1:18" s="2" customFormat="1" x14ac:dyDescent="0.3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Feedstock Shifting</v>
      </c>
      <c r="C948" s="254" t="str">
        <f t="shared" si="42"/>
        <v>Fraction of Feedstock Shifted</v>
      </c>
      <c r="D948" s="6" t="s">
        <v>3062</v>
      </c>
      <c r="E948" s="45" t="s">
        <v>2403</v>
      </c>
      <c r="F948" t="s">
        <v>3026</v>
      </c>
      <c r="G948" s="45" t="s">
        <v>2409</v>
      </c>
      <c r="H948" s="47">
        <v>2545</v>
      </c>
      <c r="I948" s="324" t="s">
        <v>44</v>
      </c>
      <c r="J948" s="255" t="str">
        <f>IF(ISBLANK(INDEX('Policy Characteristics'!D:D,MATCH($C948,'Policy Characteristics'!$C:$C,0))),"",INDEX('Policy Characteristics'!D:D,MATCH($C948,'Policy Characteristics'!$C:$C,0)))</f>
        <v>Feedstock Shifting</v>
      </c>
      <c r="K948" s="254" t="str">
        <f>IF(ISBLANK(INDEX('Policy Characteristics'!E:E,MATCH($C948,'Policy Characteristics'!$C:$C,0))),"",INDEX('Policy Characteristics'!E:E,MATCH($C948,'Policy Characteristics'!$C:$C,0)))</f>
        <v>indst feedstock shifting</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potential achieved</v>
      </c>
      <c r="P948" s="254"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54" t="str">
        <f>IF(ISBLANK(INDEX('Policy Characteristics'!K:K,MATCH($C948,'Policy Characteristics'!$C:$C,0))),"",INDEX('Policy Characteristics'!K:K,MATCH($C948,'Policy Characteristics'!$C:$C,0)))</f>
        <v/>
      </c>
      <c r="R948" s="254" t="str">
        <f>IF(ISBLANK(INDEX('Policy Characteristics'!L:L,MATCH($C948,'Policy Characteristics'!$C:$C,0))),"",INDEX('Policy Characteristics'!L:L,MATCH($C948,'Policy Characteristics'!$C:$C,0)))</f>
        <v/>
      </c>
    </row>
    <row r="949" spans="1:18" s="2" customFormat="1" x14ac:dyDescent="0.3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Feedstock Shifting</v>
      </c>
      <c r="C949" s="254" t="str">
        <f t="shared" si="42"/>
        <v>Fraction of Feedstock Shifted</v>
      </c>
      <c r="D949" s="6" t="s">
        <v>3062</v>
      </c>
      <c r="E949" s="45" t="s">
        <v>2702</v>
      </c>
      <c r="F949" t="s">
        <v>3026</v>
      </c>
      <c r="G949" s="45" t="s">
        <v>2705</v>
      </c>
      <c r="H949" s="47">
        <v>2546</v>
      </c>
      <c r="I949" s="324" t="s">
        <v>44</v>
      </c>
      <c r="J949" s="255" t="str">
        <f>IF(ISBLANK(INDEX('Policy Characteristics'!D:D,MATCH($C949,'Policy Characteristics'!$C:$C,0))),"",INDEX('Policy Characteristics'!D:D,MATCH($C949,'Policy Characteristics'!$C:$C,0)))</f>
        <v>Feedstock Shifting</v>
      </c>
      <c r="K949" s="254" t="str">
        <f>IF(ISBLANK(INDEX('Policy Characteristics'!E:E,MATCH($C949,'Policy Characteristics'!$C:$C,0))),"",INDEX('Policy Characteristics'!E:E,MATCH($C949,'Policy Characteristics'!$C:$C,0)))</f>
        <v>indst feedstock shifting</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potential achieved</v>
      </c>
      <c r="P949" s="254"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54" t="str">
        <f>IF(ISBLANK(INDEX('Policy Characteristics'!K:K,MATCH($C949,'Policy Characteristics'!$C:$C,0))),"",INDEX('Policy Characteristics'!K:K,MATCH($C949,'Policy Characteristics'!$C:$C,0)))</f>
        <v/>
      </c>
      <c r="R949" s="254" t="str">
        <f>IF(ISBLANK(INDEX('Policy Characteristics'!L:L,MATCH($C949,'Policy Characteristics'!$C:$C,0))),"",INDEX('Policy Characteristics'!L:L,MATCH($C949,'Policy Characteristics'!$C:$C,0)))</f>
        <v/>
      </c>
    </row>
    <row r="950" spans="1:18" s="2" customFormat="1" x14ac:dyDescent="0.3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Feedstock Shifting</v>
      </c>
      <c r="C950" s="254" t="str">
        <f t="shared" si="42"/>
        <v>Fraction of Feedstock Shifted</v>
      </c>
      <c r="D950" s="6" t="s">
        <v>3062</v>
      </c>
      <c r="E950" s="45" t="s">
        <v>2703</v>
      </c>
      <c r="F950" t="s">
        <v>3026</v>
      </c>
      <c r="G950" s="45" t="s">
        <v>2707</v>
      </c>
      <c r="H950" s="47">
        <v>2547</v>
      </c>
      <c r="I950" s="324" t="s">
        <v>44</v>
      </c>
      <c r="J950" s="255" t="str">
        <f>IF(ISBLANK(INDEX('Policy Characteristics'!D:D,MATCH($C950,'Policy Characteristics'!$C:$C,0))),"",INDEX('Policy Characteristics'!D:D,MATCH($C950,'Policy Characteristics'!$C:$C,0)))</f>
        <v>Feedstock Shifting</v>
      </c>
      <c r="K950" s="254" t="str">
        <f>IF(ISBLANK(INDEX('Policy Characteristics'!E:E,MATCH($C950,'Policy Characteristics'!$C:$C,0))),"",INDEX('Policy Characteristics'!E:E,MATCH($C950,'Policy Characteristics'!$C:$C,0)))</f>
        <v>indst feedstock shifting</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potential achieved</v>
      </c>
      <c r="P950" s="254"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54" t="str">
        <f>IF(ISBLANK(INDEX('Policy Characteristics'!K:K,MATCH($C950,'Policy Characteristics'!$C:$C,0))),"",INDEX('Policy Characteristics'!K:K,MATCH($C950,'Policy Characteristics'!$C:$C,0)))</f>
        <v/>
      </c>
      <c r="R950" s="254" t="str">
        <f>IF(ISBLANK(INDEX('Policy Characteristics'!L:L,MATCH($C950,'Policy Characteristics'!$C:$C,0))),"",INDEX('Policy Characteristics'!L:L,MATCH($C950,'Policy Characteristics'!$C:$C,0)))</f>
        <v/>
      </c>
    </row>
    <row r="951" spans="1:18" s="2" customFormat="1" x14ac:dyDescent="0.3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Feedstock Shifting</v>
      </c>
      <c r="C951" s="254" t="str">
        <f t="shared" si="42"/>
        <v>Fraction of Feedstock Shifted</v>
      </c>
      <c r="D951" s="6" t="s">
        <v>3062</v>
      </c>
      <c r="E951" s="45" t="s">
        <v>2704</v>
      </c>
      <c r="F951" t="s">
        <v>3026</v>
      </c>
      <c r="G951" s="45" t="s">
        <v>2708</v>
      </c>
      <c r="H951" s="47">
        <v>2548</v>
      </c>
      <c r="I951" s="324" t="s">
        <v>44</v>
      </c>
      <c r="J951" s="255" t="str">
        <f>IF(ISBLANK(INDEX('Policy Characteristics'!D:D,MATCH($C951,'Policy Characteristics'!$C:$C,0))),"",INDEX('Policy Characteristics'!D:D,MATCH($C951,'Policy Characteristics'!$C:$C,0)))</f>
        <v>Feedstock Shifting</v>
      </c>
      <c r="K951" s="254" t="str">
        <f>IF(ISBLANK(INDEX('Policy Characteristics'!E:E,MATCH($C951,'Policy Characteristics'!$C:$C,0))),"",INDEX('Policy Characteristics'!E:E,MATCH($C951,'Policy Characteristics'!$C:$C,0)))</f>
        <v>indst feedstock shifting</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potential achieved</v>
      </c>
      <c r="P951" s="254"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54" t="str">
        <f>IF(ISBLANK(INDEX('Policy Characteristics'!K:K,MATCH($C951,'Policy Characteristics'!$C:$C,0))),"",INDEX('Policy Characteristics'!K:K,MATCH($C951,'Policy Characteristics'!$C:$C,0)))</f>
        <v/>
      </c>
      <c r="R951" s="254" t="str">
        <f>IF(ISBLANK(INDEX('Policy Characteristics'!L:L,MATCH($C951,'Policy Characteristics'!$C:$C,0))),"",INDEX('Policy Characteristics'!L:L,MATCH($C951,'Policy Characteristics'!$C:$C,0)))</f>
        <v/>
      </c>
    </row>
    <row r="952" spans="1:18" s="2" customFormat="1" x14ac:dyDescent="0.3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Feedstock Shifting</v>
      </c>
      <c r="C952" s="254" t="str">
        <f t="shared" si="42"/>
        <v>Fraction of Feedstock Shifted</v>
      </c>
      <c r="D952" s="6" t="s">
        <v>3062</v>
      </c>
      <c r="E952" s="45" t="s">
        <v>2701</v>
      </c>
      <c r="F952" t="s">
        <v>3026</v>
      </c>
      <c r="G952" s="45" t="s">
        <v>2706</v>
      </c>
      <c r="H952" s="47">
        <v>2549</v>
      </c>
      <c r="I952" s="324" t="s">
        <v>44</v>
      </c>
      <c r="J952" s="255" t="str">
        <f>IF(ISBLANK(INDEX('Policy Characteristics'!D:D,MATCH($C952,'Policy Characteristics'!$C:$C,0))),"",INDEX('Policy Characteristics'!D:D,MATCH($C952,'Policy Characteristics'!$C:$C,0)))</f>
        <v>Feedstock Shifting</v>
      </c>
      <c r="K952" s="254" t="str">
        <f>IF(ISBLANK(INDEX('Policy Characteristics'!E:E,MATCH($C952,'Policy Characteristics'!$C:$C,0))),"",INDEX('Policy Characteristics'!E:E,MATCH($C952,'Policy Characteristics'!$C:$C,0)))</f>
        <v>indst feedstock shifting</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potential achieved</v>
      </c>
      <c r="P952" s="254"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54" t="str">
        <f>IF(ISBLANK(INDEX('Policy Characteristics'!K:K,MATCH($C952,'Policy Characteristics'!$C:$C,0))),"",INDEX('Policy Characteristics'!K:K,MATCH($C952,'Policy Characteristics'!$C:$C,0)))</f>
        <v/>
      </c>
      <c r="R952" s="254" t="str">
        <f>IF(ISBLANK(INDEX('Policy Characteristics'!L:L,MATCH($C952,'Policy Characteristics'!$C:$C,0))),"",INDEX('Policy Characteristics'!L:L,MATCH($C952,'Policy Characteristics'!$C:$C,0)))</f>
        <v/>
      </c>
    </row>
    <row r="953" spans="1:18" s="2" customFormat="1" x14ac:dyDescent="0.3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Feedstock Shifting</v>
      </c>
      <c r="C953" s="254" t="str">
        <f t="shared" si="42"/>
        <v>Fraction of Feedstock Shifted</v>
      </c>
      <c r="D953" s="6" t="s">
        <v>3063</v>
      </c>
      <c r="E953" s="45" t="s">
        <v>2398</v>
      </c>
      <c r="F953" t="s">
        <v>2575</v>
      </c>
      <c r="G953" s="45" t="s">
        <v>2404</v>
      </c>
      <c r="H953" s="47">
        <v>2550</v>
      </c>
      <c r="I953" s="324" t="s">
        <v>44</v>
      </c>
      <c r="J953" s="255" t="str">
        <f>IF(ISBLANK(INDEX('Policy Characteristics'!D:D,MATCH($C953,'Policy Characteristics'!$C:$C,0))),"",INDEX('Policy Characteristics'!D:D,MATCH($C953,'Policy Characteristics'!$C:$C,0)))</f>
        <v>Feedstock Shifting</v>
      </c>
      <c r="K953" s="254" t="str">
        <f>IF(ISBLANK(INDEX('Policy Characteristics'!E:E,MATCH($C953,'Policy Characteristics'!$C:$C,0))),"",INDEX('Policy Characteristics'!E:E,MATCH($C953,'Policy Characteristics'!$C:$C,0)))</f>
        <v>indst feedstock shifting</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potential achieved</v>
      </c>
      <c r="P953" s="254"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54" t="str">
        <f>IF(ISBLANK(INDEX('Policy Characteristics'!K:K,MATCH($C953,'Policy Characteristics'!$C:$C,0))),"",INDEX('Policy Characteristics'!K:K,MATCH($C953,'Policy Characteristics'!$C:$C,0)))</f>
        <v/>
      </c>
      <c r="R953" s="254" t="str">
        <f>IF(ISBLANK(INDEX('Policy Characteristics'!L:L,MATCH($C953,'Policy Characteristics'!$C:$C,0))),"",INDEX('Policy Characteristics'!L:L,MATCH($C953,'Policy Characteristics'!$C:$C,0)))</f>
        <v/>
      </c>
    </row>
    <row r="954" spans="1:18" s="2" customFormat="1" x14ac:dyDescent="0.3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Feedstock Shifting</v>
      </c>
      <c r="C954" s="254" t="str">
        <f t="shared" si="42"/>
        <v>Fraction of Feedstock Shifted</v>
      </c>
      <c r="D954" s="6" t="s">
        <v>3063</v>
      </c>
      <c r="E954" s="45" t="s">
        <v>2399</v>
      </c>
      <c r="F954" t="s">
        <v>2575</v>
      </c>
      <c r="G954" s="45" t="s">
        <v>2407</v>
      </c>
      <c r="H954" s="47">
        <v>2551</v>
      </c>
      <c r="I954" s="324" t="s">
        <v>44</v>
      </c>
      <c r="J954" s="255" t="str">
        <f>IF(ISBLANK(INDEX('Policy Characteristics'!D:D,MATCH($C954,'Policy Characteristics'!$C:$C,0))),"",INDEX('Policy Characteristics'!D:D,MATCH($C954,'Policy Characteristics'!$C:$C,0)))</f>
        <v>Feedstock Shifting</v>
      </c>
      <c r="K954" s="254" t="str">
        <f>IF(ISBLANK(INDEX('Policy Characteristics'!E:E,MATCH($C954,'Policy Characteristics'!$C:$C,0))),"",INDEX('Policy Characteristics'!E:E,MATCH($C954,'Policy Characteristics'!$C:$C,0)))</f>
        <v>indst feedstock shifting</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potential achieved</v>
      </c>
      <c r="P954" s="254"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54" t="str">
        <f>IF(ISBLANK(INDEX('Policy Characteristics'!K:K,MATCH($C954,'Policy Characteristics'!$C:$C,0))),"",INDEX('Policy Characteristics'!K:K,MATCH($C954,'Policy Characteristics'!$C:$C,0)))</f>
        <v/>
      </c>
      <c r="R954" s="254" t="str">
        <f>IF(ISBLANK(INDEX('Policy Characteristics'!L:L,MATCH($C954,'Policy Characteristics'!$C:$C,0))),"",INDEX('Policy Characteristics'!L:L,MATCH($C954,'Policy Characteristics'!$C:$C,0)))</f>
        <v/>
      </c>
    </row>
    <row r="955" spans="1:18" s="2" customFormat="1" x14ac:dyDescent="0.3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Feedstock Shifting</v>
      </c>
      <c r="C955" s="254" t="str">
        <f t="shared" si="42"/>
        <v>Fraction of Feedstock Shifted</v>
      </c>
      <c r="D955" s="6" t="s">
        <v>3063</v>
      </c>
      <c r="E955" s="45" t="s">
        <v>2400</v>
      </c>
      <c r="F955" t="s">
        <v>2575</v>
      </c>
      <c r="G955" s="45" t="s">
        <v>2408</v>
      </c>
      <c r="H955" s="47">
        <v>2552</v>
      </c>
      <c r="I955" s="324" t="s">
        <v>43</v>
      </c>
      <c r="J955" s="255" t="str">
        <f>IF(ISBLANK(INDEX('Policy Characteristics'!D:D,MATCH($C955,'Policy Characteristics'!$C:$C,0))),"",INDEX('Policy Characteristics'!D:D,MATCH($C955,'Policy Characteristics'!$C:$C,0)))</f>
        <v>Feedstock Shifting</v>
      </c>
      <c r="K955" s="254" t="str">
        <f>IF(ISBLANK(INDEX('Policy Characteristics'!E:E,MATCH($C955,'Policy Characteristics'!$C:$C,0))),"",INDEX('Policy Characteristics'!E:E,MATCH($C955,'Policy Characteristics'!$C:$C,0)))</f>
        <v>indst feedstock shifting</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potential achieved</v>
      </c>
      <c r="P955" s="254"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54" t="str">
        <f>IF(ISBLANK(INDEX('Policy Characteristics'!K:K,MATCH($C955,'Policy Characteristics'!$C:$C,0))),"",INDEX('Policy Characteristics'!K:K,MATCH($C955,'Policy Characteristics'!$C:$C,0)))</f>
        <v/>
      </c>
      <c r="R955" s="254" t="str">
        <f>IF(ISBLANK(INDEX('Policy Characteristics'!L:L,MATCH($C955,'Policy Characteristics'!$C:$C,0))),"",INDEX('Policy Characteristics'!L:L,MATCH($C955,'Policy Characteristics'!$C:$C,0)))</f>
        <v/>
      </c>
    </row>
    <row r="956" spans="1:18" s="2" customFormat="1" x14ac:dyDescent="0.3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Feedstock Shifting</v>
      </c>
      <c r="C956" s="254" t="str">
        <f t="shared" si="42"/>
        <v>Fraction of Feedstock Shifted</v>
      </c>
      <c r="D956" s="6" t="s">
        <v>3063</v>
      </c>
      <c r="E956" s="45" t="s">
        <v>2401</v>
      </c>
      <c r="F956" t="s">
        <v>2575</v>
      </c>
      <c r="G956" s="45" t="s">
        <v>2405</v>
      </c>
      <c r="H956" s="47">
        <v>2553</v>
      </c>
      <c r="I956" s="324" t="s">
        <v>44</v>
      </c>
      <c r="J956" s="255" t="str">
        <f>IF(ISBLANK(INDEX('Policy Characteristics'!D:D,MATCH($C956,'Policy Characteristics'!$C:$C,0))),"",INDEX('Policy Characteristics'!D:D,MATCH($C956,'Policy Characteristics'!$C:$C,0)))</f>
        <v>Feedstock Shifting</v>
      </c>
      <c r="K956" s="254" t="str">
        <f>IF(ISBLANK(INDEX('Policy Characteristics'!E:E,MATCH($C956,'Policy Characteristics'!$C:$C,0))),"",INDEX('Policy Characteristics'!E:E,MATCH($C956,'Policy Characteristics'!$C:$C,0)))</f>
        <v>indst feedstock shifting</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potential achieved</v>
      </c>
      <c r="P956" s="254"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54" t="str">
        <f>IF(ISBLANK(INDEX('Policy Characteristics'!K:K,MATCH($C956,'Policy Characteristics'!$C:$C,0))),"",INDEX('Policy Characteristics'!K:K,MATCH($C956,'Policy Characteristics'!$C:$C,0)))</f>
        <v/>
      </c>
      <c r="R956" s="254" t="str">
        <f>IF(ISBLANK(INDEX('Policy Characteristics'!L:L,MATCH($C956,'Policy Characteristics'!$C:$C,0))),"",INDEX('Policy Characteristics'!L:L,MATCH($C956,'Policy Characteristics'!$C:$C,0)))</f>
        <v/>
      </c>
    </row>
    <row r="957" spans="1:18" s="2" customFormat="1" x14ac:dyDescent="0.3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Feedstock Shifting</v>
      </c>
      <c r="C957" s="254" t="str">
        <f t="shared" si="42"/>
        <v>Fraction of Feedstock Shifted</v>
      </c>
      <c r="D957" s="6" t="s">
        <v>3063</v>
      </c>
      <c r="E957" s="45" t="s">
        <v>2402</v>
      </c>
      <c r="F957" t="s">
        <v>2575</v>
      </c>
      <c r="G957" s="45" t="s">
        <v>2406</v>
      </c>
      <c r="H957" s="47">
        <v>2554</v>
      </c>
      <c r="I957" s="324" t="s">
        <v>44</v>
      </c>
      <c r="J957" s="255" t="str">
        <f>IF(ISBLANK(INDEX('Policy Characteristics'!D:D,MATCH($C957,'Policy Characteristics'!$C:$C,0))),"",INDEX('Policy Characteristics'!D:D,MATCH($C957,'Policy Characteristics'!$C:$C,0)))</f>
        <v>Feedstock Shifting</v>
      </c>
      <c r="K957" s="254" t="str">
        <f>IF(ISBLANK(INDEX('Policy Characteristics'!E:E,MATCH($C957,'Policy Characteristics'!$C:$C,0))),"",INDEX('Policy Characteristics'!E:E,MATCH($C957,'Policy Characteristics'!$C:$C,0)))</f>
        <v>indst feedstock shifting</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potential achieved</v>
      </c>
      <c r="P957" s="254"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54" t="str">
        <f>IF(ISBLANK(INDEX('Policy Characteristics'!K:K,MATCH($C957,'Policy Characteristics'!$C:$C,0))),"",INDEX('Policy Characteristics'!K:K,MATCH($C957,'Policy Characteristics'!$C:$C,0)))</f>
        <v/>
      </c>
      <c r="R957" s="254" t="str">
        <f>IF(ISBLANK(INDEX('Policy Characteristics'!L:L,MATCH($C957,'Policy Characteristics'!$C:$C,0))),"",INDEX('Policy Characteristics'!L:L,MATCH($C957,'Policy Characteristics'!$C:$C,0)))</f>
        <v/>
      </c>
    </row>
    <row r="958" spans="1:18" s="2" customFormat="1" x14ac:dyDescent="0.3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Feedstock Shifting</v>
      </c>
      <c r="C958" s="254" t="str">
        <f t="shared" si="42"/>
        <v>Fraction of Feedstock Shifted</v>
      </c>
      <c r="D958" s="6" t="s">
        <v>3063</v>
      </c>
      <c r="E958" s="45" t="s">
        <v>2403</v>
      </c>
      <c r="F958" t="s">
        <v>2575</v>
      </c>
      <c r="G958" s="45" t="s">
        <v>2409</v>
      </c>
      <c r="H958" s="47">
        <v>2555</v>
      </c>
      <c r="I958" s="324" t="s">
        <v>44</v>
      </c>
      <c r="J958" s="255" t="str">
        <f>IF(ISBLANK(INDEX('Policy Characteristics'!D:D,MATCH($C958,'Policy Characteristics'!$C:$C,0))),"",INDEX('Policy Characteristics'!D:D,MATCH($C958,'Policy Characteristics'!$C:$C,0)))</f>
        <v>Feedstock Shifting</v>
      </c>
      <c r="K958" s="254" t="str">
        <f>IF(ISBLANK(INDEX('Policy Characteristics'!E:E,MATCH($C958,'Policy Characteristics'!$C:$C,0))),"",INDEX('Policy Characteristics'!E:E,MATCH($C958,'Policy Characteristics'!$C:$C,0)))</f>
        <v>indst feedstock shifting</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potential achieved</v>
      </c>
      <c r="P958" s="254"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54" t="str">
        <f>IF(ISBLANK(INDEX('Policy Characteristics'!K:K,MATCH($C958,'Policy Characteristics'!$C:$C,0))),"",INDEX('Policy Characteristics'!K:K,MATCH($C958,'Policy Characteristics'!$C:$C,0)))</f>
        <v/>
      </c>
      <c r="R958" s="254" t="str">
        <f>IF(ISBLANK(INDEX('Policy Characteristics'!L:L,MATCH($C958,'Policy Characteristics'!$C:$C,0))),"",INDEX('Policy Characteristics'!L:L,MATCH($C958,'Policy Characteristics'!$C:$C,0)))</f>
        <v/>
      </c>
    </row>
    <row r="959" spans="1:18" s="2" customFormat="1" x14ac:dyDescent="0.3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Feedstock Shifting</v>
      </c>
      <c r="C959" s="254" t="str">
        <f t="shared" si="42"/>
        <v>Fraction of Feedstock Shifted</v>
      </c>
      <c r="D959" s="6" t="s">
        <v>3063</v>
      </c>
      <c r="E959" s="45" t="s">
        <v>2702</v>
      </c>
      <c r="F959" t="s">
        <v>2575</v>
      </c>
      <c r="G959" s="45" t="s">
        <v>2705</v>
      </c>
      <c r="H959" s="47">
        <v>2556</v>
      </c>
      <c r="I959" s="324" t="s">
        <v>44</v>
      </c>
      <c r="J959" s="255" t="str">
        <f>IF(ISBLANK(INDEX('Policy Characteristics'!D:D,MATCH($C959,'Policy Characteristics'!$C:$C,0))),"",INDEX('Policy Characteristics'!D:D,MATCH($C959,'Policy Characteristics'!$C:$C,0)))</f>
        <v>Feedstock Shifting</v>
      </c>
      <c r="K959" s="254" t="str">
        <f>IF(ISBLANK(INDEX('Policy Characteristics'!E:E,MATCH($C959,'Policy Characteristics'!$C:$C,0))),"",INDEX('Policy Characteristics'!E:E,MATCH($C959,'Policy Characteristics'!$C:$C,0)))</f>
        <v>indst feedstock shifting</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potential achieved</v>
      </c>
      <c r="P959" s="254"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54" t="str">
        <f>IF(ISBLANK(INDEX('Policy Characteristics'!K:K,MATCH($C959,'Policy Characteristics'!$C:$C,0))),"",INDEX('Policy Characteristics'!K:K,MATCH($C959,'Policy Characteristics'!$C:$C,0)))</f>
        <v/>
      </c>
      <c r="R959" s="254" t="str">
        <f>IF(ISBLANK(INDEX('Policy Characteristics'!L:L,MATCH($C959,'Policy Characteristics'!$C:$C,0))),"",INDEX('Policy Characteristics'!L:L,MATCH($C959,'Policy Characteristics'!$C:$C,0)))</f>
        <v/>
      </c>
    </row>
    <row r="960" spans="1:18" s="2" customFormat="1" x14ac:dyDescent="0.3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Feedstock Shifting</v>
      </c>
      <c r="C960" s="254" t="str">
        <f t="shared" si="42"/>
        <v>Fraction of Feedstock Shifted</v>
      </c>
      <c r="D960" s="6" t="s">
        <v>3063</v>
      </c>
      <c r="E960" s="45" t="s">
        <v>2703</v>
      </c>
      <c r="F960" t="s">
        <v>2575</v>
      </c>
      <c r="G960" s="45" t="s">
        <v>2707</v>
      </c>
      <c r="H960" s="47">
        <v>2557</v>
      </c>
      <c r="I960" s="324" t="s">
        <v>44</v>
      </c>
      <c r="J960" s="255" t="str">
        <f>IF(ISBLANK(INDEX('Policy Characteristics'!D:D,MATCH($C960,'Policy Characteristics'!$C:$C,0))),"",INDEX('Policy Characteristics'!D:D,MATCH($C960,'Policy Characteristics'!$C:$C,0)))</f>
        <v>Feedstock Shifting</v>
      </c>
      <c r="K960" s="254" t="str">
        <f>IF(ISBLANK(INDEX('Policy Characteristics'!E:E,MATCH($C960,'Policy Characteristics'!$C:$C,0))),"",INDEX('Policy Characteristics'!E:E,MATCH($C960,'Policy Characteristics'!$C:$C,0)))</f>
        <v>indst feedstock shifting</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potential achieved</v>
      </c>
      <c r="P960" s="254"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54" t="str">
        <f>IF(ISBLANK(INDEX('Policy Characteristics'!K:K,MATCH($C960,'Policy Characteristics'!$C:$C,0))),"",INDEX('Policy Characteristics'!K:K,MATCH($C960,'Policy Characteristics'!$C:$C,0)))</f>
        <v/>
      </c>
      <c r="R960" s="254" t="str">
        <f>IF(ISBLANK(INDEX('Policy Characteristics'!L:L,MATCH($C960,'Policy Characteristics'!$C:$C,0))),"",INDEX('Policy Characteristics'!L:L,MATCH($C960,'Policy Characteristics'!$C:$C,0)))</f>
        <v/>
      </c>
    </row>
    <row r="961" spans="1:18" s="2" customFormat="1" x14ac:dyDescent="0.3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Feedstock Shifting</v>
      </c>
      <c r="C961" s="254" t="str">
        <f t="shared" si="42"/>
        <v>Fraction of Feedstock Shifted</v>
      </c>
      <c r="D961" s="6" t="s">
        <v>3063</v>
      </c>
      <c r="E961" s="45" t="s">
        <v>2704</v>
      </c>
      <c r="F961" t="s">
        <v>2575</v>
      </c>
      <c r="G961" s="45" t="s">
        <v>2708</v>
      </c>
      <c r="H961" s="47">
        <v>2558</v>
      </c>
      <c r="I961" s="324" t="s">
        <v>44</v>
      </c>
      <c r="J961" s="255" t="str">
        <f>IF(ISBLANK(INDEX('Policy Characteristics'!D:D,MATCH($C961,'Policy Characteristics'!$C:$C,0))),"",INDEX('Policy Characteristics'!D:D,MATCH($C961,'Policy Characteristics'!$C:$C,0)))</f>
        <v>Feedstock Shifting</v>
      </c>
      <c r="K961" s="254" t="str">
        <f>IF(ISBLANK(INDEX('Policy Characteristics'!E:E,MATCH($C961,'Policy Characteristics'!$C:$C,0))),"",INDEX('Policy Characteristics'!E:E,MATCH($C961,'Policy Characteristics'!$C:$C,0)))</f>
        <v>indst feedstock shifting</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potential achieved</v>
      </c>
      <c r="P961" s="254"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54" t="str">
        <f>IF(ISBLANK(INDEX('Policy Characteristics'!K:K,MATCH($C961,'Policy Characteristics'!$C:$C,0))),"",INDEX('Policy Characteristics'!K:K,MATCH($C961,'Policy Characteristics'!$C:$C,0)))</f>
        <v/>
      </c>
      <c r="R961" s="254" t="str">
        <f>IF(ISBLANK(INDEX('Policy Characteristics'!L:L,MATCH($C961,'Policy Characteristics'!$C:$C,0))),"",INDEX('Policy Characteristics'!L:L,MATCH($C961,'Policy Characteristics'!$C:$C,0)))</f>
        <v/>
      </c>
    </row>
    <row r="962" spans="1:18" s="2" customFormat="1" x14ac:dyDescent="0.3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Feedstock Shifting</v>
      </c>
      <c r="C962" s="254" t="str">
        <f t="shared" si="42"/>
        <v>Fraction of Feedstock Shifted</v>
      </c>
      <c r="D962" s="6" t="s">
        <v>3063</v>
      </c>
      <c r="E962" s="45" t="s">
        <v>2701</v>
      </c>
      <c r="F962" t="s">
        <v>2575</v>
      </c>
      <c r="G962" s="45" t="s">
        <v>2706</v>
      </c>
      <c r="H962" s="47">
        <v>2559</v>
      </c>
      <c r="I962" s="324" t="s">
        <v>44</v>
      </c>
      <c r="J962" s="255" t="str">
        <f>IF(ISBLANK(INDEX('Policy Characteristics'!D:D,MATCH($C962,'Policy Characteristics'!$C:$C,0))),"",INDEX('Policy Characteristics'!D:D,MATCH($C962,'Policy Characteristics'!$C:$C,0)))</f>
        <v>Feedstock Shifting</v>
      </c>
      <c r="K962" s="254" t="str">
        <f>IF(ISBLANK(INDEX('Policy Characteristics'!E:E,MATCH($C962,'Policy Characteristics'!$C:$C,0))),"",INDEX('Policy Characteristics'!E:E,MATCH($C962,'Policy Characteristics'!$C:$C,0)))</f>
        <v>indst feedstock shifting</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potential achieved</v>
      </c>
      <c r="P962" s="254"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54" t="str">
        <f>IF(ISBLANK(INDEX('Policy Characteristics'!K:K,MATCH($C962,'Policy Characteristics'!$C:$C,0))),"",INDEX('Policy Characteristics'!K:K,MATCH($C962,'Policy Characteristics'!$C:$C,0)))</f>
        <v/>
      </c>
      <c r="R962" s="254" t="str">
        <f>IF(ISBLANK(INDEX('Policy Characteristics'!L:L,MATCH($C962,'Policy Characteristics'!$C:$C,0))),"",INDEX('Policy Characteristics'!L:L,MATCH($C962,'Policy Characteristics'!$C:$C,0)))</f>
        <v/>
      </c>
    </row>
    <row r="963" spans="1:18" s="2" customFormat="1" x14ac:dyDescent="0.3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Feedstock Shifting</v>
      </c>
      <c r="C963" s="254" t="str">
        <f t="shared" si="42"/>
        <v>Fraction of Feedstock Shifted</v>
      </c>
      <c r="D963" s="6" t="s">
        <v>3064</v>
      </c>
      <c r="E963" s="45" t="s">
        <v>2398</v>
      </c>
      <c r="F963" t="s">
        <v>3027</v>
      </c>
      <c r="G963" s="45" t="s">
        <v>2404</v>
      </c>
      <c r="H963" s="47">
        <v>2560</v>
      </c>
      <c r="I963" s="324" t="s">
        <v>44</v>
      </c>
      <c r="J963" s="255" t="str">
        <f>IF(ISBLANK(INDEX('Policy Characteristics'!D:D,MATCH($C963,'Policy Characteristics'!$C:$C,0))),"",INDEX('Policy Characteristics'!D:D,MATCH($C963,'Policy Characteristics'!$C:$C,0)))</f>
        <v>Feedstock Shifting</v>
      </c>
      <c r="K963" s="254" t="str">
        <f>IF(ISBLANK(INDEX('Policy Characteristics'!E:E,MATCH($C963,'Policy Characteristics'!$C:$C,0))),"",INDEX('Policy Characteristics'!E:E,MATCH($C963,'Policy Characteristics'!$C:$C,0)))</f>
        <v>indst feedstock shifting</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potential achieved</v>
      </c>
      <c r="P963" s="254"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54" t="str">
        <f>IF(ISBLANK(INDEX('Policy Characteristics'!K:K,MATCH($C963,'Policy Characteristics'!$C:$C,0))),"",INDEX('Policy Characteristics'!K:K,MATCH($C963,'Policy Characteristics'!$C:$C,0)))</f>
        <v/>
      </c>
      <c r="R963" s="254" t="str">
        <f>IF(ISBLANK(INDEX('Policy Characteristics'!L:L,MATCH($C963,'Policy Characteristics'!$C:$C,0))),"",INDEX('Policy Characteristics'!L:L,MATCH($C963,'Policy Characteristics'!$C:$C,0)))</f>
        <v/>
      </c>
    </row>
    <row r="964" spans="1:18" s="2" customFormat="1" x14ac:dyDescent="0.3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Feedstock Shifting</v>
      </c>
      <c r="C964" s="254" t="str">
        <f t="shared" si="42"/>
        <v>Fraction of Feedstock Shifted</v>
      </c>
      <c r="D964" s="6" t="s">
        <v>3064</v>
      </c>
      <c r="E964" s="45" t="s">
        <v>2399</v>
      </c>
      <c r="F964" t="s">
        <v>3027</v>
      </c>
      <c r="G964" s="45" t="s">
        <v>2407</v>
      </c>
      <c r="H964" s="47">
        <v>2561</v>
      </c>
      <c r="I964" s="324" t="s">
        <v>44</v>
      </c>
      <c r="J964" s="255" t="str">
        <f>IF(ISBLANK(INDEX('Policy Characteristics'!D:D,MATCH($C964,'Policy Characteristics'!$C:$C,0))),"",INDEX('Policy Characteristics'!D:D,MATCH($C964,'Policy Characteristics'!$C:$C,0)))</f>
        <v>Feedstock Shifting</v>
      </c>
      <c r="K964" s="254" t="str">
        <f>IF(ISBLANK(INDEX('Policy Characteristics'!E:E,MATCH($C964,'Policy Characteristics'!$C:$C,0))),"",INDEX('Policy Characteristics'!E:E,MATCH($C964,'Policy Characteristics'!$C:$C,0)))</f>
        <v>indst feedstock shifting</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potential achieved</v>
      </c>
      <c r="P964" s="254"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54" t="str">
        <f>IF(ISBLANK(INDEX('Policy Characteristics'!K:K,MATCH($C964,'Policy Characteristics'!$C:$C,0))),"",INDEX('Policy Characteristics'!K:K,MATCH($C964,'Policy Characteristics'!$C:$C,0)))</f>
        <v/>
      </c>
      <c r="R964" s="254" t="str">
        <f>IF(ISBLANK(INDEX('Policy Characteristics'!L:L,MATCH($C964,'Policy Characteristics'!$C:$C,0))),"",INDEX('Policy Characteristics'!L:L,MATCH($C964,'Policy Characteristics'!$C:$C,0)))</f>
        <v/>
      </c>
    </row>
    <row r="965" spans="1:18" s="2" customFormat="1" x14ac:dyDescent="0.3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Feedstock Shifting</v>
      </c>
      <c r="C965" s="254" t="str">
        <f t="shared" si="42"/>
        <v>Fraction of Feedstock Shifted</v>
      </c>
      <c r="D965" s="6" t="s">
        <v>3064</v>
      </c>
      <c r="E965" s="45" t="s">
        <v>2400</v>
      </c>
      <c r="F965" t="s">
        <v>3027</v>
      </c>
      <c r="G965" s="45" t="s">
        <v>2408</v>
      </c>
      <c r="H965" s="47">
        <v>2562</v>
      </c>
      <c r="I965" s="324" t="s">
        <v>44</v>
      </c>
      <c r="J965" s="255" t="str">
        <f>IF(ISBLANK(INDEX('Policy Characteristics'!D:D,MATCH($C965,'Policy Characteristics'!$C:$C,0))),"",INDEX('Policy Characteristics'!D:D,MATCH($C965,'Policy Characteristics'!$C:$C,0)))</f>
        <v>Feedstock Shifting</v>
      </c>
      <c r="K965" s="254" t="str">
        <f>IF(ISBLANK(INDEX('Policy Characteristics'!E:E,MATCH($C965,'Policy Characteristics'!$C:$C,0))),"",INDEX('Policy Characteristics'!E:E,MATCH($C965,'Policy Characteristics'!$C:$C,0)))</f>
        <v>indst feedstock shifting</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potential achieved</v>
      </c>
      <c r="P965" s="254"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54" t="str">
        <f>IF(ISBLANK(INDEX('Policy Characteristics'!K:K,MATCH($C965,'Policy Characteristics'!$C:$C,0))),"",INDEX('Policy Characteristics'!K:K,MATCH($C965,'Policy Characteristics'!$C:$C,0)))</f>
        <v/>
      </c>
      <c r="R965" s="254" t="str">
        <f>IF(ISBLANK(INDEX('Policy Characteristics'!L:L,MATCH($C965,'Policy Characteristics'!$C:$C,0))),"",INDEX('Policy Characteristics'!L:L,MATCH($C965,'Policy Characteristics'!$C:$C,0)))</f>
        <v/>
      </c>
    </row>
    <row r="966" spans="1:18" s="2" customFormat="1" x14ac:dyDescent="0.3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Feedstock Shifting</v>
      </c>
      <c r="C966" s="254" t="str">
        <f t="shared" si="42"/>
        <v>Fraction of Feedstock Shifted</v>
      </c>
      <c r="D966" s="6" t="s">
        <v>3064</v>
      </c>
      <c r="E966" s="45" t="s">
        <v>2401</v>
      </c>
      <c r="F966" t="s">
        <v>3027</v>
      </c>
      <c r="G966" s="45" t="s">
        <v>2405</v>
      </c>
      <c r="H966" s="47">
        <v>2563</v>
      </c>
      <c r="I966" s="324" t="s">
        <v>44</v>
      </c>
      <c r="J966" s="255" t="str">
        <f>IF(ISBLANK(INDEX('Policy Characteristics'!D:D,MATCH($C966,'Policy Characteristics'!$C:$C,0))),"",INDEX('Policy Characteristics'!D:D,MATCH($C966,'Policy Characteristics'!$C:$C,0)))</f>
        <v>Feedstock Shifting</v>
      </c>
      <c r="K966" s="254" t="str">
        <f>IF(ISBLANK(INDEX('Policy Characteristics'!E:E,MATCH($C966,'Policy Characteristics'!$C:$C,0))),"",INDEX('Policy Characteristics'!E:E,MATCH($C966,'Policy Characteristics'!$C:$C,0)))</f>
        <v>indst feedstock shifting</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potential achieved</v>
      </c>
      <c r="P966" s="254"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54" t="str">
        <f>IF(ISBLANK(INDEX('Policy Characteristics'!K:K,MATCH($C966,'Policy Characteristics'!$C:$C,0))),"",INDEX('Policy Characteristics'!K:K,MATCH($C966,'Policy Characteristics'!$C:$C,0)))</f>
        <v/>
      </c>
      <c r="R966" s="254" t="str">
        <f>IF(ISBLANK(INDEX('Policy Characteristics'!L:L,MATCH($C966,'Policy Characteristics'!$C:$C,0))),"",INDEX('Policy Characteristics'!L:L,MATCH($C966,'Policy Characteristics'!$C:$C,0)))</f>
        <v/>
      </c>
    </row>
    <row r="967" spans="1:18" s="2" customFormat="1" x14ac:dyDescent="0.3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Feedstock Shifting</v>
      </c>
      <c r="C967" s="254" t="str">
        <f t="shared" si="42"/>
        <v>Fraction of Feedstock Shifted</v>
      </c>
      <c r="D967" s="6" t="s">
        <v>3064</v>
      </c>
      <c r="E967" s="45" t="s">
        <v>2402</v>
      </c>
      <c r="F967" t="s">
        <v>3027</v>
      </c>
      <c r="G967" s="45" t="s">
        <v>2406</v>
      </c>
      <c r="H967" s="47">
        <v>2564</v>
      </c>
      <c r="I967" s="324" t="s">
        <v>44</v>
      </c>
      <c r="J967" s="255" t="str">
        <f>IF(ISBLANK(INDEX('Policy Characteristics'!D:D,MATCH($C967,'Policy Characteristics'!$C:$C,0))),"",INDEX('Policy Characteristics'!D:D,MATCH($C967,'Policy Characteristics'!$C:$C,0)))</f>
        <v>Feedstock Shifting</v>
      </c>
      <c r="K967" s="254" t="str">
        <f>IF(ISBLANK(INDEX('Policy Characteristics'!E:E,MATCH($C967,'Policy Characteristics'!$C:$C,0))),"",INDEX('Policy Characteristics'!E:E,MATCH($C967,'Policy Characteristics'!$C:$C,0)))</f>
        <v>indst feedstock shifting</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potential achieved</v>
      </c>
      <c r="P967" s="254"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54" t="str">
        <f>IF(ISBLANK(INDEX('Policy Characteristics'!K:K,MATCH($C967,'Policy Characteristics'!$C:$C,0))),"",INDEX('Policy Characteristics'!K:K,MATCH($C967,'Policy Characteristics'!$C:$C,0)))</f>
        <v/>
      </c>
      <c r="R967" s="254" t="str">
        <f>IF(ISBLANK(INDEX('Policy Characteristics'!L:L,MATCH($C967,'Policy Characteristics'!$C:$C,0))),"",INDEX('Policy Characteristics'!L:L,MATCH($C967,'Policy Characteristics'!$C:$C,0)))</f>
        <v/>
      </c>
    </row>
    <row r="968" spans="1:18" s="2" customFormat="1" x14ac:dyDescent="0.3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Feedstock Shifting</v>
      </c>
      <c r="C968" s="254" t="str">
        <f t="shared" si="42"/>
        <v>Fraction of Feedstock Shifted</v>
      </c>
      <c r="D968" s="6" t="s">
        <v>3064</v>
      </c>
      <c r="E968" s="45" t="s">
        <v>2403</v>
      </c>
      <c r="F968" t="s">
        <v>3027</v>
      </c>
      <c r="G968" s="45" t="s">
        <v>2409</v>
      </c>
      <c r="H968" s="47">
        <v>2565</v>
      </c>
      <c r="I968" s="324" t="s">
        <v>44</v>
      </c>
      <c r="J968" s="255" t="str">
        <f>IF(ISBLANK(INDEX('Policy Characteristics'!D:D,MATCH($C968,'Policy Characteristics'!$C:$C,0))),"",INDEX('Policy Characteristics'!D:D,MATCH($C968,'Policy Characteristics'!$C:$C,0)))</f>
        <v>Feedstock Shifting</v>
      </c>
      <c r="K968" s="254" t="str">
        <f>IF(ISBLANK(INDEX('Policy Characteristics'!E:E,MATCH($C968,'Policy Characteristics'!$C:$C,0))),"",INDEX('Policy Characteristics'!E:E,MATCH($C968,'Policy Characteristics'!$C:$C,0)))</f>
        <v>indst feedstock shifting</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potential achieved</v>
      </c>
      <c r="P968" s="254"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54" t="str">
        <f>IF(ISBLANK(INDEX('Policy Characteristics'!K:K,MATCH($C968,'Policy Characteristics'!$C:$C,0))),"",INDEX('Policy Characteristics'!K:K,MATCH($C968,'Policy Characteristics'!$C:$C,0)))</f>
        <v/>
      </c>
      <c r="R968" s="254" t="str">
        <f>IF(ISBLANK(INDEX('Policy Characteristics'!L:L,MATCH($C968,'Policy Characteristics'!$C:$C,0))),"",INDEX('Policy Characteristics'!L:L,MATCH($C968,'Policy Characteristics'!$C:$C,0)))</f>
        <v/>
      </c>
    </row>
    <row r="969" spans="1:18" s="2" customFormat="1" x14ac:dyDescent="0.3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Feedstock Shifting</v>
      </c>
      <c r="C969" s="254" t="str">
        <f t="shared" si="42"/>
        <v>Fraction of Feedstock Shifted</v>
      </c>
      <c r="D969" s="6" t="s">
        <v>3064</v>
      </c>
      <c r="E969" s="45" t="s">
        <v>2702</v>
      </c>
      <c r="F969" t="s">
        <v>3027</v>
      </c>
      <c r="G969" s="45" t="s">
        <v>2705</v>
      </c>
      <c r="H969" s="47">
        <v>2566</v>
      </c>
      <c r="I969" s="324" t="s">
        <v>44</v>
      </c>
      <c r="J969" s="255" t="str">
        <f>IF(ISBLANK(INDEX('Policy Characteristics'!D:D,MATCH($C969,'Policy Characteristics'!$C:$C,0))),"",INDEX('Policy Characteristics'!D:D,MATCH($C969,'Policy Characteristics'!$C:$C,0)))</f>
        <v>Feedstock Shifting</v>
      </c>
      <c r="K969" s="254" t="str">
        <f>IF(ISBLANK(INDEX('Policy Characteristics'!E:E,MATCH($C969,'Policy Characteristics'!$C:$C,0))),"",INDEX('Policy Characteristics'!E:E,MATCH($C969,'Policy Characteristics'!$C:$C,0)))</f>
        <v>indst feedstock shifting</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potential achieved</v>
      </c>
      <c r="P969" s="254"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54" t="str">
        <f>IF(ISBLANK(INDEX('Policy Characteristics'!K:K,MATCH($C969,'Policy Characteristics'!$C:$C,0))),"",INDEX('Policy Characteristics'!K:K,MATCH($C969,'Policy Characteristics'!$C:$C,0)))</f>
        <v/>
      </c>
      <c r="R969" s="254" t="str">
        <f>IF(ISBLANK(INDEX('Policy Characteristics'!L:L,MATCH($C969,'Policy Characteristics'!$C:$C,0))),"",INDEX('Policy Characteristics'!L:L,MATCH($C969,'Policy Characteristics'!$C:$C,0)))</f>
        <v/>
      </c>
    </row>
    <row r="970" spans="1:18" s="2" customFormat="1" x14ac:dyDescent="0.3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Feedstock Shifting</v>
      </c>
      <c r="C970" s="254" t="str">
        <f t="shared" si="42"/>
        <v>Fraction of Feedstock Shifted</v>
      </c>
      <c r="D970" s="6" t="s">
        <v>3064</v>
      </c>
      <c r="E970" s="45" t="s">
        <v>2703</v>
      </c>
      <c r="F970" t="s">
        <v>3027</v>
      </c>
      <c r="G970" s="45" t="s">
        <v>2707</v>
      </c>
      <c r="H970" s="47">
        <v>2567</v>
      </c>
      <c r="I970" s="324" t="s">
        <v>44</v>
      </c>
      <c r="J970" s="255" t="str">
        <f>IF(ISBLANK(INDEX('Policy Characteristics'!D:D,MATCH($C970,'Policy Characteristics'!$C:$C,0))),"",INDEX('Policy Characteristics'!D:D,MATCH($C970,'Policy Characteristics'!$C:$C,0)))</f>
        <v>Feedstock Shifting</v>
      </c>
      <c r="K970" s="254" t="str">
        <f>IF(ISBLANK(INDEX('Policy Characteristics'!E:E,MATCH($C970,'Policy Characteristics'!$C:$C,0))),"",INDEX('Policy Characteristics'!E:E,MATCH($C970,'Policy Characteristics'!$C:$C,0)))</f>
        <v>indst feedstock shifting</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potential achieved</v>
      </c>
      <c r="P970" s="254"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54" t="str">
        <f>IF(ISBLANK(INDEX('Policy Characteristics'!K:K,MATCH($C970,'Policy Characteristics'!$C:$C,0))),"",INDEX('Policy Characteristics'!K:K,MATCH($C970,'Policy Characteristics'!$C:$C,0)))</f>
        <v/>
      </c>
      <c r="R970" s="254" t="str">
        <f>IF(ISBLANK(INDEX('Policy Characteristics'!L:L,MATCH($C970,'Policy Characteristics'!$C:$C,0))),"",INDEX('Policy Characteristics'!L:L,MATCH($C970,'Policy Characteristics'!$C:$C,0)))</f>
        <v/>
      </c>
    </row>
    <row r="971" spans="1:18" s="2" customFormat="1" x14ac:dyDescent="0.3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Feedstock Shifting</v>
      </c>
      <c r="C971" s="254" t="str">
        <f t="shared" si="42"/>
        <v>Fraction of Feedstock Shifted</v>
      </c>
      <c r="D971" s="6" t="s">
        <v>3064</v>
      </c>
      <c r="E971" s="45" t="s">
        <v>2704</v>
      </c>
      <c r="F971" t="s">
        <v>3027</v>
      </c>
      <c r="G971" s="45" t="s">
        <v>2708</v>
      </c>
      <c r="H971" s="47">
        <v>2568</v>
      </c>
      <c r="I971" s="324" t="s">
        <v>44</v>
      </c>
      <c r="J971" s="255" t="str">
        <f>IF(ISBLANK(INDEX('Policy Characteristics'!D:D,MATCH($C971,'Policy Characteristics'!$C:$C,0))),"",INDEX('Policy Characteristics'!D:D,MATCH($C971,'Policy Characteristics'!$C:$C,0)))</f>
        <v>Feedstock Shifting</v>
      </c>
      <c r="K971" s="254" t="str">
        <f>IF(ISBLANK(INDEX('Policy Characteristics'!E:E,MATCH($C971,'Policy Characteristics'!$C:$C,0))),"",INDEX('Policy Characteristics'!E:E,MATCH($C971,'Policy Characteristics'!$C:$C,0)))</f>
        <v>indst feedstock shifting</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potential achieved</v>
      </c>
      <c r="P971" s="254"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54" t="str">
        <f>IF(ISBLANK(INDEX('Policy Characteristics'!K:K,MATCH($C971,'Policy Characteristics'!$C:$C,0))),"",INDEX('Policy Characteristics'!K:K,MATCH($C971,'Policy Characteristics'!$C:$C,0)))</f>
        <v/>
      </c>
      <c r="R971" s="254" t="str">
        <f>IF(ISBLANK(INDEX('Policy Characteristics'!L:L,MATCH($C971,'Policy Characteristics'!$C:$C,0))),"",INDEX('Policy Characteristics'!L:L,MATCH($C971,'Policy Characteristics'!$C:$C,0)))</f>
        <v/>
      </c>
    </row>
    <row r="972" spans="1:18" s="2" customFormat="1" x14ac:dyDescent="0.3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Feedstock Shifting</v>
      </c>
      <c r="C972" s="254" t="str">
        <f t="shared" si="42"/>
        <v>Fraction of Feedstock Shifted</v>
      </c>
      <c r="D972" s="6" t="s">
        <v>3064</v>
      </c>
      <c r="E972" s="45" t="s">
        <v>2701</v>
      </c>
      <c r="F972" t="s">
        <v>3027</v>
      </c>
      <c r="G972" s="45" t="s">
        <v>2706</v>
      </c>
      <c r="H972" s="47">
        <v>2569</v>
      </c>
      <c r="I972" s="324" t="s">
        <v>44</v>
      </c>
      <c r="J972" s="255" t="str">
        <f>IF(ISBLANK(INDEX('Policy Characteristics'!D:D,MATCH($C972,'Policy Characteristics'!$C:$C,0))),"",INDEX('Policy Characteristics'!D:D,MATCH($C972,'Policy Characteristics'!$C:$C,0)))</f>
        <v>Feedstock Shifting</v>
      </c>
      <c r="K972" s="254" t="str">
        <f>IF(ISBLANK(INDEX('Policy Characteristics'!E:E,MATCH($C972,'Policy Characteristics'!$C:$C,0))),"",INDEX('Policy Characteristics'!E:E,MATCH($C972,'Policy Characteristics'!$C:$C,0)))</f>
        <v>indst feedstock shifting</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potential achieved</v>
      </c>
      <c r="P972" s="254"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54" t="str">
        <f>IF(ISBLANK(INDEX('Policy Characteristics'!K:K,MATCH($C972,'Policy Characteristics'!$C:$C,0))),"",INDEX('Policy Characteristics'!K:K,MATCH($C972,'Policy Characteristics'!$C:$C,0)))</f>
        <v/>
      </c>
      <c r="R972" s="254" t="str">
        <f>IF(ISBLANK(INDEX('Policy Characteristics'!L:L,MATCH($C972,'Policy Characteristics'!$C:$C,0))),"",INDEX('Policy Characteristics'!L:L,MATCH($C972,'Policy Characteristics'!$C:$C,0)))</f>
        <v/>
      </c>
    </row>
    <row r="973" spans="1:18" s="2" customFormat="1" x14ac:dyDescent="0.3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Feedstock Shifting</v>
      </c>
      <c r="C973" s="254" t="str">
        <f t="shared" si="42"/>
        <v>Fraction of Feedstock Shifted</v>
      </c>
      <c r="D973" s="6" t="s">
        <v>3065</v>
      </c>
      <c r="E973" s="45" t="s">
        <v>2398</v>
      </c>
      <c r="F973" t="s">
        <v>3028</v>
      </c>
      <c r="G973" s="45" t="s">
        <v>2404</v>
      </c>
      <c r="H973" s="47">
        <v>2570</v>
      </c>
      <c r="I973" s="324" t="s">
        <v>44</v>
      </c>
      <c r="J973" s="255" t="str">
        <f>IF(ISBLANK(INDEX('Policy Characteristics'!D:D,MATCH($C973,'Policy Characteristics'!$C:$C,0))),"",INDEX('Policy Characteristics'!D:D,MATCH($C973,'Policy Characteristics'!$C:$C,0)))</f>
        <v>Feedstock Shifting</v>
      </c>
      <c r="K973" s="254" t="str">
        <f>IF(ISBLANK(INDEX('Policy Characteristics'!E:E,MATCH($C973,'Policy Characteristics'!$C:$C,0))),"",INDEX('Policy Characteristics'!E:E,MATCH($C973,'Policy Characteristics'!$C:$C,0)))</f>
        <v>indst feedstock shifting</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potential achieved</v>
      </c>
      <c r="P973" s="254"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54" t="str">
        <f>IF(ISBLANK(INDEX('Policy Characteristics'!K:K,MATCH($C973,'Policy Characteristics'!$C:$C,0))),"",INDEX('Policy Characteristics'!K:K,MATCH($C973,'Policy Characteristics'!$C:$C,0)))</f>
        <v/>
      </c>
      <c r="R973" s="254" t="str">
        <f>IF(ISBLANK(INDEX('Policy Characteristics'!L:L,MATCH($C973,'Policy Characteristics'!$C:$C,0))),"",INDEX('Policy Characteristics'!L:L,MATCH($C973,'Policy Characteristics'!$C:$C,0)))</f>
        <v/>
      </c>
    </row>
    <row r="974" spans="1:18" s="2" customFormat="1" x14ac:dyDescent="0.3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Feedstock Shifting</v>
      </c>
      <c r="C974" s="254" t="str">
        <f t="shared" si="42"/>
        <v>Fraction of Feedstock Shifted</v>
      </c>
      <c r="D974" s="6" t="s">
        <v>3065</v>
      </c>
      <c r="E974" s="45" t="s">
        <v>2399</v>
      </c>
      <c r="F974" t="s">
        <v>3028</v>
      </c>
      <c r="G974" s="45" t="s">
        <v>2407</v>
      </c>
      <c r="H974" s="47">
        <v>2571</v>
      </c>
      <c r="I974" s="324" t="s">
        <v>44</v>
      </c>
      <c r="J974" s="255" t="str">
        <f>IF(ISBLANK(INDEX('Policy Characteristics'!D:D,MATCH($C974,'Policy Characteristics'!$C:$C,0))),"",INDEX('Policy Characteristics'!D:D,MATCH($C974,'Policy Characteristics'!$C:$C,0)))</f>
        <v>Feedstock Shifting</v>
      </c>
      <c r="K974" s="254" t="str">
        <f>IF(ISBLANK(INDEX('Policy Characteristics'!E:E,MATCH($C974,'Policy Characteristics'!$C:$C,0))),"",INDEX('Policy Characteristics'!E:E,MATCH($C974,'Policy Characteristics'!$C:$C,0)))</f>
        <v>indst feedstock shifting</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potential achieved</v>
      </c>
      <c r="P974" s="254"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54" t="str">
        <f>IF(ISBLANK(INDEX('Policy Characteristics'!K:K,MATCH($C974,'Policy Characteristics'!$C:$C,0))),"",INDEX('Policy Characteristics'!K:K,MATCH($C974,'Policy Characteristics'!$C:$C,0)))</f>
        <v/>
      </c>
      <c r="R974" s="254" t="str">
        <f>IF(ISBLANK(INDEX('Policy Characteristics'!L:L,MATCH($C974,'Policy Characteristics'!$C:$C,0))),"",INDEX('Policy Characteristics'!L:L,MATCH($C974,'Policy Characteristics'!$C:$C,0)))</f>
        <v/>
      </c>
    </row>
    <row r="975" spans="1:18" s="2" customFormat="1" x14ac:dyDescent="0.3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Feedstock Shifting</v>
      </c>
      <c r="C975" s="254" t="str">
        <f t="shared" si="42"/>
        <v>Fraction of Feedstock Shifted</v>
      </c>
      <c r="D975" s="6" t="s">
        <v>3065</v>
      </c>
      <c r="E975" s="45" t="s">
        <v>2400</v>
      </c>
      <c r="F975" t="s">
        <v>3028</v>
      </c>
      <c r="G975" s="45" t="s">
        <v>2408</v>
      </c>
      <c r="H975" s="47">
        <v>2572</v>
      </c>
      <c r="I975" s="324" t="s">
        <v>44</v>
      </c>
      <c r="J975" s="255" t="str">
        <f>IF(ISBLANK(INDEX('Policy Characteristics'!D:D,MATCH($C975,'Policy Characteristics'!$C:$C,0))),"",INDEX('Policy Characteristics'!D:D,MATCH($C975,'Policy Characteristics'!$C:$C,0)))</f>
        <v>Feedstock Shifting</v>
      </c>
      <c r="K975" s="254" t="str">
        <f>IF(ISBLANK(INDEX('Policy Characteristics'!E:E,MATCH($C975,'Policy Characteristics'!$C:$C,0))),"",INDEX('Policy Characteristics'!E:E,MATCH($C975,'Policy Characteristics'!$C:$C,0)))</f>
        <v>indst feedstock shifting</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potential achieved</v>
      </c>
      <c r="P975" s="254"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54" t="str">
        <f>IF(ISBLANK(INDEX('Policy Characteristics'!K:K,MATCH($C975,'Policy Characteristics'!$C:$C,0))),"",INDEX('Policy Characteristics'!K:K,MATCH($C975,'Policy Characteristics'!$C:$C,0)))</f>
        <v/>
      </c>
      <c r="R975" s="254" t="str">
        <f>IF(ISBLANK(INDEX('Policy Characteristics'!L:L,MATCH($C975,'Policy Characteristics'!$C:$C,0))),"",INDEX('Policy Characteristics'!L:L,MATCH($C975,'Policy Characteristics'!$C:$C,0)))</f>
        <v/>
      </c>
    </row>
    <row r="976" spans="1:18" s="2" customFormat="1" x14ac:dyDescent="0.3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Feedstock Shifting</v>
      </c>
      <c r="C976" s="254" t="str">
        <f t="shared" si="42"/>
        <v>Fraction of Feedstock Shifted</v>
      </c>
      <c r="D976" s="6" t="s">
        <v>3065</v>
      </c>
      <c r="E976" s="45" t="s">
        <v>2401</v>
      </c>
      <c r="F976" t="s">
        <v>3028</v>
      </c>
      <c r="G976" s="45" t="s">
        <v>2405</v>
      </c>
      <c r="H976" s="47">
        <v>2573</v>
      </c>
      <c r="I976" s="324" t="s">
        <v>44</v>
      </c>
      <c r="J976" s="255" t="str">
        <f>IF(ISBLANK(INDEX('Policy Characteristics'!D:D,MATCH($C976,'Policy Characteristics'!$C:$C,0))),"",INDEX('Policy Characteristics'!D:D,MATCH($C976,'Policy Characteristics'!$C:$C,0)))</f>
        <v>Feedstock Shifting</v>
      </c>
      <c r="K976" s="254" t="str">
        <f>IF(ISBLANK(INDEX('Policy Characteristics'!E:E,MATCH($C976,'Policy Characteristics'!$C:$C,0))),"",INDEX('Policy Characteristics'!E:E,MATCH($C976,'Policy Characteristics'!$C:$C,0)))</f>
        <v>indst feedstock shifting</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potential achieved</v>
      </c>
      <c r="P976" s="254"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54" t="str">
        <f>IF(ISBLANK(INDEX('Policy Characteristics'!K:K,MATCH($C976,'Policy Characteristics'!$C:$C,0))),"",INDEX('Policy Characteristics'!K:K,MATCH($C976,'Policy Characteristics'!$C:$C,0)))</f>
        <v/>
      </c>
      <c r="R976" s="254" t="str">
        <f>IF(ISBLANK(INDEX('Policy Characteristics'!L:L,MATCH($C976,'Policy Characteristics'!$C:$C,0))),"",INDEX('Policy Characteristics'!L:L,MATCH($C976,'Policy Characteristics'!$C:$C,0)))</f>
        <v/>
      </c>
    </row>
    <row r="977" spans="1:18" s="2" customFormat="1" x14ac:dyDescent="0.3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Feedstock Shifting</v>
      </c>
      <c r="C977" s="254" t="str">
        <f t="shared" si="42"/>
        <v>Fraction of Feedstock Shifted</v>
      </c>
      <c r="D977" s="6" t="s">
        <v>3065</v>
      </c>
      <c r="E977" s="45" t="s">
        <v>2402</v>
      </c>
      <c r="F977" t="s">
        <v>3028</v>
      </c>
      <c r="G977" s="45" t="s">
        <v>2406</v>
      </c>
      <c r="H977" s="47">
        <v>2574</v>
      </c>
      <c r="I977" s="324" t="s">
        <v>44</v>
      </c>
      <c r="J977" s="255" t="str">
        <f>IF(ISBLANK(INDEX('Policy Characteristics'!D:D,MATCH($C977,'Policy Characteristics'!$C:$C,0))),"",INDEX('Policy Characteristics'!D:D,MATCH($C977,'Policy Characteristics'!$C:$C,0)))</f>
        <v>Feedstock Shifting</v>
      </c>
      <c r="K977" s="254" t="str">
        <f>IF(ISBLANK(INDEX('Policy Characteristics'!E:E,MATCH($C977,'Policy Characteristics'!$C:$C,0))),"",INDEX('Policy Characteristics'!E:E,MATCH($C977,'Policy Characteristics'!$C:$C,0)))</f>
        <v>indst feedstock shifting</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potential achieved</v>
      </c>
      <c r="P977" s="254"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54" t="str">
        <f>IF(ISBLANK(INDEX('Policy Characteristics'!K:K,MATCH($C977,'Policy Characteristics'!$C:$C,0))),"",INDEX('Policy Characteristics'!K:K,MATCH($C977,'Policy Characteristics'!$C:$C,0)))</f>
        <v/>
      </c>
      <c r="R977" s="254" t="str">
        <f>IF(ISBLANK(INDEX('Policy Characteristics'!L:L,MATCH($C977,'Policy Characteristics'!$C:$C,0))),"",INDEX('Policy Characteristics'!L:L,MATCH($C977,'Policy Characteristics'!$C:$C,0)))</f>
        <v/>
      </c>
    </row>
    <row r="978" spans="1:18" s="2" customFormat="1" x14ac:dyDescent="0.3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Feedstock Shifting</v>
      </c>
      <c r="C978" s="254" t="str">
        <f t="shared" si="42"/>
        <v>Fraction of Feedstock Shifted</v>
      </c>
      <c r="D978" s="6" t="s">
        <v>3065</v>
      </c>
      <c r="E978" s="45" t="s">
        <v>2403</v>
      </c>
      <c r="F978" t="s">
        <v>3028</v>
      </c>
      <c r="G978" s="45" t="s">
        <v>2409</v>
      </c>
      <c r="H978" s="47">
        <v>2575</v>
      </c>
      <c r="I978" s="324" t="s">
        <v>44</v>
      </c>
      <c r="J978" s="255" t="str">
        <f>IF(ISBLANK(INDEX('Policy Characteristics'!D:D,MATCH($C978,'Policy Characteristics'!$C:$C,0))),"",INDEX('Policy Characteristics'!D:D,MATCH($C978,'Policy Characteristics'!$C:$C,0)))</f>
        <v>Feedstock Shifting</v>
      </c>
      <c r="K978" s="254" t="str">
        <f>IF(ISBLANK(INDEX('Policy Characteristics'!E:E,MATCH($C978,'Policy Characteristics'!$C:$C,0))),"",INDEX('Policy Characteristics'!E:E,MATCH($C978,'Policy Characteristics'!$C:$C,0)))</f>
        <v>indst feedstock shifting</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potential achieved</v>
      </c>
      <c r="P978" s="254"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54" t="str">
        <f>IF(ISBLANK(INDEX('Policy Characteristics'!K:K,MATCH($C978,'Policy Characteristics'!$C:$C,0))),"",INDEX('Policy Characteristics'!K:K,MATCH($C978,'Policy Characteristics'!$C:$C,0)))</f>
        <v/>
      </c>
      <c r="R978" s="254" t="str">
        <f>IF(ISBLANK(INDEX('Policy Characteristics'!L:L,MATCH($C978,'Policy Characteristics'!$C:$C,0))),"",INDEX('Policy Characteristics'!L:L,MATCH($C978,'Policy Characteristics'!$C:$C,0)))</f>
        <v/>
      </c>
    </row>
    <row r="979" spans="1:18" s="2" customFormat="1" x14ac:dyDescent="0.3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Feedstock Shifting</v>
      </c>
      <c r="C979" s="254" t="str">
        <f t="shared" si="42"/>
        <v>Fraction of Feedstock Shifted</v>
      </c>
      <c r="D979" s="6" t="s">
        <v>3065</v>
      </c>
      <c r="E979" s="45" t="s">
        <v>2702</v>
      </c>
      <c r="F979" t="s">
        <v>3028</v>
      </c>
      <c r="G979" s="45" t="s">
        <v>2705</v>
      </c>
      <c r="H979" s="47">
        <v>2576</v>
      </c>
      <c r="I979" s="324" t="s">
        <v>44</v>
      </c>
      <c r="J979" s="255" t="str">
        <f>IF(ISBLANK(INDEX('Policy Characteristics'!D:D,MATCH($C979,'Policy Characteristics'!$C:$C,0))),"",INDEX('Policy Characteristics'!D:D,MATCH($C979,'Policy Characteristics'!$C:$C,0)))</f>
        <v>Feedstock Shifting</v>
      </c>
      <c r="K979" s="254" t="str">
        <f>IF(ISBLANK(INDEX('Policy Characteristics'!E:E,MATCH($C979,'Policy Characteristics'!$C:$C,0))),"",INDEX('Policy Characteristics'!E:E,MATCH($C979,'Policy Characteristics'!$C:$C,0)))</f>
        <v>indst feedstock shifting</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potential achieved</v>
      </c>
      <c r="P979" s="254"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54" t="str">
        <f>IF(ISBLANK(INDEX('Policy Characteristics'!K:K,MATCH($C979,'Policy Characteristics'!$C:$C,0))),"",INDEX('Policy Characteristics'!K:K,MATCH($C979,'Policy Characteristics'!$C:$C,0)))</f>
        <v/>
      </c>
      <c r="R979" s="254" t="str">
        <f>IF(ISBLANK(INDEX('Policy Characteristics'!L:L,MATCH($C979,'Policy Characteristics'!$C:$C,0))),"",INDEX('Policy Characteristics'!L:L,MATCH($C979,'Policy Characteristics'!$C:$C,0)))</f>
        <v/>
      </c>
    </row>
    <row r="980" spans="1:18" s="2" customFormat="1" x14ac:dyDescent="0.3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Feedstock Shifting</v>
      </c>
      <c r="C980" s="254" t="str">
        <f t="shared" si="42"/>
        <v>Fraction of Feedstock Shifted</v>
      </c>
      <c r="D980" s="6" t="s">
        <v>3065</v>
      </c>
      <c r="E980" s="45" t="s">
        <v>2703</v>
      </c>
      <c r="F980" t="s">
        <v>3028</v>
      </c>
      <c r="G980" s="45" t="s">
        <v>2707</v>
      </c>
      <c r="H980" s="47">
        <v>2577</v>
      </c>
      <c r="I980" s="324" t="s">
        <v>44</v>
      </c>
      <c r="J980" s="255" t="str">
        <f>IF(ISBLANK(INDEX('Policy Characteristics'!D:D,MATCH($C980,'Policy Characteristics'!$C:$C,0))),"",INDEX('Policy Characteristics'!D:D,MATCH($C980,'Policy Characteristics'!$C:$C,0)))</f>
        <v>Feedstock Shifting</v>
      </c>
      <c r="K980" s="254" t="str">
        <f>IF(ISBLANK(INDEX('Policy Characteristics'!E:E,MATCH($C980,'Policy Characteristics'!$C:$C,0))),"",INDEX('Policy Characteristics'!E:E,MATCH($C980,'Policy Characteristics'!$C:$C,0)))</f>
        <v>indst feedstock shifting</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potential achieved</v>
      </c>
      <c r="P980" s="254"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54" t="str">
        <f>IF(ISBLANK(INDEX('Policy Characteristics'!K:K,MATCH($C980,'Policy Characteristics'!$C:$C,0))),"",INDEX('Policy Characteristics'!K:K,MATCH($C980,'Policy Characteristics'!$C:$C,0)))</f>
        <v/>
      </c>
      <c r="R980" s="254" t="str">
        <f>IF(ISBLANK(INDEX('Policy Characteristics'!L:L,MATCH($C980,'Policy Characteristics'!$C:$C,0))),"",INDEX('Policy Characteristics'!L:L,MATCH($C980,'Policy Characteristics'!$C:$C,0)))</f>
        <v/>
      </c>
    </row>
    <row r="981" spans="1:18" s="2" customFormat="1" x14ac:dyDescent="0.3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Feedstock Shifting</v>
      </c>
      <c r="C981" s="254" t="str">
        <f t="shared" si="42"/>
        <v>Fraction of Feedstock Shifted</v>
      </c>
      <c r="D981" s="6" t="s">
        <v>3065</v>
      </c>
      <c r="E981" s="45" t="s">
        <v>2704</v>
      </c>
      <c r="F981" t="s">
        <v>3028</v>
      </c>
      <c r="G981" s="45" t="s">
        <v>2708</v>
      </c>
      <c r="H981" s="47">
        <v>2578</v>
      </c>
      <c r="I981" s="324" t="s">
        <v>44</v>
      </c>
      <c r="J981" s="255" t="str">
        <f>IF(ISBLANK(INDEX('Policy Characteristics'!D:D,MATCH($C981,'Policy Characteristics'!$C:$C,0))),"",INDEX('Policy Characteristics'!D:D,MATCH($C981,'Policy Characteristics'!$C:$C,0)))</f>
        <v>Feedstock Shifting</v>
      </c>
      <c r="K981" s="254" t="str">
        <f>IF(ISBLANK(INDEX('Policy Characteristics'!E:E,MATCH($C981,'Policy Characteristics'!$C:$C,0))),"",INDEX('Policy Characteristics'!E:E,MATCH($C981,'Policy Characteristics'!$C:$C,0)))</f>
        <v>indst feedstock shifting</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potential achieved</v>
      </c>
      <c r="P981" s="254"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54" t="str">
        <f>IF(ISBLANK(INDEX('Policy Characteristics'!K:K,MATCH($C981,'Policy Characteristics'!$C:$C,0))),"",INDEX('Policy Characteristics'!K:K,MATCH($C981,'Policy Characteristics'!$C:$C,0)))</f>
        <v/>
      </c>
      <c r="R981" s="254" t="str">
        <f>IF(ISBLANK(INDEX('Policy Characteristics'!L:L,MATCH($C981,'Policy Characteristics'!$C:$C,0))),"",INDEX('Policy Characteristics'!L:L,MATCH($C981,'Policy Characteristics'!$C:$C,0)))</f>
        <v/>
      </c>
    </row>
    <row r="982" spans="1:18" s="2" customFormat="1" x14ac:dyDescent="0.3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Feedstock Shifting</v>
      </c>
      <c r="C982" s="254" t="str">
        <f t="shared" si="42"/>
        <v>Fraction of Feedstock Shifted</v>
      </c>
      <c r="D982" s="6" t="s">
        <v>3065</v>
      </c>
      <c r="E982" s="45" t="s">
        <v>2701</v>
      </c>
      <c r="F982" t="s">
        <v>3028</v>
      </c>
      <c r="G982" s="45" t="s">
        <v>2706</v>
      </c>
      <c r="H982" s="47">
        <v>2579</v>
      </c>
      <c r="I982" s="324" t="s">
        <v>44</v>
      </c>
      <c r="J982" s="255" t="str">
        <f>IF(ISBLANK(INDEX('Policy Characteristics'!D:D,MATCH($C982,'Policy Characteristics'!$C:$C,0))),"",INDEX('Policy Characteristics'!D:D,MATCH($C982,'Policy Characteristics'!$C:$C,0)))</f>
        <v>Feedstock Shifting</v>
      </c>
      <c r="K982" s="254" t="str">
        <f>IF(ISBLANK(INDEX('Policy Characteristics'!E:E,MATCH($C982,'Policy Characteristics'!$C:$C,0))),"",INDEX('Policy Characteristics'!E:E,MATCH($C982,'Policy Characteristics'!$C:$C,0)))</f>
        <v>indst feedstock shifting</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potential achieved</v>
      </c>
      <c r="P982" s="254"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54" t="str">
        <f>IF(ISBLANK(INDEX('Policy Characteristics'!K:K,MATCH($C982,'Policy Characteristics'!$C:$C,0))),"",INDEX('Policy Characteristics'!K:K,MATCH($C982,'Policy Characteristics'!$C:$C,0)))</f>
        <v/>
      </c>
      <c r="R982" s="254" t="str">
        <f>IF(ISBLANK(INDEX('Policy Characteristics'!L:L,MATCH($C982,'Policy Characteristics'!$C:$C,0))),"",INDEX('Policy Characteristics'!L:L,MATCH($C982,'Policy Characteristics'!$C:$C,0)))</f>
        <v/>
      </c>
    </row>
    <row r="983" spans="1:18" s="2" customFormat="1" x14ac:dyDescent="0.3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Feedstock Shifting</v>
      </c>
      <c r="C983" s="254" t="str">
        <f t="shared" si="42"/>
        <v>Fraction of Feedstock Shifted</v>
      </c>
      <c r="D983" s="6" t="s">
        <v>3066</v>
      </c>
      <c r="E983" s="45" t="s">
        <v>2398</v>
      </c>
      <c r="F983" t="s">
        <v>3029</v>
      </c>
      <c r="G983" s="45" t="s">
        <v>2404</v>
      </c>
      <c r="H983" s="47">
        <v>2580</v>
      </c>
      <c r="I983" s="324" t="s">
        <v>44</v>
      </c>
      <c r="J983" s="255" t="str">
        <f>IF(ISBLANK(INDEX('Policy Characteristics'!D:D,MATCH($C983,'Policy Characteristics'!$C:$C,0))),"",INDEX('Policy Characteristics'!D:D,MATCH($C983,'Policy Characteristics'!$C:$C,0)))</f>
        <v>Feedstock Shifting</v>
      </c>
      <c r="K983" s="254" t="str">
        <f>IF(ISBLANK(INDEX('Policy Characteristics'!E:E,MATCH($C983,'Policy Characteristics'!$C:$C,0))),"",INDEX('Policy Characteristics'!E:E,MATCH($C983,'Policy Characteristics'!$C:$C,0)))</f>
        <v>indst feedstock shifting</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potential achieved</v>
      </c>
      <c r="P983" s="254"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54" t="str">
        <f>IF(ISBLANK(INDEX('Policy Characteristics'!K:K,MATCH($C983,'Policy Characteristics'!$C:$C,0))),"",INDEX('Policy Characteristics'!K:K,MATCH($C983,'Policy Characteristics'!$C:$C,0)))</f>
        <v/>
      </c>
      <c r="R983" s="254" t="str">
        <f>IF(ISBLANK(INDEX('Policy Characteristics'!L:L,MATCH($C983,'Policy Characteristics'!$C:$C,0))),"",INDEX('Policy Characteristics'!L:L,MATCH($C983,'Policy Characteristics'!$C:$C,0)))</f>
        <v/>
      </c>
    </row>
    <row r="984" spans="1:18" s="2" customFormat="1" x14ac:dyDescent="0.3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Feedstock Shifting</v>
      </c>
      <c r="C984" s="254" t="str">
        <f t="shared" si="42"/>
        <v>Fraction of Feedstock Shifted</v>
      </c>
      <c r="D984" s="6" t="s">
        <v>3066</v>
      </c>
      <c r="E984" s="45" t="s">
        <v>2399</v>
      </c>
      <c r="F984" t="s">
        <v>3029</v>
      </c>
      <c r="G984" s="45" t="s">
        <v>2407</v>
      </c>
      <c r="H984" s="47">
        <v>2581</v>
      </c>
      <c r="I984" s="324" t="s">
        <v>44</v>
      </c>
      <c r="J984" s="255" t="str">
        <f>IF(ISBLANK(INDEX('Policy Characteristics'!D:D,MATCH($C984,'Policy Characteristics'!$C:$C,0))),"",INDEX('Policy Characteristics'!D:D,MATCH($C984,'Policy Characteristics'!$C:$C,0)))</f>
        <v>Feedstock Shifting</v>
      </c>
      <c r="K984" s="254" t="str">
        <f>IF(ISBLANK(INDEX('Policy Characteristics'!E:E,MATCH($C984,'Policy Characteristics'!$C:$C,0))),"",INDEX('Policy Characteristics'!E:E,MATCH($C984,'Policy Characteristics'!$C:$C,0)))</f>
        <v>indst feedstock shifting</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potential achieved</v>
      </c>
      <c r="P984" s="254"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54" t="str">
        <f>IF(ISBLANK(INDEX('Policy Characteristics'!K:K,MATCH($C984,'Policy Characteristics'!$C:$C,0))),"",INDEX('Policy Characteristics'!K:K,MATCH($C984,'Policy Characteristics'!$C:$C,0)))</f>
        <v/>
      </c>
      <c r="R984" s="254" t="str">
        <f>IF(ISBLANK(INDEX('Policy Characteristics'!L:L,MATCH($C984,'Policy Characteristics'!$C:$C,0))),"",INDEX('Policy Characteristics'!L:L,MATCH($C984,'Policy Characteristics'!$C:$C,0)))</f>
        <v/>
      </c>
    </row>
    <row r="985" spans="1:18" s="2" customFormat="1" x14ac:dyDescent="0.3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Feedstock Shifting</v>
      </c>
      <c r="C985" s="254" t="str">
        <f t="shared" si="42"/>
        <v>Fraction of Feedstock Shifted</v>
      </c>
      <c r="D985" s="6" t="s">
        <v>3066</v>
      </c>
      <c r="E985" s="45" t="s">
        <v>2400</v>
      </c>
      <c r="F985" t="s">
        <v>3029</v>
      </c>
      <c r="G985" s="45" t="s">
        <v>2408</v>
      </c>
      <c r="H985" s="47">
        <v>2582</v>
      </c>
      <c r="I985" s="324" t="s">
        <v>44</v>
      </c>
      <c r="J985" s="255" t="str">
        <f>IF(ISBLANK(INDEX('Policy Characteristics'!D:D,MATCH($C985,'Policy Characteristics'!$C:$C,0))),"",INDEX('Policy Characteristics'!D:D,MATCH($C985,'Policy Characteristics'!$C:$C,0)))</f>
        <v>Feedstock Shifting</v>
      </c>
      <c r="K985" s="254" t="str">
        <f>IF(ISBLANK(INDEX('Policy Characteristics'!E:E,MATCH($C985,'Policy Characteristics'!$C:$C,0))),"",INDEX('Policy Characteristics'!E:E,MATCH($C985,'Policy Characteristics'!$C:$C,0)))</f>
        <v>indst feedstock shifting</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potential achieved</v>
      </c>
      <c r="P985" s="254"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54" t="str">
        <f>IF(ISBLANK(INDEX('Policy Characteristics'!K:K,MATCH($C985,'Policy Characteristics'!$C:$C,0))),"",INDEX('Policy Characteristics'!K:K,MATCH($C985,'Policy Characteristics'!$C:$C,0)))</f>
        <v/>
      </c>
      <c r="R985" s="254" t="str">
        <f>IF(ISBLANK(INDEX('Policy Characteristics'!L:L,MATCH($C985,'Policy Characteristics'!$C:$C,0))),"",INDEX('Policy Characteristics'!L:L,MATCH($C985,'Policy Characteristics'!$C:$C,0)))</f>
        <v/>
      </c>
    </row>
    <row r="986" spans="1:18" s="2" customFormat="1" x14ac:dyDescent="0.3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Feedstock Shifting</v>
      </c>
      <c r="C986" s="254" t="str">
        <f t="shared" si="42"/>
        <v>Fraction of Feedstock Shifted</v>
      </c>
      <c r="D986" s="6" t="s">
        <v>3066</v>
      </c>
      <c r="E986" s="45" t="s">
        <v>2401</v>
      </c>
      <c r="F986" t="s">
        <v>3029</v>
      </c>
      <c r="G986" s="45" t="s">
        <v>2405</v>
      </c>
      <c r="H986" s="47">
        <v>2583</v>
      </c>
      <c r="I986" s="324" t="s">
        <v>44</v>
      </c>
      <c r="J986" s="255" t="str">
        <f>IF(ISBLANK(INDEX('Policy Characteristics'!D:D,MATCH($C986,'Policy Characteristics'!$C:$C,0))),"",INDEX('Policy Characteristics'!D:D,MATCH($C986,'Policy Characteristics'!$C:$C,0)))</f>
        <v>Feedstock Shifting</v>
      </c>
      <c r="K986" s="254" t="str">
        <f>IF(ISBLANK(INDEX('Policy Characteristics'!E:E,MATCH($C986,'Policy Characteristics'!$C:$C,0))),"",INDEX('Policy Characteristics'!E:E,MATCH($C986,'Policy Characteristics'!$C:$C,0)))</f>
        <v>indst feedstock shifting</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potential achieved</v>
      </c>
      <c r="P986" s="254"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54" t="str">
        <f>IF(ISBLANK(INDEX('Policy Characteristics'!K:K,MATCH($C986,'Policy Characteristics'!$C:$C,0))),"",INDEX('Policy Characteristics'!K:K,MATCH($C986,'Policy Characteristics'!$C:$C,0)))</f>
        <v/>
      </c>
      <c r="R986" s="254" t="str">
        <f>IF(ISBLANK(INDEX('Policy Characteristics'!L:L,MATCH($C986,'Policy Characteristics'!$C:$C,0))),"",INDEX('Policy Characteristics'!L:L,MATCH($C986,'Policy Characteristics'!$C:$C,0)))</f>
        <v/>
      </c>
    </row>
    <row r="987" spans="1:18" s="2" customFormat="1" x14ac:dyDescent="0.3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Feedstock Shifting</v>
      </c>
      <c r="C987" s="254" t="str">
        <f t="shared" si="42"/>
        <v>Fraction of Feedstock Shifted</v>
      </c>
      <c r="D987" s="6" t="s">
        <v>3066</v>
      </c>
      <c r="E987" s="45" t="s">
        <v>2402</v>
      </c>
      <c r="F987" t="s">
        <v>3029</v>
      </c>
      <c r="G987" s="45" t="s">
        <v>2406</v>
      </c>
      <c r="H987" s="47">
        <v>2584</v>
      </c>
      <c r="I987" s="324" t="s">
        <v>44</v>
      </c>
      <c r="J987" s="255" t="str">
        <f>IF(ISBLANK(INDEX('Policy Characteristics'!D:D,MATCH($C987,'Policy Characteristics'!$C:$C,0))),"",INDEX('Policy Characteristics'!D:D,MATCH($C987,'Policy Characteristics'!$C:$C,0)))</f>
        <v>Feedstock Shifting</v>
      </c>
      <c r="K987" s="254" t="str">
        <f>IF(ISBLANK(INDEX('Policy Characteristics'!E:E,MATCH($C987,'Policy Characteristics'!$C:$C,0))),"",INDEX('Policy Characteristics'!E:E,MATCH($C987,'Policy Characteristics'!$C:$C,0)))</f>
        <v>indst feedstock shifting</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potential achieved</v>
      </c>
      <c r="P987" s="254"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54" t="str">
        <f>IF(ISBLANK(INDEX('Policy Characteristics'!K:K,MATCH($C987,'Policy Characteristics'!$C:$C,0))),"",INDEX('Policy Characteristics'!K:K,MATCH($C987,'Policy Characteristics'!$C:$C,0)))</f>
        <v/>
      </c>
      <c r="R987" s="254" t="str">
        <f>IF(ISBLANK(INDEX('Policy Characteristics'!L:L,MATCH($C987,'Policy Characteristics'!$C:$C,0))),"",INDEX('Policy Characteristics'!L:L,MATCH($C987,'Policy Characteristics'!$C:$C,0)))</f>
        <v/>
      </c>
    </row>
    <row r="988" spans="1:18" s="2" customFormat="1" x14ac:dyDescent="0.3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Feedstock Shifting</v>
      </c>
      <c r="C988" s="254" t="str">
        <f t="shared" si="42"/>
        <v>Fraction of Feedstock Shifted</v>
      </c>
      <c r="D988" s="6" t="s">
        <v>3066</v>
      </c>
      <c r="E988" s="45" t="s">
        <v>2403</v>
      </c>
      <c r="F988" t="s">
        <v>3029</v>
      </c>
      <c r="G988" s="45" t="s">
        <v>2409</v>
      </c>
      <c r="H988" s="47">
        <v>2585</v>
      </c>
      <c r="I988" s="324" t="s">
        <v>44</v>
      </c>
      <c r="J988" s="255" t="str">
        <f>IF(ISBLANK(INDEX('Policy Characteristics'!D:D,MATCH($C988,'Policy Characteristics'!$C:$C,0))),"",INDEX('Policy Characteristics'!D:D,MATCH($C988,'Policy Characteristics'!$C:$C,0)))</f>
        <v>Feedstock Shifting</v>
      </c>
      <c r="K988" s="254" t="str">
        <f>IF(ISBLANK(INDEX('Policy Characteristics'!E:E,MATCH($C988,'Policy Characteristics'!$C:$C,0))),"",INDEX('Policy Characteristics'!E:E,MATCH($C988,'Policy Characteristics'!$C:$C,0)))</f>
        <v>indst feedstock shifting</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potential achieved</v>
      </c>
      <c r="P988" s="254"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54" t="str">
        <f>IF(ISBLANK(INDEX('Policy Characteristics'!K:K,MATCH($C988,'Policy Characteristics'!$C:$C,0))),"",INDEX('Policy Characteristics'!K:K,MATCH($C988,'Policy Characteristics'!$C:$C,0)))</f>
        <v/>
      </c>
      <c r="R988" s="254" t="str">
        <f>IF(ISBLANK(INDEX('Policy Characteristics'!L:L,MATCH($C988,'Policy Characteristics'!$C:$C,0))),"",INDEX('Policy Characteristics'!L:L,MATCH($C988,'Policy Characteristics'!$C:$C,0)))</f>
        <v/>
      </c>
    </row>
    <row r="989" spans="1:18" s="2" customFormat="1" x14ac:dyDescent="0.3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Feedstock Shifting</v>
      </c>
      <c r="C989" s="254" t="str">
        <f t="shared" si="42"/>
        <v>Fraction of Feedstock Shifted</v>
      </c>
      <c r="D989" s="6" t="s">
        <v>3066</v>
      </c>
      <c r="E989" s="45" t="s">
        <v>2702</v>
      </c>
      <c r="F989" t="s">
        <v>3029</v>
      </c>
      <c r="G989" s="45" t="s">
        <v>2705</v>
      </c>
      <c r="H989" s="47">
        <v>2586</v>
      </c>
      <c r="I989" s="324" t="s">
        <v>44</v>
      </c>
      <c r="J989" s="255" t="str">
        <f>IF(ISBLANK(INDEX('Policy Characteristics'!D:D,MATCH($C989,'Policy Characteristics'!$C:$C,0))),"",INDEX('Policy Characteristics'!D:D,MATCH($C989,'Policy Characteristics'!$C:$C,0)))</f>
        <v>Feedstock Shifting</v>
      </c>
      <c r="K989" s="254" t="str">
        <f>IF(ISBLANK(INDEX('Policy Characteristics'!E:E,MATCH($C989,'Policy Characteristics'!$C:$C,0))),"",INDEX('Policy Characteristics'!E:E,MATCH($C989,'Policy Characteristics'!$C:$C,0)))</f>
        <v>indst feedstock shifting</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potential achieved</v>
      </c>
      <c r="P989" s="254"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54" t="str">
        <f>IF(ISBLANK(INDEX('Policy Characteristics'!K:K,MATCH($C989,'Policy Characteristics'!$C:$C,0))),"",INDEX('Policy Characteristics'!K:K,MATCH($C989,'Policy Characteristics'!$C:$C,0)))</f>
        <v/>
      </c>
      <c r="R989" s="254" t="str">
        <f>IF(ISBLANK(INDEX('Policy Characteristics'!L:L,MATCH($C989,'Policy Characteristics'!$C:$C,0))),"",INDEX('Policy Characteristics'!L:L,MATCH($C989,'Policy Characteristics'!$C:$C,0)))</f>
        <v/>
      </c>
    </row>
    <row r="990" spans="1:18" s="2" customFormat="1" x14ac:dyDescent="0.3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Feedstock Shifting</v>
      </c>
      <c r="C990" s="254" t="str">
        <f t="shared" si="42"/>
        <v>Fraction of Feedstock Shifted</v>
      </c>
      <c r="D990" s="6" t="s">
        <v>3066</v>
      </c>
      <c r="E990" s="45" t="s">
        <v>2703</v>
      </c>
      <c r="F990" t="s">
        <v>3029</v>
      </c>
      <c r="G990" s="45" t="s">
        <v>2707</v>
      </c>
      <c r="H990" s="47">
        <v>2587</v>
      </c>
      <c r="I990" s="324" t="s">
        <v>44</v>
      </c>
      <c r="J990" s="255" t="str">
        <f>IF(ISBLANK(INDEX('Policy Characteristics'!D:D,MATCH($C990,'Policy Characteristics'!$C:$C,0))),"",INDEX('Policy Characteristics'!D:D,MATCH($C990,'Policy Characteristics'!$C:$C,0)))</f>
        <v>Feedstock Shifting</v>
      </c>
      <c r="K990" s="254" t="str">
        <f>IF(ISBLANK(INDEX('Policy Characteristics'!E:E,MATCH($C990,'Policy Characteristics'!$C:$C,0))),"",INDEX('Policy Characteristics'!E:E,MATCH($C990,'Policy Characteristics'!$C:$C,0)))</f>
        <v>indst feedstock shifting</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potential achieved</v>
      </c>
      <c r="P990" s="254"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54" t="str">
        <f>IF(ISBLANK(INDEX('Policy Characteristics'!K:K,MATCH($C990,'Policy Characteristics'!$C:$C,0))),"",INDEX('Policy Characteristics'!K:K,MATCH($C990,'Policy Characteristics'!$C:$C,0)))</f>
        <v/>
      </c>
      <c r="R990" s="254" t="str">
        <f>IF(ISBLANK(INDEX('Policy Characteristics'!L:L,MATCH($C990,'Policy Characteristics'!$C:$C,0))),"",INDEX('Policy Characteristics'!L:L,MATCH($C990,'Policy Characteristics'!$C:$C,0)))</f>
        <v/>
      </c>
    </row>
    <row r="991" spans="1:18" s="2" customFormat="1" x14ac:dyDescent="0.3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Feedstock Shifting</v>
      </c>
      <c r="C991" s="254" t="str">
        <f t="shared" si="42"/>
        <v>Fraction of Feedstock Shifted</v>
      </c>
      <c r="D991" s="6" t="s">
        <v>3066</v>
      </c>
      <c r="E991" s="45" t="s">
        <v>2704</v>
      </c>
      <c r="F991" t="s">
        <v>3029</v>
      </c>
      <c r="G991" s="45" t="s">
        <v>2708</v>
      </c>
      <c r="H991" s="47">
        <v>2588</v>
      </c>
      <c r="I991" s="324" t="s">
        <v>44</v>
      </c>
      <c r="J991" s="255" t="str">
        <f>IF(ISBLANK(INDEX('Policy Characteristics'!D:D,MATCH($C991,'Policy Characteristics'!$C:$C,0))),"",INDEX('Policy Characteristics'!D:D,MATCH($C991,'Policy Characteristics'!$C:$C,0)))</f>
        <v>Feedstock Shifting</v>
      </c>
      <c r="K991" s="254" t="str">
        <f>IF(ISBLANK(INDEX('Policy Characteristics'!E:E,MATCH($C991,'Policy Characteristics'!$C:$C,0))),"",INDEX('Policy Characteristics'!E:E,MATCH($C991,'Policy Characteristics'!$C:$C,0)))</f>
        <v>indst feedstock shifting</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potential achieved</v>
      </c>
      <c r="P991" s="254"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54" t="str">
        <f>IF(ISBLANK(INDEX('Policy Characteristics'!K:K,MATCH($C991,'Policy Characteristics'!$C:$C,0))),"",INDEX('Policy Characteristics'!K:K,MATCH($C991,'Policy Characteristics'!$C:$C,0)))</f>
        <v/>
      </c>
      <c r="R991" s="254" t="str">
        <f>IF(ISBLANK(INDEX('Policy Characteristics'!L:L,MATCH($C991,'Policy Characteristics'!$C:$C,0))),"",INDEX('Policy Characteristics'!L:L,MATCH($C991,'Policy Characteristics'!$C:$C,0)))</f>
        <v/>
      </c>
    </row>
    <row r="992" spans="1:18" s="2" customFormat="1" x14ac:dyDescent="0.3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Feedstock Shifting</v>
      </c>
      <c r="C992" s="254" t="str">
        <f t="shared" si="42"/>
        <v>Fraction of Feedstock Shifted</v>
      </c>
      <c r="D992" s="6" t="s">
        <v>3066</v>
      </c>
      <c r="E992" s="45" t="s">
        <v>2701</v>
      </c>
      <c r="F992" t="s">
        <v>3029</v>
      </c>
      <c r="G992" s="45" t="s">
        <v>2706</v>
      </c>
      <c r="H992" s="47">
        <v>2589</v>
      </c>
      <c r="I992" s="324" t="s">
        <v>44</v>
      </c>
      <c r="J992" s="255" t="str">
        <f>IF(ISBLANK(INDEX('Policy Characteristics'!D:D,MATCH($C992,'Policy Characteristics'!$C:$C,0))),"",INDEX('Policy Characteristics'!D:D,MATCH($C992,'Policy Characteristics'!$C:$C,0)))</f>
        <v>Feedstock Shifting</v>
      </c>
      <c r="K992" s="254" t="str">
        <f>IF(ISBLANK(INDEX('Policy Characteristics'!E:E,MATCH($C992,'Policy Characteristics'!$C:$C,0))),"",INDEX('Policy Characteristics'!E:E,MATCH($C992,'Policy Characteristics'!$C:$C,0)))</f>
        <v>indst feedstock shifting</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potential achieved</v>
      </c>
      <c r="P992" s="254"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54" t="str">
        <f>IF(ISBLANK(INDEX('Policy Characteristics'!K:K,MATCH($C992,'Policy Characteristics'!$C:$C,0))),"",INDEX('Policy Characteristics'!K:K,MATCH($C992,'Policy Characteristics'!$C:$C,0)))</f>
        <v/>
      </c>
      <c r="R992" s="254" t="str">
        <f>IF(ISBLANK(INDEX('Policy Characteristics'!L:L,MATCH($C992,'Policy Characteristics'!$C:$C,0))),"",INDEX('Policy Characteristics'!L:L,MATCH($C992,'Policy Characteristics'!$C:$C,0)))</f>
        <v/>
      </c>
    </row>
    <row r="993" spans="1:18" s="2" customFormat="1" x14ac:dyDescent="0.3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Feedstock Shifting</v>
      </c>
      <c r="C993" s="254" t="str">
        <f t="shared" ref="C993:C1056" si="43">C$863</f>
        <v>Fraction of Feedstock Shifted</v>
      </c>
      <c r="D993" s="6" t="s">
        <v>3067</v>
      </c>
      <c r="E993" s="45" t="s">
        <v>2398</v>
      </c>
      <c r="F993" t="s">
        <v>2576</v>
      </c>
      <c r="G993" s="45" t="s">
        <v>2404</v>
      </c>
      <c r="H993" s="47">
        <v>2590</v>
      </c>
      <c r="I993" s="324" t="s">
        <v>44</v>
      </c>
      <c r="J993" s="255" t="str">
        <f>IF(ISBLANK(INDEX('Policy Characteristics'!D:D,MATCH($C993,'Policy Characteristics'!$C:$C,0))),"",INDEX('Policy Characteristics'!D:D,MATCH($C993,'Policy Characteristics'!$C:$C,0)))</f>
        <v>Feedstock Shifting</v>
      </c>
      <c r="K993" s="254" t="str">
        <f>IF(ISBLANK(INDEX('Policy Characteristics'!E:E,MATCH($C993,'Policy Characteristics'!$C:$C,0))),"",INDEX('Policy Characteristics'!E:E,MATCH($C993,'Policy Characteristics'!$C:$C,0)))</f>
        <v>indst feedstock shifting</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potential achieved</v>
      </c>
      <c r="P993" s="254"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54" t="str">
        <f>IF(ISBLANK(INDEX('Policy Characteristics'!K:K,MATCH($C993,'Policy Characteristics'!$C:$C,0))),"",INDEX('Policy Characteristics'!K:K,MATCH($C993,'Policy Characteristics'!$C:$C,0)))</f>
        <v/>
      </c>
      <c r="R993" s="254" t="str">
        <f>IF(ISBLANK(INDEX('Policy Characteristics'!L:L,MATCH($C993,'Policy Characteristics'!$C:$C,0))),"",INDEX('Policy Characteristics'!L:L,MATCH($C993,'Policy Characteristics'!$C:$C,0)))</f>
        <v/>
      </c>
    </row>
    <row r="994" spans="1:18" s="2" customFormat="1" x14ac:dyDescent="0.3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Feedstock Shifting</v>
      </c>
      <c r="C994" s="254" t="str">
        <f t="shared" si="43"/>
        <v>Fraction of Feedstock Shifted</v>
      </c>
      <c r="D994" s="6" t="s">
        <v>3067</v>
      </c>
      <c r="E994" s="45" t="s">
        <v>2399</v>
      </c>
      <c r="F994" t="s">
        <v>2576</v>
      </c>
      <c r="G994" s="45" t="s">
        <v>2407</v>
      </c>
      <c r="H994" s="47">
        <v>2591</v>
      </c>
      <c r="I994" s="324" t="s">
        <v>43</v>
      </c>
      <c r="J994" s="255" t="str">
        <f>IF(ISBLANK(INDEX('Policy Characteristics'!D:D,MATCH($C994,'Policy Characteristics'!$C:$C,0))),"",INDEX('Policy Characteristics'!D:D,MATCH($C994,'Policy Characteristics'!$C:$C,0)))</f>
        <v>Feedstock Shifting</v>
      </c>
      <c r="K994" s="254" t="str">
        <f>IF(ISBLANK(INDEX('Policy Characteristics'!E:E,MATCH($C994,'Policy Characteristics'!$C:$C,0))),"",INDEX('Policy Characteristics'!E:E,MATCH($C994,'Policy Characteristics'!$C:$C,0)))</f>
        <v>indst feedstock shifting</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potential achieved</v>
      </c>
      <c r="P994" s="254"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54" t="str">
        <f>IF(ISBLANK(INDEX('Policy Characteristics'!K:K,MATCH($C994,'Policy Characteristics'!$C:$C,0))),"",INDEX('Policy Characteristics'!K:K,MATCH($C994,'Policy Characteristics'!$C:$C,0)))</f>
        <v/>
      </c>
      <c r="R994" s="254" t="str">
        <f>IF(ISBLANK(INDEX('Policy Characteristics'!L:L,MATCH($C994,'Policy Characteristics'!$C:$C,0))),"",INDEX('Policy Characteristics'!L:L,MATCH($C994,'Policy Characteristics'!$C:$C,0)))</f>
        <v/>
      </c>
    </row>
    <row r="995" spans="1:18" s="2" customFormat="1" x14ac:dyDescent="0.3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Feedstock Shifting</v>
      </c>
      <c r="C995" s="254" t="str">
        <f t="shared" si="43"/>
        <v>Fraction of Feedstock Shifted</v>
      </c>
      <c r="D995" s="6" t="s">
        <v>3067</v>
      </c>
      <c r="E995" s="45" t="s">
        <v>2400</v>
      </c>
      <c r="F995" t="s">
        <v>2576</v>
      </c>
      <c r="G995" s="45" t="s">
        <v>2408</v>
      </c>
      <c r="H995" s="47">
        <v>2592</v>
      </c>
      <c r="I995" s="324" t="s">
        <v>43</v>
      </c>
      <c r="J995" s="255" t="str">
        <f>IF(ISBLANK(INDEX('Policy Characteristics'!D:D,MATCH($C995,'Policy Characteristics'!$C:$C,0))),"",INDEX('Policy Characteristics'!D:D,MATCH($C995,'Policy Characteristics'!$C:$C,0)))</f>
        <v>Feedstock Shifting</v>
      </c>
      <c r="K995" s="254" t="str">
        <f>IF(ISBLANK(INDEX('Policy Characteristics'!E:E,MATCH($C995,'Policy Characteristics'!$C:$C,0))),"",INDEX('Policy Characteristics'!E:E,MATCH($C995,'Policy Characteristics'!$C:$C,0)))</f>
        <v>indst feedstock shifting</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potential achieved</v>
      </c>
      <c r="P995" s="254"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54" t="str">
        <f>IF(ISBLANK(INDEX('Policy Characteristics'!K:K,MATCH($C995,'Policy Characteristics'!$C:$C,0))),"",INDEX('Policy Characteristics'!K:K,MATCH($C995,'Policy Characteristics'!$C:$C,0)))</f>
        <v/>
      </c>
      <c r="R995" s="254" t="str">
        <f>IF(ISBLANK(INDEX('Policy Characteristics'!L:L,MATCH($C995,'Policy Characteristics'!$C:$C,0))),"",INDEX('Policy Characteristics'!L:L,MATCH($C995,'Policy Characteristics'!$C:$C,0)))</f>
        <v/>
      </c>
    </row>
    <row r="996" spans="1:18" s="2" customFormat="1" x14ac:dyDescent="0.3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Feedstock Shifting</v>
      </c>
      <c r="C996" s="254" t="str">
        <f t="shared" si="43"/>
        <v>Fraction of Feedstock Shifted</v>
      </c>
      <c r="D996" s="6" t="s">
        <v>3067</v>
      </c>
      <c r="E996" s="45" t="s">
        <v>2401</v>
      </c>
      <c r="F996" t="s">
        <v>2576</v>
      </c>
      <c r="G996" s="45" t="s">
        <v>2405</v>
      </c>
      <c r="H996" s="47">
        <v>2593</v>
      </c>
      <c r="I996" s="324" t="s">
        <v>44</v>
      </c>
      <c r="J996" s="255" t="str">
        <f>IF(ISBLANK(INDEX('Policy Characteristics'!D:D,MATCH($C996,'Policy Characteristics'!$C:$C,0))),"",INDEX('Policy Characteristics'!D:D,MATCH($C996,'Policy Characteristics'!$C:$C,0)))</f>
        <v>Feedstock Shifting</v>
      </c>
      <c r="K996" s="254" t="str">
        <f>IF(ISBLANK(INDEX('Policy Characteristics'!E:E,MATCH($C996,'Policy Characteristics'!$C:$C,0))),"",INDEX('Policy Characteristics'!E:E,MATCH($C996,'Policy Characteristics'!$C:$C,0)))</f>
        <v>indst feedstock shifting</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potential achieved</v>
      </c>
      <c r="P996" s="254"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54" t="str">
        <f>IF(ISBLANK(INDEX('Policy Characteristics'!K:K,MATCH($C996,'Policy Characteristics'!$C:$C,0))),"",INDEX('Policy Characteristics'!K:K,MATCH($C996,'Policy Characteristics'!$C:$C,0)))</f>
        <v/>
      </c>
      <c r="R996" s="254" t="str">
        <f>IF(ISBLANK(INDEX('Policy Characteristics'!L:L,MATCH($C996,'Policy Characteristics'!$C:$C,0))),"",INDEX('Policy Characteristics'!L:L,MATCH($C996,'Policy Characteristics'!$C:$C,0)))</f>
        <v/>
      </c>
    </row>
    <row r="997" spans="1:18" s="2" customFormat="1" x14ac:dyDescent="0.3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Feedstock Shifting</v>
      </c>
      <c r="C997" s="254" t="str">
        <f t="shared" si="43"/>
        <v>Fraction of Feedstock Shifted</v>
      </c>
      <c r="D997" s="6" t="s">
        <v>3067</v>
      </c>
      <c r="E997" s="45" t="s">
        <v>2402</v>
      </c>
      <c r="F997" t="s">
        <v>2576</v>
      </c>
      <c r="G997" s="45" t="s">
        <v>2406</v>
      </c>
      <c r="H997" s="47">
        <v>2594</v>
      </c>
      <c r="I997" s="324" t="s">
        <v>44</v>
      </c>
      <c r="J997" s="255" t="str">
        <f>IF(ISBLANK(INDEX('Policy Characteristics'!D:D,MATCH($C997,'Policy Characteristics'!$C:$C,0))),"",INDEX('Policy Characteristics'!D:D,MATCH($C997,'Policy Characteristics'!$C:$C,0)))</f>
        <v>Feedstock Shifting</v>
      </c>
      <c r="K997" s="254" t="str">
        <f>IF(ISBLANK(INDEX('Policy Characteristics'!E:E,MATCH($C997,'Policy Characteristics'!$C:$C,0))),"",INDEX('Policy Characteristics'!E:E,MATCH($C997,'Policy Characteristics'!$C:$C,0)))</f>
        <v>indst feedstock shifting</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potential achieved</v>
      </c>
      <c r="P997" s="254"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54" t="str">
        <f>IF(ISBLANK(INDEX('Policy Characteristics'!K:K,MATCH($C997,'Policy Characteristics'!$C:$C,0))),"",INDEX('Policy Characteristics'!K:K,MATCH($C997,'Policy Characteristics'!$C:$C,0)))</f>
        <v/>
      </c>
      <c r="R997" s="254" t="str">
        <f>IF(ISBLANK(INDEX('Policy Characteristics'!L:L,MATCH($C997,'Policy Characteristics'!$C:$C,0))),"",INDEX('Policy Characteristics'!L:L,MATCH($C997,'Policy Characteristics'!$C:$C,0)))</f>
        <v/>
      </c>
    </row>
    <row r="998" spans="1:18" s="2" customFormat="1" x14ac:dyDescent="0.3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Feedstock Shifting</v>
      </c>
      <c r="C998" s="254" t="str">
        <f t="shared" si="43"/>
        <v>Fraction of Feedstock Shifted</v>
      </c>
      <c r="D998" s="6" t="s">
        <v>3067</v>
      </c>
      <c r="E998" s="45" t="s">
        <v>2403</v>
      </c>
      <c r="F998" t="s">
        <v>2576</v>
      </c>
      <c r="G998" s="45" t="s">
        <v>2409</v>
      </c>
      <c r="H998" s="47">
        <v>2595</v>
      </c>
      <c r="I998" s="324" t="s">
        <v>44</v>
      </c>
      <c r="J998" s="255" t="str">
        <f>IF(ISBLANK(INDEX('Policy Characteristics'!D:D,MATCH($C998,'Policy Characteristics'!$C:$C,0))),"",INDEX('Policy Characteristics'!D:D,MATCH($C998,'Policy Characteristics'!$C:$C,0)))</f>
        <v>Feedstock Shifting</v>
      </c>
      <c r="K998" s="254" t="str">
        <f>IF(ISBLANK(INDEX('Policy Characteristics'!E:E,MATCH($C998,'Policy Characteristics'!$C:$C,0))),"",INDEX('Policy Characteristics'!E:E,MATCH($C998,'Policy Characteristics'!$C:$C,0)))</f>
        <v>indst feedstock shifting</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potential achieved</v>
      </c>
      <c r="P998" s="254"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54" t="str">
        <f>IF(ISBLANK(INDEX('Policy Characteristics'!K:K,MATCH($C998,'Policy Characteristics'!$C:$C,0))),"",INDEX('Policy Characteristics'!K:K,MATCH($C998,'Policy Characteristics'!$C:$C,0)))</f>
        <v/>
      </c>
      <c r="R998" s="254" t="str">
        <f>IF(ISBLANK(INDEX('Policy Characteristics'!L:L,MATCH($C998,'Policy Characteristics'!$C:$C,0))),"",INDEX('Policy Characteristics'!L:L,MATCH($C998,'Policy Characteristics'!$C:$C,0)))</f>
        <v/>
      </c>
    </row>
    <row r="999" spans="1:18" s="2" customFormat="1" x14ac:dyDescent="0.3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Feedstock Shifting</v>
      </c>
      <c r="C999" s="254" t="str">
        <f t="shared" si="43"/>
        <v>Fraction of Feedstock Shifted</v>
      </c>
      <c r="D999" s="6" t="s">
        <v>3067</v>
      </c>
      <c r="E999" s="45" t="s">
        <v>2702</v>
      </c>
      <c r="F999" t="s">
        <v>2576</v>
      </c>
      <c r="G999" s="45" t="s">
        <v>2705</v>
      </c>
      <c r="H999" s="47">
        <v>2596</v>
      </c>
      <c r="I999" s="324" t="s">
        <v>44</v>
      </c>
      <c r="J999" s="255" t="str">
        <f>IF(ISBLANK(INDEX('Policy Characteristics'!D:D,MATCH($C999,'Policy Characteristics'!$C:$C,0))),"",INDEX('Policy Characteristics'!D:D,MATCH($C999,'Policy Characteristics'!$C:$C,0)))</f>
        <v>Feedstock Shifting</v>
      </c>
      <c r="K999" s="254" t="str">
        <f>IF(ISBLANK(INDEX('Policy Characteristics'!E:E,MATCH($C999,'Policy Characteristics'!$C:$C,0))),"",INDEX('Policy Characteristics'!E:E,MATCH($C999,'Policy Characteristics'!$C:$C,0)))</f>
        <v>indst feedstock shifting</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potential achieved</v>
      </c>
      <c r="P999" s="254"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54" t="str">
        <f>IF(ISBLANK(INDEX('Policy Characteristics'!K:K,MATCH($C999,'Policy Characteristics'!$C:$C,0))),"",INDEX('Policy Characteristics'!K:K,MATCH($C999,'Policy Characteristics'!$C:$C,0)))</f>
        <v/>
      </c>
      <c r="R999" s="254" t="str">
        <f>IF(ISBLANK(INDEX('Policy Characteristics'!L:L,MATCH($C999,'Policy Characteristics'!$C:$C,0))),"",INDEX('Policy Characteristics'!L:L,MATCH($C999,'Policy Characteristics'!$C:$C,0)))</f>
        <v/>
      </c>
    </row>
    <row r="1000" spans="1:18" s="2" customFormat="1" x14ac:dyDescent="0.3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Feedstock Shifting</v>
      </c>
      <c r="C1000" s="254" t="str">
        <f t="shared" si="43"/>
        <v>Fraction of Feedstock Shifted</v>
      </c>
      <c r="D1000" s="6" t="s">
        <v>3067</v>
      </c>
      <c r="E1000" s="45" t="s">
        <v>2703</v>
      </c>
      <c r="F1000" t="s">
        <v>2576</v>
      </c>
      <c r="G1000" s="45" t="s">
        <v>2707</v>
      </c>
      <c r="H1000" s="47">
        <v>2597</v>
      </c>
      <c r="I1000" s="324" t="s">
        <v>44</v>
      </c>
      <c r="J1000" s="255" t="str">
        <f>IF(ISBLANK(INDEX('Policy Characteristics'!D:D,MATCH($C1000,'Policy Characteristics'!$C:$C,0))),"",INDEX('Policy Characteristics'!D:D,MATCH($C1000,'Policy Characteristics'!$C:$C,0)))</f>
        <v>Feedstock Shifting</v>
      </c>
      <c r="K1000" s="254" t="str">
        <f>IF(ISBLANK(INDEX('Policy Characteristics'!E:E,MATCH($C1000,'Policy Characteristics'!$C:$C,0))),"",INDEX('Policy Characteristics'!E:E,MATCH($C1000,'Policy Characteristics'!$C:$C,0)))</f>
        <v>indst feedstock shifting</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potential achieved</v>
      </c>
      <c r="P1000" s="254"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54" t="str">
        <f>IF(ISBLANK(INDEX('Policy Characteristics'!K:K,MATCH($C1000,'Policy Characteristics'!$C:$C,0))),"",INDEX('Policy Characteristics'!K:K,MATCH($C1000,'Policy Characteristics'!$C:$C,0)))</f>
        <v/>
      </c>
      <c r="R1000" s="254" t="str">
        <f>IF(ISBLANK(INDEX('Policy Characteristics'!L:L,MATCH($C1000,'Policy Characteristics'!$C:$C,0))),"",INDEX('Policy Characteristics'!L:L,MATCH($C1000,'Policy Characteristics'!$C:$C,0)))</f>
        <v/>
      </c>
    </row>
    <row r="1001" spans="1:18" s="2" customFormat="1" x14ac:dyDescent="0.3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Feedstock Shifting</v>
      </c>
      <c r="C1001" s="254" t="str">
        <f t="shared" si="43"/>
        <v>Fraction of Feedstock Shifted</v>
      </c>
      <c r="D1001" s="6" t="s">
        <v>3067</v>
      </c>
      <c r="E1001" s="45" t="s">
        <v>2704</v>
      </c>
      <c r="F1001" t="s">
        <v>2576</v>
      </c>
      <c r="G1001" s="45" t="s">
        <v>2708</v>
      </c>
      <c r="H1001" s="47">
        <v>2598</v>
      </c>
      <c r="I1001" s="324" t="s">
        <v>44</v>
      </c>
      <c r="J1001" s="255" t="str">
        <f>IF(ISBLANK(INDEX('Policy Characteristics'!D:D,MATCH($C1001,'Policy Characteristics'!$C:$C,0))),"",INDEX('Policy Characteristics'!D:D,MATCH($C1001,'Policy Characteristics'!$C:$C,0)))</f>
        <v>Feedstock Shifting</v>
      </c>
      <c r="K1001" s="254" t="str">
        <f>IF(ISBLANK(INDEX('Policy Characteristics'!E:E,MATCH($C1001,'Policy Characteristics'!$C:$C,0))),"",INDEX('Policy Characteristics'!E:E,MATCH($C1001,'Policy Characteristics'!$C:$C,0)))</f>
        <v>indst feedstock shifting</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potential achieved</v>
      </c>
      <c r="P1001" s="254"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54" t="str">
        <f>IF(ISBLANK(INDEX('Policy Characteristics'!K:K,MATCH($C1001,'Policy Characteristics'!$C:$C,0))),"",INDEX('Policy Characteristics'!K:K,MATCH($C1001,'Policy Characteristics'!$C:$C,0)))</f>
        <v/>
      </c>
      <c r="R1001" s="254" t="str">
        <f>IF(ISBLANK(INDEX('Policy Characteristics'!L:L,MATCH($C1001,'Policy Characteristics'!$C:$C,0))),"",INDEX('Policy Characteristics'!L:L,MATCH($C1001,'Policy Characteristics'!$C:$C,0)))</f>
        <v/>
      </c>
    </row>
    <row r="1002" spans="1:18" s="2" customFormat="1" x14ac:dyDescent="0.3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Feedstock Shifting</v>
      </c>
      <c r="C1002" s="254" t="str">
        <f t="shared" si="43"/>
        <v>Fraction of Feedstock Shifted</v>
      </c>
      <c r="D1002" s="6" t="s">
        <v>3067</v>
      </c>
      <c r="E1002" s="45" t="s">
        <v>2701</v>
      </c>
      <c r="F1002" t="s">
        <v>2576</v>
      </c>
      <c r="G1002" s="45" t="s">
        <v>2706</v>
      </c>
      <c r="H1002" s="47">
        <v>2599</v>
      </c>
      <c r="I1002" s="324" t="s">
        <v>44</v>
      </c>
      <c r="J1002" s="255" t="str">
        <f>IF(ISBLANK(INDEX('Policy Characteristics'!D:D,MATCH($C1002,'Policy Characteristics'!$C:$C,0))),"",INDEX('Policy Characteristics'!D:D,MATCH($C1002,'Policy Characteristics'!$C:$C,0)))</f>
        <v>Feedstock Shifting</v>
      </c>
      <c r="K1002" s="254" t="str">
        <f>IF(ISBLANK(INDEX('Policy Characteristics'!E:E,MATCH($C1002,'Policy Characteristics'!$C:$C,0))),"",INDEX('Policy Characteristics'!E:E,MATCH($C1002,'Policy Characteristics'!$C:$C,0)))</f>
        <v>indst feedstock shifting</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potential achieved</v>
      </c>
      <c r="P1002" s="254"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54" t="str">
        <f>IF(ISBLANK(INDEX('Policy Characteristics'!K:K,MATCH($C1002,'Policy Characteristics'!$C:$C,0))),"",INDEX('Policy Characteristics'!K:K,MATCH($C1002,'Policy Characteristics'!$C:$C,0)))</f>
        <v/>
      </c>
      <c r="R1002" s="254" t="str">
        <f>IF(ISBLANK(INDEX('Policy Characteristics'!L:L,MATCH($C1002,'Policy Characteristics'!$C:$C,0))),"",INDEX('Policy Characteristics'!L:L,MATCH($C1002,'Policy Characteristics'!$C:$C,0)))</f>
        <v/>
      </c>
    </row>
    <row r="1003" spans="1:18" s="2" customFormat="1" x14ac:dyDescent="0.3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Feedstock Shifting</v>
      </c>
      <c r="C1003" s="254" t="str">
        <f t="shared" si="43"/>
        <v>Fraction of Feedstock Shifted</v>
      </c>
      <c r="D1003" s="6" t="s">
        <v>3068</v>
      </c>
      <c r="E1003" s="45" t="s">
        <v>2398</v>
      </c>
      <c r="F1003" t="s">
        <v>3030</v>
      </c>
      <c r="G1003" s="45" t="s">
        <v>2404</v>
      </c>
      <c r="H1003" s="47">
        <v>2600</v>
      </c>
      <c r="I1003" s="324" t="s">
        <v>44</v>
      </c>
      <c r="J1003" s="255" t="str">
        <f>IF(ISBLANK(INDEX('Policy Characteristics'!D:D,MATCH($C1003,'Policy Characteristics'!$C:$C,0))),"",INDEX('Policy Characteristics'!D:D,MATCH($C1003,'Policy Characteristics'!$C:$C,0)))</f>
        <v>Feedstock Shifting</v>
      </c>
      <c r="K1003" s="254" t="str">
        <f>IF(ISBLANK(INDEX('Policy Characteristics'!E:E,MATCH($C1003,'Policy Characteristics'!$C:$C,0))),"",INDEX('Policy Characteristics'!E:E,MATCH($C1003,'Policy Characteristics'!$C:$C,0)))</f>
        <v>indst feedstock shifting</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potential achieved</v>
      </c>
      <c r="P1003" s="254"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54" t="str">
        <f>IF(ISBLANK(INDEX('Policy Characteristics'!K:K,MATCH($C1003,'Policy Characteristics'!$C:$C,0))),"",INDEX('Policy Characteristics'!K:K,MATCH($C1003,'Policy Characteristics'!$C:$C,0)))</f>
        <v/>
      </c>
      <c r="R1003" s="254" t="str">
        <f>IF(ISBLANK(INDEX('Policy Characteristics'!L:L,MATCH($C1003,'Policy Characteristics'!$C:$C,0))),"",INDEX('Policy Characteristics'!L:L,MATCH($C1003,'Policy Characteristics'!$C:$C,0)))</f>
        <v/>
      </c>
    </row>
    <row r="1004" spans="1:18" s="2" customFormat="1" x14ac:dyDescent="0.3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Feedstock Shifting</v>
      </c>
      <c r="C1004" s="254" t="str">
        <f t="shared" si="43"/>
        <v>Fraction of Feedstock Shifted</v>
      </c>
      <c r="D1004" s="6" t="s">
        <v>3068</v>
      </c>
      <c r="E1004" s="45" t="s">
        <v>2399</v>
      </c>
      <c r="F1004" t="s">
        <v>3030</v>
      </c>
      <c r="G1004" s="45" t="s">
        <v>2407</v>
      </c>
      <c r="H1004" s="47">
        <v>2601</v>
      </c>
      <c r="I1004" s="324" t="s">
        <v>44</v>
      </c>
      <c r="J1004" s="255" t="str">
        <f>IF(ISBLANK(INDEX('Policy Characteristics'!D:D,MATCH($C1004,'Policy Characteristics'!$C:$C,0))),"",INDEX('Policy Characteristics'!D:D,MATCH($C1004,'Policy Characteristics'!$C:$C,0)))</f>
        <v>Feedstock Shifting</v>
      </c>
      <c r="K1004" s="254" t="str">
        <f>IF(ISBLANK(INDEX('Policy Characteristics'!E:E,MATCH($C1004,'Policy Characteristics'!$C:$C,0))),"",INDEX('Policy Characteristics'!E:E,MATCH($C1004,'Policy Characteristics'!$C:$C,0)))</f>
        <v>indst feedstock shifting</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potential achieved</v>
      </c>
      <c r="P1004" s="254"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54" t="str">
        <f>IF(ISBLANK(INDEX('Policy Characteristics'!K:K,MATCH($C1004,'Policy Characteristics'!$C:$C,0))),"",INDEX('Policy Characteristics'!K:K,MATCH($C1004,'Policy Characteristics'!$C:$C,0)))</f>
        <v/>
      </c>
      <c r="R1004" s="254" t="str">
        <f>IF(ISBLANK(INDEX('Policy Characteristics'!L:L,MATCH($C1004,'Policy Characteristics'!$C:$C,0))),"",INDEX('Policy Characteristics'!L:L,MATCH($C1004,'Policy Characteristics'!$C:$C,0)))</f>
        <v/>
      </c>
    </row>
    <row r="1005" spans="1:18" s="2" customFormat="1" x14ac:dyDescent="0.3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Feedstock Shifting</v>
      </c>
      <c r="C1005" s="254" t="str">
        <f t="shared" si="43"/>
        <v>Fraction of Feedstock Shifted</v>
      </c>
      <c r="D1005" s="6" t="s">
        <v>3068</v>
      </c>
      <c r="E1005" s="45" t="s">
        <v>2400</v>
      </c>
      <c r="F1005" t="s">
        <v>3030</v>
      </c>
      <c r="G1005" s="45" t="s">
        <v>2408</v>
      </c>
      <c r="H1005" s="47">
        <v>2602</v>
      </c>
      <c r="I1005" s="324" t="s">
        <v>44</v>
      </c>
      <c r="J1005" s="255" t="str">
        <f>IF(ISBLANK(INDEX('Policy Characteristics'!D:D,MATCH($C1005,'Policy Characteristics'!$C:$C,0))),"",INDEX('Policy Characteristics'!D:D,MATCH($C1005,'Policy Characteristics'!$C:$C,0)))</f>
        <v>Feedstock Shifting</v>
      </c>
      <c r="K1005" s="254" t="str">
        <f>IF(ISBLANK(INDEX('Policy Characteristics'!E:E,MATCH($C1005,'Policy Characteristics'!$C:$C,0))),"",INDEX('Policy Characteristics'!E:E,MATCH($C1005,'Policy Characteristics'!$C:$C,0)))</f>
        <v>indst feedstock shifting</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potential achieved</v>
      </c>
      <c r="P1005" s="254"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54" t="str">
        <f>IF(ISBLANK(INDEX('Policy Characteristics'!K:K,MATCH($C1005,'Policy Characteristics'!$C:$C,0))),"",INDEX('Policy Characteristics'!K:K,MATCH($C1005,'Policy Characteristics'!$C:$C,0)))</f>
        <v/>
      </c>
      <c r="R1005" s="254" t="str">
        <f>IF(ISBLANK(INDEX('Policy Characteristics'!L:L,MATCH($C1005,'Policy Characteristics'!$C:$C,0))),"",INDEX('Policy Characteristics'!L:L,MATCH($C1005,'Policy Characteristics'!$C:$C,0)))</f>
        <v/>
      </c>
    </row>
    <row r="1006" spans="1:18" s="2" customFormat="1" x14ac:dyDescent="0.3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Feedstock Shifting</v>
      </c>
      <c r="C1006" s="254" t="str">
        <f t="shared" si="43"/>
        <v>Fraction of Feedstock Shifted</v>
      </c>
      <c r="D1006" s="6" t="s">
        <v>3068</v>
      </c>
      <c r="E1006" s="45" t="s">
        <v>2401</v>
      </c>
      <c r="F1006" t="s">
        <v>3030</v>
      </c>
      <c r="G1006" s="45" t="s">
        <v>2405</v>
      </c>
      <c r="H1006" s="47">
        <v>2603</v>
      </c>
      <c r="I1006" s="324" t="s">
        <v>44</v>
      </c>
      <c r="J1006" s="255" t="str">
        <f>IF(ISBLANK(INDEX('Policy Characteristics'!D:D,MATCH($C1006,'Policy Characteristics'!$C:$C,0))),"",INDEX('Policy Characteristics'!D:D,MATCH($C1006,'Policy Characteristics'!$C:$C,0)))</f>
        <v>Feedstock Shifting</v>
      </c>
      <c r="K1006" s="254" t="str">
        <f>IF(ISBLANK(INDEX('Policy Characteristics'!E:E,MATCH($C1006,'Policy Characteristics'!$C:$C,0))),"",INDEX('Policy Characteristics'!E:E,MATCH($C1006,'Policy Characteristics'!$C:$C,0)))</f>
        <v>indst feedstock shifting</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potential achieved</v>
      </c>
      <c r="P1006" s="254"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54" t="str">
        <f>IF(ISBLANK(INDEX('Policy Characteristics'!K:K,MATCH($C1006,'Policy Characteristics'!$C:$C,0))),"",INDEX('Policy Characteristics'!K:K,MATCH($C1006,'Policy Characteristics'!$C:$C,0)))</f>
        <v/>
      </c>
      <c r="R1006" s="254" t="str">
        <f>IF(ISBLANK(INDEX('Policy Characteristics'!L:L,MATCH($C1006,'Policy Characteristics'!$C:$C,0))),"",INDEX('Policy Characteristics'!L:L,MATCH($C1006,'Policy Characteristics'!$C:$C,0)))</f>
        <v/>
      </c>
    </row>
    <row r="1007" spans="1:18" s="2" customFormat="1" x14ac:dyDescent="0.3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Feedstock Shifting</v>
      </c>
      <c r="C1007" s="254" t="str">
        <f t="shared" si="43"/>
        <v>Fraction of Feedstock Shifted</v>
      </c>
      <c r="D1007" s="6" t="s">
        <v>3068</v>
      </c>
      <c r="E1007" s="45" t="s">
        <v>2402</v>
      </c>
      <c r="F1007" t="s">
        <v>3030</v>
      </c>
      <c r="G1007" s="45" t="s">
        <v>2406</v>
      </c>
      <c r="H1007" s="47">
        <v>2604</v>
      </c>
      <c r="I1007" s="324" t="s">
        <v>44</v>
      </c>
      <c r="J1007" s="255" t="str">
        <f>IF(ISBLANK(INDEX('Policy Characteristics'!D:D,MATCH($C1007,'Policy Characteristics'!$C:$C,0))),"",INDEX('Policy Characteristics'!D:D,MATCH($C1007,'Policy Characteristics'!$C:$C,0)))</f>
        <v>Feedstock Shifting</v>
      </c>
      <c r="K1007" s="254" t="str">
        <f>IF(ISBLANK(INDEX('Policy Characteristics'!E:E,MATCH($C1007,'Policy Characteristics'!$C:$C,0))),"",INDEX('Policy Characteristics'!E:E,MATCH($C1007,'Policy Characteristics'!$C:$C,0)))</f>
        <v>indst feedstock shifting</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potential achieved</v>
      </c>
      <c r="P1007" s="254"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54" t="str">
        <f>IF(ISBLANK(INDEX('Policy Characteristics'!K:K,MATCH($C1007,'Policy Characteristics'!$C:$C,0))),"",INDEX('Policy Characteristics'!K:K,MATCH($C1007,'Policy Characteristics'!$C:$C,0)))</f>
        <v/>
      </c>
      <c r="R1007" s="254" t="str">
        <f>IF(ISBLANK(INDEX('Policy Characteristics'!L:L,MATCH($C1007,'Policy Characteristics'!$C:$C,0))),"",INDEX('Policy Characteristics'!L:L,MATCH($C1007,'Policy Characteristics'!$C:$C,0)))</f>
        <v/>
      </c>
    </row>
    <row r="1008" spans="1:18" s="2" customFormat="1" x14ac:dyDescent="0.3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Feedstock Shifting</v>
      </c>
      <c r="C1008" s="254" t="str">
        <f t="shared" si="43"/>
        <v>Fraction of Feedstock Shifted</v>
      </c>
      <c r="D1008" s="6" t="s">
        <v>3068</v>
      </c>
      <c r="E1008" s="45" t="s">
        <v>2403</v>
      </c>
      <c r="F1008" t="s">
        <v>3030</v>
      </c>
      <c r="G1008" s="45" t="s">
        <v>2409</v>
      </c>
      <c r="H1008" s="47">
        <v>2605</v>
      </c>
      <c r="I1008" s="324" t="s">
        <v>44</v>
      </c>
      <c r="J1008" s="255" t="str">
        <f>IF(ISBLANK(INDEX('Policy Characteristics'!D:D,MATCH($C1008,'Policy Characteristics'!$C:$C,0))),"",INDEX('Policy Characteristics'!D:D,MATCH($C1008,'Policy Characteristics'!$C:$C,0)))</f>
        <v>Feedstock Shifting</v>
      </c>
      <c r="K1008" s="254" t="str">
        <f>IF(ISBLANK(INDEX('Policy Characteristics'!E:E,MATCH($C1008,'Policy Characteristics'!$C:$C,0))),"",INDEX('Policy Characteristics'!E:E,MATCH($C1008,'Policy Characteristics'!$C:$C,0)))</f>
        <v>indst feedstock shifting</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potential achieved</v>
      </c>
      <c r="P1008" s="254"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54" t="str">
        <f>IF(ISBLANK(INDEX('Policy Characteristics'!K:K,MATCH($C1008,'Policy Characteristics'!$C:$C,0))),"",INDEX('Policy Characteristics'!K:K,MATCH($C1008,'Policy Characteristics'!$C:$C,0)))</f>
        <v/>
      </c>
      <c r="R1008" s="254" t="str">
        <f>IF(ISBLANK(INDEX('Policy Characteristics'!L:L,MATCH($C1008,'Policy Characteristics'!$C:$C,0))),"",INDEX('Policy Characteristics'!L:L,MATCH($C1008,'Policy Characteristics'!$C:$C,0)))</f>
        <v/>
      </c>
    </row>
    <row r="1009" spans="1:18" s="2" customFormat="1" x14ac:dyDescent="0.3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Feedstock Shifting</v>
      </c>
      <c r="C1009" s="254" t="str">
        <f t="shared" si="43"/>
        <v>Fraction of Feedstock Shifted</v>
      </c>
      <c r="D1009" s="6" t="s">
        <v>3068</v>
      </c>
      <c r="E1009" s="45" t="s">
        <v>2702</v>
      </c>
      <c r="F1009" t="s">
        <v>3030</v>
      </c>
      <c r="G1009" s="45" t="s">
        <v>2705</v>
      </c>
      <c r="H1009" s="47">
        <v>2606</v>
      </c>
      <c r="I1009" s="324" t="s">
        <v>44</v>
      </c>
      <c r="J1009" s="255" t="str">
        <f>IF(ISBLANK(INDEX('Policy Characteristics'!D:D,MATCH($C1009,'Policy Characteristics'!$C:$C,0))),"",INDEX('Policy Characteristics'!D:D,MATCH($C1009,'Policy Characteristics'!$C:$C,0)))</f>
        <v>Feedstock Shifting</v>
      </c>
      <c r="K1009" s="254" t="str">
        <f>IF(ISBLANK(INDEX('Policy Characteristics'!E:E,MATCH($C1009,'Policy Characteristics'!$C:$C,0))),"",INDEX('Policy Characteristics'!E:E,MATCH($C1009,'Policy Characteristics'!$C:$C,0)))</f>
        <v>indst feedstock shifting</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potential achieved</v>
      </c>
      <c r="P1009" s="254"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54" t="str">
        <f>IF(ISBLANK(INDEX('Policy Characteristics'!K:K,MATCH($C1009,'Policy Characteristics'!$C:$C,0))),"",INDEX('Policy Characteristics'!K:K,MATCH($C1009,'Policy Characteristics'!$C:$C,0)))</f>
        <v/>
      </c>
      <c r="R1009" s="254" t="str">
        <f>IF(ISBLANK(INDEX('Policy Characteristics'!L:L,MATCH($C1009,'Policy Characteristics'!$C:$C,0))),"",INDEX('Policy Characteristics'!L:L,MATCH($C1009,'Policy Characteristics'!$C:$C,0)))</f>
        <v/>
      </c>
    </row>
    <row r="1010" spans="1:18" s="2" customFormat="1" x14ac:dyDescent="0.3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Feedstock Shifting</v>
      </c>
      <c r="C1010" s="254" t="str">
        <f t="shared" si="43"/>
        <v>Fraction of Feedstock Shifted</v>
      </c>
      <c r="D1010" s="6" t="s">
        <v>3068</v>
      </c>
      <c r="E1010" s="45" t="s">
        <v>2703</v>
      </c>
      <c r="F1010" t="s">
        <v>3030</v>
      </c>
      <c r="G1010" s="45" t="s">
        <v>2707</v>
      </c>
      <c r="H1010" s="47">
        <v>2607</v>
      </c>
      <c r="I1010" s="324" t="s">
        <v>44</v>
      </c>
      <c r="J1010" s="255" t="str">
        <f>IF(ISBLANK(INDEX('Policy Characteristics'!D:D,MATCH($C1010,'Policy Characteristics'!$C:$C,0))),"",INDEX('Policy Characteristics'!D:D,MATCH($C1010,'Policy Characteristics'!$C:$C,0)))</f>
        <v>Feedstock Shifting</v>
      </c>
      <c r="K1010" s="254" t="str">
        <f>IF(ISBLANK(INDEX('Policy Characteristics'!E:E,MATCH($C1010,'Policy Characteristics'!$C:$C,0))),"",INDEX('Policy Characteristics'!E:E,MATCH($C1010,'Policy Characteristics'!$C:$C,0)))</f>
        <v>indst feedstock shifting</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potential achieved</v>
      </c>
      <c r="P1010" s="254"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54" t="str">
        <f>IF(ISBLANK(INDEX('Policy Characteristics'!K:K,MATCH($C1010,'Policy Characteristics'!$C:$C,0))),"",INDEX('Policy Characteristics'!K:K,MATCH($C1010,'Policy Characteristics'!$C:$C,0)))</f>
        <v/>
      </c>
      <c r="R1010" s="254" t="str">
        <f>IF(ISBLANK(INDEX('Policy Characteristics'!L:L,MATCH($C1010,'Policy Characteristics'!$C:$C,0))),"",INDEX('Policy Characteristics'!L:L,MATCH($C1010,'Policy Characteristics'!$C:$C,0)))</f>
        <v/>
      </c>
    </row>
    <row r="1011" spans="1:18" s="2" customFormat="1" x14ac:dyDescent="0.3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Feedstock Shifting</v>
      </c>
      <c r="C1011" s="254" t="str">
        <f t="shared" si="43"/>
        <v>Fraction of Feedstock Shifted</v>
      </c>
      <c r="D1011" s="6" t="s">
        <v>3068</v>
      </c>
      <c r="E1011" s="45" t="s">
        <v>2704</v>
      </c>
      <c r="F1011" t="s">
        <v>3030</v>
      </c>
      <c r="G1011" s="45" t="s">
        <v>2708</v>
      </c>
      <c r="H1011" s="47">
        <v>2608</v>
      </c>
      <c r="I1011" s="324" t="s">
        <v>44</v>
      </c>
      <c r="J1011" s="255" t="str">
        <f>IF(ISBLANK(INDEX('Policy Characteristics'!D:D,MATCH($C1011,'Policy Characteristics'!$C:$C,0))),"",INDEX('Policy Characteristics'!D:D,MATCH($C1011,'Policy Characteristics'!$C:$C,0)))</f>
        <v>Feedstock Shifting</v>
      </c>
      <c r="K1011" s="254" t="str">
        <f>IF(ISBLANK(INDEX('Policy Characteristics'!E:E,MATCH($C1011,'Policy Characteristics'!$C:$C,0))),"",INDEX('Policy Characteristics'!E:E,MATCH($C1011,'Policy Characteristics'!$C:$C,0)))</f>
        <v>indst feedstock shifting</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potential achieved</v>
      </c>
      <c r="P1011" s="254"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54" t="str">
        <f>IF(ISBLANK(INDEX('Policy Characteristics'!K:K,MATCH($C1011,'Policy Characteristics'!$C:$C,0))),"",INDEX('Policy Characteristics'!K:K,MATCH($C1011,'Policy Characteristics'!$C:$C,0)))</f>
        <v/>
      </c>
      <c r="R1011" s="254" t="str">
        <f>IF(ISBLANK(INDEX('Policy Characteristics'!L:L,MATCH($C1011,'Policy Characteristics'!$C:$C,0))),"",INDEX('Policy Characteristics'!L:L,MATCH($C1011,'Policy Characteristics'!$C:$C,0)))</f>
        <v/>
      </c>
    </row>
    <row r="1012" spans="1:18" s="2" customFormat="1" x14ac:dyDescent="0.3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Feedstock Shifting</v>
      </c>
      <c r="C1012" s="254" t="str">
        <f t="shared" si="43"/>
        <v>Fraction of Feedstock Shifted</v>
      </c>
      <c r="D1012" s="6" t="s">
        <v>3068</v>
      </c>
      <c r="E1012" s="45" t="s">
        <v>2701</v>
      </c>
      <c r="F1012" t="s">
        <v>3030</v>
      </c>
      <c r="G1012" s="45" t="s">
        <v>2706</v>
      </c>
      <c r="H1012" s="47">
        <v>2609</v>
      </c>
      <c r="I1012" s="324" t="s">
        <v>44</v>
      </c>
      <c r="J1012" s="255" t="str">
        <f>IF(ISBLANK(INDEX('Policy Characteristics'!D:D,MATCH($C1012,'Policy Characteristics'!$C:$C,0))),"",INDEX('Policy Characteristics'!D:D,MATCH($C1012,'Policy Characteristics'!$C:$C,0)))</f>
        <v>Feedstock Shifting</v>
      </c>
      <c r="K1012" s="254" t="str">
        <f>IF(ISBLANK(INDEX('Policy Characteristics'!E:E,MATCH($C1012,'Policy Characteristics'!$C:$C,0))),"",INDEX('Policy Characteristics'!E:E,MATCH($C1012,'Policy Characteristics'!$C:$C,0)))</f>
        <v>indst feedstock shifting</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potential achieved</v>
      </c>
      <c r="P1012" s="254"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54" t="str">
        <f>IF(ISBLANK(INDEX('Policy Characteristics'!K:K,MATCH($C1012,'Policy Characteristics'!$C:$C,0))),"",INDEX('Policy Characteristics'!K:K,MATCH($C1012,'Policy Characteristics'!$C:$C,0)))</f>
        <v/>
      </c>
      <c r="R1012" s="254" t="str">
        <f>IF(ISBLANK(INDEX('Policy Characteristics'!L:L,MATCH($C1012,'Policy Characteristics'!$C:$C,0))),"",INDEX('Policy Characteristics'!L:L,MATCH($C1012,'Policy Characteristics'!$C:$C,0)))</f>
        <v/>
      </c>
    </row>
    <row r="1013" spans="1:18" s="2" customFormat="1" x14ac:dyDescent="0.3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Feedstock Shifting</v>
      </c>
      <c r="C1013" s="254" t="str">
        <f t="shared" si="43"/>
        <v>Fraction of Feedstock Shifted</v>
      </c>
      <c r="D1013" s="6" t="s">
        <v>3069</v>
      </c>
      <c r="E1013" s="45" t="s">
        <v>2398</v>
      </c>
      <c r="F1013" t="s">
        <v>3031</v>
      </c>
      <c r="G1013" s="45" t="s">
        <v>2404</v>
      </c>
      <c r="H1013" s="47">
        <v>2610</v>
      </c>
      <c r="I1013" s="324" t="s">
        <v>44</v>
      </c>
      <c r="J1013" s="255" t="str">
        <f>IF(ISBLANK(INDEX('Policy Characteristics'!D:D,MATCH($C1013,'Policy Characteristics'!$C:$C,0))),"",INDEX('Policy Characteristics'!D:D,MATCH($C1013,'Policy Characteristics'!$C:$C,0)))</f>
        <v>Feedstock Shifting</v>
      </c>
      <c r="K1013" s="254" t="str">
        <f>IF(ISBLANK(INDEX('Policy Characteristics'!E:E,MATCH($C1013,'Policy Characteristics'!$C:$C,0))),"",INDEX('Policy Characteristics'!E:E,MATCH($C1013,'Policy Characteristics'!$C:$C,0)))</f>
        <v>indst feedstock shifting</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potential achieved</v>
      </c>
      <c r="P1013" s="254"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54" t="str">
        <f>IF(ISBLANK(INDEX('Policy Characteristics'!K:K,MATCH($C1013,'Policy Characteristics'!$C:$C,0))),"",INDEX('Policy Characteristics'!K:K,MATCH($C1013,'Policy Characteristics'!$C:$C,0)))</f>
        <v/>
      </c>
      <c r="R1013" s="254" t="str">
        <f>IF(ISBLANK(INDEX('Policy Characteristics'!L:L,MATCH($C1013,'Policy Characteristics'!$C:$C,0))),"",INDEX('Policy Characteristics'!L:L,MATCH($C1013,'Policy Characteristics'!$C:$C,0)))</f>
        <v/>
      </c>
    </row>
    <row r="1014" spans="1:18" s="2" customFormat="1" x14ac:dyDescent="0.3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Feedstock Shifting</v>
      </c>
      <c r="C1014" s="254" t="str">
        <f t="shared" si="43"/>
        <v>Fraction of Feedstock Shifted</v>
      </c>
      <c r="D1014" s="6" t="s">
        <v>3069</v>
      </c>
      <c r="E1014" s="45" t="s">
        <v>2399</v>
      </c>
      <c r="F1014" t="s">
        <v>3031</v>
      </c>
      <c r="G1014" s="45" t="s">
        <v>2407</v>
      </c>
      <c r="H1014" s="47">
        <v>2611</v>
      </c>
      <c r="I1014" s="324" t="s">
        <v>44</v>
      </c>
      <c r="J1014" s="255" t="str">
        <f>IF(ISBLANK(INDEX('Policy Characteristics'!D:D,MATCH($C1014,'Policy Characteristics'!$C:$C,0))),"",INDEX('Policy Characteristics'!D:D,MATCH($C1014,'Policy Characteristics'!$C:$C,0)))</f>
        <v>Feedstock Shifting</v>
      </c>
      <c r="K1014" s="254" t="str">
        <f>IF(ISBLANK(INDEX('Policy Characteristics'!E:E,MATCH($C1014,'Policy Characteristics'!$C:$C,0))),"",INDEX('Policy Characteristics'!E:E,MATCH($C1014,'Policy Characteristics'!$C:$C,0)))</f>
        <v>indst feedstock shifting</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potential achieved</v>
      </c>
      <c r="P1014" s="254"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54" t="str">
        <f>IF(ISBLANK(INDEX('Policy Characteristics'!K:K,MATCH($C1014,'Policy Characteristics'!$C:$C,0))),"",INDEX('Policy Characteristics'!K:K,MATCH($C1014,'Policy Characteristics'!$C:$C,0)))</f>
        <v/>
      </c>
      <c r="R1014" s="254" t="str">
        <f>IF(ISBLANK(INDEX('Policy Characteristics'!L:L,MATCH($C1014,'Policy Characteristics'!$C:$C,0))),"",INDEX('Policy Characteristics'!L:L,MATCH($C1014,'Policy Characteristics'!$C:$C,0)))</f>
        <v/>
      </c>
    </row>
    <row r="1015" spans="1:18" s="2" customFormat="1" x14ac:dyDescent="0.3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Feedstock Shifting</v>
      </c>
      <c r="C1015" s="254" t="str">
        <f t="shared" si="43"/>
        <v>Fraction of Feedstock Shifted</v>
      </c>
      <c r="D1015" s="6" t="s">
        <v>3069</v>
      </c>
      <c r="E1015" s="45" t="s">
        <v>2400</v>
      </c>
      <c r="F1015" t="s">
        <v>3031</v>
      </c>
      <c r="G1015" s="45" t="s">
        <v>2408</v>
      </c>
      <c r="H1015" s="47">
        <v>2612</v>
      </c>
      <c r="I1015" s="324" t="s">
        <v>44</v>
      </c>
      <c r="J1015" s="255" t="str">
        <f>IF(ISBLANK(INDEX('Policy Characteristics'!D:D,MATCH($C1015,'Policy Characteristics'!$C:$C,0))),"",INDEX('Policy Characteristics'!D:D,MATCH($C1015,'Policy Characteristics'!$C:$C,0)))</f>
        <v>Feedstock Shifting</v>
      </c>
      <c r="K1015" s="254" t="str">
        <f>IF(ISBLANK(INDEX('Policy Characteristics'!E:E,MATCH($C1015,'Policy Characteristics'!$C:$C,0))),"",INDEX('Policy Characteristics'!E:E,MATCH($C1015,'Policy Characteristics'!$C:$C,0)))</f>
        <v>indst feedstock shifting</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potential achieved</v>
      </c>
      <c r="P1015" s="254"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54" t="str">
        <f>IF(ISBLANK(INDEX('Policy Characteristics'!K:K,MATCH($C1015,'Policy Characteristics'!$C:$C,0))),"",INDEX('Policy Characteristics'!K:K,MATCH($C1015,'Policy Characteristics'!$C:$C,0)))</f>
        <v/>
      </c>
      <c r="R1015" s="254" t="str">
        <f>IF(ISBLANK(INDEX('Policy Characteristics'!L:L,MATCH($C1015,'Policy Characteristics'!$C:$C,0))),"",INDEX('Policy Characteristics'!L:L,MATCH($C1015,'Policy Characteristics'!$C:$C,0)))</f>
        <v/>
      </c>
    </row>
    <row r="1016" spans="1:18" s="2" customFormat="1" x14ac:dyDescent="0.3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Feedstock Shifting</v>
      </c>
      <c r="C1016" s="254" t="str">
        <f t="shared" si="43"/>
        <v>Fraction of Feedstock Shifted</v>
      </c>
      <c r="D1016" s="6" t="s">
        <v>3069</v>
      </c>
      <c r="E1016" s="45" t="s">
        <v>2401</v>
      </c>
      <c r="F1016" t="s">
        <v>3031</v>
      </c>
      <c r="G1016" s="45" t="s">
        <v>2405</v>
      </c>
      <c r="H1016" s="47">
        <v>2613</v>
      </c>
      <c r="I1016" s="324" t="s">
        <v>44</v>
      </c>
      <c r="J1016" s="255" t="str">
        <f>IF(ISBLANK(INDEX('Policy Characteristics'!D:D,MATCH($C1016,'Policy Characteristics'!$C:$C,0))),"",INDEX('Policy Characteristics'!D:D,MATCH($C1016,'Policy Characteristics'!$C:$C,0)))</f>
        <v>Feedstock Shifting</v>
      </c>
      <c r="K1016" s="254" t="str">
        <f>IF(ISBLANK(INDEX('Policy Characteristics'!E:E,MATCH($C1016,'Policy Characteristics'!$C:$C,0))),"",INDEX('Policy Characteristics'!E:E,MATCH($C1016,'Policy Characteristics'!$C:$C,0)))</f>
        <v>indst feedstock shifting</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potential achieved</v>
      </c>
      <c r="P1016" s="254"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54" t="str">
        <f>IF(ISBLANK(INDEX('Policy Characteristics'!K:K,MATCH($C1016,'Policy Characteristics'!$C:$C,0))),"",INDEX('Policy Characteristics'!K:K,MATCH($C1016,'Policy Characteristics'!$C:$C,0)))</f>
        <v/>
      </c>
      <c r="R1016" s="254" t="str">
        <f>IF(ISBLANK(INDEX('Policy Characteristics'!L:L,MATCH($C1016,'Policy Characteristics'!$C:$C,0))),"",INDEX('Policy Characteristics'!L:L,MATCH($C1016,'Policy Characteristics'!$C:$C,0)))</f>
        <v/>
      </c>
    </row>
    <row r="1017" spans="1:18" s="2" customFormat="1" x14ac:dyDescent="0.3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Feedstock Shifting</v>
      </c>
      <c r="C1017" s="254" t="str">
        <f t="shared" si="43"/>
        <v>Fraction of Feedstock Shifted</v>
      </c>
      <c r="D1017" s="6" t="s">
        <v>3069</v>
      </c>
      <c r="E1017" s="45" t="s">
        <v>2402</v>
      </c>
      <c r="F1017" t="s">
        <v>3031</v>
      </c>
      <c r="G1017" s="45" t="s">
        <v>2406</v>
      </c>
      <c r="H1017" s="47">
        <v>2614</v>
      </c>
      <c r="I1017" s="324" t="s">
        <v>44</v>
      </c>
      <c r="J1017" s="255" t="str">
        <f>IF(ISBLANK(INDEX('Policy Characteristics'!D:D,MATCH($C1017,'Policy Characteristics'!$C:$C,0))),"",INDEX('Policy Characteristics'!D:D,MATCH($C1017,'Policy Characteristics'!$C:$C,0)))</f>
        <v>Feedstock Shifting</v>
      </c>
      <c r="K1017" s="254" t="str">
        <f>IF(ISBLANK(INDEX('Policy Characteristics'!E:E,MATCH($C1017,'Policy Characteristics'!$C:$C,0))),"",INDEX('Policy Characteristics'!E:E,MATCH($C1017,'Policy Characteristics'!$C:$C,0)))</f>
        <v>indst feedstock shifting</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potential achieved</v>
      </c>
      <c r="P1017" s="254"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54" t="str">
        <f>IF(ISBLANK(INDEX('Policy Characteristics'!K:K,MATCH($C1017,'Policy Characteristics'!$C:$C,0))),"",INDEX('Policy Characteristics'!K:K,MATCH($C1017,'Policy Characteristics'!$C:$C,0)))</f>
        <v/>
      </c>
      <c r="R1017" s="254" t="str">
        <f>IF(ISBLANK(INDEX('Policy Characteristics'!L:L,MATCH($C1017,'Policy Characteristics'!$C:$C,0))),"",INDEX('Policy Characteristics'!L:L,MATCH($C1017,'Policy Characteristics'!$C:$C,0)))</f>
        <v/>
      </c>
    </row>
    <row r="1018" spans="1:18" s="2" customFormat="1" x14ac:dyDescent="0.3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Feedstock Shifting</v>
      </c>
      <c r="C1018" s="254" t="str">
        <f t="shared" si="43"/>
        <v>Fraction of Feedstock Shifted</v>
      </c>
      <c r="D1018" s="6" t="s">
        <v>3069</v>
      </c>
      <c r="E1018" s="45" t="s">
        <v>2403</v>
      </c>
      <c r="F1018" t="s">
        <v>3031</v>
      </c>
      <c r="G1018" s="45" t="s">
        <v>2409</v>
      </c>
      <c r="H1018" s="47">
        <v>2615</v>
      </c>
      <c r="I1018" s="324" t="s">
        <v>44</v>
      </c>
      <c r="J1018" s="255" t="str">
        <f>IF(ISBLANK(INDEX('Policy Characteristics'!D:D,MATCH($C1018,'Policy Characteristics'!$C:$C,0))),"",INDEX('Policy Characteristics'!D:D,MATCH($C1018,'Policy Characteristics'!$C:$C,0)))</f>
        <v>Feedstock Shifting</v>
      </c>
      <c r="K1018" s="254" t="str">
        <f>IF(ISBLANK(INDEX('Policy Characteristics'!E:E,MATCH($C1018,'Policy Characteristics'!$C:$C,0))),"",INDEX('Policy Characteristics'!E:E,MATCH($C1018,'Policy Characteristics'!$C:$C,0)))</f>
        <v>indst feedstock shifting</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potential achieved</v>
      </c>
      <c r="P1018" s="254"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54" t="str">
        <f>IF(ISBLANK(INDEX('Policy Characteristics'!K:K,MATCH($C1018,'Policy Characteristics'!$C:$C,0))),"",INDEX('Policy Characteristics'!K:K,MATCH($C1018,'Policy Characteristics'!$C:$C,0)))</f>
        <v/>
      </c>
      <c r="R1018" s="254" t="str">
        <f>IF(ISBLANK(INDEX('Policy Characteristics'!L:L,MATCH($C1018,'Policy Characteristics'!$C:$C,0))),"",INDEX('Policy Characteristics'!L:L,MATCH($C1018,'Policy Characteristics'!$C:$C,0)))</f>
        <v/>
      </c>
    </row>
    <row r="1019" spans="1:18" s="2" customFormat="1" x14ac:dyDescent="0.3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Feedstock Shifting</v>
      </c>
      <c r="C1019" s="254" t="str">
        <f t="shared" si="43"/>
        <v>Fraction of Feedstock Shifted</v>
      </c>
      <c r="D1019" s="6" t="s">
        <v>3069</v>
      </c>
      <c r="E1019" s="45" t="s">
        <v>2702</v>
      </c>
      <c r="F1019" t="s">
        <v>3031</v>
      </c>
      <c r="G1019" s="45" t="s">
        <v>2705</v>
      </c>
      <c r="H1019" s="47">
        <v>2616</v>
      </c>
      <c r="I1019" s="324" t="s">
        <v>44</v>
      </c>
      <c r="J1019" s="255" t="str">
        <f>IF(ISBLANK(INDEX('Policy Characteristics'!D:D,MATCH($C1019,'Policy Characteristics'!$C:$C,0))),"",INDEX('Policy Characteristics'!D:D,MATCH($C1019,'Policy Characteristics'!$C:$C,0)))</f>
        <v>Feedstock Shifting</v>
      </c>
      <c r="K1019" s="254" t="str">
        <f>IF(ISBLANK(INDEX('Policy Characteristics'!E:E,MATCH($C1019,'Policy Characteristics'!$C:$C,0))),"",INDEX('Policy Characteristics'!E:E,MATCH($C1019,'Policy Characteristics'!$C:$C,0)))</f>
        <v>indst feedstock shifting</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potential achieved</v>
      </c>
      <c r="P1019" s="254"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54" t="str">
        <f>IF(ISBLANK(INDEX('Policy Characteristics'!K:K,MATCH($C1019,'Policy Characteristics'!$C:$C,0))),"",INDEX('Policy Characteristics'!K:K,MATCH($C1019,'Policy Characteristics'!$C:$C,0)))</f>
        <v/>
      </c>
      <c r="R1019" s="254" t="str">
        <f>IF(ISBLANK(INDEX('Policy Characteristics'!L:L,MATCH($C1019,'Policy Characteristics'!$C:$C,0))),"",INDEX('Policy Characteristics'!L:L,MATCH($C1019,'Policy Characteristics'!$C:$C,0)))</f>
        <v/>
      </c>
    </row>
    <row r="1020" spans="1:18" s="2" customFormat="1" x14ac:dyDescent="0.3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Feedstock Shifting</v>
      </c>
      <c r="C1020" s="254" t="str">
        <f t="shared" si="43"/>
        <v>Fraction of Feedstock Shifted</v>
      </c>
      <c r="D1020" s="6" t="s">
        <v>3069</v>
      </c>
      <c r="E1020" s="45" t="s">
        <v>2703</v>
      </c>
      <c r="F1020" t="s">
        <v>3031</v>
      </c>
      <c r="G1020" s="45" t="s">
        <v>2707</v>
      </c>
      <c r="H1020" s="47">
        <v>2617</v>
      </c>
      <c r="I1020" s="324" t="s">
        <v>44</v>
      </c>
      <c r="J1020" s="255" t="str">
        <f>IF(ISBLANK(INDEX('Policy Characteristics'!D:D,MATCH($C1020,'Policy Characteristics'!$C:$C,0))),"",INDEX('Policy Characteristics'!D:D,MATCH($C1020,'Policy Characteristics'!$C:$C,0)))</f>
        <v>Feedstock Shifting</v>
      </c>
      <c r="K1020" s="254" t="str">
        <f>IF(ISBLANK(INDEX('Policy Characteristics'!E:E,MATCH($C1020,'Policy Characteristics'!$C:$C,0))),"",INDEX('Policy Characteristics'!E:E,MATCH($C1020,'Policy Characteristics'!$C:$C,0)))</f>
        <v>indst feedstock shifting</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potential achieved</v>
      </c>
      <c r="P1020" s="254"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54" t="str">
        <f>IF(ISBLANK(INDEX('Policy Characteristics'!K:K,MATCH($C1020,'Policy Characteristics'!$C:$C,0))),"",INDEX('Policy Characteristics'!K:K,MATCH($C1020,'Policy Characteristics'!$C:$C,0)))</f>
        <v/>
      </c>
      <c r="R1020" s="254" t="str">
        <f>IF(ISBLANK(INDEX('Policy Characteristics'!L:L,MATCH($C1020,'Policy Characteristics'!$C:$C,0))),"",INDEX('Policy Characteristics'!L:L,MATCH($C1020,'Policy Characteristics'!$C:$C,0)))</f>
        <v/>
      </c>
    </row>
    <row r="1021" spans="1:18" s="2" customFormat="1" x14ac:dyDescent="0.3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Feedstock Shifting</v>
      </c>
      <c r="C1021" s="254" t="str">
        <f t="shared" si="43"/>
        <v>Fraction of Feedstock Shifted</v>
      </c>
      <c r="D1021" s="6" t="s">
        <v>3069</v>
      </c>
      <c r="E1021" s="45" t="s">
        <v>2704</v>
      </c>
      <c r="F1021" t="s">
        <v>3031</v>
      </c>
      <c r="G1021" s="45" t="s">
        <v>2708</v>
      </c>
      <c r="H1021" s="47">
        <v>2618</v>
      </c>
      <c r="I1021" s="324" t="s">
        <v>44</v>
      </c>
      <c r="J1021" s="255" t="str">
        <f>IF(ISBLANK(INDEX('Policy Characteristics'!D:D,MATCH($C1021,'Policy Characteristics'!$C:$C,0))),"",INDEX('Policy Characteristics'!D:D,MATCH($C1021,'Policy Characteristics'!$C:$C,0)))</f>
        <v>Feedstock Shifting</v>
      </c>
      <c r="K1021" s="254" t="str">
        <f>IF(ISBLANK(INDEX('Policy Characteristics'!E:E,MATCH($C1021,'Policy Characteristics'!$C:$C,0))),"",INDEX('Policy Characteristics'!E:E,MATCH($C1021,'Policy Characteristics'!$C:$C,0)))</f>
        <v>indst feedstock shifting</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potential achieved</v>
      </c>
      <c r="P1021" s="254"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54" t="str">
        <f>IF(ISBLANK(INDEX('Policy Characteristics'!K:K,MATCH($C1021,'Policy Characteristics'!$C:$C,0))),"",INDEX('Policy Characteristics'!K:K,MATCH($C1021,'Policy Characteristics'!$C:$C,0)))</f>
        <v/>
      </c>
      <c r="R1021" s="254" t="str">
        <f>IF(ISBLANK(INDEX('Policy Characteristics'!L:L,MATCH($C1021,'Policy Characteristics'!$C:$C,0))),"",INDEX('Policy Characteristics'!L:L,MATCH($C1021,'Policy Characteristics'!$C:$C,0)))</f>
        <v/>
      </c>
    </row>
    <row r="1022" spans="1:18" s="2" customFormat="1" x14ac:dyDescent="0.3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Feedstock Shifting</v>
      </c>
      <c r="C1022" s="254" t="str">
        <f t="shared" si="43"/>
        <v>Fraction of Feedstock Shifted</v>
      </c>
      <c r="D1022" s="6" t="s">
        <v>3069</v>
      </c>
      <c r="E1022" s="45" t="s">
        <v>2701</v>
      </c>
      <c r="F1022" t="s">
        <v>3031</v>
      </c>
      <c r="G1022" s="45" t="s">
        <v>2706</v>
      </c>
      <c r="H1022" s="47">
        <v>2619</v>
      </c>
      <c r="I1022" s="324" t="s">
        <v>44</v>
      </c>
      <c r="J1022" s="255" t="str">
        <f>IF(ISBLANK(INDEX('Policy Characteristics'!D:D,MATCH($C1022,'Policy Characteristics'!$C:$C,0))),"",INDEX('Policy Characteristics'!D:D,MATCH($C1022,'Policy Characteristics'!$C:$C,0)))</f>
        <v>Feedstock Shifting</v>
      </c>
      <c r="K1022" s="254" t="str">
        <f>IF(ISBLANK(INDEX('Policy Characteristics'!E:E,MATCH($C1022,'Policy Characteristics'!$C:$C,0))),"",INDEX('Policy Characteristics'!E:E,MATCH($C1022,'Policy Characteristics'!$C:$C,0)))</f>
        <v>indst feedstock shifting</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potential achieved</v>
      </c>
      <c r="P1022" s="254"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54" t="str">
        <f>IF(ISBLANK(INDEX('Policy Characteristics'!K:K,MATCH($C1022,'Policy Characteristics'!$C:$C,0))),"",INDEX('Policy Characteristics'!K:K,MATCH($C1022,'Policy Characteristics'!$C:$C,0)))</f>
        <v/>
      </c>
      <c r="R1022" s="254" t="str">
        <f>IF(ISBLANK(INDEX('Policy Characteristics'!L:L,MATCH($C1022,'Policy Characteristics'!$C:$C,0))),"",INDEX('Policy Characteristics'!L:L,MATCH($C1022,'Policy Characteristics'!$C:$C,0)))</f>
        <v/>
      </c>
    </row>
    <row r="1023" spans="1:18" s="2" customFormat="1" x14ac:dyDescent="0.3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Feedstock Shifting</v>
      </c>
      <c r="C1023" s="254" t="str">
        <f t="shared" si="43"/>
        <v>Fraction of Feedstock Shifted</v>
      </c>
      <c r="D1023" s="6" t="s">
        <v>3070</v>
      </c>
      <c r="E1023" s="45" t="s">
        <v>2398</v>
      </c>
      <c r="F1023" t="s">
        <v>3032</v>
      </c>
      <c r="G1023" s="45" t="s">
        <v>2404</v>
      </c>
      <c r="H1023" s="47">
        <v>2620</v>
      </c>
      <c r="I1023" s="324" t="s">
        <v>44</v>
      </c>
      <c r="J1023" s="255" t="str">
        <f>IF(ISBLANK(INDEX('Policy Characteristics'!D:D,MATCH($C1023,'Policy Characteristics'!$C:$C,0))),"",INDEX('Policy Characteristics'!D:D,MATCH($C1023,'Policy Characteristics'!$C:$C,0)))</f>
        <v>Feedstock Shifting</v>
      </c>
      <c r="K1023" s="254" t="str">
        <f>IF(ISBLANK(INDEX('Policy Characteristics'!E:E,MATCH($C1023,'Policy Characteristics'!$C:$C,0))),"",INDEX('Policy Characteristics'!E:E,MATCH($C1023,'Policy Characteristics'!$C:$C,0)))</f>
        <v>indst feedstock shifting</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potential achieved</v>
      </c>
      <c r="P1023" s="254"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54" t="str">
        <f>IF(ISBLANK(INDEX('Policy Characteristics'!K:K,MATCH($C1023,'Policy Characteristics'!$C:$C,0))),"",INDEX('Policy Characteristics'!K:K,MATCH($C1023,'Policy Characteristics'!$C:$C,0)))</f>
        <v/>
      </c>
      <c r="R1023" s="254" t="str">
        <f>IF(ISBLANK(INDEX('Policy Characteristics'!L:L,MATCH($C1023,'Policy Characteristics'!$C:$C,0))),"",INDEX('Policy Characteristics'!L:L,MATCH($C1023,'Policy Characteristics'!$C:$C,0)))</f>
        <v/>
      </c>
    </row>
    <row r="1024" spans="1:18" s="2" customFormat="1" x14ac:dyDescent="0.3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Feedstock Shifting</v>
      </c>
      <c r="C1024" s="254" t="str">
        <f t="shared" si="43"/>
        <v>Fraction of Feedstock Shifted</v>
      </c>
      <c r="D1024" s="6" t="s">
        <v>3070</v>
      </c>
      <c r="E1024" s="45" t="s">
        <v>2399</v>
      </c>
      <c r="F1024" t="s">
        <v>3032</v>
      </c>
      <c r="G1024" s="45" t="s">
        <v>2407</v>
      </c>
      <c r="H1024" s="47">
        <v>2621</v>
      </c>
      <c r="I1024" s="324" t="s">
        <v>44</v>
      </c>
      <c r="J1024" s="255" t="str">
        <f>IF(ISBLANK(INDEX('Policy Characteristics'!D:D,MATCH($C1024,'Policy Characteristics'!$C:$C,0))),"",INDEX('Policy Characteristics'!D:D,MATCH($C1024,'Policy Characteristics'!$C:$C,0)))</f>
        <v>Feedstock Shifting</v>
      </c>
      <c r="K1024" s="254" t="str">
        <f>IF(ISBLANK(INDEX('Policy Characteristics'!E:E,MATCH($C1024,'Policy Characteristics'!$C:$C,0))),"",INDEX('Policy Characteristics'!E:E,MATCH($C1024,'Policy Characteristics'!$C:$C,0)))</f>
        <v>indst feedstock shifting</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potential achieved</v>
      </c>
      <c r="P1024" s="254"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54" t="str">
        <f>IF(ISBLANK(INDEX('Policy Characteristics'!K:K,MATCH($C1024,'Policy Characteristics'!$C:$C,0))),"",INDEX('Policy Characteristics'!K:K,MATCH($C1024,'Policy Characteristics'!$C:$C,0)))</f>
        <v/>
      </c>
      <c r="R1024" s="254" t="str">
        <f>IF(ISBLANK(INDEX('Policy Characteristics'!L:L,MATCH($C1024,'Policy Characteristics'!$C:$C,0))),"",INDEX('Policy Characteristics'!L:L,MATCH($C1024,'Policy Characteristics'!$C:$C,0)))</f>
        <v/>
      </c>
    </row>
    <row r="1025" spans="1:18" s="2" customFormat="1" x14ac:dyDescent="0.3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Feedstock Shifting</v>
      </c>
      <c r="C1025" s="254" t="str">
        <f t="shared" si="43"/>
        <v>Fraction of Feedstock Shifted</v>
      </c>
      <c r="D1025" s="6" t="s">
        <v>3070</v>
      </c>
      <c r="E1025" s="45" t="s">
        <v>2400</v>
      </c>
      <c r="F1025" t="s">
        <v>3032</v>
      </c>
      <c r="G1025" s="45" t="s">
        <v>2408</v>
      </c>
      <c r="H1025" s="47">
        <v>2622</v>
      </c>
      <c r="I1025" s="324" t="s">
        <v>44</v>
      </c>
      <c r="J1025" s="255" t="str">
        <f>IF(ISBLANK(INDEX('Policy Characteristics'!D:D,MATCH($C1025,'Policy Characteristics'!$C:$C,0))),"",INDEX('Policy Characteristics'!D:D,MATCH($C1025,'Policy Characteristics'!$C:$C,0)))</f>
        <v>Feedstock Shifting</v>
      </c>
      <c r="K1025" s="254" t="str">
        <f>IF(ISBLANK(INDEX('Policy Characteristics'!E:E,MATCH($C1025,'Policy Characteristics'!$C:$C,0))),"",INDEX('Policy Characteristics'!E:E,MATCH($C1025,'Policy Characteristics'!$C:$C,0)))</f>
        <v>indst feedstock shifting</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potential achieved</v>
      </c>
      <c r="P1025" s="254"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54" t="str">
        <f>IF(ISBLANK(INDEX('Policy Characteristics'!K:K,MATCH($C1025,'Policy Characteristics'!$C:$C,0))),"",INDEX('Policy Characteristics'!K:K,MATCH($C1025,'Policy Characteristics'!$C:$C,0)))</f>
        <v/>
      </c>
      <c r="R1025" s="254" t="str">
        <f>IF(ISBLANK(INDEX('Policy Characteristics'!L:L,MATCH($C1025,'Policy Characteristics'!$C:$C,0))),"",INDEX('Policy Characteristics'!L:L,MATCH($C1025,'Policy Characteristics'!$C:$C,0)))</f>
        <v/>
      </c>
    </row>
    <row r="1026" spans="1:18" s="2" customFormat="1" x14ac:dyDescent="0.3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Feedstock Shifting</v>
      </c>
      <c r="C1026" s="254" t="str">
        <f t="shared" si="43"/>
        <v>Fraction of Feedstock Shifted</v>
      </c>
      <c r="D1026" s="6" t="s">
        <v>3070</v>
      </c>
      <c r="E1026" s="45" t="s">
        <v>2401</v>
      </c>
      <c r="F1026" t="s">
        <v>3032</v>
      </c>
      <c r="G1026" s="45" t="s">
        <v>2405</v>
      </c>
      <c r="H1026" s="47">
        <v>2623</v>
      </c>
      <c r="I1026" s="324" t="s">
        <v>44</v>
      </c>
      <c r="J1026" s="255" t="str">
        <f>IF(ISBLANK(INDEX('Policy Characteristics'!D:D,MATCH($C1026,'Policy Characteristics'!$C:$C,0))),"",INDEX('Policy Characteristics'!D:D,MATCH($C1026,'Policy Characteristics'!$C:$C,0)))</f>
        <v>Feedstock Shifting</v>
      </c>
      <c r="K1026" s="254" t="str">
        <f>IF(ISBLANK(INDEX('Policy Characteristics'!E:E,MATCH($C1026,'Policy Characteristics'!$C:$C,0))),"",INDEX('Policy Characteristics'!E:E,MATCH($C1026,'Policy Characteristics'!$C:$C,0)))</f>
        <v>indst feedstock shifting</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potential achieved</v>
      </c>
      <c r="P1026" s="254"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54" t="str">
        <f>IF(ISBLANK(INDEX('Policy Characteristics'!K:K,MATCH($C1026,'Policy Characteristics'!$C:$C,0))),"",INDEX('Policy Characteristics'!K:K,MATCH($C1026,'Policy Characteristics'!$C:$C,0)))</f>
        <v/>
      </c>
      <c r="R1026" s="254" t="str">
        <f>IF(ISBLANK(INDEX('Policy Characteristics'!L:L,MATCH($C1026,'Policy Characteristics'!$C:$C,0))),"",INDEX('Policy Characteristics'!L:L,MATCH($C1026,'Policy Characteristics'!$C:$C,0)))</f>
        <v/>
      </c>
    </row>
    <row r="1027" spans="1:18" s="2" customFormat="1" x14ac:dyDescent="0.3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Feedstock Shifting</v>
      </c>
      <c r="C1027" s="254" t="str">
        <f t="shared" si="43"/>
        <v>Fraction of Feedstock Shifted</v>
      </c>
      <c r="D1027" s="6" t="s">
        <v>3070</v>
      </c>
      <c r="E1027" s="45" t="s">
        <v>2402</v>
      </c>
      <c r="F1027" t="s">
        <v>3032</v>
      </c>
      <c r="G1027" s="45" t="s">
        <v>2406</v>
      </c>
      <c r="H1027" s="47">
        <v>2624</v>
      </c>
      <c r="I1027" s="324" t="s">
        <v>44</v>
      </c>
      <c r="J1027" s="255" t="str">
        <f>IF(ISBLANK(INDEX('Policy Characteristics'!D:D,MATCH($C1027,'Policy Characteristics'!$C:$C,0))),"",INDEX('Policy Characteristics'!D:D,MATCH($C1027,'Policy Characteristics'!$C:$C,0)))</f>
        <v>Feedstock Shifting</v>
      </c>
      <c r="K1027" s="254" t="str">
        <f>IF(ISBLANK(INDEX('Policy Characteristics'!E:E,MATCH($C1027,'Policy Characteristics'!$C:$C,0))),"",INDEX('Policy Characteristics'!E:E,MATCH($C1027,'Policy Characteristics'!$C:$C,0)))</f>
        <v>indst feedstock shifting</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potential achieved</v>
      </c>
      <c r="P1027" s="254"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54" t="str">
        <f>IF(ISBLANK(INDEX('Policy Characteristics'!K:K,MATCH($C1027,'Policy Characteristics'!$C:$C,0))),"",INDEX('Policy Characteristics'!K:K,MATCH($C1027,'Policy Characteristics'!$C:$C,0)))</f>
        <v/>
      </c>
      <c r="R1027" s="254" t="str">
        <f>IF(ISBLANK(INDEX('Policy Characteristics'!L:L,MATCH($C1027,'Policy Characteristics'!$C:$C,0))),"",INDEX('Policy Characteristics'!L:L,MATCH($C1027,'Policy Characteristics'!$C:$C,0)))</f>
        <v/>
      </c>
    </row>
    <row r="1028" spans="1:18" s="2" customFormat="1" x14ac:dyDescent="0.3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Feedstock Shifting</v>
      </c>
      <c r="C1028" s="254" t="str">
        <f t="shared" si="43"/>
        <v>Fraction of Feedstock Shifted</v>
      </c>
      <c r="D1028" s="6" t="s">
        <v>3070</v>
      </c>
      <c r="E1028" s="45" t="s">
        <v>2403</v>
      </c>
      <c r="F1028" t="s">
        <v>3032</v>
      </c>
      <c r="G1028" s="45" t="s">
        <v>2409</v>
      </c>
      <c r="H1028" s="47">
        <v>2625</v>
      </c>
      <c r="I1028" s="324" t="s">
        <v>44</v>
      </c>
      <c r="J1028" s="255" t="str">
        <f>IF(ISBLANK(INDEX('Policy Characteristics'!D:D,MATCH($C1028,'Policy Characteristics'!$C:$C,0))),"",INDEX('Policy Characteristics'!D:D,MATCH($C1028,'Policy Characteristics'!$C:$C,0)))</f>
        <v>Feedstock Shifting</v>
      </c>
      <c r="K1028" s="254" t="str">
        <f>IF(ISBLANK(INDEX('Policy Characteristics'!E:E,MATCH($C1028,'Policy Characteristics'!$C:$C,0))),"",INDEX('Policy Characteristics'!E:E,MATCH($C1028,'Policy Characteristics'!$C:$C,0)))</f>
        <v>indst feedstock shifting</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potential achieved</v>
      </c>
      <c r="P1028" s="254"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54" t="str">
        <f>IF(ISBLANK(INDEX('Policy Characteristics'!K:K,MATCH($C1028,'Policy Characteristics'!$C:$C,0))),"",INDEX('Policy Characteristics'!K:K,MATCH($C1028,'Policy Characteristics'!$C:$C,0)))</f>
        <v/>
      </c>
      <c r="R1028" s="254" t="str">
        <f>IF(ISBLANK(INDEX('Policy Characteristics'!L:L,MATCH($C1028,'Policy Characteristics'!$C:$C,0))),"",INDEX('Policy Characteristics'!L:L,MATCH($C1028,'Policy Characteristics'!$C:$C,0)))</f>
        <v/>
      </c>
    </row>
    <row r="1029" spans="1:18" s="2" customFormat="1" x14ac:dyDescent="0.3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Feedstock Shifting</v>
      </c>
      <c r="C1029" s="254" t="str">
        <f t="shared" si="43"/>
        <v>Fraction of Feedstock Shifted</v>
      </c>
      <c r="D1029" s="6" t="s">
        <v>3070</v>
      </c>
      <c r="E1029" s="45" t="s">
        <v>2702</v>
      </c>
      <c r="F1029" t="s">
        <v>3032</v>
      </c>
      <c r="G1029" s="45" t="s">
        <v>2705</v>
      </c>
      <c r="H1029" s="47">
        <v>2626</v>
      </c>
      <c r="I1029" s="324" t="s">
        <v>44</v>
      </c>
      <c r="J1029" s="255" t="str">
        <f>IF(ISBLANK(INDEX('Policy Characteristics'!D:D,MATCH($C1029,'Policy Characteristics'!$C:$C,0))),"",INDEX('Policy Characteristics'!D:D,MATCH($C1029,'Policy Characteristics'!$C:$C,0)))</f>
        <v>Feedstock Shifting</v>
      </c>
      <c r="K1029" s="254" t="str">
        <f>IF(ISBLANK(INDEX('Policy Characteristics'!E:E,MATCH($C1029,'Policy Characteristics'!$C:$C,0))),"",INDEX('Policy Characteristics'!E:E,MATCH($C1029,'Policy Characteristics'!$C:$C,0)))</f>
        <v>indst feedstock shifting</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potential achieved</v>
      </c>
      <c r="P1029" s="254"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54" t="str">
        <f>IF(ISBLANK(INDEX('Policy Characteristics'!K:K,MATCH($C1029,'Policy Characteristics'!$C:$C,0))),"",INDEX('Policy Characteristics'!K:K,MATCH($C1029,'Policy Characteristics'!$C:$C,0)))</f>
        <v/>
      </c>
      <c r="R1029" s="254" t="str">
        <f>IF(ISBLANK(INDEX('Policy Characteristics'!L:L,MATCH($C1029,'Policy Characteristics'!$C:$C,0))),"",INDEX('Policy Characteristics'!L:L,MATCH($C1029,'Policy Characteristics'!$C:$C,0)))</f>
        <v/>
      </c>
    </row>
    <row r="1030" spans="1:18" s="2" customFormat="1" x14ac:dyDescent="0.3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Feedstock Shifting</v>
      </c>
      <c r="C1030" s="254" t="str">
        <f t="shared" si="43"/>
        <v>Fraction of Feedstock Shifted</v>
      </c>
      <c r="D1030" s="6" t="s">
        <v>3070</v>
      </c>
      <c r="E1030" s="45" t="s">
        <v>2703</v>
      </c>
      <c r="F1030" t="s">
        <v>3032</v>
      </c>
      <c r="G1030" s="45" t="s">
        <v>2707</v>
      </c>
      <c r="H1030" s="47">
        <v>2627</v>
      </c>
      <c r="I1030" s="324" t="s">
        <v>44</v>
      </c>
      <c r="J1030" s="255" t="str">
        <f>IF(ISBLANK(INDEX('Policy Characteristics'!D:D,MATCH($C1030,'Policy Characteristics'!$C:$C,0))),"",INDEX('Policy Characteristics'!D:D,MATCH($C1030,'Policy Characteristics'!$C:$C,0)))</f>
        <v>Feedstock Shifting</v>
      </c>
      <c r="K1030" s="254" t="str">
        <f>IF(ISBLANK(INDEX('Policy Characteristics'!E:E,MATCH($C1030,'Policy Characteristics'!$C:$C,0))),"",INDEX('Policy Characteristics'!E:E,MATCH($C1030,'Policy Characteristics'!$C:$C,0)))</f>
        <v>indst feedstock shifting</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potential achieved</v>
      </c>
      <c r="P1030" s="254"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54" t="str">
        <f>IF(ISBLANK(INDEX('Policy Characteristics'!K:K,MATCH($C1030,'Policy Characteristics'!$C:$C,0))),"",INDEX('Policy Characteristics'!K:K,MATCH($C1030,'Policy Characteristics'!$C:$C,0)))</f>
        <v/>
      </c>
      <c r="R1030" s="254" t="str">
        <f>IF(ISBLANK(INDEX('Policy Characteristics'!L:L,MATCH($C1030,'Policy Characteristics'!$C:$C,0))),"",INDEX('Policy Characteristics'!L:L,MATCH($C1030,'Policy Characteristics'!$C:$C,0)))</f>
        <v/>
      </c>
    </row>
    <row r="1031" spans="1:18" s="2" customFormat="1" x14ac:dyDescent="0.3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Feedstock Shifting</v>
      </c>
      <c r="C1031" s="254" t="str">
        <f t="shared" si="43"/>
        <v>Fraction of Feedstock Shifted</v>
      </c>
      <c r="D1031" s="6" t="s">
        <v>3070</v>
      </c>
      <c r="E1031" s="45" t="s">
        <v>2704</v>
      </c>
      <c r="F1031" t="s">
        <v>3032</v>
      </c>
      <c r="G1031" s="45" t="s">
        <v>2708</v>
      </c>
      <c r="H1031" s="47">
        <v>2628</v>
      </c>
      <c r="I1031" s="324" t="s">
        <v>44</v>
      </c>
      <c r="J1031" s="255" t="str">
        <f>IF(ISBLANK(INDEX('Policy Characteristics'!D:D,MATCH($C1031,'Policy Characteristics'!$C:$C,0))),"",INDEX('Policy Characteristics'!D:D,MATCH($C1031,'Policy Characteristics'!$C:$C,0)))</f>
        <v>Feedstock Shifting</v>
      </c>
      <c r="K1031" s="254" t="str">
        <f>IF(ISBLANK(INDEX('Policy Characteristics'!E:E,MATCH($C1031,'Policy Characteristics'!$C:$C,0))),"",INDEX('Policy Characteristics'!E:E,MATCH($C1031,'Policy Characteristics'!$C:$C,0)))</f>
        <v>indst feedstock shifting</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potential achieved</v>
      </c>
      <c r="P1031" s="254"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54" t="str">
        <f>IF(ISBLANK(INDEX('Policy Characteristics'!K:K,MATCH($C1031,'Policy Characteristics'!$C:$C,0))),"",INDEX('Policy Characteristics'!K:K,MATCH($C1031,'Policy Characteristics'!$C:$C,0)))</f>
        <v/>
      </c>
      <c r="R1031" s="254" t="str">
        <f>IF(ISBLANK(INDEX('Policy Characteristics'!L:L,MATCH($C1031,'Policy Characteristics'!$C:$C,0))),"",INDEX('Policy Characteristics'!L:L,MATCH($C1031,'Policy Characteristics'!$C:$C,0)))</f>
        <v/>
      </c>
    </row>
    <row r="1032" spans="1:18" s="2" customFormat="1" x14ac:dyDescent="0.3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Feedstock Shifting</v>
      </c>
      <c r="C1032" s="254" t="str">
        <f t="shared" si="43"/>
        <v>Fraction of Feedstock Shifted</v>
      </c>
      <c r="D1032" s="6" t="s">
        <v>3070</v>
      </c>
      <c r="E1032" s="45" t="s">
        <v>2701</v>
      </c>
      <c r="F1032" t="s">
        <v>3032</v>
      </c>
      <c r="G1032" s="45" t="s">
        <v>2706</v>
      </c>
      <c r="H1032" s="47">
        <v>2629</v>
      </c>
      <c r="I1032" s="324" t="s">
        <v>44</v>
      </c>
      <c r="J1032" s="255" t="str">
        <f>IF(ISBLANK(INDEX('Policy Characteristics'!D:D,MATCH($C1032,'Policy Characteristics'!$C:$C,0))),"",INDEX('Policy Characteristics'!D:D,MATCH($C1032,'Policy Characteristics'!$C:$C,0)))</f>
        <v>Feedstock Shifting</v>
      </c>
      <c r="K1032" s="254" t="str">
        <f>IF(ISBLANK(INDEX('Policy Characteristics'!E:E,MATCH($C1032,'Policy Characteristics'!$C:$C,0))),"",INDEX('Policy Characteristics'!E:E,MATCH($C1032,'Policy Characteristics'!$C:$C,0)))</f>
        <v>indst feedstock shifting</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potential achieved</v>
      </c>
      <c r="P1032" s="254"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54" t="str">
        <f>IF(ISBLANK(INDEX('Policy Characteristics'!K:K,MATCH($C1032,'Policy Characteristics'!$C:$C,0))),"",INDEX('Policy Characteristics'!K:K,MATCH($C1032,'Policy Characteristics'!$C:$C,0)))</f>
        <v/>
      </c>
      <c r="R1032" s="254" t="str">
        <f>IF(ISBLANK(INDEX('Policy Characteristics'!L:L,MATCH($C1032,'Policy Characteristics'!$C:$C,0))),"",INDEX('Policy Characteristics'!L:L,MATCH($C1032,'Policy Characteristics'!$C:$C,0)))</f>
        <v/>
      </c>
    </row>
    <row r="1033" spans="1:18" s="2" customFormat="1" x14ac:dyDescent="0.3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Feedstock Shifting</v>
      </c>
      <c r="C1033" s="254" t="str">
        <f t="shared" si="43"/>
        <v>Fraction of Feedstock Shifted</v>
      </c>
      <c r="D1033" s="6" t="s">
        <v>3071</v>
      </c>
      <c r="E1033" s="45" t="s">
        <v>2398</v>
      </c>
      <c r="F1033" t="s">
        <v>3033</v>
      </c>
      <c r="G1033" s="45" t="s">
        <v>2404</v>
      </c>
      <c r="H1033" s="47">
        <v>2630</v>
      </c>
      <c r="I1033" s="324" t="s">
        <v>44</v>
      </c>
      <c r="J1033" s="255" t="str">
        <f>IF(ISBLANK(INDEX('Policy Characteristics'!D:D,MATCH($C1033,'Policy Characteristics'!$C:$C,0))),"",INDEX('Policy Characteristics'!D:D,MATCH($C1033,'Policy Characteristics'!$C:$C,0)))</f>
        <v>Feedstock Shifting</v>
      </c>
      <c r="K1033" s="254" t="str">
        <f>IF(ISBLANK(INDEX('Policy Characteristics'!E:E,MATCH($C1033,'Policy Characteristics'!$C:$C,0))),"",INDEX('Policy Characteristics'!E:E,MATCH($C1033,'Policy Characteristics'!$C:$C,0)))</f>
        <v>indst feedstock shifting</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potential achieved</v>
      </c>
      <c r="P1033" s="254"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54" t="str">
        <f>IF(ISBLANK(INDEX('Policy Characteristics'!K:K,MATCH($C1033,'Policy Characteristics'!$C:$C,0))),"",INDEX('Policy Characteristics'!K:K,MATCH($C1033,'Policy Characteristics'!$C:$C,0)))</f>
        <v/>
      </c>
      <c r="R1033" s="254" t="str">
        <f>IF(ISBLANK(INDEX('Policy Characteristics'!L:L,MATCH($C1033,'Policy Characteristics'!$C:$C,0))),"",INDEX('Policy Characteristics'!L:L,MATCH($C1033,'Policy Characteristics'!$C:$C,0)))</f>
        <v/>
      </c>
    </row>
    <row r="1034" spans="1:18" s="2" customFormat="1" x14ac:dyDescent="0.3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Feedstock Shifting</v>
      </c>
      <c r="C1034" s="254" t="str">
        <f t="shared" si="43"/>
        <v>Fraction of Feedstock Shifted</v>
      </c>
      <c r="D1034" s="6" t="s">
        <v>3071</v>
      </c>
      <c r="E1034" s="45" t="s">
        <v>2399</v>
      </c>
      <c r="F1034" t="s">
        <v>3033</v>
      </c>
      <c r="G1034" s="45" t="s">
        <v>2407</v>
      </c>
      <c r="H1034" s="47">
        <v>2631</v>
      </c>
      <c r="I1034" s="324" t="s">
        <v>44</v>
      </c>
      <c r="J1034" s="255" t="str">
        <f>IF(ISBLANK(INDEX('Policy Characteristics'!D:D,MATCH($C1034,'Policy Characteristics'!$C:$C,0))),"",INDEX('Policy Characteristics'!D:D,MATCH($C1034,'Policy Characteristics'!$C:$C,0)))</f>
        <v>Feedstock Shifting</v>
      </c>
      <c r="K1034" s="254" t="str">
        <f>IF(ISBLANK(INDEX('Policy Characteristics'!E:E,MATCH($C1034,'Policy Characteristics'!$C:$C,0))),"",INDEX('Policy Characteristics'!E:E,MATCH($C1034,'Policy Characteristics'!$C:$C,0)))</f>
        <v>indst feedstock shifting</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potential achieved</v>
      </c>
      <c r="P1034" s="254"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54" t="str">
        <f>IF(ISBLANK(INDEX('Policy Characteristics'!K:K,MATCH($C1034,'Policy Characteristics'!$C:$C,0))),"",INDEX('Policy Characteristics'!K:K,MATCH($C1034,'Policy Characteristics'!$C:$C,0)))</f>
        <v/>
      </c>
      <c r="R1034" s="254" t="str">
        <f>IF(ISBLANK(INDEX('Policy Characteristics'!L:L,MATCH($C1034,'Policy Characteristics'!$C:$C,0))),"",INDEX('Policy Characteristics'!L:L,MATCH($C1034,'Policy Characteristics'!$C:$C,0)))</f>
        <v/>
      </c>
    </row>
    <row r="1035" spans="1:18" s="2" customFormat="1" x14ac:dyDescent="0.3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Feedstock Shifting</v>
      </c>
      <c r="C1035" s="254" t="str">
        <f t="shared" si="43"/>
        <v>Fraction of Feedstock Shifted</v>
      </c>
      <c r="D1035" s="6" t="s">
        <v>3071</v>
      </c>
      <c r="E1035" s="45" t="s">
        <v>2400</v>
      </c>
      <c r="F1035" t="s">
        <v>3033</v>
      </c>
      <c r="G1035" s="45" t="s">
        <v>2408</v>
      </c>
      <c r="H1035" s="47">
        <v>2632</v>
      </c>
      <c r="I1035" s="324" t="s">
        <v>44</v>
      </c>
      <c r="J1035" s="255" t="str">
        <f>IF(ISBLANK(INDEX('Policy Characteristics'!D:D,MATCH($C1035,'Policy Characteristics'!$C:$C,0))),"",INDEX('Policy Characteristics'!D:D,MATCH($C1035,'Policy Characteristics'!$C:$C,0)))</f>
        <v>Feedstock Shifting</v>
      </c>
      <c r="K1035" s="254" t="str">
        <f>IF(ISBLANK(INDEX('Policy Characteristics'!E:E,MATCH($C1035,'Policy Characteristics'!$C:$C,0))),"",INDEX('Policy Characteristics'!E:E,MATCH($C1035,'Policy Characteristics'!$C:$C,0)))</f>
        <v>indst feedstock shifting</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potential achieved</v>
      </c>
      <c r="P1035" s="254"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54" t="str">
        <f>IF(ISBLANK(INDEX('Policy Characteristics'!K:K,MATCH($C1035,'Policy Characteristics'!$C:$C,0))),"",INDEX('Policy Characteristics'!K:K,MATCH($C1035,'Policy Characteristics'!$C:$C,0)))</f>
        <v/>
      </c>
      <c r="R1035" s="254" t="str">
        <f>IF(ISBLANK(INDEX('Policy Characteristics'!L:L,MATCH($C1035,'Policy Characteristics'!$C:$C,0))),"",INDEX('Policy Characteristics'!L:L,MATCH($C1035,'Policy Characteristics'!$C:$C,0)))</f>
        <v/>
      </c>
    </row>
    <row r="1036" spans="1:18" s="2" customFormat="1" x14ac:dyDescent="0.3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Feedstock Shifting</v>
      </c>
      <c r="C1036" s="254" t="str">
        <f t="shared" si="43"/>
        <v>Fraction of Feedstock Shifted</v>
      </c>
      <c r="D1036" s="6" t="s">
        <v>3071</v>
      </c>
      <c r="E1036" s="45" t="s">
        <v>2401</v>
      </c>
      <c r="F1036" t="s">
        <v>3033</v>
      </c>
      <c r="G1036" s="45" t="s">
        <v>2405</v>
      </c>
      <c r="H1036" s="47">
        <v>2633</v>
      </c>
      <c r="I1036" s="324" t="s">
        <v>44</v>
      </c>
      <c r="J1036" s="255" t="str">
        <f>IF(ISBLANK(INDEX('Policy Characteristics'!D:D,MATCH($C1036,'Policy Characteristics'!$C:$C,0))),"",INDEX('Policy Characteristics'!D:D,MATCH($C1036,'Policy Characteristics'!$C:$C,0)))</f>
        <v>Feedstock Shifting</v>
      </c>
      <c r="K1036" s="254" t="str">
        <f>IF(ISBLANK(INDEX('Policy Characteristics'!E:E,MATCH($C1036,'Policy Characteristics'!$C:$C,0))),"",INDEX('Policy Characteristics'!E:E,MATCH($C1036,'Policy Characteristics'!$C:$C,0)))</f>
        <v>indst feedstock shifting</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potential achieved</v>
      </c>
      <c r="P1036" s="254"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54" t="str">
        <f>IF(ISBLANK(INDEX('Policy Characteristics'!K:K,MATCH($C1036,'Policy Characteristics'!$C:$C,0))),"",INDEX('Policy Characteristics'!K:K,MATCH($C1036,'Policy Characteristics'!$C:$C,0)))</f>
        <v/>
      </c>
      <c r="R1036" s="254" t="str">
        <f>IF(ISBLANK(INDEX('Policy Characteristics'!L:L,MATCH($C1036,'Policy Characteristics'!$C:$C,0))),"",INDEX('Policy Characteristics'!L:L,MATCH($C1036,'Policy Characteristics'!$C:$C,0)))</f>
        <v/>
      </c>
    </row>
    <row r="1037" spans="1:18" s="2" customFormat="1" x14ac:dyDescent="0.3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Feedstock Shifting</v>
      </c>
      <c r="C1037" s="254" t="str">
        <f t="shared" si="43"/>
        <v>Fraction of Feedstock Shifted</v>
      </c>
      <c r="D1037" s="6" t="s">
        <v>3071</v>
      </c>
      <c r="E1037" s="45" t="s">
        <v>2402</v>
      </c>
      <c r="F1037" t="s">
        <v>3033</v>
      </c>
      <c r="G1037" s="45" t="s">
        <v>2406</v>
      </c>
      <c r="H1037" s="47">
        <v>2634</v>
      </c>
      <c r="I1037" s="324" t="s">
        <v>44</v>
      </c>
      <c r="J1037" s="255" t="str">
        <f>IF(ISBLANK(INDEX('Policy Characteristics'!D:D,MATCH($C1037,'Policy Characteristics'!$C:$C,0))),"",INDEX('Policy Characteristics'!D:D,MATCH($C1037,'Policy Characteristics'!$C:$C,0)))</f>
        <v>Feedstock Shifting</v>
      </c>
      <c r="K1037" s="254" t="str">
        <f>IF(ISBLANK(INDEX('Policy Characteristics'!E:E,MATCH($C1037,'Policy Characteristics'!$C:$C,0))),"",INDEX('Policy Characteristics'!E:E,MATCH($C1037,'Policy Characteristics'!$C:$C,0)))</f>
        <v>indst feedstock shifting</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potential achieved</v>
      </c>
      <c r="P1037" s="254"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54" t="str">
        <f>IF(ISBLANK(INDEX('Policy Characteristics'!K:K,MATCH($C1037,'Policy Characteristics'!$C:$C,0))),"",INDEX('Policy Characteristics'!K:K,MATCH($C1037,'Policy Characteristics'!$C:$C,0)))</f>
        <v/>
      </c>
      <c r="R1037" s="254" t="str">
        <f>IF(ISBLANK(INDEX('Policy Characteristics'!L:L,MATCH($C1037,'Policy Characteristics'!$C:$C,0))),"",INDEX('Policy Characteristics'!L:L,MATCH($C1037,'Policy Characteristics'!$C:$C,0)))</f>
        <v/>
      </c>
    </row>
    <row r="1038" spans="1:18" s="2" customFormat="1" x14ac:dyDescent="0.3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Feedstock Shifting</v>
      </c>
      <c r="C1038" s="254" t="str">
        <f t="shared" si="43"/>
        <v>Fraction of Feedstock Shifted</v>
      </c>
      <c r="D1038" s="6" t="s">
        <v>3071</v>
      </c>
      <c r="E1038" s="45" t="s">
        <v>2403</v>
      </c>
      <c r="F1038" t="s">
        <v>3033</v>
      </c>
      <c r="G1038" s="45" t="s">
        <v>2409</v>
      </c>
      <c r="H1038" s="47">
        <v>2635</v>
      </c>
      <c r="I1038" s="324" t="s">
        <v>44</v>
      </c>
      <c r="J1038" s="255" t="str">
        <f>IF(ISBLANK(INDEX('Policy Characteristics'!D:D,MATCH($C1038,'Policy Characteristics'!$C:$C,0))),"",INDEX('Policy Characteristics'!D:D,MATCH($C1038,'Policy Characteristics'!$C:$C,0)))</f>
        <v>Feedstock Shifting</v>
      </c>
      <c r="K1038" s="254" t="str">
        <f>IF(ISBLANK(INDEX('Policy Characteristics'!E:E,MATCH($C1038,'Policy Characteristics'!$C:$C,0))),"",INDEX('Policy Characteristics'!E:E,MATCH($C1038,'Policy Characteristics'!$C:$C,0)))</f>
        <v>indst feedstock shifting</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potential achieved</v>
      </c>
      <c r="P1038" s="254"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54" t="str">
        <f>IF(ISBLANK(INDEX('Policy Characteristics'!K:K,MATCH($C1038,'Policy Characteristics'!$C:$C,0))),"",INDEX('Policy Characteristics'!K:K,MATCH($C1038,'Policy Characteristics'!$C:$C,0)))</f>
        <v/>
      </c>
      <c r="R1038" s="254" t="str">
        <f>IF(ISBLANK(INDEX('Policy Characteristics'!L:L,MATCH($C1038,'Policy Characteristics'!$C:$C,0))),"",INDEX('Policy Characteristics'!L:L,MATCH($C1038,'Policy Characteristics'!$C:$C,0)))</f>
        <v/>
      </c>
    </row>
    <row r="1039" spans="1:18" s="2" customFormat="1" x14ac:dyDescent="0.3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Feedstock Shifting</v>
      </c>
      <c r="C1039" s="254" t="str">
        <f t="shared" si="43"/>
        <v>Fraction of Feedstock Shifted</v>
      </c>
      <c r="D1039" s="6" t="s">
        <v>3071</v>
      </c>
      <c r="E1039" s="45" t="s">
        <v>2702</v>
      </c>
      <c r="F1039" t="s">
        <v>3033</v>
      </c>
      <c r="G1039" s="45" t="s">
        <v>2705</v>
      </c>
      <c r="H1039" s="47">
        <v>2636</v>
      </c>
      <c r="I1039" s="324" t="s">
        <v>44</v>
      </c>
      <c r="J1039" s="255" t="str">
        <f>IF(ISBLANK(INDEX('Policy Characteristics'!D:D,MATCH($C1039,'Policy Characteristics'!$C:$C,0))),"",INDEX('Policy Characteristics'!D:D,MATCH($C1039,'Policy Characteristics'!$C:$C,0)))</f>
        <v>Feedstock Shifting</v>
      </c>
      <c r="K1039" s="254" t="str">
        <f>IF(ISBLANK(INDEX('Policy Characteristics'!E:E,MATCH($C1039,'Policy Characteristics'!$C:$C,0))),"",INDEX('Policy Characteristics'!E:E,MATCH($C1039,'Policy Characteristics'!$C:$C,0)))</f>
        <v>indst feedstock shifting</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potential achieved</v>
      </c>
      <c r="P1039" s="254"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54" t="str">
        <f>IF(ISBLANK(INDEX('Policy Characteristics'!K:K,MATCH($C1039,'Policy Characteristics'!$C:$C,0))),"",INDEX('Policy Characteristics'!K:K,MATCH($C1039,'Policy Characteristics'!$C:$C,0)))</f>
        <v/>
      </c>
      <c r="R1039" s="254" t="str">
        <f>IF(ISBLANK(INDEX('Policy Characteristics'!L:L,MATCH($C1039,'Policy Characteristics'!$C:$C,0))),"",INDEX('Policy Characteristics'!L:L,MATCH($C1039,'Policy Characteristics'!$C:$C,0)))</f>
        <v/>
      </c>
    </row>
    <row r="1040" spans="1:18" s="2" customFormat="1" x14ac:dyDescent="0.3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Feedstock Shifting</v>
      </c>
      <c r="C1040" s="254" t="str">
        <f t="shared" si="43"/>
        <v>Fraction of Feedstock Shifted</v>
      </c>
      <c r="D1040" s="6" t="s">
        <v>3071</v>
      </c>
      <c r="E1040" s="45" t="s">
        <v>2703</v>
      </c>
      <c r="F1040" t="s">
        <v>3033</v>
      </c>
      <c r="G1040" s="45" t="s">
        <v>2707</v>
      </c>
      <c r="H1040" s="47">
        <v>2637</v>
      </c>
      <c r="I1040" s="324" t="s">
        <v>44</v>
      </c>
      <c r="J1040" s="255" t="str">
        <f>IF(ISBLANK(INDEX('Policy Characteristics'!D:D,MATCH($C1040,'Policy Characteristics'!$C:$C,0))),"",INDEX('Policy Characteristics'!D:D,MATCH($C1040,'Policy Characteristics'!$C:$C,0)))</f>
        <v>Feedstock Shifting</v>
      </c>
      <c r="K1040" s="254" t="str">
        <f>IF(ISBLANK(INDEX('Policy Characteristics'!E:E,MATCH($C1040,'Policy Characteristics'!$C:$C,0))),"",INDEX('Policy Characteristics'!E:E,MATCH($C1040,'Policy Characteristics'!$C:$C,0)))</f>
        <v>indst feedstock shifting</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potential achieved</v>
      </c>
      <c r="P1040" s="254"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54" t="str">
        <f>IF(ISBLANK(INDEX('Policy Characteristics'!K:K,MATCH($C1040,'Policy Characteristics'!$C:$C,0))),"",INDEX('Policy Characteristics'!K:K,MATCH($C1040,'Policy Characteristics'!$C:$C,0)))</f>
        <v/>
      </c>
      <c r="R1040" s="254" t="str">
        <f>IF(ISBLANK(INDEX('Policy Characteristics'!L:L,MATCH($C1040,'Policy Characteristics'!$C:$C,0))),"",INDEX('Policy Characteristics'!L:L,MATCH($C1040,'Policy Characteristics'!$C:$C,0)))</f>
        <v/>
      </c>
    </row>
    <row r="1041" spans="1:18" s="2" customFormat="1" x14ac:dyDescent="0.3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Feedstock Shifting</v>
      </c>
      <c r="C1041" s="254" t="str">
        <f t="shared" si="43"/>
        <v>Fraction of Feedstock Shifted</v>
      </c>
      <c r="D1041" s="6" t="s">
        <v>3071</v>
      </c>
      <c r="E1041" s="45" t="s">
        <v>2704</v>
      </c>
      <c r="F1041" t="s">
        <v>3033</v>
      </c>
      <c r="G1041" s="45" t="s">
        <v>2708</v>
      </c>
      <c r="H1041" s="47">
        <v>2638</v>
      </c>
      <c r="I1041" s="324" t="s">
        <v>44</v>
      </c>
      <c r="J1041" s="255" t="str">
        <f>IF(ISBLANK(INDEX('Policy Characteristics'!D:D,MATCH($C1041,'Policy Characteristics'!$C:$C,0))),"",INDEX('Policy Characteristics'!D:D,MATCH($C1041,'Policy Characteristics'!$C:$C,0)))</f>
        <v>Feedstock Shifting</v>
      </c>
      <c r="K1041" s="254" t="str">
        <f>IF(ISBLANK(INDEX('Policy Characteristics'!E:E,MATCH($C1041,'Policy Characteristics'!$C:$C,0))),"",INDEX('Policy Characteristics'!E:E,MATCH($C1041,'Policy Characteristics'!$C:$C,0)))</f>
        <v>indst feedstock shifting</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potential achieved</v>
      </c>
      <c r="P1041" s="254"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54" t="str">
        <f>IF(ISBLANK(INDEX('Policy Characteristics'!K:K,MATCH($C1041,'Policy Characteristics'!$C:$C,0))),"",INDEX('Policy Characteristics'!K:K,MATCH($C1041,'Policy Characteristics'!$C:$C,0)))</f>
        <v/>
      </c>
      <c r="R1041" s="254" t="str">
        <f>IF(ISBLANK(INDEX('Policy Characteristics'!L:L,MATCH($C1041,'Policy Characteristics'!$C:$C,0))),"",INDEX('Policy Characteristics'!L:L,MATCH($C1041,'Policy Characteristics'!$C:$C,0)))</f>
        <v/>
      </c>
    </row>
    <row r="1042" spans="1:18" s="2" customFormat="1" x14ac:dyDescent="0.3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Feedstock Shifting</v>
      </c>
      <c r="C1042" s="254" t="str">
        <f t="shared" si="43"/>
        <v>Fraction of Feedstock Shifted</v>
      </c>
      <c r="D1042" s="6" t="s">
        <v>3071</v>
      </c>
      <c r="E1042" s="45" t="s">
        <v>2701</v>
      </c>
      <c r="F1042" t="s">
        <v>3033</v>
      </c>
      <c r="G1042" s="45" t="s">
        <v>2706</v>
      </c>
      <c r="H1042" s="47">
        <v>2639</v>
      </c>
      <c r="I1042" s="324" t="s">
        <v>44</v>
      </c>
      <c r="J1042" s="255" t="str">
        <f>IF(ISBLANK(INDEX('Policy Characteristics'!D:D,MATCH($C1042,'Policy Characteristics'!$C:$C,0))),"",INDEX('Policy Characteristics'!D:D,MATCH($C1042,'Policy Characteristics'!$C:$C,0)))</f>
        <v>Feedstock Shifting</v>
      </c>
      <c r="K1042" s="254" t="str">
        <f>IF(ISBLANK(INDEX('Policy Characteristics'!E:E,MATCH($C1042,'Policy Characteristics'!$C:$C,0))),"",INDEX('Policy Characteristics'!E:E,MATCH($C1042,'Policy Characteristics'!$C:$C,0)))</f>
        <v>indst feedstock shifting</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potential achieved</v>
      </c>
      <c r="P1042" s="254"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54" t="str">
        <f>IF(ISBLANK(INDEX('Policy Characteristics'!K:K,MATCH($C1042,'Policy Characteristics'!$C:$C,0))),"",INDEX('Policy Characteristics'!K:K,MATCH($C1042,'Policy Characteristics'!$C:$C,0)))</f>
        <v/>
      </c>
      <c r="R1042" s="254" t="str">
        <f>IF(ISBLANK(INDEX('Policy Characteristics'!L:L,MATCH($C1042,'Policy Characteristics'!$C:$C,0))),"",INDEX('Policy Characteristics'!L:L,MATCH($C1042,'Policy Characteristics'!$C:$C,0)))</f>
        <v/>
      </c>
    </row>
    <row r="1043" spans="1:18" s="2" customFormat="1" x14ac:dyDescent="0.3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Feedstock Shifting</v>
      </c>
      <c r="C1043" s="254" t="str">
        <f t="shared" si="43"/>
        <v>Fraction of Feedstock Shifted</v>
      </c>
      <c r="D1043" s="6" t="s">
        <v>3072</v>
      </c>
      <c r="E1043" s="45" t="s">
        <v>2398</v>
      </c>
      <c r="F1043" t="s">
        <v>3034</v>
      </c>
      <c r="G1043" s="45" t="s">
        <v>2404</v>
      </c>
      <c r="H1043" s="47">
        <v>2640</v>
      </c>
      <c r="I1043" s="324" t="s">
        <v>44</v>
      </c>
      <c r="J1043" s="255" t="str">
        <f>IF(ISBLANK(INDEX('Policy Characteristics'!D:D,MATCH($C1043,'Policy Characteristics'!$C:$C,0))),"",INDEX('Policy Characteristics'!D:D,MATCH($C1043,'Policy Characteristics'!$C:$C,0)))</f>
        <v>Feedstock Shifting</v>
      </c>
      <c r="K1043" s="254" t="str">
        <f>IF(ISBLANK(INDEX('Policy Characteristics'!E:E,MATCH($C1043,'Policy Characteristics'!$C:$C,0))),"",INDEX('Policy Characteristics'!E:E,MATCH($C1043,'Policy Characteristics'!$C:$C,0)))</f>
        <v>indst feedstock shifting</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potential achieved</v>
      </c>
      <c r="P1043" s="254"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54" t="str">
        <f>IF(ISBLANK(INDEX('Policy Characteristics'!K:K,MATCH($C1043,'Policy Characteristics'!$C:$C,0))),"",INDEX('Policy Characteristics'!K:K,MATCH($C1043,'Policy Characteristics'!$C:$C,0)))</f>
        <v/>
      </c>
      <c r="R1043" s="254" t="str">
        <f>IF(ISBLANK(INDEX('Policy Characteristics'!L:L,MATCH($C1043,'Policy Characteristics'!$C:$C,0))),"",INDEX('Policy Characteristics'!L:L,MATCH($C1043,'Policy Characteristics'!$C:$C,0)))</f>
        <v/>
      </c>
    </row>
    <row r="1044" spans="1:18" s="2" customFormat="1" x14ac:dyDescent="0.3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Feedstock Shifting</v>
      </c>
      <c r="C1044" s="254" t="str">
        <f t="shared" si="43"/>
        <v>Fraction of Feedstock Shifted</v>
      </c>
      <c r="D1044" s="6" t="s">
        <v>3072</v>
      </c>
      <c r="E1044" s="45" t="s">
        <v>2399</v>
      </c>
      <c r="F1044" t="s">
        <v>3034</v>
      </c>
      <c r="G1044" s="45" t="s">
        <v>2407</v>
      </c>
      <c r="H1044" s="47">
        <v>2641</v>
      </c>
      <c r="I1044" s="324" t="s">
        <v>44</v>
      </c>
      <c r="J1044" s="255" t="str">
        <f>IF(ISBLANK(INDEX('Policy Characteristics'!D:D,MATCH($C1044,'Policy Characteristics'!$C:$C,0))),"",INDEX('Policy Characteristics'!D:D,MATCH($C1044,'Policy Characteristics'!$C:$C,0)))</f>
        <v>Feedstock Shifting</v>
      </c>
      <c r="K1044" s="254" t="str">
        <f>IF(ISBLANK(INDEX('Policy Characteristics'!E:E,MATCH($C1044,'Policy Characteristics'!$C:$C,0))),"",INDEX('Policy Characteristics'!E:E,MATCH($C1044,'Policy Characteristics'!$C:$C,0)))</f>
        <v>indst feedstock shifting</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potential achieved</v>
      </c>
      <c r="P1044" s="254"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54" t="str">
        <f>IF(ISBLANK(INDEX('Policy Characteristics'!K:K,MATCH($C1044,'Policy Characteristics'!$C:$C,0))),"",INDEX('Policy Characteristics'!K:K,MATCH($C1044,'Policy Characteristics'!$C:$C,0)))</f>
        <v/>
      </c>
      <c r="R1044" s="254" t="str">
        <f>IF(ISBLANK(INDEX('Policy Characteristics'!L:L,MATCH($C1044,'Policy Characteristics'!$C:$C,0))),"",INDEX('Policy Characteristics'!L:L,MATCH($C1044,'Policy Characteristics'!$C:$C,0)))</f>
        <v/>
      </c>
    </row>
    <row r="1045" spans="1:18" s="2" customFormat="1" x14ac:dyDescent="0.3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Feedstock Shifting</v>
      </c>
      <c r="C1045" s="254" t="str">
        <f t="shared" si="43"/>
        <v>Fraction of Feedstock Shifted</v>
      </c>
      <c r="D1045" s="6" t="s">
        <v>3072</v>
      </c>
      <c r="E1045" s="45" t="s">
        <v>2400</v>
      </c>
      <c r="F1045" t="s">
        <v>3034</v>
      </c>
      <c r="G1045" s="45" t="s">
        <v>2408</v>
      </c>
      <c r="H1045" s="47">
        <v>2642</v>
      </c>
      <c r="I1045" s="324" t="s">
        <v>44</v>
      </c>
      <c r="J1045" s="255" t="str">
        <f>IF(ISBLANK(INDEX('Policy Characteristics'!D:D,MATCH($C1045,'Policy Characteristics'!$C:$C,0))),"",INDEX('Policy Characteristics'!D:D,MATCH($C1045,'Policy Characteristics'!$C:$C,0)))</f>
        <v>Feedstock Shifting</v>
      </c>
      <c r="K1045" s="254" t="str">
        <f>IF(ISBLANK(INDEX('Policy Characteristics'!E:E,MATCH($C1045,'Policy Characteristics'!$C:$C,0))),"",INDEX('Policy Characteristics'!E:E,MATCH($C1045,'Policy Characteristics'!$C:$C,0)))</f>
        <v>indst feedstock shifting</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potential achieved</v>
      </c>
      <c r="P1045" s="254"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54" t="str">
        <f>IF(ISBLANK(INDEX('Policy Characteristics'!K:K,MATCH($C1045,'Policy Characteristics'!$C:$C,0))),"",INDEX('Policy Characteristics'!K:K,MATCH($C1045,'Policy Characteristics'!$C:$C,0)))</f>
        <v/>
      </c>
      <c r="R1045" s="254" t="str">
        <f>IF(ISBLANK(INDEX('Policy Characteristics'!L:L,MATCH($C1045,'Policy Characteristics'!$C:$C,0))),"",INDEX('Policy Characteristics'!L:L,MATCH($C1045,'Policy Characteristics'!$C:$C,0)))</f>
        <v/>
      </c>
    </row>
    <row r="1046" spans="1:18" s="2" customFormat="1" x14ac:dyDescent="0.3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Feedstock Shifting</v>
      </c>
      <c r="C1046" s="254" t="str">
        <f t="shared" si="43"/>
        <v>Fraction of Feedstock Shifted</v>
      </c>
      <c r="D1046" s="6" t="s">
        <v>3072</v>
      </c>
      <c r="E1046" s="45" t="s">
        <v>2401</v>
      </c>
      <c r="F1046" t="s">
        <v>3034</v>
      </c>
      <c r="G1046" s="45" t="s">
        <v>2405</v>
      </c>
      <c r="H1046" s="47">
        <v>2643</v>
      </c>
      <c r="I1046" s="324" t="s">
        <v>44</v>
      </c>
      <c r="J1046" s="255" t="str">
        <f>IF(ISBLANK(INDEX('Policy Characteristics'!D:D,MATCH($C1046,'Policy Characteristics'!$C:$C,0))),"",INDEX('Policy Characteristics'!D:D,MATCH($C1046,'Policy Characteristics'!$C:$C,0)))</f>
        <v>Feedstock Shifting</v>
      </c>
      <c r="K1046" s="254" t="str">
        <f>IF(ISBLANK(INDEX('Policy Characteristics'!E:E,MATCH($C1046,'Policy Characteristics'!$C:$C,0))),"",INDEX('Policy Characteristics'!E:E,MATCH($C1046,'Policy Characteristics'!$C:$C,0)))</f>
        <v>indst feedstock shifting</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potential achieved</v>
      </c>
      <c r="P1046" s="254"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54" t="str">
        <f>IF(ISBLANK(INDEX('Policy Characteristics'!K:K,MATCH($C1046,'Policy Characteristics'!$C:$C,0))),"",INDEX('Policy Characteristics'!K:K,MATCH($C1046,'Policy Characteristics'!$C:$C,0)))</f>
        <v/>
      </c>
      <c r="R1046" s="254" t="str">
        <f>IF(ISBLANK(INDEX('Policy Characteristics'!L:L,MATCH($C1046,'Policy Characteristics'!$C:$C,0))),"",INDEX('Policy Characteristics'!L:L,MATCH($C1046,'Policy Characteristics'!$C:$C,0)))</f>
        <v/>
      </c>
    </row>
    <row r="1047" spans="1:18" s="2" customFormat="1" x14ac:dyDescent="0.3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Feedstock Shifting</v>
      </c>
      <c r="C1047" s="254" t="str">
        <f t="shared" si="43"/>
        <v>Fraction of Feedstock Shifted</v>
      </c>
      <c r="D1047" s="6" t="s">
        <v>3072</v>
      </c>
      <c r="E1047" s="45" t="s">
        <v>2402</v>
      </c>
      <c r="F1047" t="s">
        <v>3034</v>
      </c>
      <c r="G1047" s="45" t="s">
        <v>2406</v>
      </c>
      <c r="H1047" s="47">
        <v>2644</v>
      </c>
      <c r="I1047" s="324" t="s">
        <v>44</v>
      </c>
      <c r="J1047" s="255" t="str">
        <f>IF(ISBLANK(INDEX('Policy Characteristics'!D:D,MATCH($C1047,'Policy Characteristics'!$C:$C,0))),"",INDEX('Policy Characteristics'!D:D,MATCH($C1047,'Policy Characteristics'!$C:$C,0)))</f>
        <v>Feedstock Shifting</v>
      </c>
      <c r="K1047" s="254" t="str">
        <f>IF(ISBLANK(INDEX('Policy Characteristics'!E:E,MATCH($C1047,'Policy Characteristics'!$C:$C,0))),"",INDEX('Policy Characteristics'!E:E,MATCH($C1047,'Policy Characteristics'!$C:$C,0)))</f>
        <v>indst feedstock shifting</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potential achieved</v>
      </c>
      <c r="P1047" s="254"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54" t="str">
        <f>IF(ISBLANK(INDEX('Policy Characteristics'!K:K,MATCH($C1047,'Policy Characteristics'!$C:$C,0))),"",INDEX('Policy Characteristics'!K:K,MATCH($C1047,'Policy Characteristics'!$C:$C,0)))</f>
        <v/>
      </c>
      <c r="R1047" s="254" t="str">
        <f>IF(ISBLANK(INDEX('Policy Characteristics'!L:L,MATCH($C1047,'Policy Characteristics'!$C:$C,0))),"",INDEX('Policy Characteristics'!L:L,MATCH($C1047,'Policy Characteristics'!$C:$C,0)))</f>
        <v/>
      </c>
    </row>
    <row r="1048" spans="1:18" s="2" customFormat="1" x14ac:dyDescent="0.3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Feedstock Shifting</v>
      </c>
      <c r="C1048" s="254" t="str">
        <f t="shared" si="43"/>
        <v>Fraction of Feedstock Shifted</v>
      </c>
      <c r="D1048" s="6" t="s">
        <v>3072</v>
      </c>
      <c r="E1048" s="45" t="s">
        <v>2403</v>
      </c>
      <c r="F1048" t="s">
        <v>3034</v>
      </c>
      <c r="G1048" s="45" t="s">
        <v>2409</v>
      </c>
      <c r="H1048" s="47">
        <v>2645</v>
      </c>
      <c r="I1048" s="324" t="s">
        <v>44</v>
      </c>
      <c r="J1048" s="255" t="str">
        <f>IF(ISBLANK(INDEX('Policy Characteristics'!D:D,MATCH($C1048,'Policy Characteristics'!$C:$C,0))),"",INDEX('Policy Characteristics'!D:D,MATCH($C1048,'Policy Characteristics'!$C:$C,0)))</f>
        <v>Feedstock Shifting</v>
      </c>
      <c r="K1048" s="254" t="str">
        <f>IF(ISBLANK(INDEX('Policy Characteristics'!E:E,MATCH($C1048,'Policy Characteristics'!$C:$C,0))),"",INDEX('Policy Characteristics'!E:E,MATCH($C1048,'Policy Characteristics'!$C:$C,0)))</f>
        <v>indst feedstock shifting</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potential achieved</v>
      </c>
      <c r="P1048" s="254"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54" t="str">
        <f>IF(ISBLANK(INDEX('Policy Characteristics'!K:K,MATCH($C1048,'Policy Characteristics'!$C:$C,0))),"",INDEX('Policy Characteristics'!K:K,MATCH($C1048,'Policy Characteristics'!$C:$C,0)))</f>
        <v/>
      </c>
      <c r="R1048" s="254" t="str">
        <f>IF(ISBLANK(INDEX('Policy Characteristics'!L:L,MATCH($C1048,'Policy Characteristics'!$C:$C,0))),"",INDEX('Policy Characteristics'!L:L,MATCH($C1048,'Policy Characteristics'!$C:$C,0)))</f>
        <v/>
      </c>
    </row>
    <row r="1049" spans="1:18" s="2" customFormat="1" x14ac:dyDescent="0.3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Feedstock Shifting</v>
      </c>
      <c r="C1049" s="254" t="str">
        <f t="shared" si="43"/>
        <v>Fraction of Feedstock Shifted</v>
      </c>
      <c r="D1049" s="6" t="s">
        <v>3072</v>
      </c>
      <c r="E1049" s="45" t="s">
        <v>2702</v>
      </c>
      <c r="F1049" t="s">
        <v>3034</v>
      </c>
      <c r="G1049" s="45" t="s">
        <v>2705</v>
      </c>
      <c r="H1049" s="47">
        <v>2646</v>
      </c>
      <c r="I1049" s="324" t="s">
        <v>44</v>
      </c>
      <c r="J1049" s="255" t="str">
        <f>IF(ISBLANK(INDEX('Policy Characteristics'!D:D,MATCH($C1049,'Policy Characteristics'!$C:$C,0))),"",INDEX('Policy Characteristics'!D:D,MATCH($C1049,'Policy Characteristics'!$C:$C,0)))</f>
        <v>Feedstock Shifting</v>
      </c>
      <c r="K1049" s="254" t="str">
        <f>IF(ISBLANK(INDEX('Policy Characteristics'!E:E,MATCH($C1049,'Policy Characteristics'!$C:$C,0))),"",INDEX('Policy Characteristics'!E:E,MATCH($C1049,'Policy Characteristics'!$C:$C,0)))</f>
        <v>indst feedstock shifting</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potential achieved</v>
      </c>
      <c r="P1049" s="254"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54" t="str">
        <f>IF(ISBLANK(INDEX('Policy Characteristics'!K:K,MATCH($C1049,'Policy Characteristics'!$C:$C,0))),"",INDEX('Policy Characteristics'!K:K,MATCH($C1049,'Policy Characteristics'!$C:$C,0)))</f>
        <v/>
      </c>
      <c r="R1049" s="254" t="str">
        <f>IF(ISBLANK(INDEX('Policy Characteristics'!L:L,MATCH($C1049,'Policy Characteristics'!$C:$C,0))),"",INDEX('Policy Characteristics'!L:L,MATCH($C1049,'Policy Characteristics'!$C:$C,0)))</f>
        <v/>
      </c>
    </row>
    <row r="1050" spans="1:18" s="2" customFormat="1" x14ac:dyDescent="0.3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Feedstock Shifting</v>
      </c>
      <c r="C1050" s="254" t="str">
        <f t="shared" si="43"/>
        <v>Fraction of Feedstock Shifted</v>
      </c>
      <c r="D1050" s="6" t="s">
        <v>3072</v>
      </c>
      <c r="E1050" s="45" t="s">
        <v>2703</v>
      </c>
      <c r="F1050" t="s">
        <v>3034</v>
      </c>
      <c r="G1050" s="45" t="s">
        <v>2707</v>
      </c>
      <c r="H1050" s="47">
        <v>2647</v>
      </c>
      <c r="I1050" s="324" t="s">
        <v>44</v>
      </c>
      <c r="J1050" s="255" t="str">
        <f>IF(ISBLANK(INDEX('Policy Characteristics'!D:D,MATCH($C1050,'Policy Characteristics'!$C:$C,0))),"",INDEX('Policy Characteristics'!D:D,MATCH($C1050,'Policy Characteristics'!$C:$C,0)))</f>
        <v>Feedstock Shifting</v>
      </c>
      <c r="K1050" s="254" t="str">
        <f>IF(ISBLANK(INDEX('Policy Characteristics'!E:E,MATCH($C1050,'Policy Characteristics'!$C:$C,0))),"",INDEX('Policy Characteristics'!E:E,MATCH($C1050,'Policy Characteristics'!$C:$C,0)))</f>
        <v>indst feedstock shifting</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potential achieved</v>
      </c>
      <c r="P1050" s="254"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54" t="str">
        <f>IF(ISBLANK(INDEX('Policy Characteristics'!K:K,MATCH($C1050,'Policy Characteristics'!$C:$C,0))),"",INDEX('Policy Characteristics'!K:K,MATCH($C1050,'Policy Characteristics'!$C:$C,0)))</f>
        <v/>
      </c>
      <c r="R1050" s="254" t="str">
        <f>IF(ISBLANK(INDEX('Policy Characteristics'!L:L,MATCH($C1050,'Policy Characteristics'!$C:$C,0))),"",INDEX('Policy Characteristics'!L:L,MATCH($C1050,'Policy Characteristics'!$C:$C,0)))</f>
        <v/>
      </c>
    </row>
    <row r="1051" spans="1:18" s="2" customFormat="1" x14ac:dyDescent="0.3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Feedstock Shifting</v>
      </c>
      <c r="C1051" s="254" t="str">
        <f t="shared" si="43"/>
        <v>Fraction of Feedstock Shifted</v>
      </c>
      <c r="D1051" s="6" t="s">
        <v>3072</v>
      </c>
      <c r="E1051" s="45" t="s">
        <v>2704</v>
      </c>
      <c r="F1051" t="s">
        <v>3034</v>
      </c>
      <c r="G1051" s="45" t="s">
        <v>2708</v>
      </c>
      <c r="H1051" s="47">
        <v>2648</v>
      </c>
      <c r="I1051" s="324" t="s">
        <v>44</v>
      </c>
      <c r="J1051" s="255" t="str">
        <f>IF(ISBLANK(INDEX('Policy Characteristics'!D:D,MATCH($C1051,'Policy Characteristics'!$C:$C,0))),"",INDEX('Policy Characteristics'!D:D,MATCH($C1051,'Policy Characteristics'!$C:$C,0)))</f>
        <v>Feedstock Shifting</v>
      </c>
      <c r="K1051" s="254" t="str">
        <f>IF(ISBLANK(INDEX('Policy Characteristics'!E:E,MATCH($C1051,'Policy Characteristics'!$C:$C,0))),"",INDEX('Policy Characteristics'!E:E,MATCH($C1051,'Policy Characteristics'!$C:$C,0)))</f>
        <v>indst feedstock shifting</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potential achieved</v>
      </c>
      <c r="P1051" s="254"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54" t="str">
        <f>IF(ISBLANK(INDEX('Policy Characteristics'!K:K,MATCH($C1051,'Policy Characteristics'!$C:$C,0))),"",INDEX('Policy Characteristics'!K:K,MATCH($C1051,'Policy Characteristics'!$C:$C,0)))</f>
        <v/>
      </c>
      <c r="R1051" s="254" t="str">
        <f>IF(ISBLANK(INDEX('Policy Characteristics'!L:L,MATCH($C1051,'Policy Characteristics'!$C:$C,0))),"",INDEX('Policy Characteristics'!L:L,MATCH($C1051,'Policy Characteristics'!$C:$C,0)))</f>
        <v/>
      </c>
    </row>
    <row r="1052" spans="1:18" s="2" customFormat="1" x14ac:dyDescent="0.3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Feedstock Shifting</v>
      </c>
      <c r="C1052" s="254" t="str">
        <f t="shared" si="43"/>
        <v>Fraction of Feedstock Shifted</v>
      </c>
      <c r="D1052" s="6" t="s">
        <v>3072</v>
      </c>
      <c r="E1052" s="45" t="s">
        <v>2701</v>
      </c>
      <c r="F1052" t="s">
        <v>3034</v>
      </c>
      <c r="G1052" s="45" t="s">
        <v>2706</v>
      </c>
      <c r="H1052" s="47">
        <v>2649</v>
      </c>
      <c r="I1052" s="324" t="s">
        <v>44</v>
      </c>
      <c r="J1052" s="255" t="str">
        <f>IF(ISBLANK(INDEX('Policy Characteristics'!D:D,MATCH($C1052,'Policy Characteristics'!$C:$C,0))),"",INDEX('Policy Characteristics'!D:D,MATCH($C1052,'Policy Characteristics'!$C:$C,0)))</f>
        <v>Feedstock Shifting</v>
      </c>
      <c r="K1052" s="254" t="str">
        <f>IF(ISBLANK(INDEX('Policy Characteristics'!E:E,MATCH($C1052,'Policy Characteristics'!$C:$C,0))),"",INDEX('Policy Characteristics'!E:E,MATCH($C1052,'Policy Characteristics'!$C:$C,0)))</f>
        <v>indst feedstock shifting</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potential achieved</v>
      </c>
      <c r="P1052" s="254"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54" t="str">
        <f>IF(ISBLANK(INDEX('Policy Characteristics'!K:K,MATCH($C1052,'Policy Characteristics'!$C:$C,0))),"",INDEX('Policy Characteristics'!K:K,MATCH($C1052,'Policy Characteristics'!$C:$C,0)))</f>
        <v/>
      </c>
      <c r="R1052" s="254" t="str">
        <f>IF(ISBLANK(INDEX('Policy Characteristics'!L:L,MATCH($C1052,'Policy Characteristics'!$C:$C,0))),"",INDEX('Policy Characteristics'!L:L,MATCH($C1052,'Policy Characteristics'!$C:$C,0)))</f>
        <v/>
      </c>
    </row>
    <row r="1053" spans="1:18" s="2" customFormat="1" x14ac:dyDescent="0.3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Feedstock Shifting</v>
      </c>
      <c r="C1053" s="254" t="str">
        <f t="shared" si="43"/>
        <v>Fraction of Feedstock Shifted</v>
      </c>
      <c r="D1053" s="6" t="s">
        <v>3073</v>
      </c>
      <c r="E1053" s="45" t="s">
        <v>2398</v>
      </c>
      <c r="F1053" t="s">
        <v>3035</v>
      </c>
      <c r="G1053" s="45" t="s">
        <v>2404</v>
      </c>
      <c r="H1053" s="47">
        <v>2650</v>
      </c>
      <c r="I1053" s="324" t="s">
        <v>44</v>
      </c>
      <c r="J1053" s="255" t="str">
        <f>IF(ISBLANK(INDEX('Policy Characteristics'!D:D,MATCH($C1053,'Policy Characteristics'!$C:$C,0))),"",INDEX('Policy Characteristics'!D:D,MATCH($C1053,'Policy Characteristics'!$C:$C,0)))</f>
        <v>Feedstock Shifting</v>
      </c>
      <c r="K1053" s="254" t="str">
        <f>IF(ISBLANK(INDEX('Policy Characteristics'!E:E,MATCH($C1053,'Policy Characteristics'!$C:$C,0))),"",INDEX('Policy Characteristics'!E:E,MATCH($C1053,'Policy Characteristics'!$C:$C,0)))</f>
        <v>indst feedstock shifting</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potential achieved</v>
      </c>
      <c r="P1053" s="254"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54" t="str">
        <f>IF(ISBLANK(INDEX('Policy Characteristics'!K:K,MATCH($C1053,'Policy Characteristics'!$C:$C,0))),"",INDEX('Policy Characteristics'!K:K,MATCH($C1053,'Policy Characteristics'!$C:$C,0)))</f>
        <v/>
      </c>
      <c r="R1053" s="254" t="str">
        <f>IF(ISBLANK(INDEX('Policy Characteristics'!L:L,MATCH($C1053,'Policy Characteristics'!$C:$C,0))),"",INDEX('Policy Characteristics'!L:L,MATCH($C1053,'Policy Characteristics'!$C:$C,0)))</f>
        <v/>
      </c>
    </row>
    <row r="1054" spans="1:18" s="2" customFormat="1" x14ac:dyDescent="0.3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Feedstock Shifting</v>
      </c>
      <c r="C1054" s="254" t="str">
        <f t="shared" si="43"/>
        <v>Fraction of Feedstock Shifted</v>
      </c>
      <c r="D1054" s="6" t="s">
        <v>3073</v>
      </c>
      <c r="E1054" s="45" t="s">
        <v>2399</v>
      </c>
      <c r="F1054" t="s">
        <v>3035</v>
      </c>
      <c r="G1054" s="45" t="s">
        <v>2407</v>
      </c>
      <c r="H1054" s="47">
        <v>2651</v>
      </c>
      <c r="I1054" s="324" t="s">
        <v>44</v>
      </c>
      <c r="J1054" s="255" t="str">
        <f>IF(ISBLANK(INDEX('Policy Characteristics'!D:D,MATCH($C1054,'Policy Characteristics'!$C:$C,0))),"",INDEX('Policy Characteristics'!D:D,MATCH($C1054,'Policy Characteristics'!$C:$C,0)))</f>
        <v>Feedstock Shifting</v>
      </c>
      <c r="K1054" s="254" t="str">
        <f>IF(ISBLANK(INDEX('Policy Characteristics'!E:E,MATCH($C1054,'Policy Characteristics'!$C:$C,0))),"",INDEX('Policy Characteristics'!E:E,MATCH($C1054,'Policy Characteristics'!$C:$C,0)))</f>
        <v>indst feedstock shifting</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potential achieved</v>
      </c>
      <c r="P1054" s="254"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54" t="str">
        <f>IF(ISBLANK(INDEX('Policy Characteristics'!K:K,MATCH($C1054,'Policy Characteristics'!$C:$C,0))),"",INDEX('Policy Characteristics'!K:K,MATCH($C1054,'Policy Characteristics'!$C:$C,0)))</f>
        <v/>
      </c>
      <c r="R1054" s="254" t="str">
        <f>IF(ISBLANK(INDEX('Policy Characteristics'!L:L,MATCH($C1054,'Policy Characteristics'!$C:$C,0))),"",INDEX('Policy Characteristics'!L:L,MATCH($C1054,'Policy Characteristics'!$C:$C,0)))</f>
        <v/>
      </c>
    </row>
    <row r="1055" spans="1:18" s="2" customFormat="1" x14ac:dyDescent="0.3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Feedstock Shifting</v>
      </c>
      <c r="C1055" s="254" t="str">
        <f t="shared" si="43"/>
        <v>Fraction of Feedstock Shifted</v>
      </c>
      <c r="D1055" s="6" t="s">
        <v>3073</v>
      </c>
      <c r="E1055" s="45" t="s">
        <v>2400</v>
      </c>
      <c r="F1055" t="s">
        <v>3035</v>
      </c>
      <c r="G1055" s="45" t="s">
        <v>2408</v>
      </c>
      <c r="H1055" s="47">
        <v>2652</v>
      </c>
      <c r="I1055" s="324" t="s">
        <v>44</v>
      </c>
      <c r="J1055" s="255" t="str">
        <f>IF(ISBLANK(INDEX('Policy Characteristics'!D:D,MATCH($C1055,'Policy Characteristics'!$C:$C,0))),"",INDEX('Policy Characteristics'!D:D,MATCH($C1055,'Policy Characteristics'!$C:$C,0)))</f>
        <v>Feedstock Shifting</v>
      </c>
      <c r="K1055" s="254" t="str">
        <f>IF(ISBLANK(INDEX('Policy Characteristics'!E:E,MATCH($C1055,'Policy Characteristics'!$C:$C,0))),"",INDEX('Policy Characteristics'!E:E,MATCH($C1055,'Policy Characteristics'!$C:$C,0)))</f>
        <v>indst feedstock shifting</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potential achieved</v>
      </c>
      <c r="P1055" s="254"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54" t="str">
        <f>IF(ISBLANK(INDEX('Policy Characteristics'!K:K,MATCH($C1055,'Policy Characteristics'!$C:$C,0))),"",INDEX('Policy Characteristics'!K:K,MATCH($C1055,'Policy Characteristics'!$C:$C,0)))</f>
        <v/>
      </c>
      <c r="R1055" s="254" t="str">
        <f>IF(ISBLANK(INDEX('Policy Characteristics'!L:L,MATCH($C1055,'Policy Characteristics'!$C:$C,0))),"",INDEX('Policy Characteristics'!L:L,MATCH($C1055,'Policy Characteristics'!$C:$C,0)))</f>
        <v/>
      </c>
    </row>
    <row r="1056" spans="1:18" s="2" customFormat="1" x14ac:dyDescent="0.3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Feedstock Shifting</v>
      </c>
      <c r="C1056" s="254" t="str">
        <f t="shared" si="43"/>
        <v>Fraction of Feedstock Shifted</v>
      </c>
      <c r="D1056" s="6" t="s">
        <v>3073</v>
      </c>
      <c r="E1056" s="45" t="s">
        <v>2401</v>
      </c>
      <c r="F1056" t="s">
        <v>3035</v>
      </c>
      <c r="G1056" s="45" t="s">
        <v>2405</v>
      </c>
      <c r="H1056" s="47">
        <v>2653</v>
      </c>
      <c r="I1056" s="324" t="s">
        <v>44</v>
      </c>
      <c r="J1056" s="255" t="str">
        <f>IF(ISBLANK(INDEX('Policy Characteristics'!D:D,MATCH($C1056,'Policy Characteristics'!$C:$C,0))),"",INDEX('Policy Characteristics'!D:D,MATCH($C1056,'Policy Characteristics'!$C:$C,0)))</f>
        <v>Feedstock Shifting</v>
      </c>
      <c r="K1056" s="254" t="str">
        <f>IF(ISBLANK(INDEX('Policy Characteristics'!E:E,MATCH($C1056,'Policy Characteristics'!$C:$C,0))),"",INDEX('Policy Characteristics'!E:E,MATCH($C1056,'Policy Characteristics'!$C:$C,0)))</f>
        <v>indst feedstock shifting</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potential achieved</v>
      </c>
      <c r="P1056" s="254"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54" t="str">
        <f>IF(ISBLANK(INDEX('Policy Characteristics'!K:K,MATCH($C1056,'Policy Characteristics'!$C:$C,0))),"",INDEX('Policy Characteristics'!K:K,MATCH($C1056,'Policy Characteristics'!$C:$C,0)))</f>
        <v/>
      </c>
      <c r="R1056" s="254" t="str">
        <f>IF(ISBLANK(INDEX('Policy Characteristics'!L:L,MATCH($C1056,'Policy Characteristics'!$C:$C,0))),"",INDEX('Policy Characteristics'!L:L,MATCH($C1056,'Policy Characteristics'!$C:$C,0)))</f>
        <v/>
      </c>
    </row>
    <row r="1057" spans="1:18" s="2" customFormat="1" x14ac:dyDescent="0.3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Feedstock Shifting</v>
      </c>
      <c r="C1057" s="254" t="str">
        <f t="shared" ref="C1057:C1112" si="44">C$863</f>
        <v>Fraction of Feedstock Shifted</v>
      </c>
      <c r="D1057" s="6" t="s">
        <v>3073</v>
      </c>
      <c r="E1057" s="45" t="s">
        <v>2402</v>
      </c>
      <c r="F1057" t="s">
        <v>3035</v>
      </c>
      <c r="G1057" s="45" t="s">
        <v>2406</v>
      </c>
      <c r="H1057" s="47">
        <v>2654</v>
      </c>
      <c r="I1057" s="324" t="s">
        <v>44</v>
      </c>
      <c r="J1057" s="255" t="str">
        <f>IF(ISBLANK(INDEX('Policy Characteristics'!D:D,MATCH($C1057,'Policy Characteristics'!$C:$C,0))),"",INDEX('Policy Characteristics'!D:D,MATCH($C1057,'Policy Characteristics'!$C:$C,0)))</f>
        <v>Feedstock Shifting</v>
      </c>
      <c r="K1057" s="254" t="str">
        <f>IF(ISBLANK(INDEX('Policy Characteristics'!E:E,MATCH($C1057,'Policy Characteristics'!$C:$C,0))),"",INDEX('Policy Characteristics'!E:E,MATCH($C1057,'Policy Characteristics'!$C:$C,0)))</f>
        <v>indst feedstock shifting</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potential achieved</v>
      </c>
      <c r="P1057" s="254"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54" t="str">
        <f>IF(ISBLANK(INDEX('Policy Characteristics'!K:K,MATCH($C1057,'Policy Characteristics'!$C:$C,0))),"",INDEX('Policy Characteristics'!K:K,MATCH($C1057,'Policy Characteristics'!$C:$C,0)))</f>
        <v/>
      </c>
      <c r="R1057" s="254" t="str">
        <f>IF(ISBLANK(INDEX('Policy Characteristics'!L:L,MATCH($C1057,'Policy Characteristics'!$C:$C,0))),"",INDEX('Policy Characteristics'!L:L,MATCH($C1057,'Policy Characteristics'!$C:$C,0)))</f>
        <v/>
      </c>
    </row>
    <row r="1058" spans="1:18" s="2" customFormat="1" x14ac:dyDescent="0.3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Feedstock Shifting</v>
      </c>
      <c r="C1058" s="254" t="str">
        <f t="shared" si="44"/>
        <v>Fraction of Feedstock Shifted</v>
      </c>
      <c r="D1058" s="6" t="s">
        <v>3073</v>
      </c>
      <c r="E1058" s="45" t="s">
        <v>2403</v>
      </c>
      <c r="F1058" t="s">
        <v>3035</v>
      </c>
      <c r="G1058" s="45" t="s">
        <v>2409</v>
      </c>
      <c r="H1058" s="47">
        <v>2655</v>
      </c>
      <c r="I1058" s="324" t="s">
        <v>44</v>
      </c>
      <c r="J1058" s="255" t="str">
        <f>IF(ISBLANK(INDEX('Policy Characteristics'!D:D,MATCH($C1058,'Policy Characteristics'!$C:$C,0))),"",INDEX('Policy Characteristics'!D:D,MATCH($C1058,'Policy Characteristics'!$C:$C,0)))</f>
        <v>Feedstock Shifting</v>
      </c>
      <c r="K1058" s="254" t="str">
        <f>IF(ISBLANK(INDEX('Policy Characteristics'!E:E,MATCH($C1058,'Policy Characteristics'!$C:$C,0))),"",INDEX('Policy Characteristics'!E:E,MATCH($C1058,'Policy Characteristics'!$C:$C,0)))</f>
        <v>indst feedstock shifting</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potential achieved</v>
      </c>
      <c r="P1058" s="254"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54" t="str">
        <f>IF(ISBLANK(INDEX('Policy Characteristics'!K:K,MATCH($C1058,'Policy Characteristics'!$C:$C,0))),"",INDEX('Policy Characteristics'!K:K,MATCH($C1058,'Policy Characteristics'!$C:$C,0)))</f>
        <v/>
      </c>
      <c r="R1058" s="254" t="str">
        <f>IF(ISBLANK(INDEX('Policy Characteristics'!L:L,MATCH($C1058,'Policy Characteristics'!$C:$C,0))),"",INDEX('Policy Characteristics'!L:L,MATCH($C1058,'Policy Characteristics'!$C:$C,0)))</f>
        <v/>
      </c>
    </row>
    <row r="1059" spans="1:18" s="2" customFormat="1" x14ac:dyDescent="0.3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Feedstock Shifting</v>
      </c>
      <c r="C1059" s="254" t="str">
        <f t="shared" si="44"/>
        <v>Fraction of Feedstock Shifted</v>
      </c>
      <c r="D1059" s="6" t="s">
        <v>3073</v>
      </c>
      <c r="E1059" s="45" t="s">
        <v>2702</v>
      </c>
      <c r="F1059" t="s">
        <v>3035</v>
      </c>
      <c r="G1059" s="45" t="s">
        <v>2705</v>
      </c>
      <c r="H1059" s="47">
        <v>2656</v>
      </c>
      <c r="I1059" s="324" t="s">
        <v>44</v>
      </c>
      <c r="J1059" s="255" t="str">
        <f>IF(ISBLANK(INDEX('Policy Characteristics'!D:D,MATCH($C1059,'Policy Characteristics'!$C:$C,0))),"",INDEX('Policy Characteristics'!D:D,MATCH($C1059,'Policy Characteristics'!$C:$C,0)))</f>
        <v>Feedstock Shifting</v>
      </c>
      <c r="K1059" s="254" t="str">
        <f>IF(ISBLANK(INDEX('Policy Characteristics'!E:E,MATCH($C1059,'Policy Characteristics'!$C:$C,0))),"",INDEX('Policy Characteristics'!E:E,MATCH($C1059,'Policy Characteristics'!$C:$C,0)))</f>
        <v>indst feedstock shifting</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potential achieved</v>
      </c>
      <c r="P1059" s="254"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54" t="str">
        <f>IF(ISBLANK(INDEX('Policy Characteristics'!K:K,MATCH($C1059,'Policy Characteristics'!$C:$C,0))),"",INDEX('Policy Characteristics'!K:K,MATCH($C1059,'Policy Characteristics'!$C:$C,0)))</f>
        <v/>
      </c>
      <c r="R1059" s="254" t="str">
        <f>IF(ISBLANK(INDEX('Policy Characteristics'!L:L,MATCH($C1059,'Policy Characteristics'!$C:$C,0))),"",INDEX('Policy Characteristics'!L:L,MATCH($C1059,'Policy Characteristics'!$C:$C,0)))</f>
        <v/>
      </c>
    </row>
    <row r="1060" spans="1:18" s="2" customFormat="1" x14ac:dyDescent="0.3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Feedstock Shifting</v>
      </c>
      <c r="C1060" s="254" t="str">
        <f t="shared" si="44"/>
        <v>Fraction of Feedstock Shifted</v>
      </c>
      <c r="D1060" s="6" t="s">
        <v>3073</v>
      </c>
      <c r="E1060" s="45" t="s">
        <v>2703</v>
      </c>
      <c r="F1060" t="s">
        <v>3035</v>
      </c>
      <c r="G1060" s="45" t="s">
        <v>2707</v>
      </c>
      <c r="H1060" s="47">
        <v>2657</v>
      </c>
      <c r="I1060" s="324" t="s">
        <v>44</v>
      </c>
      <c r="J1060" s="255" t="str">
        <f>IF(ISBLANK(INDEX('Policy Characteristics'!D:D,MATCH($C1060,'Policy Characteristics'!$C:$C,0))),"",INDEX('Policy Characteristics'!D:D,MATCH($C1060,'Policy Characteristics'!$C:$C,0)))</f>
        <v>Feedstock Shifting</v>
      </c>
      <c r="K1060" s="254" t="str">
        <f>IF(ISBLANK(INDEX('Policy Characteristics'!E:E,MATCH($C1060,'Policy Characteristics'!$C:$C,0))),"",INDEX('Policy Characteristics'!E:E,MATCH($C1060,'Policy Characteristics'!$C:$C,0)))</f>
        <v>indst feedstock shifting</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potential achieved</v>
      </c>
      <c r="P1060" s="254"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54" t="str">
        <f>IF(ISBLANK(INDEX('Policy Characteristics'!K:K,MATCH($C1060,'Policy Characteristics'!$C:$C,0))),"",INDEX('Policy Characteristics'!K:K,MATCH($C1060,'Policy Characteristics'!$C:$C,0)))</f>
        <v/>
      </c>
      <c r="R1060" s="254" t="str">
        <f>IF(ISBLANK(INDEX('Policy Characteristics'!L:L,MATCH($C1060,'Policy Characteristics'!$C:$C,0))),"",INDEX('Policy Characteristics'!L:L,MATCH($C1060,'Policy Characteristics'!$C:$C,0)))</f>
        <v/>
      </c>
    </row>
    <row r="1061" spans="1:18" s="2" customFormat="1" x14ac:dyDescent="0.3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Feedstock Shifting</v>
      </c>
      <c r="C1061" s="254" t="str">
        <f t="shared" si="44"/>
        <v>Fraction of Feedstock Shifted</v>
      </c>
      <c r="D1061" s="6" t="s">
        <v>3073</v>
      </c>
      <c r="E1061" s="45" t="s">
        <v>2704</v>
      </c>
      <c r="F1061" t="s">
        <v>3035</v>
      </c>
      <c r="G1061" s="45" t="s">
        <v>2708</v>
      </c>
      <c r="H1061" s="47">
        <v>2658</v>
      </c>
      <c r="I1061" s="324" t="s">
        <v>44</v>
      </c>
      <c r="J1061" s="255" t="str">
        <f>IF(ISBLANK(INDEX('Policy Characteristics'!D:D,MATCH($C1061,'Policy Characteristics'!$C:$C,0))),"",INDEX('Policy Characteristics'!D:D,MATCH($C1061,'Policy Characteristics'!$C:$C,0)))</f>
        <v>Feedstock Shifting</v>
      </c>
      <c r="K1061" s="254" t="str">
        <f>IF(ISBLANK(INDEX('Policy Characteristics'!E:E,MATCH($C1061,'Policy Characteristics'!$C:$C,0))),"",INDEX('Policy Characteristics'!E:E,MATCH($C1061,'Policy Characteristics'!$C:$C,0)))</f>
        <v>indst feedstock shifting</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potential achieved</v>
      </c>
      <c r="P1061" s="254"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54" t="str">
        <f>IF(ISBLANK(INDEX('Policy Characteristics'!K:K,MATCH($C1061,'Policy Characteristics'!$C:$C,0))),"",INDEX('Policy Characteristics'!K:K,MATCH($C1061,'Policy Characteristics'!$C:$C,0)))</f>
        <v/>
      </c>
      <c r="R1061" s="254" t="str">
        <f>IF(ISBLANK(INDEX('Policy Characteristics'!L:L,MATCH($C1061,'Policy Characteristics'!$C:$C,0))),"",INDEX('Policy Characteristics'!L:L,MATCH($C1061,'Policy Characteristics'!$C:$C,0)))</f>
        <v/>
      </c>
    </row>
    <row r="1062" spans="1:18" s="2" customFormat="1" x14ac:dyDescent="0.3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Feedstock Shifting</v>
      </c>
      <c r="C1062" s="254" t="str">
        <f t="shared" si="44"/>
        <v>Fraction of Feedstock Shifted</v>
      </c>
      <c r="D1062" s="6" t="s">
        <v>3073</v>
      </c>
      <c r="E1062" s="45" t="s">
        <v>2701</v>
      </c>
      <c r="F1062" t="s">
        <v>3035</v>
      </c>
      <c r="G1062" s="45" t="s">
        <v>2706</v>
      </c>
      <c r="H1062" s="47">
        <v>2659</v>
      </c>
      <c r="I1062" s="324" t="s">
        <v>44</v>
      </c>
      <c r="J1062" s="255" t="str">
        <f>IF(ISBLANK(INDEX('Policy Characteristics'!D:D,MATCH($C1062,'Policy Characteristics'!$C:$C,0))),"",INDEX('Policy Characteristics'!D:D,MATCH($C1062,'Policy Characteristics'!$C:$C,0)))</f>
        <v>Feedstock Shifting</v>
      </c>
      <c r="K1062" s="254" t="str">
        <f>IF(ISBLANK(INDEX('Policy Characteristics'!E:E,MATCH($C1062,'Policy Characteristics'!$C:$C,0))),"",INDEX('Policy Characteristics'!E:E,MATCH($C1062,'Policy Characteristics'!$C:$C,0)))</f>
        <v>indst feedstock shifting</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potential achieved</v>
      </c>
      <c r="P1062" s="254"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54" t="str">
        <f>IF(ISBLANK(INDEX('Policy Characteristics'!K:K,MATCH($C1062,'Policy Characteristics'!$C:$C,0))),"",INDEX('Policy Characteristics'!K:K,MATCH($C1062,'Policy Characteristics'!$C:$C,0)))</f>
        <v/>
      </c>
      <c r="R1062" s="254" t="str">
        <f>IF(ISBLANK(INDEX('Policy Characteristics'!L:L,MATCH($C1062,'Policy Characteristics'!$C:$C,0))),"",INDEX('Policy Characteristics'!L:L,MATCH($C1062,'Policy Characteristics'!$C:$C,0)))</f>
        <v/>
      </c>
    </row>
    <row r="1063" spans="1:18" s="2" customFormat="1" x14ac:dyDescent="0.3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Feedstock Shifting</v>
      </c>
      <c r="C1063" s="254" t="str">
        <f t="shared" si="44"/>
        <v>Fraction of Feedstock Shifted</v>
      </c>
      <c r="D1063" s="6" t="s">
        <v>3074</v>
      </c>
      <c r="E1063" s="45" t="s">
        <v>2398</v>
      </c>
      <c r="F1063" t="s">
        <v>3036</v>
      </c>
      <c r="G1063" s="45" t="s">
        <v>2404</v>
      </c>
      <c r="H1063" s="47">
        <v>2660</v>
      </c>
      <c r="I1063" s="324" t="s">
        <v>44</v>
      </c>
      <c r="J1063" s="255" t="str">
        <f>IF(ISBLANK(INDEX('Policy Characteristics'!D:D,MATCH($C1063,'Policy Characteristics'!$C:$C,0))),"",INDEX('Policy Characteristics'!D:D,MATCH($C1063,'Policy Characteristics'!$C:$C,0)))</f>
        <v>Feedstock Shifting</v>
      </c>
      <c r="K1063" s="254" t="str">
        <f>IF(ISBLANK(INDEX('Policy Characteristics'!E:E,MATCH($C1063,'Policy Characteristics'!$C:$C,0))),"",INDEX('Policy Characteristics'!E:E,MATCH($C1063,'Policy Characteristics'!$C:$C,0)))</f>
        <v>indst feedstock shifting</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potential achieved</v>
      </c>
      <c r="P1063" s="254"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54" t="str">
        <f>IF(ISBLANK(INDEX('Policy Characteristics'!K:K,MATCH($C1063,'Policy Characteristics'!$C:$C,0))),"",INDEX('Policy Characteristics'!K:K,MATCH($C1063,'Policy Characteristics'!$C:$C,0)))</f>
        <v/>
      </c>
      <c r="R1063" s="254" t="str">
        <f>IF(ISBLANK(INDEX('Policy Characteristics'!L:L,MATCH($C1063,'Policy Characteristics'!$C:$C,0))),"",INDEX('Policy Characteristics'!L:L,MATCH($C1063,'Policy Characteristics'!$C:$C,0)))</f>
        <v/>
      </c>
    </row>
    <row r="1064" spans="1:18" s="2" customFormat="1" x14ac:dyDescent="0.3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Feedstock Shifting</v>
      </c>
      <c r="C1064" s="254" t="str">
        <f t="shared" si="44"/>
        <v>Fraction of Feedstock Shifted</v>
      </c>
      <c r="D1064" s="6" t="s">
        <v>3074</v>
      </c>
      <c r="E1064" s="45" t="s">
        <v>2399</v>
      </c>
      <c r="F1064" t="s">
        <v>3036</v>
      </c>
      <c r="G1064" s="45" t="s">
        <v>2407</v>
      </c>
      <c r="H1064" s="47">
        <v>2661</v>
      </c>
      <c r="I1064" s="324" t="s">
        <v>44</v>
      </c>
      <c r="J1064" s="255" t="str">
        <f>IF(ISBLANK(INDEX('Policy Characteristics'!D:D,MATCH($C1064,'Policy Characteristics'!$C:$C,0))),"",INDEX('Policy Characteristics'!D:D,MATCH($C1064,'Policy Characteristics'!$C:$C,0)))</f>
        <v>Feedstock Shifting</v>
      </c>
      <c r="K1064" s="254" t="str">
        <f>IF(ISBLANK(INDEX('Policy Characteristics'!E:E,MATCH($C1064,'Policy Characteristics'!$C:$C,0))),"",INDEX('Policy Characteristics'!E:E,MATCH($C1064,'Policy Characteristics'!$C:$C,0)))</f>
        <v>indst feedstock shifting</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potential achieved</v>
      </c>
      <c r="P1064" s="254"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54" t="str">
        <f>IF(ISBLANK(INDEX('Policy Characteristics'!K:K,MATCH($C1064,'Policy Characteristics'!$C:$C,0))),"",INDEX('Policy Characteristics'!K:K,MATCH($C1064,'Policy Characteristics'!$C:$C,0)))</f>
        <v/>
      </c>
      <c r="R1064" s="254" t="str">
        <f>IF(ISBLANK(INDEX('Policy Characteristics'!L:L,MATCH($C1064,'Policy Characteristics'!$C:$C,0))),"",INDEX('Policy Characteristics'!L:L,MATCH($C1064,'Policy Characteristics'!$C:$C,0)))</f>
        <v/>
      </c>
    </row>
    <row r="1065" spans="1:18" s="2" customFormat="1" x14ac:dyDescent="0.3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Feedstock Shifting</v>
      </c>
      <c r="C1065" s="254" t="str">
        <f t="shared" si="44"/>
        <v>Fraction of Feedstock Shifted</v>
      </c>
      <c r="D1065" s="6" t="s">
        <v>3074</v>
      </c>
      <c r="E1065" s="45" t="s">
        <v>2400</v>
      </c>
      <c r="F1065" t="s">
        <v>3036</v>
      </c>
      <c r="G1065" s="45" t="s">
        <v>2408</v>
      </c>
      <c r="H1065" s="47">
        <v>2662</v>
      </c>
      <c r="I1065" s="324" t="s">
        <v>44</v>
      </c>
      <c r="J1065" s="255" t="str">
        <f>IF(ISBLANK(INDEX('Policy Characteristics'!D:D,MATCH($C1065,'Policy Characteristics'!$C:$C,0))),"",INDEX('Policy Characteristics'!D:D,MATCH($C1065,'Policy Characteristics'!$C:$C,0)))</f>
        <v>Feedstock Shifting</v>
      </c>
      <c r="K1065" s="254" t="str">
        <f>IF(ISBLANK(INDEX('Policy Characteristics'!E:E,MATCH($C1065,'Policy Characteristics'!$C:$C,0))),"",INDEX('Policy Characteristics'!E:E,MATCH($C1065,'Policy Characteristics'!$C:$C,0)))</f>
        <v>indst feedstock shifting</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potential achieved</v>
      </c>
      <c r="P1065" s="254"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54" t="str">
        <f>IF(ISBLANK(INDEX('Policy Characteristics'!K:K,MATCH($C1065,'Policy Characteristics'!$C:$C,0))),"",INDEX('Policy Characteristics'!K:K,MATCH($C1065,'Policy Characteristics'!$C:$C,0)))</f>
        <v/>
      </c>
      <c r="R1065" s="254" t="str">
        <f>IF(ISBLANK(INDEX('Policy Characteristics'!L:L,MATCH($C1065,'Policy Characteristics'!$C:$C,0))),"",INDEX('Policy Characteristics'!L:L,MATCH($C1065,'Policy Characteristics'!$C:$C,0)))</f>
        <v/>
      </c>
    </row>
    <row r="1066" spans="1:18" s="2" customFormat="1" x14ac:dyDescent="0.3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Feedstock Shifting</v>
      </c>
      <c r="C1066" s="254" t="str">
        <f t="shared" si="44"/>
        <v>Fraction of Feedstock Shifted</v>
      </c>
      <c r="D1066" s="6" t="s">
        <v>3074</v>
      </c>
      <c r="E1066" s="45" t="s">
        <v>2401</v>
      </c>
      <c r="F1066" t="s">
        <v>3036</v>
      </c>
      <c r="G1066" s="45" t="s">
        <v>2405</v>
      </c>
      <c r="H1066" s="47">
        <v>2663</v>
      </c>
      <c r="I1066" s="324" t="s">
        <v>44</v>
      </c>
      <c r="J1066" s="255" t="str">
        <f>IF(ISBLANK(INDEX('Policy Characteristics'!D:D,MATCH($C1066,'Policy Characteristics'!$C:$C,0))),"",INDEX('Policy Characteristics'!D:D,MATCH($C1066,'Policy Characteristics'!$C:$C,0)))</f>
        <v>Feedstock Shifting</v>
      </c>
      <c r="K1066" s="254" t="str">
        <f>IF(ISBLANK(INDEX('Policy Characteristics'!E:E,MATCH($C1066,'Policy Characteristics'!$C:$C,0))),"",INDEX('Policy Characteristics'!E:E,MATCH($C1066,'Policy Characteristics'!$C:$C,0)))</f>
        <v>indst feedstock shifting</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potential achieved</v>
      </c>
      <c r="P1066" s="254"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54" t="str">
        <f>IF(ISBLANK(INDEX('Policy Characteristics'!K:K,MATCH($C1066,'Policy Characteristics'!$C:$C,0))),"",INDEX('Policy Characteristics'!K:K,MATCH($C1066,'Policy Characteristics'!$C:$C,0)))</f>
        <v/>
      </c>
      <c r="R1066" s="254" t="str">
        <f>IF(ISBLANK(INDEX('Policy Characteristics'!L:L,MATCH($C1066,'Policy Characteristics'!$C:$C,0))),"",INDEX('Policy Characteristics'!L:L,MATCH($C1066,'Policy Characteristics'!$C:$C,0)))</f>
        <v/>
      </c>
    </row>
    <row r="1067" spans="1:18" s="2" customFormat="1" x14ac:dyDescent="0.3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Feedstock Shifting</v>
      </c>
      <c r="C1067" s="254" t="str">
        <f t="shared" si="44"/>
        <v>Fraction of Feedstock Shifted</v>
      </c>
      <c r="D1067" s="6" t="s">
        <v>3074</v>
      </c>
      <c r="E1067" s="45" t="s">
        <v>2402</v>
      </c>
      <c r="F1067" t="s">
        <v>3036</v>
      </c>
      <c r="G1067" s="45" t="s">
        <v>2406</v>
      </c>
      <c r="H1067" s="47">
        <v>2664</v>
      </c>
      <c r="I1067" s="324" t="s">
        <v>44</v>
      </c>
      <c r="J1067" s="255" t="str">
        <f>IF(ISBLANK(INDEX('Policy Characteristics'!D:D,MATCH($C1067,'Policy Characteristics'!$C:$C,0))),"",INDEX('Policy Characteristics'!D:D,MATCH($C1067,'Policy Characteristics'!$C:$C,0)))</f>
        <v>Feedstock Shifting</v>
      </c>
      <c r="K1067" s="254" t="str">
        <f>IF(ISBLANK(INDEX('Policy Characteristics'!E:E,MATCH($C1067,'Policy Characteristics'!$C:$C,0))),"",INDEX('Policy Characteristics'!E:E,MATCH($C1067,'Policy Characteristics'!$C:$C,0)))</f>
        <v>indst feedstock shifting</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potential achieved</v>
      </c>
      <c r="P1067" s="254"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54" t="str">
        <f>IF(ISBLANK(INDEX('Policy Characteristics'!K:K,MATCH($C1067,'Policy Characteristics'!$C:$C,0))),"",INDEX('Policy Characteristics'!K:K,MATCH($C1067,'Policy Characteristics'!$C:$C,0)))</f>
        <v/>
      </c>
      <c r="R1067" s="254" t="str">
        <f>IF(ISBLANK(INDEX('Policy Characteristics'!L:L,MATCH($C1067,'Policy Characteristics'!$C:$C,0))),"",INDEX('Policy Characteristics'!L:L,MATCH($C1067,'Policy Characteristics'!$C:$C,0)))</f>
        <v/>
      </c>
    </row>
    <row r="1068" spans="1:18" s="2" customFormat="1" x14ac:dyDescent="0.3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Feedstock Shifting</v>
      </c>
      <c r="C1068" s="254" t="str">
        <f t="shared" si="44"/>
        <v>Fraction of Feedstock Shifted</v>
      </c>
      <c r="D1068" s="6" t="s">
        <v>3074</v>
      </c>
      <c r="E1068" s="45" t="s">
        <v>2403</v>
      </c>
      <c r="F1068" t="s">
        <v>3036</v>
      </c>
      <c r="G1068" s="45" t="s">
        <v>2409</v>
      </c>
      <c r="H1068" s="47">
        <v>2665</v>
      </c>
      <c r="I1068" s="324" t="s">
        <v>44</v>
      </c>
      <c r="J1068" s="255" t="str">
        <f>IF(ISBLANK(INDEX('Policy Characteristics'!D:D,MATCH($C1068,'Policy Characteristics'!$C:$C,0))),"",INDEX('Policy Characteristics'!D:D,MATCH($C1068,'Policy Characteristics'!$C:$C,0)))</f>
        <v>Feedstock Shifting</v>
      </c>
      <c r="K1068" s="254" t="str">
        <f>IF(ISBLANK(INDEX('Policy Characteristics'!E:E,MATCH($C1068,'Policy Characteristics'!$C:$C,0))),"",INDEX('Policy Characteristics'!E:E,MATCH($C1068,'Policy Characteristics'!$C:$C,0)))</f>
        <v>indst feedstock shifting</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potential achieved</v>
      </c>
      <c r="P1068" s="254"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54" t="str">
        <f>IF(ISBLANK(INDEX('Policy Characteristics'!K:K,MATCH($C1068,'Policy Characteristics'!$C:$C,0))),"",INDEX('Policy Characteristics'!K:K,MATCH($C1068,'Policy Characteristics'!$C:$C,0)))</f>
        <v/>
      </c>
      <c r="R1068" s="254" t="str">
        <f>IF(ISBLANK(INDEX('Policy Characteristics'!L:L,MATCH($C1068,'Policy Characteristics'!$C:$C,0))),"",INDEX('Policy Characteristics'!L:L,MATCH($C1068,'Policy Characteristics'!$C:$C,0)))</f>
        <v/>
      </c>
    </row>
    <row r="1069" spans="1:18" s="2" customFormat="1" x14ac:dyDescent="0.3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Feedstock Shifting</v>
      </c>
      <c r="C1069" s="254" t="str">
        <f t="shared" si="44"/>
        <v>Fraction of Feedstock Shifted</v>
      </c>
      <c r="D1069" s="6" t="s">
        <v>3074</v>
      </c>
      <c r="E1069" s="45" t="s">
        <v>2702</v>
      </c>
      <c r="F1069" t="s">
        <v>3036</v>
      </c>
      <c r="G1069" s="45" t="s">
        <v>2705</v>
      </c>
      <c r="H1069" s="47">
        <v>2666</v>
      </c>
      <c r="I1069" s="324" t="s">
        <v>44</v>
      </c>
      <c r="J1069" s="255" t="str">
        <f>IF(ISBLANK(INDEX('Policy Characteristics'!D:D,MATCH($C1069,'Policy Characteristics'!$C:$C,0))),"",INDEX('Policy Characteristics'!D:D,MATCH($C1069,'Policy Characteristics'!$C:$C,0)))</f>
        <v>Feedstock Shifting</v>
      </c>
      <c r="K1069" s="254" t="str">
        <f>IF(ISBLANK(INDEX('Policy Characteristics'!E:E,MATCH($C1069,'Policy Characteristics'!$C:$C,0))),"",INDEX('Policy Characteristics'!E:E,MATCH($C1069,'Policy Characteristics'!$C:$C,0)))</f>
        <v>indst feedstock shifting</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potential achieved</v>
      </c>
      <c r="P1069" s="254"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54" t="str">
        <f>IF(ISBLANK(INDEX('Policy Characteristics'!K:K,MATCH($C1069,'Policy Characteristics'!$C:$C,0))),"",INDEX('Policy Characteristics'!K:K,MATCH($C1069,'Policy Characteristics'!$C:$C,0)))</f>
        <v/>
      </c>
      <c r="R1069" s="254" t="str">
        <f>IF(ISBLANK(INDEX('Policy Characteristics'!L:L,MATCH($C1069,'Policy Characteristics'!$C:$C,0))),"",INDEX('Policy Characteristics'!L:L,MATCH($C1069,'Policy Characteristics'!$C:$C,0)))</f>
        <v/>
      </c>
    </row>
    <row r="1070" spans="1:18" s="2" customFormat="1" x14ac:dyDescent="0.3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Feedstock Shifting</v>
      </c>
      <c r="C1070" s="254" t="str">
        <f t="shared" si="44"/>
        <v>Fraction of Feedstock Shifted</v>
      </c>
      <c r="D1070" s="6" t="s">
        <v>3074</v>
      </c>
      <c r="E1070" s="45" t="s">
        <v>2703</v>
      </c>
      <c r="F1070" t="s">
        <v>3036</v>
      </c>
      <c r="G1070" s="45" t="s">
        <v>2707</v>
      </c>
      <c r="H1070" s="47">
        <v>2667</v>
      </c>
      <c r="I1070" s="324" t="s">
        <v>44</v>
      </c>
      <c r="J1070" s="255" t="str">
        <f>IF(ISBLANK(INDEX('Policy Characteristics'!D:D,MATCH($C1070,'Policy Characteristics'!$C:$C,0))),"",INDEX('Policy Characteristics'!D:D,MATCH($C1070,'Policy Characteristics'!$C:$C,0)))</f>
        <v>Feedstock Shifting</v>
      </c>
      <c r="K1070" s="254" t="str">
        <f>IF(ISBLANK(INDEX('Policy Characteristics'!E:E,MATCH($C1070,'Policy Characteristics'!$C:$C,0))),"",INDEX('Policy Characteristics'!E:E,MATCH($C1070,'Policy Characteristics'!$C:$C,0)))</f>
        <v>indst feedstock shifting</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potential achieved</v>
      </c>
      <c r="P1070" s="254"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54" t="str">
        <f>IF(ISBLANK(INDEX('Policy Characteristics'!K:K,MATCH($C1070,'Policy Characteristics'!$C:$C,0))),"",INDEX('Policy Characteristics'!K:K,MATCH($C1070,'Policy Characteristics'!$C:$C,0)))</f>
        <v/>
      </c>
      <c r="R1070" s="254" t="str">
        <f>IF(ISBLANK(INDEX('Policy Characteristics'!L:L,MATCH($C1070,'Policy Characteristics'!$C:$C,0))),"",INDEX('Policy Characteristics'!L:L,MATCH($C1070,'Policy Characteristics'!$C:$C,0)))</f>
        <v/>
      </c>
    </row>
    <row r="1071" spans="1:18" s="2" customFormat="1" x14ac:dyDescent="0.3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Feedstock Shifting</v>
      </c>
      <c r="C1071" s="254" t="str">
        <f t="shared" si="44"/>
        <v>Fraction of Feedstock Shifted</v>
      </c>
      <c r="D1071" s="6" t="s">
        <v>3074</v>
      </c>
      <c r="E1071" s="45" t="s">
        <v>2704</v>
      </c>
      <c r="F1071" t="s">
        <v>3036</v>
      </c>
      <c r="G1071" s="45" t="s">
        <v>2708</v>
      </c>
      <c r="H1071" s="47">
        <v>2668</v>
      </c>
      <c r="I1071" s="324" t="s">
        <v>44</v>
      </c>
      <c r="J1071" s="255" t="str">
        <f>IF(ISBLANK(INDEX('Policy Characteristics'!D:D,MATCH($C1071,'Policy Characteristics'!$C:$C,0))),"",INDEX('Policy Characteristics'!D:D,MATCH($C1071,'Policy Characteristics'!$C:$C,0)))</f>
        <v>Feedstock Shifting</v>
      </c>
      <c r="K1071" s="254" t="str">
        <f>IF(ISBLANK(INDEX('Policy Characteristics'!E:E,MATCH($C1071,'Policy Characteristics'!$C:$C,0))),"",INDEX('Policy Characteristics'!E:E,MATCH($C1071,'Policy Characteristics'!$C:$C,0)))</f>
        <v>indst feedstock shifting</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potential achieved</v>
      </c>
      <c r="P1071" s="254"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54" t="str">
        <f>IF(ISBLANK(INDEX('Policy Characteristics'!K:K,MATCH($C1071,'Policy Characteristics'!$C:$C,0))),"",INDEX('Policy Characteristics'!K:K,MATCH($C1071,'Policy Characteristics'!$C:$C,0)))</f>
        <v/>
      </c>
      <c r="R1071" s="254" t="str">
        <f>IF(ISBLANK(INDEX('Policy Characteristics'!L:L,MATCH($C1071,'Policy Characteristics'!$C:$C,0))),"",INDEX('Policy Characteristics'!L:L,MATCH($C1071,'Policy Characteristics'!$C:$C,0)))</f>
        <v/>
      </c>
    </row>
    <row r="1072" spans="1:18" s="2" customFormat="1" x14ac:dyDescent="0.3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Feedstock Shifting</v>
      </c>
      <c r="C1072" s="254" t="str">
        <f t="shared" si="44"/>
        <v>Fraction of Feedstock Shifted</v>
      </c>
      <c r="D1072" s="6" t="s">
        <v>3074</v>
      </c>
      <c r="E1072" s="45" t="s">
        <v>2701</v>
      </c>
      <c r="F1072" t="s">
        <v>3036</v>
      </c>
      <c r="G1072" s="45" t="s">
        <v>2706</v>
      </c>
      <c r="H1072" s="47">
        <v>2669</v>
      </c>
      <c r="I1072" s="324" t="s">
        <v>44</v>
      </c>
      <c r="J1072" s="255" t="str">
        <f>IF(ISBLANK(INDEX('Policy Characteristics'!D:D,MATCH($C1072,'Policy Characteristics'!$C:$C,0))),"",INDEX('Policy Characteristics'!D:D,MATCH($C1072,'Policy Characteristics'!$C:$C,0)))</f>
        <v>Feedstock Shifting</v>
      </c>
      <c r="K1072" s="254" t="str">
        <f>IF(ISBLANK(INDEX('Policy Characteristics'!E:E,MATCH($C1072,'Policy Characteristics'!$C:$C,0))),"",INDEX('Policy Characteristics'!E:E,MATCH($C1072,'Policy Characteristics'!$C:$C,0)))</f>
        <v>indst feedstock shifting</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potential achieved</v>
      </c>
      <c r="P1072" s="254"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54" t="str">
        <f>IF(ISBLANK(INDEX('Policy Characteristics'!K:K,MATCH($C1072,'Policy Characteristics'!$C:$C,0))),"",INDEX('Policy Characteristics'!K:K,MATCH($C1072,'Policy Characteristics'!$C:$C,0)))</f>
        <v/>
      </c>
      <c r="R1072" s="254" t="str">
        <f>IF(ISBLANK(INDEX('Policy Characteristics'!L:L,MATCH($C1072,'Policy Characteristics'!$C:$C,0))),"",INDEX('Policy Characteristics'!L:L,MATCH($C1072,'Policy Characteristics'!$C:$C,0)))</f>
        <v/>
      </c>
    </row>
    <row r="1073" spans="1:18" s="2" customFormat="1" x14ac:dyDescent="0.3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Feedstock Shifting</v>
      </c>
      <c r="C1073" s="254" t="str">
        <f t="shared" si="44"/>
        <v>Fraction of Feedstock Shifted</v>
      </c>
      <c r="D1073" s="6" t="s">
        <v>3075</v>
      </c>
      <c r="E1073" s="45" t="s">
        <v>2398</v>
      </c>
      <c r="F1073" t="s">
        <v>3037</v>
      </c>
      <c r="G1073" s="45" t="s">
        <v>2404</v>
      </c>
      <c r="H1073" s="47">
        <v>2670</v>
      </c>
      <c r="I1073" s="324" t="s">
        <v>44</v>
      </c>
      <c r="J1073" s="255" t="str">
        <f>IF(ISBLANK(INDEX('Policy Characteristics'!D:D,MATCH($C1073,'Policy Characteristics'!$C:$C,0))),"",INDEX('Policy Characteristics'!D:D,MATCH($C1073,'Policy Characteristics'!$C:$C,0)))</f>
        <v>Feedstock Shifting</v>
      </c>
      <c r="K1073" s="254" t="str">
        <f>IF(ISBLANK(INDEX('Policy Characteristics'!E:E,MATCH($C1073,'Policy Characteristics'!$C:$C,0))),"",INDEX('Policy Characteristics'!E:E,MATCH($C1073,'Policy Characteristics'!$C:$C,0)))</f>
        <v>indst feedstock shifting</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potential achieved</v>
      </c>
      <c r="P1073" s="254"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54" t="str">
        <f>IF(ISBLANK(INDEX('Policy Characteristics'!K:K,MATCH($C1073,'Policy Characteristics'!$C:$C,0))),"",INDEX('Policy Characteristics'!K:K,MATCH($C1073,'Policy Characteristics'!$C:$C,0)))</f>
        <v/>
      </c>
      <c r="R1073" s="254" t="str">
        <f>IF(ISBLANK(INDEX('Policy Characteristics'!L:L,MATCH($C1073,'Policy Characteristics'!$C:$C,0))),"",INDEX('Policy Characteristics'!L:L,MATCH($C1073,'Policy Characteristics'!$C:$C,0)))</f>
        <v/>
      </c>
    </row>
    <row r="1074" spans="1:18" s="2" customFormat="1" x14ac:dyDescent="0.3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Feedstock Shifting</v>
      </c>
      <c r="C1074" s="254" t="str">
        <f t="shared" si="44"/>
        <v>Fraction of Feedstock Shifted</v>
      </c>
      <c r="D1074" s="6" t="s">
        <v>3075</v>
      </c>
      <c r="E1074" s="45" t="s">
        <v>2399</v>
      </c>
      <c r="F1074" t="s">
        <v>3037</v>
      </c>
      <c r="G1074" s="45" t="s">
        <v>2407</v>
      </c>
      <c r="H1074" s="47">
        <v>2671</v>
      </c>
      <c r="I1074" s="324" t="s">
        <v>44</v>
      </c>
      <c r="J1074" s="255" t="str">
        <f>IF(ISBLANK(INDEX('Policy Characteristics'!D:D,MATCH($C1074,'Policy Characteristics'!$C:$C,0))),"",INDEX('Policy Characteristics'!D:D,MATCH($C1074,'Policy Characteristics'!$C:$C,0)))</f>
        <v>Feedstock Shifting</v>
      </c>
      <c r="K1074" s="254" t="str">
        <f>IF(ISBLANK(INDEX('Policy Characteristics'!E:E,MATCH($C1074,'Policy Characteristics'!$C:$C,0))),"",INDEX('Policy Characteristics'!E:E,MATCH($C1074,'Policy Characteristics'!$C:$C,0)))</f>
        <v>indst feedstock shifting</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potential achieved</v>
      </c>
      <c r="P1074" s="254"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4" t="str">
        <f>IF(ISBLANK(INDEX('Policy Characteristics'!K:K,MATCH($C1074,'Policy Characteristics'!$C:$C,0))),"",INDEX('Policy Characteristics'!K:K,MATCH($C1074,'Policy Characteristics'!$C:$C,0)))</f>
        <v/>
      </c>
      <c r="R1074" s="254" t="str">
        <f>IF(ISBLANK(INDEX('Policy Characteristics'!L:L,MATCH($C1074,'Policy Characteristics'!$C:$C,0))),"",INDEX('Policy Characteristics'!L:L,MATCH($C1074,'Policy Characteristics'!$C:$C,0)))</f>
        <v/>
      </c>
    </row>
    <row r="1075" spans="1:18" s="2" customFormat="1" x14ac:dyDescent="0.3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Feedstock Shifting</v>
      </c>
      <c r="C1075" s="254" t="str">
        <f t="shared" si="44"/>
        <v>Fraction of Feedstock Shifted</v>
      </c>
      <c r="D1075" s="6" t="s">
        <v>3075</v>
      </c>
      <c r="E1075" s="45" t="s">
        <v>2400</v>
      </c>
      <c r="F1075" t="s">
        <v>3037</v>
      </c>
      <c r="G1075" s="45" t="s">
        <v>2408</v>
      </c>
      <c r="H1075" s="47">
        <v>2672</v>
      </c>
      <c r="I1075" s="324" t="s">
        <v>44</v>
      </c>
      <c r="J1075" s="255" t="str">
        <f>IF(ISBLANK(INDEX('Policy Characteristics'!D:D,MATCH($C1075,'Policy Characteristics'!$C:$C,0))),"",INDEX('Policy Characteristics'!D:D,MATCH($C1075,'Policy Characteristics'!$C:$C,0)))</f>
        <v>Feedstock Shifting</v>
      </c>
      <c r="K1075" s="254" t="str">
        <f>IF(ISBLANK(INDEX('Policy Characteristics'!E:E,MATCH($C1075,'Policy Characteristics'!$C:$C,0))),"",INDEX('Policy Characteristics'!E:E,MATCH($C1075,'Policy Characteristics'!$C:$C,0)))</f>
        <v>indst feedstock shifting</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potential achieved</v>
      </c>
      <c r="P1075" s="254"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4" t="str">
        <f>IF(ISBLANK(INDEX('Policy Characteristics'!K:K,MATCH($C1075,'Policy Characteristics'!$C:$C,0))),"",INDEX('Policy Characteristics'!K:K,MATCH($C1075,'Policy Characteristics'!$C:$C,0)))</f>
        <v/>
      </c>
      <c r="R1075" s="254" t="str">
        <f>IF(ISBLANK(INDEX('Policy Characteristics'!L:L,MATCH($C1075,'Policy Characteristics'!$C:$C,0))),"",INDEX('Policy Characteristics'!L:L,MATCH($C1075,'Policy Characteristics'!$C:$C,0)))</f>
        <v/>
      </c>
    </row>
    <row r="1076" spans="1:18" s="2" customFormat="1" x14ac:dyDescent="0.3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Feedstock Shifting</v>
      </c>
      <c r="C1076" s="254" t="str">
        <f t="shared" si="44"/>
        <v>Fraction of Feedstock Shifted</v>
      </c>
      <c r="D1076" s="6" t="s">
        <v>3075</v>
      </c>
      <c r="E1076" s="45" t="s">
        <v>2401</v>
      </c>
      <c r="F1076" t="s">
        <v>3037</v>
      </c>
      <c r="G1076" s="45" t="s">
        <v>2405</v>
      </c>
      <c r="H1076" s="47">
        <v>2673</v>
      </c>
      <c r="I1076" s="324" t="s">
        <v>44</v>
      </c>
      <c r="J1076" s="255" t="str">
        <f>IF(ISBLANK(INDEX('Policy Characteristics'!D:D,MATCH($C1076,'Policy Characteristics'!$C:$C,0))),"",INDEX('Policy Characteristics'!D:D,MATCH($C1076,'Policy Characteristics'!$C:$C,0)))</f>
        <v>Feedstock Shifting</v>
      </c>
      <c r="K1076" s="254" t="str">
        <f>IF(ISBLANK(INDEX('Policy Characteristics'!E:E,MATCH($C1076,'Policy Characteristics'!$C:$C,0))),"",INDEX('Policy Characteristics'!E:E,MATCH($C1076,'Policy Characteristics'!$C:$C,0)))</f>
        <v>indst feedstock shifting</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potential achieved</v>
      </c>
      <c r="P1076" s="254"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4" t="str">
        <f>IF(ISBLANK(INDEX('Policy Characteristics'!K:K,MATCH($C1076,'Policy Characteristics'!$C:$C,0))),"",INDEX('Policy Characteristics'!K:K,MATCH($C1076,'Policy Characteristics'!$C:$C,0)))</f>
        <v/>
      </c>
      <c r="R1076" s="254" t="str">
        <f>IF(ISBLANK(INDEX('Policy Characteristics'!L:L,MATCH($C1076,'Policy Characteristics'!$C:$C,0))),"",INDEX('Policy Characteristics'!L:L,MATCH($C1076,'Policy Characteristics'!$C:$C,0)))</f>
        <v/>
      </c>
    </row>
    <row r="1077" spans="1:18" s="2" customFormat="1" x14ac:dyDescent="0.3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Feedstock Shifting</v>
      </c>
      <c r="C1077" s="254" t="str">
        <f t="shared" si="44"/>
        <v>Fraction of Feedstock Shifted</v>
      </c>
      <c r="D1077" s="6" t="s">
        <v>3075</v>
      </c>
      <c r="E1077" s="45" t="s">
        <v>2402</v>
      </c>
      <c r="F1077" t="s">
        <v>3037</v>
      </c>
      <c r="G1077" s="45" t="s">
        <v>2406</v>
      </c>
      <c r="H1077" s="47">
        <v>2674</v>
      </c>
      <c r="I1077" s="324" t="s">
        <v>44</v>
      </c>
      <c r="J1077" s="255" t="str">
        <f>IF(ISBLANK(INDEX('Policy Characteristics'!D:D,MATCH($C1077,'Policy Characteristics'!$C:$C,0))),"",INDEX('Policy Characteristics'!D:D,MATCH($C1077,'Policy Characteristics'!$C:$C,0)))</f>
        <v>Feedstock Shifting</v>
      </c>
      <c r="K1077" s="254" t="str">
        <f>IF(ISBLANK(INDEX('Policy Characteristics'!E:E,MATCH($C1077,'Policy Characteristics'!$C:$C,0))),"",INDEX('Policy Characteristics'!E:E,MATCH($C1077,'Policy Characteristics'!$C:$C,0)))</f>
        <v>indst feedstock shifting</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potential achieved</v>
      </c>
      <c r="P1077" s="254"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4" t="str">
        <f>IF(ISBLANK(INDEX('Policy Characteristics'!K:K,MATCH($C1077,'Policy Characteristics'!$C:$C,0))),"",INDEX('Policy Characteristics'!K:K,MATCH($C1077,'Policy Characteristics'!$C:$C,0)))</f>
        <v/>
      </c>
      <c r="R1077" s="254" t="str">
        <f>IF(ISBLANK(INDEX('Policy Characteristics'!L:L,MATCH($C1077,'Policy Characteristics'!$C:$C,0))),"",INDEX('Policy Characteristics'!L:L,MATCH($C1077,'Policy Characteristics'!$C:$C,0)))</f>
        <v/>
      </c>
    </row>
    <row r="1078" spans="1:18" s="2" customFormat="1" x14ac:dyDescent="0.3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Feedstock Shifting</v>
      </c>
      <c r="C1078" s="254" t="str">
        <f t="shared" si="44"/>
        <v>Fraction of Feedstock Shifted</v>
      </c>
      <c r="D1078" s="6" t="s">
        <v>3075</v>
      </c>
      <c r="E1078" s="45" t="s">
        <v>2403</v>
      </c>
      <c r="F1078" t="s">
        <v>3037</v>
      </c>
      <c r="G1078" s="45" t="s">
        <v>2409</v>
      </c>
      <c r="H1078" s="47">
        <v>2675</v>
      </c>
      <c r="I1078" s="324" t="s">
        <v>44</v>
      </c>
      <c r="J1078" s="255" t="str">
        <f>IF(ISBLANK(INDEX('Policy Characteristics'!D:D,MATCH($C1078,'Policy Characteristics'!$C:$C,0))),"",INDEX('Policy Characteristics'!D:D,MATCH($C1078,'Policy Characteristics'!$C:$C,0)))</f>
        <v>Feedstock Shifting</v>
      </c>
      <c r="K1078" s="254" t="str">
        <f>IF(ISBLANK(INDEX('Policy Characteristics'!E:E,MATCH($C1078,'Policy Characteristics'!$C:$C,0))),"",INDEX('Policy Characteristics'!E:E,MATCH($C1078,'Policy Characteristics'!$C:$C,0)))</f>
        <v>indst feedstock shifting</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potential achieved</v>
      </c>
      <c r="P1078" s="254"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4" t="str">
        <f>IF(ISBLANK(INDEX('Policy Characteristics'!K:K,MATCH($C1078,'Policy Characteristics'!$C:$C,0))),"",INDEX('Policy Characteristics'!K:K,MATCH($C1078,'Policy Characteristics'!$C:$C,0)))</f>
        <v/>
      </c>
      <c r="R1078" s="254" t="str">
        <f>IF(ISBLANK(INDEX('Policy Characteristics'!L:L,MATCH($C1078,'Policy Characteristics'!$C:$C,0))),"",INDEX('Policy Characteristics'!L:L,MATCH($C1078,'Policy Characteristics'!$C:$C,0)))</f>
        <v/>
      </c>
    </row>
    <row r="1079" spans="1:18" s="2" customFormat="1" x14ac:dyDescent="0.3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Feedstock Shifting</v>
      </c>
      <c r="C1079" s="254" t="str">
        <f t="shared" si="44"/>
        <v>Fraction of Feedstock Shifted</v>
      </c>
      <c r="D1079" s="6" t="s">
        <v>3075</v>
      </c>
      <c r="E1079" s="45" t="s">
        <v>2702</v>
      </c>
      <c r="F1079" t="s">
        <v>3037</v>
      </c>
      <c r="G1079" s="45" t="s">
        <v>2705</v>
      </c>
      <c r="H1079" s="47">
        <v>2676</v>
      </c>
      <c r="I1079" s="324" t="s">
        <v>44</v>
      </c>
      <c r="J1079" s="255" t="str">
        <f>IF(ISBLANK(INDEX('Policy Characteristics'!D:D,MATCH($C1079,'Policy Characteristics'!$C:$C,0))),"",INDEX('Policy Characteristics'!D:D,MATCH($C1079,'Policy Characteristics'!$C:$C,0)))</f>
        <v>Feedstock Shifting</v>
      </c>
      <c r="K1079" s="254" t="str">
        <f>IF(ISBLANK(INDEX('Policy Characteristics'!E:E,MATCH($C1079,'Policy Characteristics'!$C:$C,0))),"",INDEX('Policy Characteristics'!E:E,MATCH($C1079,'Policy Characteristics'!$C:$C,0)))</f>
        <v>indst feedstock shifting</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potential achieved</v>
      </c>
      <c r="P1079" s="254"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4" t="str">
        <f>IF(ISBLANK(INDEX('Policy Characteristics'!K:K,MATCH($C1079,'Policy Characteristics'!$C:$C,0))),"",INDEX('Policy Characteristics'!K:K,MATCH($C1079,'Policy Characteristics'!$C:$C,0)))</f>
        <v/>
      </c>
      <c r="R1079" s="254" t="str">
        <f>IF(ISBLANK(INDEX('Policy Characteristics'!L:L,MATCH($C1079,'Policy Characteristics'!$C:$C,0))),"",INDEX('Policy Characteristics'!L:L,MATCH($C1079,'Policy Characteristics'!$C:$C,0)))</f>
        <v/>
      </c>
    </row>
    <row r="1080" spans="1:18" s="2" customFormat="1" x14ac:dyDescent="0.3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Feedstock Shifting</v>
      </c>
      <c r="C1080" s="254" t="str">
        <f t="shared" si="44"/>
        <v>Fraction of Feedstock Shifted</v>
      </c>
      <c r="D1080" s="6" t="s">
        <v>3075</v>
      </c>
      <c r="E1080" s="45" t="s">
        <v>2703</v>
      </c>
      <c r="F1080" t="s">
        <v>3037</v>
      </c>
      <c r="G1080" s="45" t="s">
        <v>2707</v>
      </c>
      <c r="H1080" s="47">
        <v>2677</v>
      </c>
      <c r="I1080" s="324" t="s">
        <v>44</v>
      </c>
      <c r="J1080" s="255" t="str">
        <f>IF(ISBLANK(INDEX('Policy Characteristics'!D:D,MATCH($C1080,'Policy Characteristics'!$C:$C,0))),"",INDEX('Policy Characteristics'!D:D,MATCH($C1080,'Policy Characteristics'!$C:$C,0)))</f>
        <v>Feedstock Shifting</v>
      </c>
      <c r="K1080" s="254" t="str">
        <f>IF(ISBLANK(INDEX('Policy Characteristics'!E:E,MATCH($C1080,'Policy Characteristics'!$C:$C,0))),"",INDEX('Policy Characteristics'!E:E,MATCH($C1080,'Policy Characteristics'!$C:$C,0)))</f>
        <v>indst feedstock shifting</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potential achieved</v>
      </c>
      <c r="P1080" s="254"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4" t="str">
        <f>IF(ISBLANK(INDEX('Policy Characteristics'!K:K,MATCH($C1080,'Policy Characteristics'!$C:$C,0))),"",INDEX('Policy Characteristics'!K:K,MATCH($C1080,'Policy Characteristics'!$C:$C,0)))</f>
        <v/>
      </c>
      <c r="R1080" s="254" t="str">
        <f>IF(ISBLANK(INDEX('Policy Characteristics'!L:L,MATCH($C1080,'Policy Characteristics'!$C:$C,0))),"",INDEX('Policy Characteristics'!L:L,MATCH($C1080,'Policy Characteristics'!$C:$C,0)))</f>
        <v/>
      </c>
    </row>
    <row r="1081" spans="1:18" s="2" customFormat="1" x14ac:dyDescent="0.3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Feedstock Shifting</v>
      </c>
      <c r="C1081" s="254" t="str">
        <f t="shared" si="44"/>
        <v>Fraction of Feedstock Shifted</v>
      </c>
      <c r="D1081" s="6" t="s">
        <v>3075</v>
      </c>
      <c r="E1081" s="45" t="s">
        <v>2704</v>
      </c>
      <c r="F1081" t="s">
        <v>3037</v>
      </c>
      <c r="G1081" s="45" t="s">
        <v>2708</v>
      </c>
      <c r="H1081" s="47">
        <v>2678</v>
      </c>
      <c r="I1081" s="324" t="s">
        <v>44</v>
      </c>
      <c r="J1081" s="255" t="str">
        <f>IF(ISBLANK(INDEX('Policy Characteristics'!D:D,MATCH($C1081,'Policy Characteristics'!$C:$C,0))),"",INDEX('Policy Characteristics'!D:D,MATCH($C1081,'Policy Characteristics'!$C:$C,0)))</f>
        <v>Feedstock Shifting</v>
      </c>
      <c r="K1081" s="254" t="str">
        <f>IF(ISBLANK(INDEX('Policy Characteristics'!E:E,MATCH($C1081,'Policy Characteristics'!$C:$C,0))),"",INDEX('Policy Characteristics'!E:E,MATCH($C1081,'Policy Characteristics'!$C:$C,0)))</f>
        <v>indst feedstock shifting</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potential achieved</v>
      </c>
      <c r="P1081" s="254"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4" t="str">
        <f>IF(ISBLANK(INDEX('Policy Characteristics'!K:K,MATCH($C1081,'Policy Characteristics'!$C:$C,0))),"",INDEX('Policy Characteristics'!K:K,MATCH($C1081,'Policy Characteristics'!$C:$C,0)))</f>
        <v/>
      </c>
      <c r="R1081" s="254" t="str">
        <f>IF(ISBLANK(INDEX('Policy Characteristics'!L:L,MATCH($C1081,'Policy Characteristics'!$C:$C,0))),"",INDEX('Policy Characteristics'!L:L,MATCH($C1081,'Policy Characteristics'!$C:$C,0)))</f>
        <v/>
      </c>
    </row>
    <row r="1082" spans="1:18" s="2" customFormat="1" x14ac:dyDescent="0.3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Feedstock Shifting</v>
      </c>
      <c r="C1082" s="254" t="str">
        <f t="shared" si="44"/>
        <v>Fraction of Feedstock Shifted</v>
      </c>
      <c r="D1082" s="6" t="s">
        <v>3075</v>
      </c>
      <c r="E1082" s="45" t="s">
        <v>2701</v>
      </c>
      <c r="F1082" t="s">
        <v>3037</v>
      </c>
      <c r="G1082" s="45" t="s">
        <v>2706</v>
      </c>
      <c r="H1082" s="47">
        <v>2679</v>
      </c>
      <c r="I1082" s="324" t="s">
        <v>44</v>
      </c>
      <c r="J1082" s="255" t="str">
        <f>IF(ISBLANK(INDEX('Policy Characteristics'!D:D,MATCH($C1082,'Policy Characteristics'!$C:$C,0))),"",INDEX('Policy Characteristics'!D:D,MATCH($C1082,'Policy Characteristics'!$C:$C,0)))</f>
        <v>Feedstock Shifting</v>
      </c>
      <c r="K1082" s="254" t="str">
        <f>IF(ISBLANK(INDEX('Policy Characteristics'!E:E,MATCH($C1082,'Policy Characteristics'!$C:$C,0))),"",INDEX('Policy Characteristics'!E:E,MATCH($C1082,'Policy Characteristics'!$C:$C,0)))</f>
        <v>indst feedstock shifting</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potential achieved</v>
      </c>
      <c r="P1082" s="254"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4" t="str">
        <f>IF(ISBLANK(INDEX('Policy Characteristics'!K:K,MATCH($C1082,'Policy Characteristics'!$C:$C,0))),"",INDEX('Policy Characteristics'!K:K,MATCH($C1082,'Policy Characteristics'!$C:$C,0)))</f>
        <v/>
      </c>
      <c r="R1082" s="254" t="str">
        <f>IF(ISBLANK(INDEX('Policy Characteristics'!L:L,MATCH($C1082,'Policy Characteristics'!$C:$C,0))),"",INDEX('Policy Characteristics'!L:L,MATCH($C1082,'Policy Characteristics'!$C:$C,0)))</f>
        <v/>
      </c>
    </row>
    <row r="1083" spans="1:18" s="2" customFormat="1" x14ac:dyDescent="0.3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Feedstock Shifting</v>
      </c>
      <c r="C1083" s="254" t="str">
        <f t="shared" si="44"/>
        <v>Fraction of Feedstock Shifted</v>
      </c>
      <c r="D1083" s="6" t="s">
        <v>3076</v>
      </c>
      <c r="E1083" s="45" t="s">
        <v>2398</v>
      </c>
      <c r="F1083" t="s">
        <v>3038</v>
      </c>
      <c r="G1083" s="45" t="s">
        <v>2404</v>
      </c>
      <c r="H1083" s="47">
        <v>2680</v>
      </c>
      <c r="I1083" s="324" t="s">
        <v>44</v>
      </c>
      <c r="J1083" s="255" t="str">
        <f>IF(ISBLANK(INDEX('Policy Characteristics'!D:D,MATCH($C1083,'Policy Characteristics'!$C:$C,0))),"",INDEX('Policy Characteristics'!D:D,MATCH($C1083,'Policy Characteristics'!$C:$C,0)))</f>
        <v>Feedstock Shifting</v>
      </c>
      <c r="K1083" s="254" t="str">
        <f>IF(ISBLANK(INDEX('Policy Characteristics'!E:E,MATCH($C1083,'Policy Characteristics'!$C:$C,0))),"",INDEX('Policy Characteristics'!E:E,MATCH($C1083,'Policy Characteristics'!$C:$C,0)))</f>
        <v>indst feedstock shifting</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potential achieved</v>
      </c>
      <c r="P1083" s="254"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4" t="str">
        <f>IF(ISBLANK(INDEX('Policy Characteristics'!K:K,MATCH($C1083,'Policy Characteristics'!$C:$C,0))),"",INDEX('Policy Characteristics'!K:K,MATCH($C1083,'Policy Characteristics'!$C:$C,0)))</f>
        <v/>
      </c>
      <c r="R1083" s="254" t="str">
        <f>IF(ISBLANK(INDEX('Policy Characteristics'!L:L,MATCH($C1083,'Policy Characteristics'!$C:$C,0))),"",INDEX('Policy Characteristics'!L:L,MATCH($C1083,'Policy Characteristics'!$C:$C,0)))</f>
        <v/>
      </c>
    </row>
    <row r="1084" spans="1:18" s="2" customFormat="1" x14ac:dyDescent="0.3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Feedstock Shifting</v>
      </c>
      <c r="C1084" s="254" t="str">
        <f t="shared" si="44"/>
        <v>Fraction of Feedstock Shifted</v>
      </c>
      <c r="D1084" s="6" t="s">
        <v>3076</v>
      </c>
      <c r="E1084" s="45" t="s">
        <v>2399</v>
      </c>
      <c r="F1084" t="s">
        <v>3038</v>
      </c>
      <c r="G1084" s="45" t="s">
        <v>2407</v>
      </c>
      <c r="H1084" s="47">
        <v>2681</v>
      </c>
      <c r="I1084" s="324" t="s">
        <v>44</v>
      </c>
      <c r="J1084" s="255" t="str">
        <f>IF(ISBLANK(INDEX('Policy Characteristics'!D:D,MATCH($C1084,'Policy Characteristics'!$C:$C,0))),"",INDEX('Policy Characteristics'!D:D,MATCH($C1084,'Policy Characteristics'!$C:$C,0)))</f>
        <v>Feedstock Shifting</v>
      </c>
      <c r="K1084" s="254" t="str">
        <f>IF(ISBLANK(INDEX('Policy Characteristics'!E:E,MATCH($C1084,'Policy Characteristics'!$C:$C,0))),"",INDEX('Policy Characteristics'!E:E,MATCH($C1084,'Policy Characteristics'!$C:$C,0)))</f>
        <v>indst feedstock shifting</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potential achieved</v>
      </c>
      <c r="P1084" s="254"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4" t="str">
        <f>IF(ISBLANK(INDEX('Policy Characteristics'!K:K,MATCH($C1084,'Policy Characteristics'!$C:$C,0))),"",INDEX('Policy Characteristics'!K:K,MATCH($C1084,'Policy Characteristics'!$C:$C,0)))</f>
        <v/>
      </c>
      <c r="R1084" s="254" t="str">
        <f>IF(ISBLANK(INDEX('Policy Characteristics'!L:L,MATCH($C1084,'Policy Characteristics'!$C:$C,0))),"",INDEX('Policy Characteristics'!L:L,MATCH($C1084,'Policy Characteristics'!$C:$C,0)))</f>
        <v/>
      </c>
    </row>
    <row r="1085" spans="1:18" s="2" customFormat="1" x14ac:dyDescent="0.3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Feedstock Shifting</v>
      </c>
      <c r="C1085" s="254" t="str">
        <f t="shared" si="44"/>
        <v>Fraction of Feedstock Shifted</v>
      </c>
      <c r="D1085" s="6" t="s">
        <v>3076</v>
      </c>
      <c r="E1085" s="45" t="s">
        <v>2400</v>
      </c>
      <c r="F1085" t="s">
        <v>3038</v>
      </c>
      <c r="G1085" s="45" t="s">
        <v>2408</v>
      </c>
      <c r="H1085" s="47">
        <v>2682</v>
      </c>
      <c r="I1085" s="324" t="s">
        <v>44</v>
      </c>
      <c r="J1085" s="255" t="str">
        <f>IF(ISBLANK(INDEX('Policy Characteristics'!D:D,MATCH($C1085,'Policy Characteristics'!$C:$C,0))),"",INDEX('Policy Characteristics'!D:D,MATCH($C1085,'Policy Characteristics'!$C:$C,0)))</f>
        <v>Feedstock Shifting</v>
      </c>
      <c r="K1085" s="254" t="str">
        <f>IF(ISBLANK(INDEX('Policy Characteristics'!E:E,MATCH($C1085,'Policy Characteristics'!$C:$C,0))),"",INDEX('Policy Characteristics'!E:E,MATCH($C1085,'Policy Characteristics'!$C:$C,0)))</f>
        <v>indst feedstock shifting</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potential achieved</v>
      </c>
      <c r="P1085" s="254"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4" t="str">
        <f>IF(ISBLANK(INDEX('Policy Characteristics'!K:K,MATCH($C1085,'Policy Characteristics'!$C:$C,0))),"",INDEX('Policy Characteristics'!K:K,MATCH($C1085,'Policy Characteristics'!$C:$C,0)))</f>
        <v/>
      </c>
      <c r="R1085" s="254" t="str">
        <f>IF(ISBLANK(INDEX('Policy Characteristics'!L:L,MATCH($C1085,'Policy Characteristics'!$C:$C,0))),"",INDEX('Policy Characteristics'!L:L,MATCH($C1085,'Policy Characteristics'!$C:$C,0)))</f>
        <v/>
      </c>
    </row>
    <row r="1086" spans="1:18" s="2" customFormat="1" x14ac:dyDescent="0.3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Feedstock Shifting</v>
      </c>
      <c r="C1086" s="254" t="str">
        <f t="shared" si="44"/>
        <v>Fraction of Feedstock Shifted</v>
      </c>
      <c r="D1086" s="6" t="s">
        <v>3076</v>
      </c>
      <c r="E1086" s="45" t="s">
        <v>2401</v>
      </c>
      <c r="F1086" t="s">
        <v>3038</v>
      </c>
      <c r="G1086" s="45" t="s">
        <v>2405</v>
      </c>
      <c r="H1086" s="47">
        <v>2683</v>
      </c>
      <c r="I1086" s="324" t="s">
        <v>44</v>
      </c>
      <c r="J1086" s="255" t="str">
        <f>IF(ISBLANK(INDEX('Policy Characteristics'!D:D,MATCH($C1086,'Policy Characteristics'!$C:$C,0))),"",INDEX('Policy Characteristics'!D:D,MATCH($C1086,'Policy Characteristics'!$C:$C,0)))</f>
        <v>Feedstock Shifting</v>
      </c>
      <c r="K1086" s="254" t="str">
        <f>IF(ISBLANK(INDEX('Policy Characteristics'!E:E,MATCH($C1086,'Policy Characteristics'!$C:$C,0))),"",INDEX('Policy Characteristics'!E:E,MATCH($C1086,'Policy Characteristics'!$C:$C,0)))</f>
        <v>indst feedstock shifting</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potential achieved</v>
      </c>
      <c r="P1086" s="254"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4" t="str">
        <f>IF(ISBLANK(INDEX('Policy Characteristics'!K:K,MATCH($C1086,'Policy Characteristics'!$C:$C,0))),"",INDEX('Policy Characteristics'!K:K,MATCH($C1086,'Policy Characteristics'!$C:$C,0)))</f>
        <v/>
      </c>
      <c r="R1086" s="254" t="str">
        <f>IF(ISBLANK(INDEX('Policy Characteristics'!L:L,MATCH($C1086,'Policy Characteristics'!$C:$C,0))),"",INDEX('Policy Characteristics'!L:L,MATCH($C1086,'Policy Characteristics'!$C:$C,0)))</f>
        <v/>
      </c>
    </row>
    <row r="1087" spans="1:18" s="2" customFormat="1" x14ac:dyDescent="0.3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Feedstock Shifting</v>
      </c>
      <c r="C1087" s="254" t="str">
        <f t="shared" si="44"/>
        <v>Fraction of Feedstock Shifted</v>
      </c>
      <c r="D1087" s="6" t="s">
        <v>3076</v>
      </c>
      <c r="E1087" s="45" t="s">
        <v>2402</v>
      </c>
      <c r="F1087" t="s">
        <v>3038</v>
      </c>
      <c r="G1087" s="45" t="s">
        <v>2406</v>
      </c>
      <c r="H1087" s="47">
        <v>2684</v>
      </c>
      <c r="I1087" s="324" t="s">
        <v>44</v>
      </c>
      <c r="J1087" s="255" t="str">
        <f>IF(ISBLANK(INDEX('Policy Characteristics'!D:D,MATCH($C1087,'Policy Characteristics'!$C:$C,0))),"",INDEX('Policy Characteristics'!D:D,MATCH($C1087,'Policy Characteristics'!$C:$C,0)))</f>
        <v>Feedstock Shifting</v>
      </c>
      <c r="K1087" s="254" t="str">
        <f>IF(ISBLANK(INDEX('Policy Characteristics'!E:E,MATCH($C1087,'Policy Characteristics'!$C:$C,0))),"",INDEX('Policy Characteristics'!E:E,MATCH($C1087,'Policy Characteristics'!$C:$C,0)))</f>
        <v>indst feedstock shifting</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potential achieved</v>
      </c>
      <c r="P1087" s="254"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4" t="str">
        <f>IF(ISBLANK(INDEX('Policy Characteristics'!K:K,MATCH($C1087,'Policy Characteristics'!$C:$C,0))),"",INDEX('Policy Characteristics'!K:K,MATCH($C1087,'Policy Characteristics'!$C:$C,0)))</f>
        <v/>
      </c>
      <c r="R1087" s="254" t="str">
        <f>IF(ISBLANK(INDEX('Policy Characteristics'!L:L,MATCH($C1087,'Policy Characteristics'!$C:$C,0))),"",INDEX('Policy Characteristics'!L:L,MATCH($C1087,'Policy Characteristics'!$C:$C,0)))</f>
        <v/>
      </c>
    </row>
    <row r="1088" spans="1:18" s="2" customFormat="1" x14ac:dyDescent="0.3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Feedstock Shifting</v>
      </c>
      <c r="C1088" s="254" t="str">
        <f t="shared" si="44"/>
        <v>Fraction of Feedstock Shifted</v>
      </c>
      <c r="D1088" s="6" t="s">
        <v>3076</v>
      </c>
      <c r="E1088" s="45" t="s">
        <v>2403</v>
      </c>
      <c r="F1088" t="s">
        <v>3038</v>
      </c>
      <c r="G1088" s="45" t="s">
        <v>2409</v>
      </c>
      <c r="H1088" s="47">
        <v>2685</v>
      </c>
      <c r="I1088" s="324" t="s">
        <v>44</v>
      </c>
      <c r="J1088" s="255" t="str">
        <f>IF(ISBLANK(INDEX('Policy Characteristics'!D:D,MATCH($C1088,'Policy Characteristics'!$C:$C,0))),"",INDEX('Policy Characteristics'!D:D,MATCH($C1088,'Policy Characteristics'!$C:$C,0)))</f>
        <v>Feedstock Shifting</v>
      </c>
      <c r="K1088" s="254" t="str">
        <f>IF(ISBLANK(INDEX('Policy Characteristics'!E:E,MATCH($C1088,'Policy Characteristics'!$C:$C,0))),"",INDEX('Policy Characteristics'!E:E,MATCH($C1088,'Policy Characteristics'!$C:$C,0)))</f>
        <v>indst feedstock shifting</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potential achieved</v>
      </c>
      <c r="P1088" s="254"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4" t="str">
        <f>IF(ISBLANK(INDEX('Policy Characteristics'!K:K,MATCH($C1088,'Policy Characteristics'!$C:$C,0))),"",INDEX('Policy Characteristics'!K:K,MATCH($C1088,'Policy Characteristics'!$C:$C,0)))</f>
        <v/>
      </c>
      <c r="R1088" s="254" t="str">
        <f>IF(ISBLANK(INDEX('Policy Characteristics'!L:L,MATCH($C1088,'Policy Characteristics'!$C:$C,0))),"",INDEX('Policy Characteristics'!L:L,MATCH($C1088,'Policy Characteristics'!$C:$C,0)))</f>
        <v/>
      </c>
    </row>
    <row r="1089" spans="1:18" s="2" customFormat="1" x14ac:dyDescent="0.3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Feedstock Shifting</v>
      </c>
      <c r="C1089" s="254" t="str">
        <f t="shared" si="44"/>
        <v>Fraction of Feedstock Shifted</v>
      </c>
      <c r="D1089" s="6" t="s">
        <v>3076</v>
      </c>
      <c r="E1089" s="45" t="s">
        <v>2702</v>
      </c>
      <c r="F1089" t="s">
        <v>3038</v>
      </c>
      <c r="G1089" s="45" t="s">
        <v>2705</v>
      </c>
      <c r="H1089" s="47">
        <v>2686</v>
      </c>
      <c r="I1089" s="324" t="s">
        <v>44</v>
      </c>
      <c r="J1089" s="255" t="str">
        <f>IF(ISBLANK(INDEX('Policy Characteristics'!D:D,MATCH($C1089,'Policy Characteristics'!$C:$C,0))),"",INDEX('Policy Characteristics'!D:D,MATCH($C1089,'Policy Characteristics'!$C:$C,0)))</f>
        <v>Feedstock Shifting</v>
      </c>
      <c r="K1089" s="254" t="str">
        <f>IF(ISBLANK(INDEX('Policy Characteristics'!E:E,MATCH($C1089,'Policy Characteristics'!$C:$C,0))),"",INDEX('Policy Characteristics'!E:E,MATCH($C1089,'Policy Characteristics'!$C:$C,0)))</f>
        <v>indst feedstock shifting</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potential achieved</v>
      </c>
      <c r="P1089" s="254"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4" t="str">
        <f>IF(ISBLANK(INDEX('Policy Characteristics'!K:K,MATCH($C1089,'Policy Characteristics'!$C:$C,0))),"",INDEX('Policy Characteristics'!K:K,MATCH($C1089,'Policy Characteristics'!$C:$C,0)))</f>
        <v/>
      </c>
      <c r="R1089" s="254" t="str">
        <f>IF(ISBLANK(INDEX('Policy Characteristics'!L:L,MATCH($C1089,'Policy Characteristics'!$C:$C,0))),"",INDEX('Policy Characteristics'!L:L,MATCH($C1089,'Policy Characteristics'!$C:$C,0)))</f>
        <v/>
      </c>
    </row>
    <row r="1090" spans="1:18" s="2" customFormat="1" x14ac:dyDescent="0.3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Feedstock Shifting</v>
      </c>
      <c r="C1090" s="254" t="str">
        <f t="shared" si="44"/>
        <v>Fraction of Feedstock Shifted</v>
      </c>
      <c r="D1090" s="6" t="s">
        <v>3076</v>
      </c>
      <c r="E1090" s="45" t="s">
        <v>2703</v>
      </c>
      <c r="F1090" t="s">
        <v>3038</v>
      </c>
      <c r="G1090" s="45" t="s">
        <v>2707</v>
      </c>
      <c r="H1090" s="47">
        <v>2687</v>
      </c>
      <c r="I1090" s="324" t="s">
        <v>44</v>
      </c>
      <c r="J1090" s="255" t="str">
        <f>IF(ISBLANK(INDEX('Policy Characteristics'!D:D,MATCH($C1090,'Policy Characteristics'!$C:$C,0))),"",INDEX('Policy Characteristics'!D:D,MATCH($C1090,'Policy Characteristics'!$C:$C,0)))</f>
        <v>Feedstock Shifting</v>
      </c>
      <c r="K1090" s="254" t="str">
        <f>IF(ISBLANK(INDEX('Policy Characteristics'!E:E,MATCH($C1090,'Policy Characteristics'!$C:$C,0))),"",INDEX('Policy Characteristics'!E:E,MATCH($C1090,'Policy Characteristics'!$C:$C,0)))</f>
        <v>indst feedstock shifting</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potential achieved</v>
      </c>
      <c r="P1090" s="254"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4" t="str">
        <f>IF(ISBLANK(INDEX('Policy Characteristics'!K:K,MATCH($C1090,'Policy Characteristics'!$C:$C,0))),"",INDEX('Policy Characteristics'!K:K,MATCH($C1090,'Policy Characteristics'!$C:$C,0)))</f>
        <v/>
      </c>
      <c r="R1090" s="254" t="str">
        <f>IF(ISBLANK(INDEX('Policy Characteristics'!L:L,MATCH($C1090,'Policy Characteristics'!$C:$C,0))),"",INDEX('Policy Characteristics'!L:L,MATCH($C1090,'Policy Characteristics'!$C:$C,0)))</f>
        <v/>
      </c>
    </row>
    <row r="1091" spans="1:18" s="2" customFormat="1" x14ac:dyDescent="0.3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Feedstock Shifting</v>
      </c>
      <c r="C1091" s="254" t="str">
        <f t="shared" si="44"/>
        <v>Fraction of Feedstock Shifted</v>
      </c>
      <c r="D1091" s="6" t="s">
        <v>3076</v>
      </c>
      <c r="E1091" s="45" t="s">
        <v>2704</v>
      </c>
      <c r="F1091" t="s">
        <v>3038</v>
      </c>
      <c r="G1091" s="45" t="s">
        <v>2708</v>
      </c>
      <c r="H1091" s="47">
        <v>2688</v>
      </c>
      <c r="I1091" s="324" t="s">
        <v>44</v>
      </c>
      <c r="J1091" s="255" t="str">
        <f>IF(ISBLANK(INDEX('Policy Characteristics'!D:D,MATCH($C1091,'Policy Characteristics'!$C:$C,0))),"",INDEX('Policy Characteristics'!D:D,MATCH($C1091,'Policy Characteristics'!$C:$C,0)))</f>
        <v>Feedstock Shifting</v>
      </c>
      <c r="K1091" s="254" t="str">
        <f>IF(ISBLANK(INDEX('Policy Characteristics'!E:E,MATCH($C1091,'Policy Characteristics'!$C:$C,0))),"",INDEX('Policy Characteristics'!E:E,MATCH($C1091,'Policy Characteristics'!$C:$C,0)))</f>
        <v>indst feedstock shifting</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potential achieved</v>
      </c>
      <c r="P1091" s="254"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4" t="str">
        <f>IF(ISBLANK(INDEX('Policy Characteristics'!K:K,MATCH($C1091,'Policy Characteristics'!$C:$C,0))),"",INDEX('Policy Characteristics'!K:K,MATCH($C1091,'Policy Characteristics'!$C:$C,0)))</f>
        <v/>
      </c>
      <c r="R1091" s="254" t="str">
        <f>IF(ISBLANK(INDEX('Policy Characteristics'!L:L,MATCH($C1091,'Policy Characteristics'!$C:$C,0))),"",INDEX('Policy Characteristics'!L:L,MATCH($C1091,'Policy Characteristics'!$C:$C,0)))</f>
        <v/>
      </c>
    </row>
    <row r="1092" spans="1:18" s="2" customFormat="1" x14ac:dyDescent="0.3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Feedstock Shifting</v>
      </c>
      <c r="C1092" s="254" t="str">
        <f t="shared" si="44"/>
        <v>Fraction of Feedstock Shifted</v>
      </c>
      <c r="D1092" s="6" t="s">
        <v>3076</v>
      </c>
      <c r="E1092" s="45" t="s">
        <v>2701</v>
      </c>
      <c r="F1092" t="s">
        <v>3038</v>
      </c>
      <c r="G1092" s="45" t="s">
        <v>2706</v>
      </c>
      <c r="H1092" s="47">
        <v>2689</v>
      </c>
      <c r="I1092" s="324" t="s">
        <v>44</v>
      </c>
      <c r="J1092" s="255" t="str">
        <f>IF(ISBLANK(INDEX('Policy Characteristics'!D:D,MATCH($C1092,'Policy Characteristics'!$C:$C,0))),"",INDEX('Policy Characteristics'!D:D,MATCH($C1092,'Policy Characteristics'!$C:$C,0)))</f>
        <v>Feedstock Shifting</v>
      </c>
      <c r="K1092" s="254" t="str">
        <f>IF(ISBLANK(INDEX('Policy Characteristics'!E:E,MATCH($C1092,'Policy Characteristics'!$C:$C,0))),"",INDEX('Policy Characteristics'!E:E,MATCH($C1092,'Policy Characteristics'!$C:$C,0)))</f>
        <v>indst feedstock shifting</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potential achieved</v>
      </c>
      <c r="P1092" s="254"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4" t="str">
        <f>IF(ISBLANK(INDEX('Policy Characteristics'!K:K,MATCH($C1092,'Policy Characteristics'!$C:$C,0))),"",INDEX('Policy Characteristics'!K:K,MATCH($C1092,'Policy Characteristics'!$C:$C,0)))</f>
        <v/>
      </c>
      <c r="R1092" s="254" t="str">
        <f>IF(ISBLANK(INDEX('Policy Characteristics'!L:L,MATCH($C1092,'Policy Characteristics'!$C:$C,0))),"",INDEX('Policy Characteristics'!L:L,MATCH($C1092,'Policy Characteristics'!$C:$C,0)))</f>
        <v/>
      </c>
    </row>
    <row r="1093" spans="1:18" s="2" customFormat="1" x14ac:dyDescent="0.3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Feedstock Shifting</v>
      </c>
      <c r="C1093" s="254" t="str">
        <f t="shared" si="44"/>
        <v>Fraction of Feedstock Shifted</v>
      </c>
      <c r="D1093" s="6" t="s">
        <v>3077</v>
      </c>
      <c r="E1093" s="45" t="s">
        <v>2398</v>
      </c>
      <c r="F1093" t="s">
        <v>3080</v>
      </c>
      <c r="G1093" s="45" t="s">
        <v>2404</v>
      </c>
      <c r="H1093" s="47">
        <v>2690</v>
      </c>
      <c r="I1093" s="324" t="s">
        <v>44</v>
      </c>
      <c r="J1093" s="255" t="str">
        <f>IF(ISBLANK(INDEX('Policy Characteristics'!D:D,MATCH($C1093,'Policy Characteristics'!$C:$C,0))),"",INDEX('Policy Characteristics'!D:D,MATCH($C1093,'Policy Characteristics'!$C:$C,0)))</f>
        <v>Feedstock Shifting</v>
      </c>
      <c r="K1093" s="254" t="str">
        <f>IF(ISBLANK(INDEX('Policy Characteristics'!E:E,MATCH($C1093,'Policy Characteristics'!$C:$C,0))),"",INDEX('Policy Characteristics'!E:E,MATCH($C1093,'Policy Characteristics'!$C:$C,0)))</f>
        <v>indst feedstock shifting</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potential achieved</v>
      </c>
      <c r="P1093" s="254"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4" t="str">
        <f>IF(ISBLANK(INDEX('Policy Characteristics'!K:K,MATCH($C1093,'Policy Characteristics'!$C:$C,0))),"",INDEX('Policy Characteristics'!K:K,MATCH($C1093,'Policy Characteristics'!$C:$C,0)))</f>
        <v/>
      </c>
      <c r="R1093" s="254" t="str">
        <f>IF(ISBLANK(INDEX('Policy Characteristics'!L:L,MATCH($C1093,'Policy Characteristics'!$C:$C,0))),"",INDEX('Policy Characteristics'!L:L,MATCH($C1093,'Policy Characteristics'!$C:$C,0)))</f>
        <v/>
      </c>
    </row>
    <row r="1094" spans="1:18" s="2" customFormat="1" x14ac:dyDescent="0.3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Feedstock Shifting</v>
      </c>
      <c r="C1094" s="254" t="str">
        <f t="shared" si="44"/>
        <v>Fraction of Feedstock Shifted</v>
      </c>
      <c r="D1094" s="6" t="s">
        <v>3077</v>
      </c>
      <c r="E1094" s="45" t="s">
        <v>2399</v>
      </c>
      <c r="F1094" t="s">
        <v>3080</v>
      </c>
      <c r="G1094" s="45" t="s">
        <v>2407</v>
      </c>
      <c r="H1094" s="47">
        <v>2691</v>
      </c>
      <c r="I1094" s="324" t="s">
        <v>44</v>
      </c>
      <c r="J1094" s="255" t="str">
        <f>IF(ISBLANK(INDEX('Policy Characteristics'!D:D,MATCH($C1094,'Policy Characteristics'!$C:$C,0))),"",INDEX('Policy Characteristics'!D:D,MATCH($C1094,'Policy Characteristics'!$C:$C,0)))</f>
        <v>Feedstock Shifting</v>
      </c>
      <c r="K1094" s="254" t="str">
        <f>IF(ISBLANK(INDEX('Policy Characteristics'!E:E,MATCH($C1094,'Policy Characteristics'!$C:$C,0))),"",INDEX('Policy Characteristics'!E:E,MATCH($C1094,'Policy Characteristics'!$C:$C,0)))</f>
        <v>indst feedstock shifting</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4" t="str">
        <f>IF(ISBLANK(INDEX('Policy Characteristics'!K:K,MATCH($C1094,'Policy Characteristics'!$C:$C,0))),"",INDEX('Policy Characteristics'!K:K,MATCH($C1094,'Policy Characteristics'!$C:$C,0)))</f>
        <v/>
      </c>
      <c r="R1094" s="254" t="str">
        <f>IF(ISBLANK(INDEX('Policy Characteristics'!L:L,MATCH($C1094,'Policy Characteristics'!$C:$C,0))),"",INDEX('Policy Characteristics'!L:L,MATCH($C1094,'Policy Characteristics'!$C:$C,0)))</f>
        <v/>
      </c>
    </row>
    <row r="1095" spans="1:18" s="2" customFormat="1" x14ac:dyDescent="0.3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Feedstock Shifting</v>
      </c>
      <c r="C1095" s="254" t="str">
        <f t="shared" si="44"/>
        <v>Fraction of Feedstock Shifted</v>
      </c>
      <c r="D1095" s="6" t="s">
        <v>3077</v>
      </c>
      <c r="E1095" s="45" t="s">
        <v>2400</v>
      </c>
      <c r="F1095" t="s">
        <v>3080</v>
      </c>
      <c r="G1095" s="45" t="s">
        <v>2408</v>
      </c>
      <c r="H1095" s="47">
        <v>2692</v>
      </c>
      <c r="I1095" s="324" t="s">
        <v>44</v>
      </c>
      <c r="J1095" s="255" t="str">
        <f>IF(ISBLANK(INDEX('Policy Characteristics'!D:D,MATCH($C1095,'Policy Characteristics'!$C:$C,0))),"",INDEX('Policy Characteristics'!D:D,MATCH($C1095,'Policy Characteristics'!$C:$C,0)))</f>
        <v>Feedstock Shifting</v>
      </c>
      <c r="K1095" s="254" t="str">
        <f>IF(ISBLANK(INDEX('Policy Characteristics'!E:E,MATCH($C1095,'Policy Characteristics'!$C:$C,0))),"",INDEX('Policy Characteristics'!E:E,MATCH($C1095,'Policy Characteristics'!$C:$C,0)))</f>
        <v>indst feedstock shifting</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4" t="str">
        <f>IF(ISBLANK(INDEX('Policy Characteristics'!K:K,MATCH($C1095,'Policy Characteristics'!$C:$C,0))),"",INDEX('Policy Characteristics'!K:K,MATCH($C1095,'Policy Characteristics'!$C:$C,0)))</f>
        <v/>
      </c>
      <c r="R1095" s="254" t="str">
        <f>IF(ISBLANK(INDEX('Policy Characteristics'!L:L,MATCH($C1095,'Policy Characteristics'!$C:$C,0))),"",INDEX('Policy Characteristics'!L:L,MATCH($C1095,'Policy Characteristics'!$C:$C,0)))</f>
        <v/>
      </c>
    </row>
    <row r="1096" spans="1:18" s="2" customFormat="1" x14ac:dyDescent="0.3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Feedstock Shifting</v>
      </c>
      <c r="C1096" s="254" t="str">
        <f t="shared" si="44"/>
        <v>Fraction of Feedstock Shifted</v>
      </c>
      <c r="D1096" s="6" t="s">
        <v>3077</v>
      </c>
      <c r="E1096" s="45" t="s">
        <v>2401</v>
      </c>
      <c r="F1096" t="s">
        <v>3080</v>
      </c>
      <c r="G1096" s="45" t="s">
        <v>2405</v>
      </c>
      <c r="H1096" s="47">
        <v>2693</v>
      </c>
      <c r="I1096" s="324" t="s">
        <v>44</v>
      </c>
      <c r="J1096" s="255" t="str">
        <f>IF(ISBLANK(INDEX('Policy Characteristics'!D:D,MATCH($C1096,'Policy Characteristics'!$C:$C,0))),"",INDEX('Policy Characteristics'!D:D,MATCH($C1096,'Policy Characteristics'!$C:$C,0)))</f>
        <v>Feedstock Shifting</v>
      </c>
      <c r="K1096" s="254" t="str">
        <f>IF(ISBLANK(INDEX('Policy Characteristics'!E:E,MATCH($C1096,'Policy Characteristics'!$C:$C,0))),"",INDEX('Policy Characteristics'!E:E,MATCH($C1096,'Policy Characteristics'!$C:$C,0)))</f>
        <v>indst feedstock shifting</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4" t="str">
        <f>IF(ISBLANK(INDEX('Policy Characteristics'!K:K,MATCH($C1096,'Policy Characteristics'!$C:$C,0))),"",INDEX('Policy Characteristics'!K:K,MATCH($C1096,'Policy Characteristics'!$C:$C,0)))</f>
        <v/>
      </c>
      <c r="R1096" s="254" t="str">
        <f>IF(ISBLANK(INDEX('Policy Characteristics'!L:L,MATCH($C1096,'Policy Characteristics'!$C:$C,0))),"",INDEX('Policy Characteristics'!L:L,MATCH($C1096,'Policy Characteristics'!$C:$C,0)))</f>
        <v/>
      </c>
    </row>
    <row r="1097" spans="1:18" s="2" customFormat="1" x14ac:dyDescent="0.3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Feedstock Shifting</v>
      </c>
      <c r="C1097" s="254" t="str">
        <f t="shared" si="44"/>
        <v>Fraction of Feedstock Shifted</v>
      </c>
      <c r="D1097" s="6" t="s">
        <v>3077</v>
      </c>
      <c r="E1097" s="45" t="s">
        <v>2402</v>
      </c>
      <c r="F1097" t="s">
        <v>3080</v>
      </c>
      <c r="G1097" s="45" t="s">
        <v>2406</v>
      </c>
      <c r="H1097" s="47">
        <v>2694</v>
      </c>
      <c r="I1097" s="324" t="s">
        <v>44</v>
      </c>
      <c r="J1097" s="255" t="str">
        <f>IF(ISBLANK(INDEX('Policy Characteristics'!D:D,MATCH($C1097,'Policy Characteristics'!$C:$C,0))),"",INDEX('Policy Characteristics'!D:D,MATCH($C1097,'Policy Characteristics'!$C:$C,0)))</f>
        <v>Feedstock Shifting</v>
      </c>
      <c r="K1097" s="254" t="str">
        <f>IF(ISBLANK(INDEX('Policy Characteristics'!E:E,MATCH($C1097,'Policy Characteristics'!$C:$C,0))),"",INDEX('Policy Characteristics'!E:E,MATCH($C1097,'Policy Characteristics'!$C:$C,0)))</f>
        <v>indst feedstock shifting</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4" t="str">
        <f>IF(ISBLANK(INDEX('Policy Characteristics'!K:K,MATCH($C1097,'Policy Characteristics'!$C:$C,0))),"",INDEX('Policy Characteristics'!K:K,MATCH($C1097,'Policy Characteristics'!$C:$C,0)))</f>
        <v/>
      </c>
      <c r="R1097" s="254" t="str">
        <f>IF(ISBLANK(INDEX('Policy Characteristics'!L:L,MATCH($C1097,'Policy Characteristics'!$C:$C,0))),"",INDEX('Policy Characteristics'!L:L,MATCH($C1097,'Policy Characteristics'!$C:$C,0)))</f>
        <v/>
      </c>
    </row>
    <row r="1098" spans="1:18" s="2" customFormat="1" x14ac:dyDescent="0.3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Feedstock Shifting</v>
      </c>
      <c r="C1098" s="254" t="str">
        <f t="shared" si="44"/>
        <v>Fraction of Feedstock Shifted</v>
      </c>
      <c r="D1098" s="6" t="s">
        <v>3077</v>
      </c>
      <c r="E1098" s="45" t="s">
        <v>2403</v>
      </c>
      <c r="F1098" t="s">
        <v>3080</v>
      </c>
      <c r="G1098" s="45" t="s">
        <v>2409</v>
      </c>
      <c r="H1098" s="47">
        <v>2695</v>
      </c>
      <c r="I1098" s="324" t="s">
        <v>44</v>
      </c>
      <c r="J1098" s="255" t="str">
        <f>IF(ISBLANK(INDEX('Policy Characteristics'!D:D,MATCH($C1098,'Policy Characteristics'!$C:$C,0))),"",INDEX('Policy Characteristics'!D:D,MATCH($C1098,'Policy Characteristics'!$C:$C,0)))</f>
        <v>Feedstock Shifting</v>
      </c>
      <c r="K1098" s="254" t="str">
        <f>IF(ISBLANK(INDEX('Policy Characteristics'!E:E,MATCH($C1098,'Policy Characteristics'!$C:$C,0))),"",INDEX('Policy Characteristics'!E:E,MATCH($C1098,'Policy Characteristics'!$C:$C,0)))</f>
        <v>indst feedstock shifting</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4" t="str">
        <f>IF(ISBLANK(INDEX('Policy Characteristics'!K:K,MATCH($C1098,'Policy Characteristics'!$C:$C,0))),"",INDEX('Policy Characteristics'!K:K,MATCH($C1098,'Policy Characteristics'!$C:$C,0)))</f>
        <v/>
      </c>
      <c r="R1098" s="254" t="str">
        <f>IF(ISBLANK(INDEX('Policy Characteristics'!L:L,MATCH($C1098,'Policy Characteristics'!$C:$C,0))),"",INDEX('Policy Characteristics'!L:L,MATCH($C1098,'Policy Characteristics'!$C:$C,0)))</f>
        <v/>
      </c>
    </row>
    <row r="1099" spans="1:18" s="2" customFormat="1" x14ac:dyDescent="0.3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s="254" t="str">
        <f t="shared" si="44"/>
        <v>Fraction of Feedstock Shifted</v>
      </c>
      <c r="D1099" s="6" t="s">
        <v>3077</v>
      </c>
      <c r="E1099" s="45" t="s">
        <v>2702</v>
      </c>
      <c r="F1099" t="s">
        <v>3080</v>
      </c>
      <c r="G1099" s="45" t="s">
        <v>2705</v>
      </c>
      <c r="H1099" s="47">
        <v>2696</v>
      </c>
      <c r="I1099" s="324" t="s">
        <v>44</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3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 t="shared" si="44"/>
        <v>Fraction of Feedstock Shifted</v>
      </c>
      <c r="D1100" s="6" t="s">
        <v>3077</v>
      </c>
      <c r="E1100" s="45" t="s">
        <v>2703</v>
      </c>
      <c r="F1100" t="s">
        <v>3080</v>
      </c>
      <c r="G1100" s="45" t="s">
        <v>2707</v>
      </c>
      <c r="H1100" s="47">
        <v>2697</v>
      </c>
      <c r="I1100" s="324" t="s">
        <v>44</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3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si="44"/>
        <v>Fraction of Feedstock Shifted</v>
      </c>
      <c r="D1101" s="6" t="s">
        <v>3077</v>
      </c>
      <c r="E1101" s="45" t="s">
        <v>2704</v>
      </c>
      <c r="F1101" t="s">
        <v>3080</v>
      </c>
      <c r="G1101" s="45" t="s">
        <v>2708</v>
      </c>
      <c r="H1101" s="47">
        <v>2698</v>
      </c>
      <c r="I1101" s="324" t="s">
        <v>44</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3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4"/>
        <v>Fraction of Feedstock Shifted</v>
      </c>
      <c r="D1102" s="6" t="s">
        <v>3077</v>
      </c>
      <c r="E1102" s="45" t="s">
        <v>2701</v>
      </c>
      <c r="F1102" t="s">
        <v>3080</v>
      </c>
      <c r="G1102" s="45" t="s">
        <v>2706</v>
      </c>
      <c r="H1102" s="47">
        <v>2699</v>
      </c>
      <c r="I1102" s="324" t="s">
        <v>44</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3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4"/>
        <v>Fraction of Feedstock Shifted</v>
      </c>
      <c r="D1103" s="6" t="s">
        <v>3078</v>
      </c>
      <c r="E1103" s="45" t="s">
        <v>2398</v>
      </c>
      <c r="F1103" t="s">
        <v>3039</v>
      </c>
      <c r="G1103" s="45" t="s">
        <v>2404</v>
      </c>
      <c r="H1103" s="47">
        <v>2700</v>
      </c>
      <c r="I1103" s="324" t="s">
        <v>44</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3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4"/>
        <v>Fraction of Feedstock Shifted</v>
      </c>
      <c r="D1104" s="6" t="s">
        <v>3078</v>
      </c>
      <c r="E1104" s="45" t="s">
        <v>2399</v>
      </c>
      <c r="F1104" t="s">
        <v>3039</v>
      </c>
      <c r="G1104" s="45" t="s">
        <v>2407</v>
      </c>
      <c r="H1104" s="47">
        <v>2701</v>
      </c>
      <c r="I1104" s="324" t="s">
        <v>44</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3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4"/>
        <v>Fraction of Feedstock Shifted</v>
      </c>
      <c r="D1105" s="6" t="s">
        <v>3078</v>
      </c>
      <c r="E1105" s="45" t="s">
        <v>2400</v>
      </c>
      <c r="F1105" t="s">
        <v>3039</v>
      </c>
      <c r="G1105" s="45" t="s">
        <v>2408</v>
      </c>
      <c r="H1105" s="47">
        <v>2702</v>
      </c>
      <c r="I1105" s="324" t="s">
        <v>44</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3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4"/>
        <v>Fraction of Feedstock Shifted</v>
      </c>
      <c r="D1106" s="6" t="s">
        <v>3078</v>
      </c>
      <c r="E1106" s="45" t="s">
        <v>2401</v>
      </c>
      <c r="F1106" t="s">
        <v>3039</v>
      </c>
      <c r="G1106" s="45" t="s">
        <v>2405</v>
      </c>
      <c r="H1106" s="47">
        <v>2703</v>
      </c>
      <c r="I1106" s="324" t="s">
        <v>44</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3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4"/>
        <v>Fraction of Feedstock Shifted</v>
      </c>
      <c r="D1107" s="6" t="s">
        <v>3078</v>
      </c>
      <c r="E1107" s="45" t="s">
        <v>2402</v>
      </c>
      <c r="F1107" t="s">
        <v>3039</v>
      </c>
      <c r="G1107" s="45" t="s">
        <v>2406</v>
      </c>
      <c r="H1107" s="47">
        <v>2704</v>
      </c>
      <c r="I1107" s="324" t="s">
        <v>44</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3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4"/>
        <v>Fraction of Feedstock Shifted</v>
      </c>
      <c r="D1108" s="6" t="s">
        <v>3078</v>
      </c>
      <c r="E1108" s="45" t="s">
        <v>2403</v>
      </c>
      <c r="F1108" t="s">
        <v>3039</v>
      </c>
      <c r="G1108" s="45" t="s">
        <v>2409</v>
      </c>
      <c r="H1108" s="47">
        <v>2705</v>
      </c>
      <c r="I1108" s="324" t="s">
        <v>44</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3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4"/>
        <v>Fraction of Feedstock Shifted</v>
      </c>
      <c r="D1109" s="6" t="s">
        <v>3078</v>
      </c>
      <c r="E1109" s="45" t="s">
        <v>2702</v>
      </c>
      <c r="F1109" t="s">
        <v>3039</v>
      </c>
      <c r="G1109" s="45" t="s">
        <v>2705</v>
      </c>
      <c r="H1109" s="47">
        <v>2706</v>
      </c>
      <c r="I1109" s="324" t="s">
        <v>44</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3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4"/>
        <v>Fraction of Feedstock Shifted</v>
      </c>
      <c r="D1110" s="6" t="s">
        <v>3078</v>
      </c>
      <c r="E1110" s="45" t="s">
        <v>2703</v>
      </c>
      <c r="F1110" t="s">
        <v>3039</v>
      </c>
      <c r="G1110" s="45" t="s">
        <v>2707</v>
      </c>
      <c r="H1110" s="47">
        <v>2707</v>
      </c>
      <c r="I1110" s="324" t="s">
        <v>44</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3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4"/>
        <v>Fraction of Feedstock Shifted</v>
      </c>
      <c r="D1111" s="6" t="s">
        <v>3078</v>
      </c>
      <c r="E1111" s="45" t="s">
        <v>2704</v>
      </c>
      <c r="F1111" t="s">
        <v>3039</v>
      </c>
      <c r="G1111" s="45" t="s">
        <v>2708</v>
      </c>
      <c r="H1111" s="47">
        <v>2708</v>
      </c>
      <c r="I1111" s="324" t="s">
        <v>44</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3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4"/>
        <v>Fraction of Feedstock Shifted</v>
      </c>
      <c r="D1112" s="6" t="s">
        <v>3078</v>
      </c>
      <c r="E1112" s="45" t="s">
        <v>2701</v>
      </c>
      <c r="F1112" t="s">
        <v>3039</v>
      </c>
      <c r="G1112" s="45" t="s">
        <v>2706</v>
      </c>
      <c r="H1112" s="47">
        <v>2709</v>
      </c>
      <c r="I1112" s="324" t="s">
        <v>44</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3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Hydrogen Combustion</v>
      </c>
      <c r="C1113" t="s">
        <v>3523</v>
      </c>
      <c r="D1113" s="45" t="s">
        <v>3054</v>
      </c>
      <c r="E1113" s="1" t="s">
        <v>3499</v>
      </c>
      <c r="F1113" t="s">
        <v>3079</v>
      </c>
      <c r="G1113" s="45" t="s">
        <v>3506</v>
      </c>
      <c r="H1113" s="43">
        <v>2034</v>
      </c>
      <c r="I1113" s="324" t="s">
        <v>44</v>
      </c>
      <c r="J1113" s="255" t="str">
        <f>IF(ISBLANK(INDEX('Policy Characteristics'!D:D,MATCH($C1113,'Policy Characteristics'!$C:$C,0))),"",INDEX('Policy Characteristics'!D:D,MATCH($C1113,'Policy Characteristics'!$C:$C,0)))</f>
        <v>Hydrogen Combustion</v>
      </c>
      <c r="K1113" s="254" t="str">
        <f>IF(ISBLANK(INDEX('Policy Characteristics'!E:E,MATCH($C1113,'Policy Characteristics'!$C:$C,0))),"",INDEX('Policy Characteristics'!E:E,MATCH($C1113,'Policy Characteristics'!$C:$C,0)))</f>
        <v>indst shift to hydrogen</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fuel shifted</v>
      </c>
      <c r="P1113" s="254" t="str">
        <f>IF(ISBLANK(INDEX('Policy Characteristics'!J:J,MATCH($C1113,'Policy Characteristics'!$C:$C,0))),"",INDEX('Policy Characteristics'!J:J,MATCH($C1113,'Policy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3" s="254" t="str">
        <f>IF(ISBLANK(INDEX('Policy Characteristics'!K:K,MATCH($C1113,'Policy Characteristics'!$C:$C,0))),"",INDEX('Policy Characteristics'!K:K,MATCH($C1113,'Policy Characteristics'!$C:$C,0)))</f>
        <v>industry-ag-main.html#fuel-switching</v>
      </c>
      <c r="R1113" s="254" t="str">
        <f>IF(ISBLANK(INDEX('Policy Characteristics'!L:L,MATCH($C1113,'Policy Characteristics'!$C:$C,0))),"",INDEX('Policy Characteristics'!L:L,MATCH($C1113,'Policy Characteristics'!$C:$C,0)))</f>
        <v>industry-elec-and-hydrogen.html</v>
      </c>
    </row>
    <row r="1114" spans="1:18" s="2" customFormat="1" x14ac:dyDescent="0.3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Hydrogen Combustion</v>
      </c>
      <c r="C1114" s="254" t="str">
        <f>C$1113</f>
        <v>Fraction of Eligible Industrial Energy Use Shifted to Hydrogen</v>
      </c>
      <c r="D1114" s="45" t="s">
        <v>3054</v>
      </c>
      <c r="E1114" s="1" t="s">
        <v>3500</v>
      </c>
      <c r="F1114" t="s">
        <v>3079</v>
      </c>
      <c r="G1114" s="45" t="s">
        <v>3507</v>
      </c>
      <c r="H1114" s="43">
        <v>2035</v>
      </c>
      <c r="I1114" s="324" t="s">
        <v>44</v>
      </c>
      <c r="J1114" s="255" t="str">
        <f>IF(ISBLANK(INDEX('Policy Characteristics'!D:D,MATCH($C1114,'Policy Characteristics'!$C:$C,0))),"",INDEX('Policy Characteristics'!D:D,MATCH($C1114,'Policy Characteristics'!$C:$C,0)))</f>
        <v>Hydrogen Combustion</v>
      </c>
      <c r="K1114" s="254" t="str">
        <f>IF(ISBLANK(INDEX('Policy Characteristics'!E:E,MATCH($C1114,'Policy Characteristics'!$C:$C,0))),"",INDEX('Policy Characteristics'!E:E,MATCH($C1114,'Policy Characteristics'!$C:$C,0)))</f>
        <v>indst shift to hydrogen</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fuel shifted</v>
      </c>
      <c r="P1114" s="254" t="str">
        <f>IF(ISBLANK(INDEX('Policy Characteristics'!J:J,MATCH($C1114,'Policy Characteristics'!$C:$C,0))),"",INDEX('Policy Characteristics'!J:J,MATCH($C1114,'Policy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4" s="254" t="str">
        <f>IF(ISBLANK(INDEX('Policy Characteristics'!K:K,MATCH($C1114,'Policy Characteristics'!$C:$C,0))),"",INDEX('Policy Characteristics'!K:K,MATCH($C1114,'Policy Characteristics'!$C:$C,0)))</f>
        <v>industry-ag-main.html#fuel-switching</v>
      </c>
      <c r="R1114" s="254" t="str">
        <f>IF(ISBLANK(INDEX('Policy Characteristics'!L:L,MATCH($C1114,'Policy Characteristics'!$C:$C,0))),"",INDEX('Policy Characteristics'!L:L,MATCH($C1114,'Policy Characteristics'!$C:$C,0)))</f>
        <v>industry-elec-and-hydrogen.html</v>
      </c>
    </row>
    <row r="1115" spans="1:18" s="2" customFormat="1" x14ac:dyDescent="0.3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Hydrogen Combustion</v>
      </c>
      <c r="C1115" s="254" t="str">
        <f t="shared" ref="C1115:C1178" si="45">C$1113</f>
        <v>Fraction of Eligible Industrial Energy Use Shifted to Hydrogen</v>
      </c>
      <c r="D1115" s="45" t="s">
        <v>3054</v>
      </c>
      <c r="E1115" s="1" t="s">
        <v>3501</v>
      </c>
      <c r="F1115" t="s">
        <v>3079</v>
      </c>
      <c r="G1115" s="45" t="s">
        <v>3508</v>
      </c>
      <c r="H1115" s="43">
        <v>2036</v>
      </c>
      <c r="I1115" s="324" t="s">
        <v>44</v>
      </c>
      <c r="J1115" s="255" t="str">
        <f>IF(ISBLANK(INDEX('Policy Characteristics'!D:D,MATCH($C1115,'Policy Characteristics'!$C:$C,0))),"",INDEX('Policy Characteristics'!D:D,MATCH($C1115,'Policy Characteristics'!$C:$C,0)))</f>
        <v>Hydrogen Combustion</v>
      </c>
      <c r="K1115" s="254" t="str">
        <f>IF(ISBLANK(INDEX('Policy Characteristics'!E:E,MATCH($C1115,'Policy Characteristics'!$C:$C,0))),"",INDEX('Policy Characteristics'!E:E,MATCH($C1115,'Policy Characteristics'!$C:$C,0)))</f>
        <v>indst shift to hydrogen</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s="2" customFormat="1" x14ac:dyDescent="0.3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Hydrogen Combustion</v>
      </c>
      <c r="C1116" s="254" t="str">
        <f t="shared" si="45"/>
        <v>Fraction of Eligible Industrial Energy Use Shifted to Hydrogen</v>
      </c>
      <c r="D1116" s="45" t="s">
        <v>3054</v>
      </c>
      <c r="E1116" s="1" t="s">
        <v>3502</v>
      </c>
      <c r="F1116" t="s">
        <v>3079</v>
      </c>
      <c r="G1116" s="45" t="s">
        <v>3509</v>
      </c>
      <c r="H1116" s="43">
        <v>2037</v>
      </c>
      <c r="I1116" s="324" t="s">
        <v>44</v>
      </c>
      <c r="J1116" s="255" t="str">
        <f>IF(ISBLANK(INDEX('Policy Characteristics'!D:D,MATCH($C1116,'Policy Characteristics'!$C:$C,0))),"",INDEX('Policy Characteristics'!D:D,MATCH($C1116,'Policy Characteristics'!$C:$C,0)))</f>
        <v>Hydrogen Combustion</v>
      </c>
      <c r="K1116" s="254" t="str">
        <f>IF(ISBLANK(INDEX('Policy Characteristics'!E:E,MATCH($C1116,'Policy Characteristics'!$C:$C,0))),"",INDEX('Policy Characteristics'!E:E,MATCH($C1116,'Policy Characteristics'!$C:$C,0)))</f>
        <v>indst shift to hydrogen</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s="2" customFormat="1" x14ac:dyDescent="0.3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Hydrogen Combustion</v>
      </c>
      <c r="C1117" s="254" t="str">
        <f t="shared" si="45"/>
        <v>Fraction of Eligible Industrial Energy Use Shifted to Hydrogen</v>
      </c>
      <c r="D1117" s="45" t="s">
        <v>3054</v>
      </c>
      <c r="E1117" s="1" t="s">
        <v>3503</v>
      </c>
      <c r="F1117" t="s">
        <v>3079</v>
      </c>
      <c r="G1117" s="45" t="s">
        <v>3510</v>
      </c>
      <c r="H1117" s="43">
        <v>2038</v>
      </c>
      <c r="I1117" s="324" t="s">
        <v>44</v>
      </c>
      <c r="J1117" s="255" t="str">
        <f>IF(ISBLANK(INDEX('Policy Characteristics'!D:D,MATCH($C1117,'Policy Characteristics'!$C:$C,0))),"",INDEX('Policy Characteristics'!D:D,MATCH($C1117,'Policy Characteristics'!$C:$C,0)))</f>
        <v>Hydrogen Combustion</v>
      </c>
      <c r="K1117" s="254" t="str">
        <f>IF(ISBLANK(INDEX('Policy Characteristics'!E:E,MATCH($C1117,'Policy Characteristics'!$C:$C,0))),"",INDEX('Policy Characteristics'!E:E,MATCH($C1117,'Policy Characteristics'!$C:$C,0)))</f>
        <v>indst shift to hydrogen</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s="2" customFormat="1" x14ac:dyDescent="0.3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Hydrogen Combustion</v>
      </c>
      <c r="C1118" s="254" t="str">
        <f t="shared" si="45"/>
        <v>Fraction of Eligible Industrial Energy Use Shifted to Hydrogen</v>
      </c>
      <c r="D1118" s="45" t="s">
        <v>3054</v>
      </c>
      <c r="E1118" s="1" t="s">
        <v>3504</v>
      </c>
      <c r="F1118" t="s">
        <v>3079</v>
      </c>
      <c r="G1118" s="45" t="s">
        <v>3511</v>
      </c>
      <c r="H1118" s="43">
        <v>2039</v>
      </c>
      <c r="I1118" s="324" t="s">
        <v>43</v>
      </c>
      <c r="J1118" s="255" t="str">
        <f>IF(ISBLANK(INDEX('Policy Characteristics'!D:D,MATCH($C1118,'Policy Characteristics'!$C:$C,0))),"",INDEX('Policy Characteristics'!D:D,MATCH($C1118,'Policy Characteristics'!$C:$C,0)))</f>
        <v>Hydrogen Combustion</v>
      </c>
      <c r="K1118" s="254" t="str">
        <f>IF(ISBLANK(INDEX('Policy Characteristics'!E:E,MATCH($C1118,'Policy Characteristics'!$C:$C,0))),"",INDEX('Policy Characteristics'!E:E,MATCH($C1118,'Policy Characteristics'!$C:$C,0)))</f>
        <v>indst shift to hydrogen</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s="2" customFormat="1" x14ac:dyDescent="0.3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Hydrogen Combustion</v>
      </c>
      <c r="C1119" s="254" t="str">
        <f t="shared" si="45"/>
        <v>Fraction of Eligible Industrial Energy Use Shifted to Hydrogen</v>
      </c>
      <c r="D1119" s="45" t="s">
        <v>3054</v>
      </c>
      <c r="E1119" s="1" t="s">
        <v>3505</v>
      </c>
      <c r="F1119" t="s">
        <v>3079</v>
      </c>
      <c r="G1119" s="45" t="s">
        <v>3512</v>
      </c>
      <c r="H1119" s="43">
        <v>2040</v>
      </c>
      <c r="I1119" s="324" t="s">
        <v>44</v>
      </c>
      <c r="J1119" s="255" t="str">
        <f>IF(ISBLANK(INDEX('Policy Characteristics'!D:D,MATCH($C1119,'Policy Characteristics'!$C:$C,0))),"",INDEX('Policy Characteristics'!D:D,MATCH($C1119,'Policy Characteristics'!$C:$C,0)))</f>
        <v>Hydrogen Combustion</v>
      </c>
      <c r="K1119" s="254" t="str">
        <f>IF(ISBLANK(INDEX('Policy Characteristics'!E:E,MATCH($C1119,'Policy Characteristics'!$C:$C,0))),"",INDEX('Policy Characteristics'!E:E,MATCH($C1119,'Policy Characteristics'!$C:$C,0)))</f>
        <v>indst shift to hydrogen</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s="2" customFormat="1" x14ac:dyDescent="0.3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Hydrogen Combustion</v>
      </c>
      <c r="C1120" s="254" t="str">
        <f t="shared" si="45"/>
        <v>Fraction of Eligible Industrial Energy Use Shifted to Hydrogen</v>
      </c>
      <c r="D1120" s="45" t="s">
        <v>3054</v>
      </c>
      <c r="E1120" s="1" t="s">
        <v>3648</v>
      </c>
      <c r="F1120" t="s">
        <v>3079</v>
      </c>
      <c r="G1120" s="45" t="s">
        <v>3648</v>
      </c>
      <c r="H1120" s="43">
        <v>2041</v>
      </c>
      <c r="I1120" s="324" t="s">
        <v>44</v>
      </c>
      <c r="J1120" s="255" t="str">
        <f>IF(ISBLANK(INDEX('Policy Characteristics'!D:D,MATCH($C1120,'Policy Characteristics'!$C:$C,0))),"",INDEX('Policy Characteristics'!D:D,MATCH($C1120,'Policy Characteristics'!$C:$C,0)))</f>
        <v>Hydrogen Combustion</v>
      </c>
      <c r="K1120" s="254" t="str">
        <f>IF(ISBLANK(INDEX('Policy Characteristics'!E:E,MATCH($C1120,'Policy Characteristics'!$C:$C,0))),"",INDEX('Policy Characteristics'!E:E,MATCH($C1120,'Policy Characteristics'!$C:$C,0)))</f>
        <v>indst shift to hydrogen</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s="2" customFormat="1" x14ac:dyDescent="0.3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Hydrogen Combustion</v>
      </c>
      <c r="C1121" s="254" t="str">
        <f t="shared" si="45"/>
        <v>Fraction of Eligible Industrial Energy Use Shifted to Hydrogen</v>
      </c>
      <c r="D1121" s="6" t="s">
        <v>3055</v>
      </c>
      <c r="E1121" s="1" t="s">
        <v>3499</v>
      </c>
      <c r="F1121" t="s">
        <v>2755</v>
      </c>
      <c r="G1121" s="45" t="s">
        <v>3506</v>
      </c>
      <c r="H1121" s="43">
        <v>2042</v>
      </c>
      <c r="I1121" s="324" t="s">
        <v>44</v>
      </c>
      <c r="J1121" s="255" t="str">
        <f>IF(ISBLANK(INDEX('Policy Characteristics'!D:D,MATCH($C1121,'Policy Characteristics'!$C:$C,0))),"",INDEX('Policy Characteristics'!D:D,MATCH($C1121,'Policy Characteristics'!$C:$C,0)))</f>
        <v>Hydrogen Combustion</v>
      </c>
      <c r="K1121" s="254" t="str">
        <f>IF(ISBLANK(INDEX('Policy Characteristics'!E:E,MATCH($C1121,'Policy Characteristics'!$C:$C,0))),"",INDEX('Policy Characteristics'!E:E,MATCH($C1121,'Policy Characteristics'!$C:$C,0)))</f>
        <v>indst shift to hydrogen</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s="2" customFormat="1" x14ac:dyDescent="0.3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Hydrogen Combustion</v>
      </c>
      <c r="C1122" s="254" t="str">
        <f t="shared" si="45"/>
        <v>Fraction of Eligible Industrial Energy Use Shifted to Hydrogen</v>
      </c>
      <c r="D1122" s="6" t="s">
        <v>3055</v>
      </c>
      <c r="E1122" s="1" t="s">
        <v>3500</v>
      </c>
      <c r="F1122" t="s">
        <v>2755</v>
      </c>
      <c r="G1122" s="45" t="s">
        <v>3507</v>
      </c>
      <c r="H1122" s="43">
        <v>2043</v>
      </c>
      <c r="I1122" s="324" t="s">
        <v>43</v>
      </c>
      <c r="J1122" s="255" t="str">
        <f>IF(ISBLANK(INDEX('Policy Characteristics'!D:D,MATCH($C1122,'Policy Characteristics'!$C:$C,0))),"",INDEX('Policy Characteristics'!D:D,MATCH($C1122,'Policy Characteristics'!$C:$C,0)))</f>
        <v>Hydrogen Combustion</v>
      </c>
      <c r="K1122" s="254" t="str">
        <f>IF(ISBLANK(INDEX('Policy Characteristics'!E:E,MATCH($C1122,'Policy Characteristics'!$C:$C,0))),"",INDEX('Policy Characteristics'!E:E,MATCH($C1122,'Policy Characteristics'!$C:$C,0)))</f>
        <v>indst shift to hydrogen</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s="2" customFormat="1" x14ac:dyDescent="0.3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Hydrogen Combustion</v>
      </c>
      <c r="C1123" s="254" t="str">
        <f t="shared" si="45"/>
        <v>Fraction of Eligible Industrial Energy Use Shifted to Hydrogen</v>
      </c>
      <c r="D1123" s="6" t="s">
        <v>3055</v>
      </c>
      <c r="E1123" s="1" t="s">
        <v>3501</v>
      </c>
      <c r="F1123" t="s">
        <v>2755</v>
      </c>
      <c r="G1123" s="45" t="s">
        <v>3508</v>
      </c>
      <c r="H1123" s="43">
        <v>2044</v>
      </c>
      <c r="I1123" s="324" t="s">
        <v>44</v>
      </c>
      <c r="J1123" s="255" t="str">
        <f>IF(ISBLANK(INDEX('Policy Characteristics'!D:D,MATCH($C1123,'Policy Characteristics'!$C:$C,0))),"",INDEX('Policy Characteristics'!D:D,MATCH($C1123,'Policy Characteristics'!$C:$C,0)))</f>
        <v>Hydrogen Combustion</v>
      </c>
      <c r="K1123" s="254" t="str">
        <f>IF(ISBLANK(INDEX('Policy Characteristics'!E:E,MATCH($C1123,'Policy Characteristics'!$C:$C,0))),"",INDEX('Policy Characteristics'!E:E,MATCH($C1123,'Policy Characteristics'!$C:$C,0)))</f>
        <v>indst shift to hydrogen</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s="2" customFormat="1" x14ac:dyDescent="0.3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Hydrogen Combustion</v>
      </c>
      <c r="C1124" s="254" t="str">
        <f t="shared" si="45"/>
        <v>Fraction of Eligible Industrial Energy Use Shifted to Hydrogen</v>
      </c>
      <c r="D1124" s="6" t="s">
        <v>3055</v>
      </c>
      <c r="E1124" s="1" t="s">
        <v>3502</v>
      </c>
      <c r="F1124" t="s">
        <v>2755</v>
      </c>
      <c r="G1124" s="45" t="s">
        <v>3509</v>
      </c>
      <c r="H1124" s="43">
        <v>2045</v>
      </c>
      <c r="I1124" s="324" t="s">
        <v>44</v>
      </c>
      <c r="J1124" s="255" t="str">
        <f>IF(ISBLANK(INDEX('Policy Characteristics'!D:D,MATCH($C1124,'Policy Characteristics'!$C:$C,0))),"",INDEX('Policy Characteristics'!D:D,MATCH($C1124,'Policy Characteristics'!$C:$C,0)))</f>
        <v>Hydrogen Combustion</v>
      </c>
      <c r="K1124" s="254" t="str">
        <f>IF(ISBLANK(INDEX('Policy Characteristics'!E:E,MATCH($C1124,'Policy Characteristics'!$C:$C,0))),"",INDEX('Policy Characteristics'!E:E,MATCH($C1124,'Policy Characteristics'!$C:$C,0)))</f>
        <v>indst shift to hydrogen</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s="2" customFormat="1" x14ac:dyDescent="0.3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Hydrogen Combustion</v>
      </c>
      <c r="C1125" s="254" t="str">
        <f t="shared" si="45"/>
        <v>Fraction of Eligible Industrial Energy Use Shifted to Hydrogen</v>
      </c>
      <c r="D1125" s="6" t="s">
        <v>3055</v>
      </c>
      <c r="E1125" s="1" t="s">
        <v>3503</v>
      </c>
      <c r="F1125" t="s">
        <v>2755</v>
      </c>
      <c r="G1125" s="45" t="s">
        <v>3510</v>
      </c>
      <c r="H1125" s="43">
        <v>2046</v>
      </c>
      <c r="I1125" s="324" t="s">
        <v>44</v>
      </c>
      <c r="J1125" s="255" t="str">
        <f>IF(ISBLANK(INDEX('Policy Characteristics'!D:D,MATCH($C1125,'Policy Characteristics'!$C:$C,0))),"",INDEX('Policy Characteristics'!D:D,MATCH($C1125,'Policy Characteristics'!$C:$C,0)))</f>
        <v>Hydrogen Combustion</v>
      </c>
      <c r="K1125" s="254" t="str">
        <f>IF(ISBLANK(INDEX('Policy Characteristics'!E:E,MATCH($C1125,'Policy Characteristics'!$C:$C,0))),"",INDEX('Policy Characteristics'!E:E,MATCH($C1125,'Policy Characteristics'!$C:$C,0)))</f>
        <v>indst shift to hydrogen</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s="2" customFormat="1" x14ac:dyDescent="0.3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Hydrogen Combustion</v>
      </c>
      <c r="C1126" s="254" t="str">
        <f t="shared" si="45"/>
        <v>Fraction of Eligible Industrial Energy Use Shifted to Hydrogen</v>
      </c>
      <c r="D1126" s="6" t="s">
        <v>3055</v>
      </c>
      <c r="E1126" s="1" t="s">
        <v>3504</v>
      </c>
      <c r="F1126" t="s">
        <v>2755</v>
      </c>
      <c r="G1126" s="45" t="s">
        <v>3511</v>
      </c>
      <c r="H1126" s="43">
        <v>2047</v>
      </c>
      <c r="I1126" s="324" t="s">
        <v>44</v>
      </c>
      <c r="J1126" s="255" t="str">
        <f>IF(ISBLANK(INDEX('Policy Characteristics'!D:D,MATCH($C1126,'Policy Characteristics'!$C:$C,0))),"",INDEX('Policy Characteristics'!D:D,MATCH($C1126,'Policy Characteristics'!$C:$C,0)))</f>
        <v>Hydrogen Combustion</v>
      </c>
      <c r="K1126" s="254" t="str">
        <f>IF(ISBLANK(INDEX('Policy Characteristics'!E:E,MATCH($C1126,'Policy Characteristics'!$C:$C,0))),"",INDEX('Policy Characteristics'!E:E,MATCH($C1126,'Policy Characteristics'!$C:$C,0)))</f>
        <v>indst shift to hydrogen</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s="2" customFormat="1" x14ac:dyDescent="0.3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Hydrogen Combustion</v>
      </c>
      <c r="C1127" s="254" t="str">
        <f t="shared" si="45"/>
        <v>Fraction of Eligible Industrial Energy Use Shifted to Hydrogen</v>
      </c>
      <c r="D1127" s="6" t="s">
        <v>3055</v>
      </c>
      <c r="E1127" s="1" t="s">
        <v>3505</v>
      </c>
      <c r="F1127" t="s">
        <v>2755</v>
      </c>
      <c r="G1127" s="45" t="s">
        <v>3512</v>
      </c>
      <c r="H1127" s="43">
        <v>2048</v>
      </c>
      <c r="I1127" s="324" t="s">
        <v>44</v>
      </c>
      <c r="J1127" s="255" t="str">
        <f>IF(ISBLANK(INDEX('Policy Characteristics'!D:D,MATCH($C1127,'Policy Characteristics'!$C:$C,0))),"",INDEX('Policy Characteristics'!D:D,MATCH($C1127,'Policy Characteristics'!$C:$C,0)))</f>
        <v>Hydrogen Combustion</v>
      </c>
      <c r="K1127" s="254" t="str">
        <f>IF(ISBLANK(INDEX('Policy Characteristics'!E:E,MATCH($C1127,'Policy Characteristics'!$C:$C,0))),"",INDEX('Policy Characteristics'!E:E,MATCH($C1127,'Policy Characteristics'!$C:$C,0)))</f>
        <v>indst shift to hydrogen</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s="2" customFormat="1" x14ac:dyDescent="0.3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Hydrogen Combustion</v>
      </c>
      <c r="C1128" s="254" t="str">
        <f t="shared" si="45"/>
        <v>Fraction of Eligible Industrial Energy Use Shifted to Hydrogen</v>
      </c>
      <c r="D1128" s="6" t="s">
        <v>3055</v>
      </c>
      <c r="E1128" s="1" t="s">
        <v>3648</v>
      </c>
      <c r="F1128" t="s">
        <v>2755</v>
      </c>
      <c r="G1128" s="45" t="s">
        <v>3648</v>
      </c>
      <c r="H1128" s="43">
        <v>2049</v>
      </c>
      <c r="I1128" s="324" t="s">
        <v>44</v>
      </c>
      <c r="J1128" s="255" t="str">
        <f>IF(ISBLANK(INDEX('Policy Characteristics'!D:D,MATCH($C1128,'Policy Characteristics'!$C:$C,0))),"",INDEX('Policy Characteristics'!D:D,MATCH($C1128,'Policy Characteristics'!$C:$C,0)))</f>
        <v>Hydrogen Combustion</v>
      </c>
      <c r="K1128" s="254" t="str">
        <f>IF(ISBLANK(INDEX('Policy Characteristics'!E:E,MATCH($C1128,'Policy Characteristics'!$C:$C,0))),"",INDEX('Policy Characteristics'!E:E,MATCH($C1128,'Policy Characteristics'!$C:$C,0)))</f>
        <v>indst shift to hydrogen</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s="2" customFormat="1" x14ac:dyDescent="0.3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Hydrogen Combustion</v>
      </c>
      <c r="C1129" s="254" t="str">
        <f t="shared" si="45"/>
        <v>Fraction of Eligible Industrial Energy Use Shifted to Hydrogen</v>
      </c>
      <c r="D1129" s="6" t="s">
        <v>3056</v>
      </c>
      <c r="E1129" s="1" t="s">
        <v>3499</v>
      </c>
      <c r="F1129" t="s">
        <v>3020</v>
      </c>
      <c r="G1129" s="45" t="s">
        <v>3506</v>
      </c>
      <c r="H1129" s="43">
        <v>2050</v>
      </c>
      <c r="I1129" s="324" t="s">
        <v>43</v>
      </c>
      <c r="J1129" s="255" t="str">
        <f>IF(ISBLANK(INDEX('Policy Characteristics'!D:D,MATCH($C1129,'Policy Characteristics'!$C:$C,0))),"",INDEX('Policy Characteristics'!D:D,MATCH($C1129,'Policy Characteristics'!$C:$C,0)))</f>
        <v>Hydrogen Combustion</v>
      </c>
      <c r="K1129" s="254" t="str">
        <f>IF(ISBLANK(INDEX('Policy Characteristics'!E:E,MATCH($C1129,'Policy Characteristics'!$C:$C,0))),"",INDEX('Policy Characteristics'!E:E,MATCH($C1129,'Policy Characteristics'!$C:$C,0)))</f>
        <v>indst shift to hydrogen</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s="2" customFormat="1" x14ac:dyDescent="0.3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Hydrogen Combustion</v>
      </c>
      <c r="C1130" s="254" t="str">
        <f t="shared" si="45"/>
        <v>Fraction of Eligible Industrial Energy Use Shifted to Hydrogen</v>
      </c>
      <c r="D1130" s="6" t="s">
        <v>3056</v>
      </c>
      <c r="E1130" s="1" t="s">
        <v>3500</v>
      </c>
      <c r="F1130" t="s">
        <v>3020</v>
      </c>
      <c r="G1130" s="45" t="s">
        <v>3507</v>
      </c>
      <c r="H1130" s="43">
        <v>2051</v>
      </c>
      <c r="I1130" s="324" t="s">
        <v>43</v>
      </c>
      <c r="J1130" s="255" t="str">
        <f>IF(ISBLANK(INDEX('Policy Characteristics'!D:D,MATCH($C1130,'Policy Characteristics'!$C:$C,0))),"",INDEX('Policy Characteristics'!D:D,MATCH($C1130,'Policy Characteristics'!$C:$C,0)))</f>
        <v>Hydrogen Combustion</v>
      </c>
      <c r="K1130" s="254" t="str">
        <f>IF(ISBLANK(INDEX('Policy Characteristics'!E:E,MATCH($C1130,'Policy Characteristics'!$C:$C,0))),"",INDEX('Policy Characteristics'!E:E,MATCH($C1130,'Policy Characteristics'!$C:$C,0)))</f>
        <v>indst shift to hydrogen</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s="2" customFormat="1" x14ac:dyDescent="0.3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Hydrogen Combustion</v>
      </c>
      <c r="C1131" s="254" t="str">
        <f t="shared" si="45"/>
        <v>Fraction of Eligible Industrial Energy Use Shifted to Hydrogen</v>
      </c>
      <c r="D1131" s="6" t="s">
        <v>3056</v>
      </c>
      <c r="E1131" s="1" t="s">
        <v>3501</v>
      </c>
      <c r="F1131" t="s">
        <v>3020</v>
      </c>
      <c r="G1131" s="45" t="s">
        <v>3508</v>
      </c>
      <c r="H1131" s="43">
        <v>2052</v>
      </c>
      <c r="I1131" s="324" t="s">
        <v>43</v>
      </c>
      <c r="J1131" s="255" t="str">
        <f>IF(ISBLANK(INDEX('Policy Characteristics'!D:D,MATCH($C1131,'Policy Characteristics'!$C:$C,0))),"",INDEX('Policy Characteristics'!D:D,MATCH($C1131,'Policy Characteristics'!$C:$C,0)))</f>
        <v>Hydrogen Combustion</v>
      </c>
      <c r="K1131" s="254" t="str">
        <f>IF(ISBLANK(INDEX('Policy Characteristics'!E:E,MATCH($C1131,'Policy Characteristics'!$C:$C,0))),"",INDEX('Policy Characteristics'!E:E,MATCH($C1131,'Policy Characteristics'!$C:$C,0)))</f>
        <v>indst shift to hydrogen</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s="2" customFormat="1" x14ac:dyDescent="0.3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Hydrogen Combustion</v>
      </c>
      <c r="C1132" s="254" t="str">
        <f t="shared" si="45"/>
        <v>Fraction of Eligible Industrial Energy Use Shifted to Hydrogen</v>
      </c>
      <c r="D1132" s="6" t="s">
        <v>3056</v>
      </c>
      <c r="E1132" s="1" t="s">
        <v>3502</v>
      </c>
      <c r="F1132" t="s">
        <v>3020</v>
      </c>
      <c r="G1132" s="45" t="s">
        <v>3509</v>
      </c>
      <c r="H1132" s="43">
        <v>2053</v>
      </c>
      <c r="I1132" s="324" t="s">
        <v>43</v>
      </c>
      <c r="J1132" s="255" t="str">
        <f>IF(ISBLANK(INDEX('Policy Characteristics'!D:D,MATCH($C1132,'Policy Characteristics'!$C:$C,0))),"",INDEX('Policy Characteristics'!D:D,MATCH($C1132,'Policy Characteristics'!$C:$C,0)))</f>
        <v>Hydrogen Combustion</v>
      </c>
      <c r="K1132" s="254" t="str">
        <f>IF(ISBLANK(INDEX('Policy Characteristics'!E:E,MATCH($C1132,'Policy Characteristics'!$C:$C,0))),"",INDEX('Policy Characteristics'!E:E,MATCH($C1132,'Policy Characteristics'!$C:$C,0)))</f>
        <v>indst shift to hydrogen</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s="2" customFormat="1" x14ac:dyDescent="0.3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Hydrogen Combustion</v>
      </c>
      <c r="C1133" s="254" t="str">
        <f t="shared" si="45"/>
        <v>Fraction of Eligible Industrial Energy Use Shifted to Hydrogen</v>
      </c>
      <c r="D1133" s="6" t="s">
        <v>3056</v>
      </c>
      <c r="E1133" s="1" t="s">
        <v>3503</v>
      </c>
      <c r="F1133" t="s">
        <v>3020</v>
      </c>
      <c r="G1133" s="45" t="s">
        <v>3510</v>
      </c>
      <c r="H1133" s="43">
        <v>2054</v>
      </c>
      <c r="I1133" s="324" t="s">
        <v>44</v>
      </c>
      <c r="J1133" s="255" t="str">
        <f>IF(ISBLANK(INDEX('Policy Characteristics'!D:D,MATCH($C1133,'Policy Characteristics'!$C:$C,0))),"",INDEX('Policy Characteristics'!D:D,MATCH($C1133,'Policy Characteristics'!$C:$C,0)))</f>
        <v>Hydrogen Combustion</v>
      </c>
      <c r="K1133" s="254" t="str">
        <f>IF(ISBLANK(INDEX('Policy Characteristics'!E:E,MATCH($C1133,'Policy Characteristics'!$C:$C,0))),"",INDEX('Policy Characteristics'!E:E,MATCH($C1133,'Policy Characteristics'!$C:$C,0)))</f>
        <v>indst shift to hydrogen</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s="2" customFormat="1" x14ac:dyDescent="0.3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Hydrogen Combustion</v>
      </c>
      <c r="C1134" s="254" t="str">
        <f t="shared" si="45"/>
        <v>Fraction of Eligible Industrial Energy Use Shifted to Hydrogen</v>
      </c>
      <c r="D1134" s="6" t="s">
        <v>3056</v>
      </c>
      <c r="E1134" s="1" t="s">
        <v>3504</v>
      </c>
      <c r="F1134" t="s">
        <v>3020</v>
      </c>
      <c r="G1134" s="45" t="s">
        <v>3511</v>
      </c>
      <c r="H1134" s="43">
        <v>2055</v>
      </c>
      <c r="I1134" s="324" t="s">
        <v>44</v>
      </c>
      <c r="J1134" s="255" t="str">
        <f>IF(ISBLANK(INDEX('Policy Characteristics'!D:D,MATCH($C1134,'Policy Characteristics'!$C:$C,0))),"",INDEX('Policy Characteristics'!D:D,MATCH($C1134,'Policy Characteristics'!$C:$C,0)))</f>
        <v>Hydrogen Combustion</v>
      </c>
      <c r="K1134" s="254" t="str">
        <f>IF(ISBLANK(INDEX('Policy Characteristics'!E:E,MATCH($C1134,'Policy Characteristics'!$C:$C,0))),"",INDEX('Policy Characteristics'!E:E,MATCH($C1134,'Policy Characteristics'!$C:$C,0)))</f>
        <v>indst shift to hydrogen</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s="2" customFormat="1" x14ac:dyDescent="0.3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Hydrogen Combustion</v>
      </c>
      <c r="C1135" s="254" t="str">
        <f t="shared" si="45"/>
        <v>Fraction of Eligible Industrial Energy Use Shifted to Hydrogen</v>
      </c>
      <c r="D1135" s="6" t="s">
        <v>3056</v>
      </c>
      <c r="E1135" s="1" t="s">
        <v>3505</v>
      </c>
      <c r="F1135" t="s">
        <v>3020</v>
      </c>
      <c r="G1135" s="45" t="s">
        <v>3512</v>
      </c>
      <c r="H1135" s="43">
        <v>2056</v>
      </c>
      <c r="I1135" s="324" t="s">
        <v>44</v>
      </c>
      <c r="J1135" s="255" t="str">
        <f>IF(ISBLANK(INDEX('Policy Characteristics'!D:D,MATCH($C1135,'Policy Characteristics'!$C:$C,0))),"",INDEX('Policy Characteristics'!D:D,MATCH($C1135,'Policy Characteristics'!$C:$C,0)))</f>
        <v>Hydrogen Combustion</v>
      </c>
      <c r="K1135" s="254" t="str">
        <f>IF(ISBLANK(INDEX('Policy Characteristics'!E:E,MATCH($C1135,'Policy Characteristics'!$C:$C,0))),"",INDEX('Policy Characteristics'!E:E,MATCH($C1135,'Policy Characteristics'!$C:$C,0)))</f>
        <v>indst shift to hydrogen</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s="2" customFormat="1" x14ac:dyDescent="0.3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Hydrogen Combustion</v>
      </c>
      <c r="C1136" s="254" t="str">
        <f t="shared" si="45"/>
        <v>Fraction of Eligible Industrial Energy Use Shifted to Hydrogen</v>
      </c>
      <c r="D1136" s="6" t="s">
        <v>3056</v>
      </c>
      <c r="E1136" s="1" t="s">
        <v>3648</v>
      </c>
      <c r="F1136" t="s">
        <v>3020</v>
      </c>
      <c r="G1136" s="45" t="s">
        <v>3648</v>
      </c>
      <c r="H1136" s="43">
        <v>2057</v>
      </c>
      <c r="I1136" s="324" t="s">
        <v>44</v>
      </c>
      <c r="J1136" s="255" t="str">
        <f>IF(ISBLANK(INDEX('Policy Characteristics'!D:D,MATCH($C1136,'Policy Characteristics'!$C:$C,0))),"",INDEX('Policy Characteristics'!D:D,MATCH($C1136,'Policy Characteristics'!$C:$C,0)))</f>
        <v>Hydrogen Combustion</v>
      </c>
      <c r="K1136" s="254" t="str">
        <f>IF(ISBLANK(INDEX('Policy Characteristics'!E:E,MATCH($C1136,'Policy Characteristics'!$C:$C,0))),"",INDEX('Policy Characteristics'!E:E,MATCH($C1136,'Policy Characteristics'!$C:$C,0)))</f>
        <v>indst shift to hydrogen</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s="2" customFormat="1" x14ac:dyDescent="0.3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Hydrogen Combustion</v>
      </c>
      <c r="C1137" s="254" t="str">
        <f t="shared" si="45"/>
        <v>Fraction of Eligible Industrial Energy Use Shifted to Hydrogen</v>
      </c>
      <c r="D1137" s="6" t="s">
        <v>3057</v>
      </c>
      <c r="E1137" s="1" t="s">
        <v>3499</v>
      </c>
      <c r="F1137" t="s">
        <v>3021</v>
      </c>
      <c r="G1137" s="45" t="s">
        <v>3506</v>
      </c>
      <c r="H1137" s="43">
        <v>2058</v>
      </c>
      <c r="I1137" s="324" t="s">
        <v>43</v>
      </c>
      <c r="J1137" s="255" t="str">
        <f>IF(ISBLANK(INDEX('Policy Characteristics'!D:D,MATCH($C1137,'Policy Characteristics'!$C:$C,0))),"",INDEX('Policy Characteristics'!D:D,MATCH($C1137,'Policy Characteristics'!$C:$C,0)))</f>
        <v>Hydrogen Combustion</v>
      </c>
      <c r="K1137" s="254" t="str">
        <f>IF(ISBLANK(INDEX('Policy Characteristics'!E:E,MATCH($C1137,'Policy Characteristics'!$C:$C,0))),"",INDEX('Policy Characteristics'!E:E,MATCH($C1137,'Policy Characteristics'!$C:$C,0)))</f>
        <v>indst shift to hydrogen</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s="2" customFormat="1" x14ac:dyDescent="0.3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Hydrogen Combustion</v>
      </c>
      <c r="C1138" s="254" t="str">
        <f t="shared" si="45"/>
        <v>Fraction of Eligible Industrial Energy Use Shifted to Hydrogen</v>
      </c>
      <c r="D1138" s="6" t="s">
        <v>3057</v>
      </c>
      <c r="E1138" s="1" t="s">
        <v>3500</v>
      </c>
      <c r="F1138" t="s">
        <v>3021</v>
      </c>
      <c r="G1138" s="45" t="s">
        <v>3507</v>
      </c>
      <c r="H1138" s="43">
        <v>2059</v>
      </c>
      <c r="I1138" s="324" t="s">
        <v>43</v>
      </c>
      <c r="J1138" s="255" t="str">
        <f>IF(ISBLANK(INDEX('Policy Characteristics'!D:D,MATCH($C1138,'Policy Characteristics'!$C:$C,0))),"",INDEX('Policy Characteristics'!D:D,MATCH($C1138,'Policy Characteristics'!$C:$C,0)))</f>
        <v>Hydrogen Combustion</v>
      </c>
      <c r="K1138" s="254" t="str">
        <f>IF(ISBLANK(INDEX('Policy Characteristics'!E:E,MATCH($C1138,'Policy Characteristics'!$C:$C,0))),"",INDEX('Policy Characteristics'!E:E,MATCH($C1138,'Policy Characteristics'!$C:$C,0)))</f>
        <v>indst shift to hydrogen</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s="2" customFormat="1" x14ac:dyDescent="0.3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Hydrogen Combustion</v>
      </c>
      <c r="C1139" s="254" t="str">
        <f t="shared" si="45"/>
        <v>Fraction of Eligible Industrial Energy Use Shifted to Hydrogen</v>
      </c>
      <c r="D1139" s="6" t="s">
        <v>3057</v>
      </c>
      <c r="E1139" s="1" t="s">
        <v>3501</v>
      </c>
      <c r="F1139" t="s">
        <v>3021</v>
      </c>
      <c r="G1139" s="45" t="s">
        <v>3508</v>
      </c>
      <c r="H1139" s="43">
        <v>2060</v>
      </c>
      <c r="I1139" s="324" t="s">
        <v>44</v>
      </c>
      <c r="J1139" s="255" t="str">
        <f>IF(ISBLANK(INDEX('Policy Characteristics'!D:D,MATCH($C1139,'Policy Characteristics'!$C:$C,0))),"",INDEX('Policy Characteristics'!D:D,MATCH($C1139,'Policy Characteristics'!$C:$C,0)))</f>
        <v>Hydrogen Combustion</v>
      </c>
      <c r="K1139" s="254" t="str">
        <f>IF(ISBLANK(INDEX('Policy Characteristics'!E:E,MATCH($C1139,'Policy Characteristics'!$C:$C,0))),"",INDEX('Policy Characteristics'!E:E,MATCH($C1139,'Policy Characteristics'!$C:$C,0)))</f>
        <v>indst shift to hydrogen</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s="2" customFormat="1" x14ac:dyDescent="0.3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Hydrogen Combustion</v>
      </c>
      <c r="C1140" s="254" t="str">
        <f t="shared" si="45"/>
        <v>Fraction of Eligible Industrial Energy Use Shifted to Hydrogen</v>
      </c>
      <c r="D1140" s="6" t="s">
        <v>3057</v>
      </c>
      <c r="E1140" s="1" t="s">
        <v>3502</v>
      </c>
      <c r="F1140" t="s">
        <v>3021</v>
      </c>
      <c r="G1140" s="45" t="s">
        <v>3509</v>
      </c>
      <c r="H1140" s="43">
        <v>2061</v>
      </c>
      <c r="I1140" s="324" t="s">
        <v>44</v>
      </c>
      <c r="J1140" s="255" t="str">
        <f>IF(ISBLANK(INDEX('Policy Characteristics'!D:D,MATCH($C1140,'Policy Characteristics'!$C:$C,0))),"",INDEX('Policy Characteristics'!D:D,MATCH($C1140,'Policy Characteristics'!$C:$C,0)))</f>
        <v>Hydrogen Combustion</v>
      </c>
      <c r="K1140" s="254" t="str">
        <f>IF(ISBLANK(INDEX('Policy Characteristics'!E:E,MATCH($C1140,'Policy Characteristics'!$C:$C,0))),"",INDEX('Policy Characteristics'!E:E,MATCH($C1140,'Policy Characteristics'!$C:$C,0)))</f>
        <v>indst shift to hydrogen</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s="2" customFormat="1" x14ac:dyDescent="0.3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Hydrogen Combustion</v>
      </c>
      <c r="C1141" s="254" t="str">
        <f t="shared" si="45"/>
        <v>Fraction of Eligible Industrial Energy Use Shifted to Hydrogen</v>
      </c>
      <c r="D1141" s="6" t="s">
        <v>3057</v>
      </c>
      <c r="E1141" s="1" t="s">
        <v>3503</v>
      </c>
      <c r="F1141" t="s">
        <v>3021</v>
      </c>
      <c r="G1141" s="45" t="s">
        <v>3510</v>
      </c>
      <c r="H1141" s="43">
        <v>2062</v>
      </c>
      <c r="I1141" s="324" t="s">
        <v>44</v>
      </c>
      <c r="J1141" s="255" t="str">
        <f>IF(ISBLANK(INDEX('Policy Characteristics'!D:D,MATCH($C1141,'Policy Characteristics'!$C:$C,0))),"",INDEX('Policy Characteristics'!D:D,MATCH($C1141,'Policy Characteristics'!$C:$C,0)))</f>
        <v>Hydrogen Combustion</v>
      </c>
      <c r="K1141" s="254" t="str">
        <f>IF(ISBLANK(INDEX('Policy Characteristics'!E:E,MATCH($C1141,'Policy Characteristics'!$C:$C,0))),"",INDEX('Policy Characteristics'!E:E,MATCH($C1141,'Policy Characteristics'!$C:$C,0)))</f>
        <v>indst shift to hydrogen</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s="2" customFormat="1" x14ac:dyDescent="0.3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Hydrogen Combustion</v>
      </c>
      <c r="C1142" s="254" t="str">
        <f t="shared" si="45"/>
        <v>Fraction of Eligible Industrial Energy Use Shifted to Hydrogen</v>
      </c>
      <c r="D1142" s="6" t="s">
        <v>3057</v>
      </c>
      <c r="E1142" s="1" t="s">
        <v>3504</v>
      </c>
      <c r="F1142" t="s">
        <v>3021</v>
      </c>
      <c r="G1142" s="45" t="s">
        <v>3511</v>
      </c>
      <c r="H1142" s="43">
        <v>2063</v>
      </c>
      <c r="I1142" s="324" t="s">
        <v>44</v>
      </c>
      <c r="J1142" s="255" t="str">
        <f>IF(ISBLANK(INDEX('Policy Characteristics'!D:D,MATCH($C1142,'Policy Characteristics'!$C:$C,0))),"",INDEX('Policy Characteristics'!D:D,MATCH($C1142,'Policy Characteristics'!$C:$C,0)))</f>
        <v>Hydrogen Combustion</v>
      </c>
      <c r="K1142" s="254" t="str">
        <f>IF(ISBLANK(INDEX('Policy Characteristics'!E:E,MATCH($C1142,'Policy Characteristics'!$C:$C,0))),"",INDEX('Policy Characteristics'!E:E,MATCH($C1142,'Policy Characteristics'!$C:$C,0)))</f>
        <v>indst shift to hydrogen</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s="2" customFormat="1" x14ac:dyDescent="0.3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Hydrogen Combustion</v>
      </c>
      <c r="C1143" s="254" t="str">
        <f t="shared" si="45"/>
        <v>Fraction of Eligible Industrial Energy Use Shifted to Hydrogen</v>
      </c>
      <c r="D1143" s="6" t="s">
        <v>3057</v>
      </c>
      <c r="E1143" s="1" t="s">
        <v>3505</v>
      </c>
      <c r="F1143" t="s">
        <v>3021</v>
      </c>
      <c r="G1143" s="45" t="s">
        <v>3512</v>
      </c>
      <c r="H1143" s="43">
        <v>2064</v>
      </c>
      <c r="I1143" s="324" t="s">
        <v>44</v>
      </c>
      <c r="J1143" s="255" t="str">
        <f>IF(ISBLANK(INDEX('Policy Characteristics'!D:D,MATCH($C1143,'Policy Characteristics'!$C:$C,0))),"",INDEX('Policy Characteristics'!D:D,MATCH($C1143,'Policy Characteristics'!$C:$C,0)))</f>
        <v>Hydrogen Combustion</v>
      </c>
      <c r="K1143" s="254" t="str">
        <f>IF(ISBLANK(INDEX('Policy Characteristics'!E:E,MATCH($C1143,'Policy Characteristics'!$C:$C,0))),"",INDEX('Policy Characteristics'!E:E,MATCH($C1143,'Policy Characteristics'!$C:$C,0)))</f>
        <v>indst shift to hydrogen</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s="2" customFormat="1" x14ac:dyDescent="0.3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Hydrogen Combustion</v>
      </c>
      <c r="C1144" s="254" t="str">
        <f t="shared" si="45"/>
        <v>Fraction of Eligible Industrial Energy Use Shifted to Hydrogen</v>
      </c>
      <c r="D1144" s="6" t="s">
        <v>3057</v>
      </c>
      <c r="E1144" s="1" t="s">
        <v>3648</v>
      </c>
      <c r="F1144" t="s">
        <v>3021</v>
      </c>
      <c r="G1144" s="45" t="s">
        <v>3648</v>
      </c>
      <c r="H1144" s="43">
        <v>2065</v>
      </c>
      <c r="I1144" s="324" t="s">
        <v>44</v>
      </c>
      <c r="J1144" s="255" t="str">
        <f>IF(ISBLANK(INDEX('Policy Characteristics'!D:D,MATCH($C1144,'Policy Characteristics'!$C:$C,0))),"",INDEX('Policy Characteristics'!D:D,MATCH($C1144,'Policy Characteristics'!$C:$C,0)))</f>
        <v>Hydrogen Combustion</v>
      </c>
      <c r="K1144" s="254" t="str">
        <f>IF(ISBLANK(INDEX('Policy Characteristics'!E:E,MATCH($C1144,'Policy Characteristics'!$C:$C,0))),"",INDEX('Policy Characteristics'!E:E,MATCH($C1144,'Policy Characteristics'!$C:$C,0)))</f>
        <v>indst shift to hydrogen</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s="2" customFormat="1" x14ac:dyDescent="0.3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Hydrogen Combustion</v>
      </c>
      <c r="C1145" s="254" t="str">
        <f t="shared" si="45"/>
        <v>Fraction of Eligible Industrial Energy Use Shifted to Hydrogen</v>
      </c>
      <c r="D1145" s="6" t="s">
        <v>3058</v>
      </c>
      <c r="E1145" s="1" t="s">
        <v>3499</v>
      </c>
      <c r="F1145" t="s">
        <v>3022</v>
      </c>
      <c r="G1145" s="45" t="s">
        <v>3506</v>
      </c>
      <c r="H1145" s="43">
        <v>2066</v>
      </c>
      <c r="I1145" s="324" t="s">
        <v>43</v>
      </c>
      <c r="J1145" s="255" t="str">
        <f>IF(ISBLANK(INDEX('Policy Characteristics'!D:D,MATCH($C1145,'Policy Characteristics'!$C:$C,0))),"",INDEX('Policy Characteristics'!D:D,MATCH($C1145,'Policy Characteristics'!$C:$C,0)))</f>
        <v>Hydrogen Combustion</v>
      </c>
      <c r="K1145" s="254" t="str">
        <f>IF(ISBLANK(INDEX('Policy Characteristics'!E:E,MATCH($C1145,'Policy Characteristics'!$C:$C,0))),"",INDEX('Policy Characteristics'!E:E,MATCH($C1145,'Policy Characteristics'!$C:$C,0)))</f>
        <v>indst shift to hydrogen</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s="2" customFormat="1" x14ac:dyDescent="0.3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Hydrogen Combustion</v>
      </c>
      <c r="C1146" s="254" t="str">
        <f t="shared" si="45"/>
        <v>Fraction of Eligible Industrial Energy Use Shifted to Hydrogen</v>
      </c>
      <c r="D1146" s="6" t="s">
        <v>3058</v>
      </c>
      <c r="E1146" s="1" t="s">
        <v>3500</v>
      </c>
      <c r="F1146" t="s">
        <v>3022</v>
      </c>
      <c r="G1146" s="45" t="s">
        <v>3507</v>
      </c>
      <c r="H1146" s="43">
        <v>2067</v>
      </c>
      <c r="I1146" s="324" t="s">
        <v>43</v>
      </c>
      <c r="J1146" s="255" t="str">
        <f>IF(ISBLANK(INDEX('Policy Characteristics'!D:D,MATCH($C1146,'Policy Characteristics'!$C:$C,0))),"",INDEX('Policy Characteristics'!D:D,MATCH($C1146,'Policy Characteristics'!$C:$C,0)))</f>
        <v>Hydrogen Combustion</v>
      </c>
      <c r="K1146" s="254" t="str">
        <f>IF(ISBLANK(INDEX('Policy Characteristics'!E:E,MATCH($C1146,'Policy Characteristics'!$C:$C,0))),"",INDEX('Policy Characteristics'!E:E,MATCH($C1146,'Policy Characteristics'!$C:$C,0)))</f>
        <v>indst shift to hydrogen</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s="2" customFormat="1" x14ac:dyDescent="0.3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Hydrogen Combustion</v>
      </c>
      <c r="C1147" s="254" t="str">
        <f t="shared" si="45"/>
        <v>Fraction of Eligible Industrial Energy Use Shifted to Hydrogen</v>
      </c>
      <c r="D1147" s="6" t="s">
        <v>3058</v>
      </c>
      <c r="E1147" s="1" t="s">
        <v>3501</v>
      </c>
      <c r="F1147" t="s">
        <v>3022</v>
      </c>
      <c r="G1147" s="45" t="s">
        <v>3508</v>
      </c>
      <c r="H1147" s="43">
        <v>2068</v>
      </c>
      <c r="I1147" s="324" t="s">
        <v>43</v>
      </c>
      <c r="J1147" s="255" t="str">
        <f>IF(ISBLANK(INDEX('Policy Characteristics'!D:D,MATCH($C1147,'Policy Characteristics'!$C:$C,0))),"",INDEX('Policy Characteristics'!D:D,MATCH($C1147,'Policy Characteristics'!$C:$C,0)))</f>
        <v>Hydrogen Combustion</v>
      </c>
      <c r="K1147" s="254" t="str">
        <f>IF(ISBLANK(INDEX('Policy Characteristics'!E:E,MATCH($C1147,'Policy Characteristics'!$C:$C,0))),"",INDEX('Policy Characteristics'!E:E,MATCH($C1147,'Policy Characteristics'!$C:$C,0)))</f>
        <v>indst shift to hydrogen</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s="2" customFormat="1" x14ac:dyDescent="0.3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Hydrogen Combustion</v>
      </c>
      <c r="C1148" s="254" t="str">
        <f t="shared" si="45"/>
        <v>Fraction of Eligible Industrial Energy Use Shifted to Hydrogen</v>
      </c>
      <c r="D1148" s="6" t="s">
        <v>3058</v>
      </c>
      <c r="E1148" s="1" t="s">
        <v>3502</v>
      </c>
      <c r="F1148" t="s">
        <v>3022</v>
      </c>
      <c r="G1148" s="45" t="s">
        <v>3509</v>
      </c>
      <c r="H1148" s="43">
        <v>2069</v>
      </c>
      <c r="I1148" s="324" t="s">
        <v>44</v>
      </c>
      <c r="J1148" s="255" t="str">
        <f>IF(ISBLANK(INDEX('Policy Characteristics'!D:D,MATCH($C1148,'Policy Characteristics'!$C:$C,0))),"",INDEX('Policy Characteristics'!D:D,MATCH($C1148,'Policy Characteristics'!$C:$C,0)))</f>
        <v>Hydrogen Combustion</v>
      </c>
      <c r="K1148" s="254" t="str">
        <f>IF(ISBLANK(INDEX('Policy Characteristics'!E:E,MATCH($C1148,'Policy Characteristics'!$C:$C,0))),"",INDEX('Policy Characteristics'!E:E,MATCH($C1148,'Policy Characteristics'!$C:$C,0)))</f>
        <v>indst shift to hydrogen</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s="2" customFormat="1" x14ac:dyDescent="0.3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Hydrogen Combustion</v>
      </c>
      <c r="C1149" s="254" t="str">
        <f t="shared" si="45"/>
        <v>Fraction of Eligible Industrial Energy Use Shifted to Hydrogen</v>
      </c>
      <c r="D1149" s="6" t="s">
        <v>3058</v>
      </c>
      <c r="E1149" s="1" t="s">
        <v>3503</v>
      </c>
      <c r="F1149" t="s">
        <v>3022</v>
      </c>
      <c r="G1149" s="45" t="s">
        <v>3510</v>
      </c>
      <c r="H1149" s="43">
        <v>2070</v>
      </c>
      <c r="I1149" s="324" t="s">
        <v>43</v>
      </c>
      <c r="J1149" s="255" t="str">
        <f>IF(ISBLANK(INDEX('Policy Characteristics'!D:D,MATCH($C1149,'Policy Characteristics'!$C:$C,0))),"",INDEX('Policy Characteristics'!D:D,MATCH($C1149,'Policy Characteristics'!$C:$C,0)))</f>
        <v>Hydrogen Combustion</v>
      </c>
      <c r="K1149" s="254" t="str">
        <f>IF(ISBLANK(INDEX('Policy Characteristics'!E:E,MATCH($C1149,'Policy Characteristics'!$C:$C,0))),"",INDEX('Policy Characteristics'!E:E,MATCH($C1149,'Policy Characteristics'!$C:$C,0)))</f>
        <v>indst shift to hydrogen</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s="2" customFormat="1" x14ac:dyDescent="0.3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Hydrogen Combustion</v>
      </c>
      <c r="C1150" s="254" t="str">
        <f t="shared" si="45"/>
        <v>Fraction of Eligible Industrial Energy Use Shifted to Hydrogen</v>
      </c>
      <c r="D1150" s="6" t="s">
        <v>3058</v>
      </c>
      <c r="E1150" s="1" t="s">
        <v>3504</v>
      </c>
      <c r="F1150" t="s">
        <v>3022</v>
      </c>
      <c r="G1150" s="45" t="s">
        <v>3511</v>
      </c>
      <c r="H1150" s="43">
        <v>2071</v>
      </c>
      <c r="I1150" s="324" t="s">
        <v>43</v>
      </c>
      <c r="J1150" s="255" t="str">
        <f>IF(ISBLANK(INDEX('Policy Characteristics'!D:D,MATCH($C1150,'Policy Characteristics'!$C:$C,0))),"",INDEX('Policy Characteristics'!D:D,MATCH($C1150,'Policy Characteristics'!$C:$C,0)))</f>
        <v>Hydrogen Combustion</v>
      </c>
      <c r="K1150" s="254" t="str">
        <f>IF(ISBLANK(INDEX('Policy Characteristics'!E:E,MATCH($C1150,'Policy Characteristics'!$C:$C,0))),"",INDEX('Policy Characteristics'!E:E,MATCH($C1150,'Policy Characteristics'!$C:$C,0)))</f>
        <v>indst shift to hydrogen</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s="2" customFormat="1" x14ac:dyDescent="0.3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Hydrogen Combustion</v>
      </c>
      <c r="C1151" s="254" t="str">
        <f t="shared" si="45"/>
        <v>Fraction of Eligible Industrial Energy Use Shifted to Hydrogen</v>
      </c>
      <c r="D1151" s="6" t="s">
        <v>3058</v>
      </c>
      <c r="E1151" s="1" t="s">
        <v>3505</v>
      </c>
      <c r="F1151" t="s">
        <v>3022</v>
      </c>
      <c r="G1151" s="45" t="s">
        <v>3512</v>
      </c>
      <c r="H1151" s="43">
        <v>2072</v>
      </c>
      <c r="I1151" s="324" t="s">
        <v>44</v>
      </c>
      <c r="J1151" s="255" t="str">
        <f>IF(ISBLANK(INDEX('Policy Characteristics'!D:D,MATCH($C1151,'Policy Characteristics'!$C:$C,0))),"",INDEX('Policy Characteristics'!D:D,MATCH($C1151,'Policy Characteristics'!$C:$C,0)))</f>
        <v>Hydrogen Combustion</v>
      </c>
      <c r="K1151" s="254" t="str">
        <f>IF(ISBLANK(INDEX('Policy Characteristics'!E:E,MATCH($C1151,'Policy Characteristics'!$C:$C,0))),"",INDEX('Policy Characteristics'!E:E,MATCH($C1151,'Policy Characteristics'!$C:$C,0)))</f>
        <v>indst shift to hydrogen</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s="2" customFormat="1" x14ac:dyDescent="0.3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Hydrogen Combustion</v>
      </c>
      <c r="C1152" s="254" t="str">
        <f t="shared" si="45"/>
        <v>Fraction of Eligible Industrial Energy Use Shifted to Hydrogen</v>
      </c>
      <c r="D1152" s="6" t="s">
        <v>3058</v>
      </c>
      <c r="E1152" s="1" t="s">
        <v>3648</v>
      </c>
      <c r="F1152" t="s">
        <v>3022</v>
      </c>
      <c r="G1152" s="45" t="s">
        <v>3648</v>
      </c>
      <c r="H1152" s="43">
        <v>2073</v>
      </c>
      <c r="I1152" s="324" t="s">
        <v>43</v>
      </c>
      <c r="J1152" s="255" t="str">
        <f>IF(ISBLANK(INDEX('Policy Characteristics'!D:D,MATCH($C1152,'Policy Characteristics'!$C:$C,0))),"",INDEX('Policy Characteristics'!D:D,MATCH($C1152,'Policy Characteristics'!$C:$C,0)))</f>
        <v>Hydrogen Combustion</v>
      </c>
      <c r="K1152" s="254" t="str">
        <f>IF(ISBLANK(INDEX('Policy Characteristics'!E:E,MATCH($C1152,'Policy Characteristics'!$C:$C,0))),"",INDEX('Policy Characteristics'!E:E,MATCH($C1152,'Policy Characteristics'!$C:$C,0)))</f>
        <v>indst shift to hydrogen</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s="2" customFormat="1" x14ac:dyDescent="0.3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Hydrogen Combustion</v>
      </c>
      <c r="C1153" s="254" t="str">
        <f t="shared" si="45"/>
        <v>Fraction of Eligible Industrial Energy Use Shifted to Hydrogen</v>
      </c>
      <c r="D1153" s="6" t="s">
        <v>3059</v>
      </c>
      <c r="E1153" s="1" t="s">
        <v>3499</v>
      </c>
      <c r="F1153" t="s">
        <v>3023</v>
      </c>
      <c r="G1153" s="45" t="s">
        <v>3506</v>
      </c>
      <c r="H1153" s="43">
        <v>2074</v>
      </c>
      <c r="I1153" s="324" t="s">
        <v>43</v>
      </c>
      <c r="J1153" s="255" t="str">
        <f>IF(ISBLANK(INDEX('Policy Characteristics'!D:D,MATCH($C1153,'Policy Characteristics'!$C:$C,0))),"",INDEX('Policy Characteristics'!D:D,MATCH($C1153,'Policy Characteristics'!$C:$C,0)))</f>
        <v>Hydrogen Combustion</v>
      </c>
      <c r="K1153" s="254" t="str">
        <f>IF(ISBLANK(INDEX('Policy Characteristics'!E:E,MATCH($C1153,'Policy Characteristics'!$C:$C,0))),"",INDEX('Policy Characteristics'!E:E,MATCH($C1153,'Policy Characteristics'!$C:$C,0)))</f>
        <v>indst shift to hydrogen</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s="2" customFormat="1" x14ac:dyDescent="0.3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Hydrogen Combustion</v>
      </c>
      <c r="C1154" s="254" t="str">
        <f t="shared" si="45"/>
        <v>Fraction of Eligible Industrial Energy Use Shifted to Hydrogen</v>
      </c>
      <c r="D1154" s="6" t="s">
        <v>3059</v>
      </c>
      <c r="E1154" s="1" t="s">
        <v>3500</v>
      </c>
      <c r="F1154" t="s">
        <v>3023</v>
      </c>
      <c r="G1154" s="45" t="s">
        <v>3507</v>
      </c>
      <c r="H1154" s="43">
        <v>2075</v>
      </c>
      <c r="I1154" s="324" t="s">
        <v>43</v>
      </c>
      <c r="J1154" s="255" t="str">
        <f>IF(ISBLANK(INDEX('Policy Characteristics'!D:D,MATCH($C1154,'Policy Characteristics'!$C:$C,0))),"",INDEX('Policy Characteristics'!D:D,MATCH($C1154,'Policy Characteristics'!$C:$C,0)))</f>
        <v>Hydrogen Combustion</v>
      </c>
      <c r="K1154" s="254" t="str">
        <f>IF(ISBLANK(INDEX('Policy Characteristics'!E:E,MATCH($C1154,'Policy Characteristics'!$C:$C,0))),"",INDEX('Policy Characteristics'!E:E,MATCH($C1154,'Policy Characteristics'!$C:$C,0)))</f>
        <v>indst shift to hydrogen</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s="2" customFormat="1" x14ac:dyDescent="0.3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Hydrogen Combustion</v>
      </c>
      <c r="C1155" s="254" t="str">
        <f t="shared" si="45"/>
        <v>Fraction of Eligible Industrial Energy Use Shifted to Hydrogen</v>
      </c>
      <c r="D1155" s="6" t="s">
        <v>3059</v>
      </c>
      <c r="E1155" s="1" t="s">
        <v>3501</v>
      </c>
      <c r="F1155" t="s">
        <v>3023</v>
      </c>
      <c r="G1155" s="45" t="s">
        <v>3508</v>
      </c>
      <c r="H1155" s="43">
        <v>2076</v>
      </c>
      <c r="I1155" s="324" t="s">
        <v>43</v>
      </c>
      <c r="J1155" s="255" t="str">
        <f>IF(ISBLANK(INDEX('Policy Characteristics'!D:D,MATCH($C1155,'Policy Characteristics'!$C:$C,0))),"",INDEX('Policy Characteristics'!D:D,MATCH($C1155,'Policy Characteristics'!$C:$C,0)))</f>
        <v>Hydrogen Combustion</v>
      </c>
      <c r="K1155" s="254" t="str">
        <f>IF(ISBLANK(INDEX('Policy Characteristics'!E:E,MATCH($C1155,'Policy Characteristics'!$C:$C,0))),"",INDEX('Policy Characteristics'!E:E,MATCH($C1155,'Policy Characteristics'!$C:$C,0)))</f>
        <v>indst shift to hydrogen</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s="2" customFormat="1" x14ac:dyDescent="0.3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Hydrogen Combustion</v>
      </c>
      <c r="C1156" s="254" t="str">
        <f t="shared" si="45"/>
        <v>Fraction of Eligible Industrial Energy Use Shifted to Hydrogen</v>
      </c>
      <c r="D1156" s="6" t="s">
        <v>3059</v>
      </c>
      <c r="E1156" s="1" t="s">
        <v>3502</v>
      </c>
      <c r="F1156" t="s">
        <v>3023</v>
      </c>
      <c r="G1156" s="45" t="s">
        <v>3509</v>
      </c>
      <c r="H1156" s="43">
        <v>2077</v>
      </c>
      <c r="I1156" s="324" t="s">
        <v>44</v>
      </c>
      <c r="J1156" s="255" t="str">
        <f>IF(ISBLANK(INDEX('Policy Characteristics'!D:D,MATCH($C1156,'Policy Characteristics'!$C:$C,0))),"",INDEX('Policy Characteristics'!D:D,MATCH($C1156,'Policy Characteristics'!$C:$C,0)))</f>
        <v>Hydrogen Combustion</v>
      </c>
      <c r="K1156" s="254" t="str">
        <f>IF(ISBLANK(INDEX('Policy Characteristics'!E:E,MATCH($C1156,'Policy Characteristics'!$C:$C,0))),"",INDEX('Policy Characteristics'!E:E,MATCH($C1156,'Policy Characteristics'!$C:$C,0)))</f>
        <v>indst shift to hydrogen</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s="2" customFormat="1" x14ac:dyDescent="0.3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Hydrogen Combustion</v>
      </c>
      <c r="C1157" s="254" t="str">
        <f t="shared" si="45"/>
        <v>Fraction of Eligible Industrial Energy Use Shifted to Hydrogen</v>
      </c>
      <c r="D1157" s="6" t="s">
        <v>3059</v>
      </c>
      <c r="E1157" s="1" t="s">
        <v>3503</v>
      </c>
      <c r="F1157" t="s">
        <v>3023</v>
      </c>
      <c r="G1157" s="45" t="s">
        <v>3510</v>
      </c>
      <c r="H1157" s="43">
        <v>2078</v>
      </c>
      <c r="I1157" s="324" t="s">
        <v>44</v>
      </c>
      <c r="J1157" s="255" t="str">
        <f>IF(ISBLANK(INDEX('Policy Characteristics'!D:D,MATCH($C1157,'Policy Characteristics'!$C:$C,0))),"",INDEX('Policy Characteristics'!D:D,MATCH($C1157,'Policy Characteristics'!$C:$C,0)))</f>
        <v>Hydrogen Combustion</v>
      </c>
      <c r="K1157" s="254" t="str">
        <f>IF(ISBLANK(INDEX('Policy Characteristics'!E:E,MATCH($C1157,'Policy Characteristics'!$C:$C,0))),"",INDEX('Policy Characteristics'!E:E,MATCH($C1157,'Policy Characteristics'!$C:$C,0)))</f>
        <v>indst shift to hydrogen</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s="2" customFormat="1" x14ac:dyDescent="0.3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Hydrogen Combustion</v>
      </c>
      <c r="C1158" s="254" t="str">
        <f t="shared" si="45"/>
        <v>Fraction of Eligible Industrial Energy Use Shifted to Hydrogen</v>
      </c>
      <c r="D1158" s="6" t="s">
        <v>3059</v>
      </c>
      <c r="E1158" s="1" t="s">
        <v>3504</v>
      </c>
      <c r="F1158" t="s">
        <v>3023</v>
      </c>
      <c r="G1158" s="45" t="s">
        <v>3511</v>
      </c>
      <c r="H1158" s="43">
        <v>2079</v>
      </c>
      <c r="I1158" s="324" t="s">
        <v>43</v>
      </c>
      <c r="J1158" s="255" t="str">
        <f>IF(ISBLANK(INDEX('Policy Characteristics'!D:D,MATCH($C1158,'Policy Characteristics'!$C:$C,0))),"",INDEX('Policy Characteristics'!D:D,MATCH($C1158,'Policy Characteristics'!$C:$C,0)))</f>
        <v>Hydrogen Combustion</v>
      </c>
      <c r="K1158" s="254" t="str">
        <f>IF(ISBLANK(INDEX('Policy Characteristics'!E:E,MATCH($C1158,'Policy Characteristics'!$C:$C,0))),"",INDEX('Policy Characteristics'!E:E,MATCH($C1158,'Policy Characteristics'!$C:$C,0)))</f>
        <v>indst shift to hydrogen</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s="2" customFormat="1" x14ac:dyDescent="0.3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Hydrogen Combustion</v>
      </c>
      <c r="C1159" s="254" t="str">
        <f t="shared" si="45"/>
        <v>Fraction of Eligible Industrial Energy Use Shifted to Hydrogen</v>
      </c>
      <c r="D1159" s="6" t="s">
        <v>3059</v>
      </c>
      <c r="E1159" s="1" t="s">
        <v>3505</v>
      </c>
      <c r="F1159" t="s">
        <v>3023</v>
      </c>
      <c r="G1159" s="45" t="s">
        <v>3512</v>
      </c>
      <c r="H1159" s="43">
        <v>2080</v>
      </c>
      <c r="I1159" s="324" t="s">
        <v>44</v>
      </c>
      <c r="J1159" s="255" t="str">
        <f>IF(ISBLANK(INDEX('Policy Characteristics'!D:D,MATCH($C1159,'Policy Characteristics'!$C:$C,0))),"",INDEX('Policy Characteristics'!D:D,MATCH($C1159,'Policy Characteristics'!$C:$C,0)))</f>
        <v>Hydrogen Combustion</v>
      </c>
      <c r="K1159" s="254" t="str">
        <f>IF(ISBLANK(INDEX('Policy Characteristics'!E:E,MATCH($C1159,'Policy Characteristics'!$C:$C,0))),"",INDEX('Policy Characteristics'!E:E,MATCH($C1159,'Policy Characteristics'!$C:$C,0)))</f>
        <v>indst shift to hydrogen</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s="2" customFormat="1" x14ac:dyDescent="0.3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Hydrogen Combustion</v>
      </c>
      <c r="C1160" s="254" t="str">
        <f t="shared" si="45"/>
        <v>Fraction of Eligible Industrial Energy Use Shifted to Hydrogen</v>
      </c>
      <c r="D1160" s="6" t="s">
        <v>3059</v>
      </c>
      <c r="E1160" s="1" t="s">
        <v>3648</v>
      </c>
      <c r="F1160" t="s">
        <v>3023</v>
      </c>
      <c r="G1160" s="45" t="s">
        <v>3648</v>
      </c>
      <c r="H1160" s="43">
        <v>2081</v>
      </c>
      <c r="I1160" s="324" t="s">
        <v>44</v>
      </c>
      <c r="J1160" s="255" t="str">
        <f>IF(ISBLANK(INDEX('Policy Characteristics'!D:D,MATCH($C1160,'Policy Characteristics'!$C:$C,0))),"",INDEX('Policy Characteristics'!D:D,MATCH($C1160,'Policy Characteristics'!$C:$C,0)))</f>
        <v>Hydrogen Combustion</v>
      </c>
      <c r="K1160" s="254" t="str">
        <f>IF(ISBLANK(INDEX('Policy Characteristics'!E:E,MATCH($C1160,'Policy Characteristics'!$C:$C,0))),"",INDEX('Policy Characteristics'!E:E,MATCH($C1160,'Policy Characteristics'!$C:$C,0)))</f>
        <v>indst shift to hydrogen</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s="2" customFormat="1" x14ac:dyDescent="0.3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Hydrogen Combustion</v>
      </c>
      <c r="C1161" s="254" t="str">
        <f t="shared" si="45"/>
        <v>Fraction of Eligible Industrial Energy Use Shifted to Hydrogen</v>
      </c>
      <c r="D1161" s="6" t="s">
        <v>3060</v>
      </c>
      <c r="E1161" s="1" t="s">
        <v>3499</v>
      </c>
      <c r="F1161" t="s">
        <v>3024</v>
      </c>
      <c r="G1161" s="45" t="s">
        <v>3506</v>
      </c>
      <c r="H1161" s="43">
        <v>2082</v>
      </c>
      <c r="I1161" s="324" t="s">
        <v>43</v>
      </c>
      <c r="J1161" s="255" t="str">
        <f>IF(ISBLANK(INDEX('Policy Characteristics'!D:D,MATCH($C1161,'Policy Characteristics'!$C:$C,0))),"",INDEX('Policy Characteristics'!D:D,MATCH($C1161,'Policy Characteristics'!$C:$C,0)))</f>
        <v>Hydrogen Combustion</v>
      </c>
      <c r="K1161" s="254" t="str">
        <f>IF(ISBLANK(INDEX('Policy Characteristics'!E:E,MATCH($C1161,'Policy Characteristics'!$C:$C,0))),"",INDEX('Policy Characteristics'!E:E,MATCH($C1161,'Policy Characteristics'!$C:$C,0)))</f>
        <v>indst shift to hydrogen</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s="2" customFormat="1" x14ac:dyDescent="0.3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Hydrogen Combustion</v>
      </c>
      <c r="C1162" s="254" t="str">
        <f t="shared" si="45"/>
        <v>Fraction of Eligible Industrial Energy Use Shifted to Hydrogen</v>
      </c>
      <c r="D1162" s="6" t="s">
        <v>3060</v>
      </c>
      <c r="E1162" s="1" t="s">
        <v>3500</v>
      </c>
      <c r="F1162" t="s">
        <v>3024</v>
      </c>
      <c r="G1162" s="45" t="s">
        <v>3507</v>
      </c>
      <c r="H1162" s="43">
        <v>2083</v>
      </c>
      <c r="I1162" s="324" t="s">
        <v>43</v>
      </c>
      <c r="J1162" s="255" t="str">
        <f>IF(ISBLANK(INDEX('Policy Characteristics'!D:D,MATCH($C1162,'Policy Characteristics'!$C:$C,0))),"",INDEX('Policy Characteristics'!D:D,MATCH($C1162,'Policy Characteristics'!$C:$C,0)))</f>
        <v>Hydrogen Combustion</v>
      </c>
      <c r="K1162" s="254" t="str">
        <f>IF(ISBLANK(INDEX('Policy Characteristics'!E:E,MATCH($C1162,'Policy Characteristics'!$C:$C,0))),"",INDEX('Policy Characteristics'!E:E,MATCH($C1162,'Policy Characteristics'!$C:$C,0)))</f>
        <v>indst shift to hydrogen</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s="2" customFormat="1" x14ac:dyDescent="0.3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Hydrogen Combustion</v>
      </c>
      <c r="C1163" s="254" t="str">
        <f t="shared" si="45"/>
        <v>Fraction of Eligible Industrial Energy Use Shifted to Hydrogen</v>
      </c>
      <c r="D1163" s="6" t="s">
        <v>3060</v>
      </c>
      <c r="E1163" s="1" t="s">
        <v>3501</v>
      </c>
      <c r="F1163" t="s">
        <v>3024</v>
      </c>
      <c r="G1163" s="45" t="s">
        <v>3508</v>
      </c>
      <c r="H1163" s="43">
        <v>2084</v>
      </c>
      <c r="I1163" s="324" t="s">
        <v>43</v>
      </c>
      <c r="J1163" s="255" t="str">
        <f>IF(ISBLANK(INDEX('Policy Characteristics'!D:D,MATCH($C1163,'Policy Characteristics'!$C:$C,0))),"",INDEX('Policy Characteristics'!D:D,MATCH($C1163,'Policy Characteristics'!$C:$C,0)))</f>
        <v>Hydrogen Combustion</v>
      </c>
      <c r="K1163" s="254" t="str">
        <f>IF(ISBLANK(INDEX('Policy Characteristics'!E:E,MATCH($C1163,'Policy Characteristics'!$C:$C,0))),"",INDEX('Policy Characteristics'!E:E,MATCH($C1163,'Policy Characteristics'!$C:$C,0)))</f>
        <v>indst shift to hydrogen</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s="2" customFormat="1" x14ac:dyDescent="0.3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Hydrogen Combustion</v>
      </c>
      <c r="C1164" s="254" t="str">
        <f t="shared" si="45"/>
        <v>Fraction of Eligible Industrial Energy Use Shifted to Hydrogen</v>
      </c>
      <c r="D1164" s="6" t="s">
        <v>3060</v>
      </c>
      <c r="E1164" s="1" t="s">
        <v>3502</v>
      </c>
      <c r="F1164" t="s">
        <v>3024</v>
      </c>
      <c r="G1164" s="45" t="s">
        <v>3509</v>
      </c>
      <c r="H1164" s="43">
        <v>2085</v>
      </c>
      <c r="I1164" s="324" t="s">
        <v>44</v>
      </c>
      <c r="J1164" s="255" t="str">
        <f>IF(ISBLANK(INDEX('Policy Characteristics'!D:D,MATCH($C1164,'Policy Characteristics'!$C:$C,0))),"",INDEX('Policy Characteristics'!D:D,MATCH($C1164,'Policy Characteristics'!$C:$C,0)))</f>
        <v>Hydrogen Combustion</v>
      </c>
      <c r="K1164" s="254" t="str">
        <f>IF(ISBLANK(INDEX('Policy Characteristics'!E:E,MATCH($C1164,'Policy Characteristics'!$C:$C,0))),"",INDEX('Policy Characteristics'!E:E,MATCH($C1164,'Policy Characteristics'!$C:$C,0)))</f>
        <v>indst shift to hydrogen</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s="2" customFormat="1" x14ac:dyDescent="0.3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Hydrogen Combustion</v>
      </c>
      <c r="C1165" s="254" t="str">
        <f t="shared" si="45"/>
        <v>Fraction of Eligible Industrial Energy Use Shifted to Hydrogen</v>
      </c>
      <c r="D1165" s="6" t="s">
        <v>3060</v>
      </c>
      <c r="E1165" s="1" t="s">
        <v>3503</v>
      </c>
      <c r="F1165" t="s">
        <v>3024</v>
      </c>
      <c r="G1165" s="45" t="s">
        <v>3510</v>
      </c>
      <c r="H1165" s="43">
        <v>2086</v>
      </c>
      <c r="I1165" s="324" t="s">
        <v>44</v>
      </c>
      <c r="J1165" s="255" t="str">
        <f>IF(ISBLANK(INDEX('Policy Characteristics'!D:D,MATCH($C1165,'Policy Characteristics'!$C:$C,0))),"",INDEX('Policy Characteristics'!D:D,MATCH($C1165,'Policy Characteristics'!$C:$C,0)))</f>
        <v>Hydrogen Combustion</v>
      </c>
      <c r="K1165" s="254" t="str">
        <f>IF(ISBLANK(INDEX('Policy Characteristics'!E:E,MATCH($C1165,'Policy Characteristics'!$C:$C,0))),"",INDEX('Policy Characteristics'!E:E,MATCH($C1165,'Policy Characteristics'!$C:$C,0)))</f>
        <v>indst shift to hydrogen</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s="2" customFormat="1" x14ac:dyDescent="0.3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Hydrogen Combustion</v>
      </c>
      <c r="C1166" s="254" t="str">
        <f t="shared" si="45"/>
        <v>Fraction of Eligible Industrial Energy Use Shifted to Hydrogen</v>
      </c>
      <c r="D1166" s="6" t="s">
        <v>3060</v>
      </c>
      <c r="E1166" s="1" t="s">
        <v>3504</v>
      </c>
      <c r="F1166" t="s">
        <v>3024</v>
      </c>
      <c r="G1166" s="45" t="s">
        <v>3511</v>
      </c>
      <c r="H1166" s="43">
        <v>2087</v>
      </c>
      <c r="I1166" s="324" t="s">
        <v>43</v>
      </c>
      <c r="J1166" s="255" t="str">
        <f>IF(ISBLANK(INDEX('Policy Characteristics'!D:D,MATCH($C1166,'Policy Characteristics'!$C:$C,0))),"",INDEX('Policy Characteristics'!D:D,MATCH($C1166,'Policy Characteristics'!$C:$C,0)))</f>
        <v>Hydrogen Combustion</v>
      </c>
      <c r="K1166" s="254" t="str">
        <f>IF(ISBLANK(INDEX('Policy Characteristics'!E:E,MATCH($C1166,'Policy Characteristics'!$C:$C,0))),"",INDEX('Policy Characteristics'!E:E,MATCH($C1166,'Policy Characteristics'!$C:$C,0)))</f>
        <v>indst shift to hydrogen</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s="2" customFormat="1" x14ac:dyDescent="0.3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Hydrogen Combustion</v>
      </c>
      <c r="C1167" s="254" t="str">
        <f t="shared" si="45"/>
        <v>Fraction of Eligible Industrial Energy Use Shifted to Hydrogen</v>
      </c>
      <c r="D1167" s="6" t="s">
        <v>3060</v>
      </c>
      <c r="E1167" s="1" t="s">
        <v>3505</v>
      </c>
      <c r="F1167" t="s">
        <v>3024</v>
      </c>
      <c r="G1167" s="45" t="s">
        <v>3512</v>
      </c>
      <c r="H1167" s="43">
        <v>2088</v>
      </c>
      <c r="I1167" s="324" t="s">
        <v>44</v>
      </c>
      <c r="J1167" s="255" t="str">
        <f>IF(ISBLANK(INDEX('Policy Characteristics'!D:D,MATCH($C1167,'Policy Characteristics'!$C:$C,0))),"",INDEX('Policy Characteristics'!D:D,MATCH($C1167,'Policy Characteristics'!$C:$C,0)))</f>
        <v>Hydrogen Combustion</v>
      </c>
      <c r="K1167" s="254" t="str">
        <f>IF(ISBLANK(INDEX('Policy Characteristics'!E:E,MATCH($C1167,'Policy Characteristics'!$C:$C,0))),"",INDEX('Policy Characteristics'!E:E,MATCH($C1167,'Policy Characteristics'!$C:$C,0)))</f>
        <v>indst shift to hydrogen</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s="2" customFormat="1" x14ac:dyDescent="0.3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Hydrogen Combustion</v>
      </c>
      <c r="C1168" s="254" t="str">
        <f t="shared" si="45"/>
        <v>Fraction of Eligible Industrial Energy Use Shifted to Hydrogen</v>
      </c>
      <c r="D1168" s="6" t="s">
        <v>3060</v>
      </c>
      <c r="E1168" s="1" t="s">
        <v>3648</v>
      </c>
      <c r="F1168" t="s">
        <v>3024</v>
      </c>
      <c r="G1168" s="45" t="s">
        <v>3648</v>
      </c>
      <c r="H1168" s="43">
        <v>2089</v>
      </c>
      <c r="I1168" s="324" t="s">
        <v>43</v>
      </c>
      <c r="J1168" s="255" t="str">
        <f>IF(ISBLANK(INDEX('Policy Characteristics'!D:D,MATCH($C1168,'Policy Characteristics'!$C:$C,0))),"",INDEX('Policy Characteristics'!D:D,MATCH($C1168,'Policy Characteristics'!$C:$C,0)))</f>
        <v>Hydrogen Combustion</v>
      </c>
      <c r="K1168" s="254" t="str">
        <f>IF(ISBLANK(INDEX('Policy Characteristics'!E:E,MATCH($C1168,'Policy Characteristics'!$C:$C,0))),"",INDEX('Policy Characteristics'!E:E,MATCH($C1168,'Policy Characteristics'!$C:$C,0)))</f>
        <v>indst shift to hydrogen</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s="2" customFormat="1" x14ac:dyDescent="0.3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Hydrogen Combustion</v>
      </c>
      <c r="C1169" s="254" t="str">
        <f t="shared" si="45"/>
        <v>Fraction of Eligible Industrial Energy Use Shifted to Hydrogen</v>
      </c>
      <c r="D1169" s="6" t="s">
        <v>3061</v>
      </c>
      <c r="E1169" s="1" t="s">
        <v>3499</v>
      </c>
      <c r="F1169" t="s">
        <v>3025</v>
      </c>
      <c r="G1169" s="45" t="s">
        <v>3506</v>
      </c>
      <c r="H1169" s="43">
        <v>2090</v>
      </c>
      <c r="I1169" s="324" t="s">
        <v>43</v>
      </c>
      <c r="J1169" s="255" t="str">
        <f>IF(ISBLANK(INDEX('Policy Characteristics'!D:D,MATCH($C1169,'Policy Characteristics'!$C:$C,0))),"",INDEX('Policy Characteristics'!D:D,MATCH($C1169,'Policy Characteristics'!$C:$C,0)))</f>
        <v>Hydrogen Combustion</v>
      </c>
      <c r="K1169" s="254" t="str">
        <f>IF(ISBLANK(INDEX('Policy Characteristics'!E:E,MATCH($C1169,'Policy Characteristics'!$C:$C,0))),"",INDEX('Policy Characteristics'!E:E,MATCH($C1169,'Policy Characteristics'!$C:$C,0)))</f>
        <v>indst shift to hydrogen</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fuel shifted</v>
      </c>
      <c r="P1169" s="254"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54" t="str">
        <f>IF(ISBLANK(INDEX('Policy Characteristics'!K:K,MATCH($C1169,'Policy Characteristics'!$C:$C,0))),"",INDEX('Policy Characteristics'!K:K,MATCH($C1169,'Policy Characteristics'!$C:$C,0)))</f>
        <v>industry-ag-main.html#fuel-switching</v>
      </c>
      <c r="R1169" s="254" t="str">
        <f>IF(ISBLANK(INDEX('Policy Characteristics'!L:L,MATCH($C1169,'Policy Characteristics'!$C:$C,0))),"",INDEX('Policy Characteristics'!L:L,MATCH($C1169,'Policy Characteristics'!$C:$C,0)))</f>
        <v>industry-elec-and-hydrogen.html</v>
      </c>
    </row>
    <row r="1170" spans="1:18" s="2" customFormat="1" x14ac:dyDescent="0.3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Hydrogen Combustion</v>
      </c>
      <c r="C1170" s="254" t="str">
        <f t="shared" si="45"/>
        <v>Fraction of Eligible Industrial Energy Use Shifted to Hydrogen</v>
      </c>
      <c r="D1170" s="6" t="s">
        <v>3061</v>
      </c>
      <c r="E1170" s="1" t="s">
        <v>3500</v>
      </c>
      <c r="F1170" t="s">
        <v>3025</v>
      </c>
      <c r="G1170" s="45" t="s">
        <v>3507</v>
      </c>
      <c r="H1170" s="43">
        <v>2091</v>
      </c>
      <c r="I1170" s="324" t="s">
        <v>43</v>
      </c>
      <c r="J1170" s="255" t="str">
        <f>IF(ISBLANK(INDEX('Policy Characteristics'!D:D,MATCH($C1170,'Policy Characteristics'!$C:$C,0))),"",INDEX('Policy Characteristics'!D:D,MATCH($C1170,'Policy Characteristics'!$C:$C,0)))</f>
        <v>Hydrogen Combustion</v>
      </c>
      <c r="K1170" s="254" t="str">
        <f>IF(ISBLANK(INDEX('Policy Characteristics'!E:E,MATCH($C1170,'Policy Characteristics'!$C:$C,0))),"",INDEX('Policy Characteristics'!E:E,MATCH($C1170,'Policy Characteristics'!$C:$C,0)))</f>
        <v>indst shift to hydrogen</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fuel shifted</v>
      </c>
      <c r="P1170" s="254"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54" t="str">
        <f>IF(ISBLANK(INDEX('Policy Characteristics'!K:K,MATCH($C1170,'Policy Characteristics'!$C:$C,0))),"",INDEX('Policy Characteristics'!K:K,MATCH($C1170,'Policy Characteristics'!$C:$C,0)))</f>
        <v>industry-ag-main.html#fuel-switching</v>
      </c>
      <c r="R1170" s="254" t="str">
        <f>IF(ISBLANK(INDEX('Policy Characteristics'!L:L,MATCH($C1170,'Policy Characteristics'!$C:$C,0))),"",INDEX('Policy Characteristics'!L:L,MATCH($C1170,'Policy Characteristics'!$C:$C,0)))</f>
        <v>industry-elec-and-hydrogen.html</v>
      </c>
    </row>
    <row r="1171" spans="1:18" s="2" customFormat="1" x14ac:dyDescent="0.3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Hydrogen Combustion</v>
      </c>
      <c r="C1171" s="254" t="str">
        <f t="shared" si="45"/>
        <v>Fraction of Eligible Industrial Energy Use Shifted to Hydrogen</v>
      </c>
      <c r="D1171" s="6" t="s">
        <v>3061</v>
      </c>
      <c r="E1171" s="1" t="s">
        <v>3501</v>
      </c>
      <c r="F1171" t="s">
        <v>3025</v>
      </c>
      <c r="G1171" s="45" t="s">
        <v>3508</v>
      </c>
      <c r="H1171" s="43">
        <v>2092</v>
      </c>
      <c r="I1171" s="324" t="s">
        <v>43</v>
      </c>
      <c r="J1171" s="255" t="str">
        <f>IF(ISBLANK(INDEX('Policy Characteristics'!D:D,MATCH($C1171,'Policy Characteristics'!$C:$C,0))),"",INDEX('Policy Characteristics'!D:D,MATCH($C1171,'Policy Characteristics'!$C:$C,0)))</f>
        <v>Hydrogen Combustion</v>
      </c>
      <c r="K1171" s="254" t="str">
        <f>IF(ISBLANK(INDEX('Policy Characteristics'!E:E,MATCH($C1171,'Policy Characteristics'!$C:$C,0))),"",INDEX('Policy Characteristics'!E:E,MATCH($C1171,'Policy Characteristics'!$C:$C,0)))</f>
        <v>indst shift to hydrogen</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fuel shifted</v>
      </c>
      <c r="P1171" s="254"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54" t="str">
        <f>IF(ISBLANK(INDEX('Policy Characteristics'!K:K,MATCH($C1171,'Policy Characteristics'!$C:$C,0))),"",INDEX('Policy Characteristics'!K:K,MATCH($C1171,'Policy Characteristics'!$C:$C,0)))</f>
        <v>industry-ag-main.html#fuel-switching</v>
      </c>
      <c r="R1171" s="254" t="str">
        <f>IF(ISBLANK(INDEX('Policy Characteristics'!L:L,MATCH($C1171,'Policy Characteristics'!$C:$C,0))),"",INDEX('Policy Characteristics'!L:L,MATCH($C1171,'Policy Characteristics'!$C:$C,0)))</f>
        <v>industry-elec-and-hydrogen.html</v>
      </c>
    </row>
    <row r="1172" spans="1:18" s="2" customFormat="1" x14ac:dyDescent="0.3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Hydrogen Combustion</v>
      </c>
      <c r="C1172" s="254" t="str">
        <f t="shared" si="45"/>
        <v>Fraction of Eligible Industrial Energy Use Shifted to Hydrogen</v>
      </c>
      <c r="D1172" s="6" t="s">
        <v>3061</v>
      </c>
      <c r="E1172" s="1" t="s">
        <v>3502</v>
      </c>
      <c r="F1172" t="s">
        <v>3025</v>
      </c>
      <c r="G1172" s="45" t="s">
        <v>3509</v>
      </c>
      <c r="H1172" s="43">
        <v>2093</v>
      </c>
      <c r="I1172" s="324" t="s">
        <v>43</v>
      </c>
      <c r="J1172" s="255" t="str">
        <f>IF(ISBLANK(INDEX('Policy Characteristics'!D:D,MATCH($C1172,'Policy Characteristics'!$C:$C,0))),"",INDEX('Policy Characteristics'!D:D,MATCH($C1172,'Policy Characteristics'!$C:$C,0)))</f>
        <v>Hydrogen Combustion</v>
      </c>
      <c r="K1172" s="254" t="str">
        <f>IF(ISBLANK(INDEX('Policy Characteristics'!E:E,MATCH($C1172,'Policy Characteristics'!$C:$C,0))),"",INDEX('Policy Characteristics'!E:E,MATCH($C1172,'Policy Characteristics'!$C:$C,0)))</f>
        <v>indst shift to hydrogen</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fuel shifted</v>
      </c>
      <c r="P1172" s="254"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54" t="str">
        <f>IF(ISBLANK(INDEX('Policy Characteristics'!K:K,MATCH($C1172,'Policy Characteristics'!$C:$C,0))),"",INDEX('Policy Characteristics'!K:K,MATCH($C1172,'Policy Characteristics'!$C:$C,0)))</f>
        <v>industry-ag-main.html#fuel-switching</v>
      </c>
      <c r="R1172" s="254" t="str">
        <f>IF(ISBLANK(INDEX('Policy Characteristics'!L:L,MATCH($C1172,'Policy Characteristics'!$C:$C,0))),"",INDEX('Policy Characteristics'!L:L,MATCH($C1172,'Policy Characteristics'!$C:$C,0)))</f>
        <v>industry-elec-and-hydrogen.html</v>
      </c>
    </row>
    <row r="1173" spans="1:18" s="2" customFormat="1" x14ac:dyDescent="0.3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Hydrogen Combustion</v>
      </c>
      <c r="C1173" s="254" t="str">
        <f t="shared" si="45"/>
        <v>Fraction of Eligible Industrial Energy Use Shifted to Hydrogen</v>
      </c>
      <c r="D1173" s="6" t="s">
        <v>3061</v>
      </c>
      <c r="E1173" s="1" t="s">
        <v>3503</v>
      </c>
      <c r="F1173" t="s">
        <v>3025</v>
      </c>
      <c r="G1173" s="45" t="s">
        <v>3510</v>
      </c>
      <c r="H1173" s="43">
        <v>2094</v>
      </c>
      <c r="I1173" s="324" t="s">
        <v>44</v>
      </c>
      <c r="J1173" s="255" t="str">
        <f>IF(ISBLANK(INDEX('Policy Characteristics'!D:D,MATCH($C1173,'Policy Characteristics'!$C:$C,0))),"",INDEX('Policy Characteristics'!D:D,MATCH($C1173,'Policy Characteristics'!$C:$C,0)))</f>
        <v>Hydrogen Combustion</v>
      </c>
      <c r="K1173" s="254" t="str">
        <f>IF(ISBLANK(INDEX('Policy Characteristics'!E:E,MATCH($C1173,'Policy Characteristics'!$C:$C,0))),"",INDEX('Policy Characteristics'!E:E,MATCH($C1173,'Policy Characteristics'!$C:$C,0)))</f>
        <v>indst shift to hydrogen</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fuel shifted</v>
      </c>
      <c r="P1173" s="254"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54" t="str">
        <f>IF(ISBLANK(INDEX('Policy Characteristics'!K:K,MATCH($C1173,'Policy Characteristics'!$C:$C,0))),"",INDEX('Policy Characteristics'!K:K,MATCH($C1173,'Policy Characteristics'!$C:$C,0)))</f>
        <v>industry-ag-main.html#fuel-switching</v>
      </c>
      <c r="R1173" s="254" t="str">
        <f>IF(ISBLANK(INDEX('Policy Characteristics'!L:L,MATCH($C1173,'Policy Characteristics'!$C:$C,0))),"",INDEX('Policy Characteristics'!L:L,MATCH($C1173,'Policy Characteristics'!$C:$C,0)))</f>
        <v>industry-elec-and-hydrogen.html</v>
      </c>
    </row>
    <row r="1174" spans="1:18" s="2" customFormat="1" x14ac:dyDescent="0.3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Hydrogen Combustion</v>
      </c>
      <c r="C1174" s="254" t="str">
        <f t="shared" si="45"/>
        <v>Fraction of Eligible Industrial Energy Use Shifted to Hydrogen</v>
      </c>
      <c r="D1174" s="6" t="s">
        <v>3061</v>
      </c>
      <c r="E1174" s="1" t="s">
        <v>3504</v>
      </c>
      <c r="F1174" t="s">
        <v>3025</v>
      </c>
      <c r="G1174" s="45" t="s">
        <v>3511</v>
      </c>
      <c r="H1174" s="43">
        <v>2095</v>
      </c>
      <c r="I1174" s="324" t="s">
        <v>43</v>
      </c>
      <c r="J1174" s="255" t="str">
        <f>IF(ISBLANK(INDEX('Policy Characteristics'!D:D,MATCH($C1174,'Policy Characteristics'!$C:$C,0))),"",INDEX('Policy Characteristics'!D:D,MATCH($C1174,'Policy Characteristics'!$C:$C,0)))</f>
        <v>Hydrogen Combustion</v>
      </c>
      <c r="K1174" s="254" t="str">
        <f>IF(ISBLANK(INDEX('Policy Characteristics'!E:E,MATCH($C1174,'Policy Characteristics'!$C:$C,0))),"",INDEX('Policy Characteristics'!E:E,MATCH($C1174,'Policy Characteristics'!$C:$C,0)))</f>
        <v>indst shift to hydrogen</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fuel shifted</v>
      </c>
      <c r="P1174" s="254"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54" t="str">
        <f>IF(ISBLANK(INDEX('Policy Characteristics'!K:K,MATCH($C1174,'Policy Characteristics'!$C:$C,0))),"",INDEX('Policy Characteristics'!K:K,MATCH($C1174,'Policy Characteristics'!$C:$C,0)))</f>
        <v>industry-ag-main.html#fuel-switching</v>
      </c>
      <c r="R1174" s="254" t="str">
        <f>IF(ISBLANK(INDEX('Policy Characteristics'!L:L,MATCH($C1174,'Policy Characteristics'!$C:$C,0))),"",INDEX('Policy Characteristics'!L:L,MATCH($C1174,'Policy Characteristics'!$C:$C,0)))</f>
        <v>industry-elec-and-hydrogen.html</v>
      </c>
    </row>
    <row r="1175" spans="1:18" s="2" customFormat="1" x14ac:dyDescent="0.3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Hydrogen Combustion</v>
      </c>
      <c r="C1175" s="254" t="str">
        <f t="shared" si="45"/>
        <v>Fraction of Eligible Industrial Energy Use Shifted to Hydrogen</v>
      </c>
      <c r="D1175" s="6" t="s">
        <v>3061</v>
      </c>
      <c r="E1175" s="1" t="s">
        <v>3505</v>
      </c>
      <c r="F1175" t="s">
        <v>3025</v>
      </c>
      <c r="G1175" s="45" t="s">
        <v>3512</v>
      </c>
      <c r="H1175" s="43">
        <v>2096</v>
      </c>
      <c r="I1175" s="324" t="s">
        <v>44</v>
      </c>
      <c r="J1175" s="255" t="str">
        <f>IF(ISBLANK(INDEX('Policy Characteristics'!D:D,MATCH($C1175,'Policy Characteristics'!$C:$C,0))),"",INDEX('Policy Characteristics'!D:D,MATCH($C1175,'Policy Characteristics'!$C:$C,0)))</f>
        <v>Hydrogen Combustion</v>
      </c>
      <c r="K1175" s="254" t="str">
        <f>IF(ISBLANK(INDEX('Policy Characteristics'!E:E,MATCH($C1175,'Policy Characteristics'!$C:$C,0))),"",INDEX('Policy Characteristics'!E:E,MATCH($C1175,'Policy Characteristics'!$C:$C,0)))</f>
        <v>indst shift to hydrogen</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fuel shifted</v>
      </c>
      <c r="P1175" s="254"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54" t="str">
        <f>IF(ISBLANK(INDEX('Policy Characteristics'!K:K,MATCH($C1175,'Policy Characteristics'!$C:$C,0))),"",INDEX('Policy Characteristics'!K:K,MATCH($C1175,'Policy Characteristics'!$C:$C,0)))</f>
        <v>industry-ag-main.html#fuel-switching</v>
      </c>
      <c r="R1175" s="254" t="str">
        <f>IF(ISBLANK(INDEX('Policy Characteristics'!L:L,MATCH($C1175,'Policy Characteristics'!$C:$C,0))),"",INDEX('Policy Characteristics'!L:L,MATCH($C1175,'Policy Characteristics'!$C:$C,0)))</f>
        <v>industry-elec-and-hydrogen.html</v>
      </c>
    </row>
    <row r="1176" spans="1:18" s="2" customFormat="1" x14ac:dyDescent="0.3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Hydrogen Combustion</v>
      </c>
      <c r="C1176" s="254" t="str">
        <f t="shared" si="45"/>
        <v>Fraction of Eligible Industrial Energy Use Shifted to Hydrogen</v>
      </c>
      <c r="D1176" s="6" t="s">
        <v>3061</v>
      </c>
      <c r="E1176" s="1" t="s">
        <v>3648</v>
      </c>
      <c r="F1176" t="s">
        <v>3025</v>
      </c>
      <c r="G1176" s="45" t="s">
        <v>3648</v>
      </c>
      <c r="H1176" s="43">
        <v>2097</v>
      </c>
      <c r="I1176" s="324" t="s">
        <v>43</v>
      </c>
      <c r="J1176" s="255" t="str">
        <f>IF(ISBLANK(INDEX('Policy Characteristics'!D:D,MATCH($C1176,'Policy Characteristics'!$C:$C,0))),"",INDEX('Policy Characteristics'!D:D,MATCH($C1176,'Policy Characteristics'!$C:$C,0)))</f>
        <v>Hydrogen Combustion</v>
      </c>
      <c r="K1176" s="254" t="str">
        <f>IF(ISBLANK(INDEX('Policy Characteristics'!E:E,MATCH($C1176,'Policy Characteristics'!$C:$C,0))),"",INDEX('Policy Characteristics'!E:E,MATCH($C1176,'Policy Characteristics'!$C:$C,0)))</f>
        <v>indst shift to hydrogen</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fuel shifted</v>
      </c>
      <c r="P1176" s="254"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54" t="str">
        <f>IF(ISBLANK(INDEX('Policy Characteristics'!K:K,MATCH($C1176,'Policy Characteristics'!$C:$C,0))),"",INDEX('Policy Characteristics'!K:K,MATCH($C1176,'Policy Characteristics'!$C:$C,0)))</f>
        <v>industry-ag-main.html#fuel-switching</v>
      </c>
      <c r="R1176" s="254" t="str">
        <f>IF(ISBLANK(INDEX('Policy Characteristics'!L:L,MATCH($C1176,'Policy Characteristics'!$C:$C,0))),"",INDEX('Policy Characteristics'!L:L,MATCH($C1176,'Policy Characteristics'!$C:$C,0)))</f>
        <v>industry-elec-and-hydrogen.html</v>
      </c>
    </row>
    <row r="1177" spans="1:18" s="2" customFormat="1" x14ac:dyDescent="0.3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Hydrogen Combustion</v>
      </c>
      <c r="C1177" s="254" t="str">
        <f t="shared" si="45"/>
        <v>Fraction of Eligible Industrial Energy Use Shifted to Hydrogen</v>
      </c>
      <c r="D1177" s="6" t="s">
        <v>3062</v>
      </c>
      <c r="E1177" s="1" t="s">
        <v>3499</v>
      </c>
      <c r="F1177" t="s">
        <v>3026</v>
      </c>
      <c r="G1177" s="45" t="s">
        <v>3506</v>
      </c>
      <c r="H1177" s="43">
        <v>2098</v>
      </c>
      <c r="I1177" s="324" t="s">
        <v>43</v>
      </c>
      <c r="J1177" s="255" t="str">
        <f>IF(ISBLANK(INDEX('Policy Characteristics'!D:D,MATCH($C1177,'Policy Characteristics'!$C:$C,0))),"",INDEX('Policy Characteristics'!D:D,MATCH($C1177,'Policy Characteristics'!$C:$C,0)))</f>
        <v>Hydrogen Combustion</v>
      </c>
      <c r="K1177" s="254" t="str">
        <f>IF(ISBLANK(INDEX('Policy Characteristics'!E:E,MATCH($C1177,'Policy Characteristics'!$C:$C,0))),"",INDEX('Policy Characteristics'!E:E,MATCH($C1177,'Policy Characteristics'!$C:$C,0)))</f>
        <v>indst shift to hydrogen</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fuel shifted</v>
      </c>
      <c r="P1177" s="254"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54" t="str">
        <f>IF(ISBLANK(INDEX('Policy Characteristics'!K:K,MATCH($C1177,'Policy Characteristics'!$C:$C,0))),"",INDEX('Policy Characteristics'!K:K,MATCH($C1177,'Policy Characteristics'!$C:$C,0)))</f>
        <v>industry-ag-main.html#fuel-switching</v>
      </c>
      <c r="R1177" s="254" t="str">
        <f>IF(ISBLANK(INDEX('Policy Characteristics'!L:L,MATCH($C1177,'Policy Characteristics'!$C:$C,0))),"",INDEX('Policy Characteristics'!L:L,MATCH($C1177,'Policy Characteristics'!$C:$C,0)))</f>
        <v>industry-elec-and-hydrogen.html</v>
      </c>
    </row>
    <row r="1178" spans="1:18" s="2" customFormat="1" x14ac:dyDescent="0.3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Hydrogen Combustion</v>
      </c>
      <c r="C1178" s="254" t="str">
        <f t="shared" si="45"/>
        <v>Fraction of Eligible Industrial Energy Use Shifted to Hydrogen</v>
      </c>
      <c r="D1178" s="6" t="s">
        <v>3062</v>
      </c>
      <c r="E1178" s="1" t="s">
        <v>3500</v>
      </c>
      <c r="F1178" t="s">
        <v>3026</v>
      </c>
      <c r="G1178" s="45" t="s">
        <v>3507</v>
      </c>
      <c r="H1178" s="43">
        <v>2099</v>
      </c>
      <c r="I1178" s="324" t="s">
        <v>43</v>
      </c>
      <c r="J1178" s="255" t="str">
        <f>IF(ISBLANK(INDEX('Policy Characteristics'!D:D,MATCH($C1178,'Policy Characteristics'!$C:$C,0))),"",INDEX('Policy Characteristics'!D:D,MATCH($C1178,'Policy Characteristics'!$C:$C,0)))</f>
        <v>Hydrogen Combustion</v>
      </c>
      <c r="K1178" s="254" t="str">
        <f>IF(ISBLANK(INDEX('Policy Characteristics'!E:E,MATCH($C1178,'Policy Characteristics'!$C:$C,0))),"",INDEX('Policy Characteristics'!E:E,MATCH($C1178,'Policy Characteristics'!$C:$C,0)))</f>
        <v>indst shift to hydrogen</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fuel shifted</v>
      </c>
      <c r="P1178" s="254"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54" t="str">
        <f>IF(ISBLANK(INDEX('Policy Characteristics'!K:K,MATCH($C1178,'Policy Characteristics'!$C:$C,0))),"",INDEX('Policy Characteristics'!K:K,MATCH($C1178,'Policy Characteristics'!$C:$C,0)))</f>
        <v>industry-ag-main.html#fuel-switching</v>
      </c>
      <c r="R1178" s="254" t="str">
        <f>IF(ISBLANK(INDEX('Policy Characteristics'!L:L,MATCH($C1178,'Policy Characteristics'!$C:$C,0))),"",INDEX('Policy Characteristics'!L:L,MATCH($C1178,'Policy Characteristics'!$C:$C,0)))</f>
        <v>industry-elec-and-hydrogen.html</v>
      </c>
    </row>
    <row r="1179" spans="1:18" s="2" customFormat="1" x14ac:dyDescent="0.3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Hydrogen Combustion</v>
      </c>
      <c r="C1179" s="254" t="str">
        <f t="shared" ref="C1179:C1242" si="46">C$1113</f>
        <v>Fraction of Eligible Industrial Energy Use Shifted to Hydrogen</v>
      </c>
      <c r="D1179" s="6" t="s">
        <v>3062</v>
      </c>
      <c r="E1179" s="1" t="s">
        <v>3501</v>
      </c>
      <c r="F1179" t="s">
        <v>3026</v>
      </c>
      <c r="G1179" s="45" t="s">
        <v>3508</v>
      </c>
      <c r="H1179" s="43">
        <v>2100</v>
      </c>
      <c r="I1179" s="324" t="s">
        <v>43</v>
      </c>
      <c r="J1179" s="255" t="str">
        <f>IF(ISBLANK(INDEX('Policy Characteristics'!D:D,MATCH($C1179,'Policy Characteristics'!$C:$C,0))),"",INDEX('Policy Characteristics'!D:D,MATCH($C1179,'Policy Characteristics'!$C:$C,0)))</f>
        <v>Hydrogen Combustion</v>
      </c>
      <c r="K1179" s="254" t="str">
        <f>IF(ISBLANK(INDEX('Policy Characteristics'!E:E,MATCH($C1179,'Policy Characteristics'!$C:$C,0))),"",INDEX('Policy Characteristics'!E:E,MATCH($C1179,'Policy Characteristics'!$C:$C,0)))</f>
        <v>indst shift to hydrogen</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fuel shifted</v>
      </c>
      <c r="P1179" s="254"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54" t="str">
        <f>IF(ISBLANK(INDEX('Policy Characteristics'!K:K,MATCH($C1179,'Policy Characteristics'!$C:$C,0))),"",INDEX('Policy Characteristics'!K:K,MATCH($C1179,'Policy Characteristics'!$C:$C,0)))</f>
        <v>industry-ag-main.html#fuel-switching</v>
      </c>
      <c r="R1179" s="254" t="str">
        <f>IF(ISBLANK(INDEX('Policy Characteristics'!L:L,MATCH($C1179,'Policy Characteristics'!$C:$C,0))),"",INDEX('Policy Characteristics'!L:L,MATCH($C1179,'Policy Characteristics'!$C:$C,0)))</f>
        <v>industry-elec-and-hydrogen.html</v>
      </c>
    </row>
    <row r="1180" spans="1:18" s="2" customFormat="1" x14ac:dyDescent="0.3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Hydrogen Combustion</v>
      </c>
      <c r="C1180" s="254" t="str">
        <f t="shared" si="46"/>
        <v>Fraction of Eligible Industrial Energy Use Shifted to Hydrogen</v>
      </c>
      <c r="D1180" s="6" t="s">
        <v>3062</v>
      </c>
      <c r="E1180" s="1" t="s">
        <v>3502</v>
      </c>
      <c r="F1180" t="s">
        <v>3026</v>
      </c>
      <c r="G1180" s="45" t="s">
        <v>3509</v>
      </c>
      <c r="H1180" s="43">
        <v>2101</v>
      </c>
      <c r="I1180" s="324" t="s">
        <v>43</v>
      </c>
      <c r="J1180" s="255" t="str">
        <f>IF(ISBLANK(INDEX('Policy Characteristics'!D:D,MATCH($C1180,'Policy Characteristics'!$C:$C,0))),"",INDEX('Policy Characteristics'!D:D,MATCH($C1180,'Policy Characteristics'!$C:$C,0)))</f>
        <v>Hydrogen Combustion</v>
      </c>
      <c r="K1180" s="254" t="str">
        <f>IF(ISBLANK(INDEX('Policy Characteristics'!E:E,MATCH($C1180,'Policy Characteristics'!$C:$C,0))),"",INDEX('Policy Characteristics'!E:E,MATCH($C1180,'Policy Characteristics'!$C:$C,0)))</f>
        <v>indst shift to hydrogen</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fuel shifted</v>
      </c>
      <c r="P1180" s="254"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54" t="str">
        <f>IF(ISBLANK(INDEX('Policy Characteristics'!K:K,MATCH($C1180,'Policy Characteristics'!$C:$C,0))),"",INDEX('Policy Characteristics'!K:K,MATCH($C1180,'Policy Characteristics'!$C:$C,0)))</f>
        <v>industry-ag-main.html#fuel-switching</v>
      </c>
      <c r="R1180" s="254" t="str">
        <f>IF(ISBLANK(INDEX('Policy Characteristics'!L:L,MATCH($C1180,'Policy Characteristics'!$C:$C,0))),"",INDEX('Policy Characteristics'!L:L,MATCH($C1180,'Policy Characteristics'!$C:$C,0)))</f>
        <v>industry-elec-and-hydrogen.html</v>
      </c>
    </row>
    <row r="1181" spans="1:18" s="2" customFormat="1" x14ac:dyDescent="0.3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Hydrogen Combustion</v>
      </c>
      <c r="C1181" s="254" t="str">
        <f t="shared" si="46"/>
        <v>Fraction of Eligible Industrial Energy Use Shifted to Hydrogen</v>
      </c>
      <c r="D1181" s="6" t="s">
        <v>3062</v>
      </c>
      <c r="E1181" s="1" t="s">
        <v>3503</v>
      </c>
      <c r="F1181" t="s">
        <v>3026</v>
      </c>
      <c r="G1181" s="45" t="s">
        <v>3510</v>
      </c>
      <c r="H1181" s="43">
        <v>2102</v>
      </c>
      <c r="I1181" s="324" t="s">
        <v>43</v>
      </c>
      <c r="J1181" s="255" t="str">
        <f>IF(ISBLANK(INDEX('Policy Characteristics'!D:D,MATCH($C1181,'Policy Characteristics'!$C:$C,0))),"",INDEX('Policy Characteristics'!D:D,MATCH($C1181,'Policy Characteristics'!$C:$C,0)))</f>
        <v>Hydrogen Combustion</v>
      </c>
      <c r="K1181" s="254" t="str">
        <f>IF(ISBLANK(INDEX('Policy Characteristics'!E:E,MATCH($C1181,'Policy Characteristics'!$C:$C,0))),"",INDEX('Policy Characteristics'!E:E,MATCH($C1181,'Policy Characteristics'!$C:$C,0)))</f>
        <v>indst shift to hydrogen</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fuel shifted</v>
      </c>
      <c r="P1181" s="254"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54" t="str">
        <f>IF(ISBLANK(INDEX('Policy Characteristics'!K:K,MATCH($C1181,'Policy Characteristics'!$C:$C,0))),"",INDEX('Policy Characteristics'!K:K,MATCH($C1181,'Policy Characteristics'!$C:$C,0)))</f>
        <v>industry-ag-main.html#fuel-switching</v>
      </c>
      <c r="R1181" s="254" t="str">
        <f>IF(ISBLANK(INDEX('Policy Characteristics'!L:L,MATCH($C1181,'Policy Characteristics'!$C:$C,0))),"",INDEX('Policy Characteristics'!L:L,MATCH($C1181,'Policy Characteristics'!$C:$C,0)))</f>
        <v>industry-elec-and-hydrogen.html</v>
      </c>
    </row>
    <row r="1182" spans="1:18" s="2" customFormat="1" x14ac:dyDescent="0.3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Hydrogen Combustion</v>
      </c>
      <c r="C1182" s="254" t="str">
        <f t="shared" si="46"/>
        <v>Fraction of Eligible Industrial Energy Use Shifted to Hydrogen</v>
      </c>
      <c r="D1182" s="6" t="s">
        <v>3062</v>
      </c>
      <c r="E1182" s="1" t="s">
        <v>3504</v>
      </c>
      <c r="F1182" t="s">
        <v>3026</v>
      </c>
      <c r="G1182" s="45" t="s">
        <v>3511</v>
      </c>
      <c r="H1182" s="43">
        <v>2103</v>
      </c>
      <c r="I1182" s="324" t="s">
        <v>43</v>
      </c>
      <c r="J1182" s="255" t="str">
        <f>IF(ISBLANK(INDEX('Policy Characteristics'!D:D,MATCH($C1182,'Policy Characteristics'!$C:$C,0))),"",INDEX('Policy Characteristics'!D:D,MATCH($C1182,'Policy Characteristics'!$C:$C,0)))</f>
        <v>Hydrogen Combustion</v>
      </c>
      <c r="K1182" s="254" t="str">
        <f>IF(ISBLANK(INDEX('Policy Characteristics'!E:E,MATCH($C1182,'Policy Characteristics'!$C:$C,0))),"",INDEX('Policy Characteristics'!E:E,MATCH($C1182,'Policy Characteristics'!$C:$C,0)))</f>
        <v>indst shift to hydrogen</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fuel shifted</v>
      </c>
      <c r="P1182" s="254"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54" t="str">
        <f>IF(ISBLANK(INDEX('Policy Characteristics'!K:K,MATCH($C1182,'Policy Characteristics'!$C:$C,0))),"",INDEX('Policy Characteristics'!K:K,MATCH($C1182,'Policy Characteristics'!$C:$C,0)))</f>
        <v>industry-ag-main.html#fuel-switching</v>
      </c>
      <c r="R1182" s="254" t="str">
        <f>IF(ISBLANK(INDEX('Policy Characteristics'!L:L,MATCH($C1182,'Policy Characteristics'!$C:$C,0))),"",INDEX('Policy Characteristics'!L:L,MATCH($C1182,'Policy Characteristics'!$C:$C,0)))</f>
        <v>industry-elec-and-hydrogen.html</v>
      </c>
    </row>
    <row r="1183" spans="1:18" s="2" customFormat="1" x14ac:dyDescent="0.3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Hydrogen Combustion</v>
      </c>
      <c r="C1183" s="254" t="str">
        <f t="shared" si="46"/>
        <v>Fraction of Eligible Industrial Energy Use Shifted to Hydrogen</v>
      </c>
      <c r="D1183" s="6" t="s">
        <v>3062</v>
      </c>
      <c r="E1183" s="1" t="s">
        <v>3505</v>
      </c>
      <c r="F1183" t="s">
        <v>3026</v>
      </c>
      <c r="G1183" s="45" t="s">
        <v>3512</v>
      </c>
      <c r="H1183" s="43">
        <v>2104</v>
      </c>
      <c r="I1183" s="324" t="s">
        <v>44</v>
      </c>
      <c r="J1183" s="255" t="str">
        <f>IF(ISBLANK(INDEX('Policy Characteristics'!D:D,MATCH($C1183,'Policy Characteristics'!$C:$C,0))),"",INDEX('Policy Characteristics'!D:D,MATCH($C1183,'Policy Characteristics'!$C:$C,0)))</f>
        <v>Hydrogen Combustion</v>
      </c>
      <c r="K1183" s="254" t="str">
        <f>IF(ISBLANK(INDEX('Policy Characteristics'!E:E,MATCH($C1183,'Policy Characteristics'!$C:$C,0))),"",INDEX('Policy Characteristics'!E:E,MATCH($C1183,'Policy Characteristics'!$C:$C,0)))</f>
        <v>indst shift to hydrogen</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fuel shifted</v>
      </c>
      <c r="P1183" s="254"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54" t="str">
        <f>IF(ISBLANK(INDEX('Policy Characteristics'!K:K,MATCH($C1183,'Policy Characteristics'!$C:$C,0))),"",INDEX('Policy Characteristics'!K:K,MATCH($C1183,'Policy Characteristics'!$C:$C,0)))</f>
        <v>industry-ag-main.html#fuel-switching</v>
      </c>
      <c r="R1183" s="254" t="str">
        <f>IF(ISBLANK(INDEX('Policy Characteristics'!L:L,MATCH($C1183,'Policy Characteristics'!$C:$C,0))),"",INDEX('Policy Characteristics'!L:L,MATCH($C1183,'Policy Characteristics'!$C:$C,0)))</f>
        <v>industry-elec-and-hydrogen.html</v>
      </c>
    </row>
    <row r="1184" spans="1:18" s="2" customFormat="1" x14ac:dyDescent="0.3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Hydrogen Combustion</v>
      </c>
      <c r="C1184" s="254" t="str">
        <f t="shared" si="46"/>
        <v>Fraction of Eligible Industrial Energy Use Shifted to Hydrogen</v>
      </c>
      <c r="D1184" s="6" t="s">
        <v>3062</v>
      </c>
      <c r="E1184" s="1" t="s">
        <v>3648</v>
      </c>
      <c r="F1184" t="s">
        <v>3026</v>
      </c>
      <c r="G1184" s="45" t="s">
        <v>3648</v>
      </c>
      <c r="H1184" s="43">
        <v>2105</v>
      </c>
      <c r="I1184" s="324" t="s">
        <v>43</v>
      </c>
      <c r="J1184" s="255" t="str">
        <f>IF(ISBLANK(INDEX('Policy Characteristics'!D:D,MATCH($C1184,'Policy Characteristics'!$C:$C,0))),"",INDEX('Policy Characteristics'!D:D,MATCH($C1184,'Policy Characteristics'!$C:$C,0)))</f>
        <v>Hydrogen Combustion</v>
      </c>
      <c r="K1184" s="254" t="str">
        <f>IF(ISBLANK(INDEX('Policy Characteristics'!E:E,MATCH($C1184,'Policy Characteristics'!$C:$C,0))),"",INDEX('Policy Characteristics'!E:E,MATCH($C1184,'Policy Characteristics'!$C:$C,0)))</f>
        <v>indst shift to hydrogen</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fuel shifted</v>
      </c>
      <c r="P1184" s="254"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54" t="str">
        <f>IF(ISBLANK(INDEX('Policy Characteristics'!K:K,MATCH($C1184,'Policy Characteristics'!$C:$C,0))),"",INDEX('Policy Characteristics'!K:K,MATCH($C1184,'Policy Characteristics'!$C:$C,0)))</f>
        <v>industry-ag-main.html#fuel-switching</v>
      </c>
      <c r="R1184" s="254" t="str">
        <f>IF(ISBLANK(INDEX('Policy Characteristics'!L:L,MATCH($C1184,'Policy Characteristics'!$C:$C,0))),"",INDEX('Policy Characteristics'!L:L,MATCH($C1184,'Policy Characteristics'!$C:$C,0)))</f>
        <v>industry-elec-and-hydrogen.html</v>
      </c>
    </row>
    <row r="1185" spans="1:18" s="2" customFormat="1" x14ac:dyDescent="0.3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Hydrogen Combustion</v>
      </c>
      <c r="C1185" s="254" t="str">
        <f t="shared" si="46"/>
        <v>Fraction of Eligible Industrial Energy Use Shifted to Hydrogen</v>
      </c>
      <c r="D1185" s="6" t="s">
        <v>3063</v>
      </c>
      <c r="E1185" s="1" t="s">
        <v>3499</v>
      </c>
      <c r="F1185" t="s">
        <v>2575</v>
      </c>
      <c r="G1185" s="45" t="s">
        <v>3506</v>
      </c>
      <c r="H1185" s="43">
        <v>2106</v>
      </c>
      <c r="I1185" s="324" t="s">
        <v>43</v>
      </c>
      <c r="J1185" s="255" t="str">
        <f>IF(ISBLANK(INDEX('Policy Characteristics'!D:D,MATCH($C1185,'Policy Characteristics'!$C:$C,0))),"",INDEX('Policy Characteristics'!D:D,MATCH($C1185,'Policy Characteristics'!$C:$C,0)))</f>
        <v>Hydrogen Combustion</v>
      </c>
      <c r="K1185" s="254" t="str">
        <f>IF(ISBLANK(INDEX('Policy Characteristics'!E:E,MATCH($C1185,'Policy Characteristics'!$C:$C,0))),"",INDEX('Policy Characteristics'!E:E,MATCH($C1185,'Policy Characteristics'!$C:$C,0)))</f>
        <v>indst shift to hydrogen</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fuel shifted</v>
      </c>
      <c r="P1185" s="254"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54" t="str">
        <f>IF(ISBLANK(INDEX('Policy Characteristics'!K:K,MATCH($C1185,'Policy Characteristics'!$C:$C,0))),"",INDEX('Policy Characteristics'!K:K,MATCH($C1185,'Policy Characteristics'!$C:$C,0)))</f>
        <v>industry-ag-main.html#fuel-switching</v>
      </c>
      <c r="R1185" s="254" t="str">
        <f>IF(ISBLANK(INDEX('Policy Characteristics'!L:L,MATCH($C1185,'Policy Characteristics'!$C:$C,0))),"",INDEX('Policy Characteristics'!L:L,MATCH($C1185,'Policy Characteristics'!$C:$C,0)))</f>
        <v>industry-elec-and-hydrogen.html</v>
      </c>
    </row>
    <row r="1186" spans="1:18" s="2" customFormat="1" x14ac:dyDescent="0.3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Hydrogen Combustion</v>
      </c>
      <c r="C1186" s="254" t="str">
        <f t="shared" si="46"/>
        <v>Fraction of Eligible Industrial Energy Use Shifted to Hydrogen</v>
      </c>
      <c r="D1186" s="6" t="s">
        <v>3063</v>
      </c>
      <c r="E1186" s="1" t="s">
        <v>3500</v>
      </c>
      <c r="F1186" t="s">
        <v>2575</v>
      </c>
      <c r="G1186" s="45" t="s">
        <v>3507</v>
      </c>
      <c r="H1186" s="43">
        <v>2107</v>
      </c>
      <c r="I1186" s="324" t="s">
        <v>43</v>
      </c>
      <c r="J1186" s="255" t="str">
        <f>IF(ISBLANK(INDEX('Policy Characteristics'!D:D,MATCH($C1186,'Policy Characteristics'!$C:$C,0))),"",INDEX('Policy Characteristics'!D:D,MATCH($C1186,'Policy Characteristics'!$C:$C,0)))</f>
        <v>Hydrogen Combustion</v>
      </c>
      <c r="K1186" s="254" t="str">
        <f>IF(ISBLANK(INDEX('Policy Characteristics'!E:E,MATCH($C1186,'Policy Characteristics'!$C:$C,0))),"",INDEX('Policy Characteristics'!E:E,MATCH($C1186,'Policy Characteristics'!$C:$C,0)))</f>
        <v>indst shift to hydrogen</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fuel shifted</v>
      </c>
      <c r="P1186" s="254"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54" t="str">
        <f>IF(ISBLANK(INDEX('Policy Characteristics'!K:K,MATCH($C1186,'Policy Characteristics'!$C:$C,0))),"",INDEX('Policy Characteristics'!K:K,MATCH($C1186,'Policy Characteristics'!$C:$C,0)))</f>
        <v>industry-ag-main.html#fuel-switching</v>
      </c>
      <c r="R1186" s="254" t="str">
        <f>IF(ISBLANK(INDEX('Policy Characteristics'!L:L,MATCH($C1186,'Policy Characteristics'!$C:$C,0))),"",INDEX('Policy Characteristics'!L:L,MATCH($C1186,'Policy Characteristics'!$C:$C,0)))</f>
        <v>industry-elec-and-hydrogen.html</v>
      </c>
    </row>
    <row r="1187" spans="1:18" s="2" customFormat="1" x14ac:dyDescent="0.3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Hydrogen Combustion</v>
      </c>
      <c r="C1187" s="254" t="str">
        <f t="shared" si="46"/>
        <v>Fraction of Eligible Industrial Energy Use Shifted to Hydrogen</v>
      </c>
      <c r="D1187" s="6" t="s">
        <v>3063</v>
      </c>
      <c r="E1187" s="1" t="s">
        <v>3501</v>
      </c>
      <c r="F1187" t="s">
        <v>2575</v>
      </c>
      <c r="G1187" s="45" t="s">
        <v>3508</v>
      </c>
      <c r="H1187" s="43">
        <v>2108</v>
      </c>
      <c r="I1187" s="324" t="s">
        <v>43</v>
      </c>
      <c r="J1187" s="255" t="str">
        <f>IF(ISBLANK(INDEX('Policy Characteristics'!D:D,MATCH($C1187,'Policy Characteristics'!$C:$C,0))),"",INDEX('Policy Characteristics'!D:D,MATCH($C1187,'Policy Characteristics'!$C:$C,0)))</f>
        <v>Hydrogen Combustion</v>
      </c>
      <c r="K1187" s="254" t="str">
        <f>IF(ISBLANK(INDEX('Policy Characteristics'!E:E,MATCH($C1187,'Policy Characteristics'!$C:$C,0))),"",INDEX('Policy Characteristics'!E:E,MATCH($C1187,'Policy Characteristics'!$C:$C,0)))</f>
        <v>indst shift to hydrogen</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fuel shifted</v>
      </c>
      <c r="P1187" s="254"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54" t="str">
        <f>IF(ISBLANK(INDEX('Policy Characteristics'!K:K,MATCH($C1187,'Policy Characteristics'!$C:$C,0))),"",INDEX('Policy Characteristics'!K:K,MATCH($C1187,'Policy Characteristics'!$C:$C,0)))</f>
        <v>industry-ag-main.html#fuel-switching</v>
      </c>
      <c r="R1187" s="254" t="str">
        <f>IF(ISBLANK(INDEX('Policy Characteristics'!L:L,MATCH($C1187,'Policy Characteristics'!$C:$C,0))),"",INDEX('Policy Characteristics'!L:L,MATCH($C1187,'Policy Characteristics'!$C:$C,0)))</f>
        <v>industry-elec-and-hydrogen.html</v>
      </c>
    </row>
    <row r="1188" spans="1:18" s="2" customFormat="1" x14ac:dyDescent="0.3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Hydrogen Combustion</v>
      </c>
      <c r="C1188" s="254" t="str">
        <f t="shared" si="46"/>
        <v>Fraction of Eligible Industrial Energy Use Shifted to Hydrogen</v>
      </c>
      <c r="D1188" s="6" t="s">
        <v>3063</v>
      </c>
      <c r="E1188" s="1" t="s">
        <v>3502</v>
      </c>
      <c r="F1188" t="s">
        <v>2575</v>
      </c>
      <c r="G1188" s="45" t="s">
        <v>3509</v>
      </c>
      <c r="H1188" s="43">
        <v>2109</v>
      </c>
      <c r="I1188" s="324" t="s">
        <v>43</v>
      </c>
      <c r="J1188" s="255" t="str">
        <f>IF(ISBLANK(INDEX('Policy Characteristics'!D:D,MATCH($C1188,'Policy Characteristics'!$C:$C,0))),"",INDEX('Policy Characteristics'!D:D,MATCH($C1188,'Policy Characteristics'!$C:$C,0)))</f>
        <v>Hydrogen Combustion</v>
      </c>
      <c r="K1188" s="254" t="str">
        <f>IF(ISBLANK(INDEX('Policy Characteristics'!E:E,MATCH($C1188,'Policy Characteristics'!$C:$C,0))),"",INDEX('Policy Characteristics'!E:E,MATCH($C1188,'Policy Characteristics'!$C:$C,0)))</f>
        <v>indst shift to hydrogen</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fuel shifted</v>
      </c>
      <c r="P1188" s="254"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54" t="str">
        <f>IF(ISBLANK(INDEX('Policy Characteristics'!K:K,MATCH($C1188,'Policy Characteristics'!$C:$C,0))),"",INDEX('Policy Characteristics'!K:K,MATCH($C1188,'Policy Characteristics'!$C:$C,0)))</f>
        <v>industry-ag-main.html#fuel-switching</v>
      </c>
      <c r="R1188" s="254" t="str">
        <f>IF(ISBLANK(INDEX('Policy Characteristics'!L:L,MATCH($C1188,'Policy Characteristics'!$C:$C,0))),"",INDEX('Policy Characteristics'!L:L,MATCH($C1188,'Policy Characteristics'!$C:$C,0)))</f>
        <v>industry-elec-and-hydrogen.html</v>
      </c>
    </row>
    <row r="1189" spans="1:18" s="2" customFormat="1" x14ac:dyDescent="0.3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Hydrogen Combustion</v>
      </c>
      <c r="C1189" s="254" t="str">
        <f t="shared" si="46"/>
        <v>Fraction of Eligible Industrial Energy Use Shifted to Hydrogen</v>
      </c>
      <c r="D1189" s="6" t="s">
        <v>3063</v>
      </c>
      <c r="E1189" s="1" t="s">
        <v>3503</v>
      </c>
      <c r="F1189" t="s">
        <v>2575</v>
      </c>
      <c r="G1189" s="45" t="s">
        <v>3510</v>
      </c>
      <c r="H1189" s="43">
        <v>2110</v>
      </c>
      <c r="I1189" s="324" t="s">
        <v>43</v>
      </c>
      <c r="J1189" s="255" t="str">
        <f>IF(ISBLANK(INDEX('Policy Characteristics'!D:D,MATCH($C1189,'Policy Characteristics'!$C:$C,0))),"",INDEX('Policy Characteristics'!D:D,MATCH($C1189,'Policy Characteristics'!$C:$C,0)))</f>
        <v>Hydrogen Combustion</v>
      </c>
      <c r="K1189" s="254" t="str">
        <f>IF(ISBLANK(INDEX('Policy Characteristics'!E:E,MATCH($C1189,'Policy Characteristics'!$C:$C,0))),"",INDEX('Policy Characteristics'!E:E,MATCH($C1189,'Policy Characteristics'!$C:$C,0)))</f>
        <v>indst shift to hydrogen</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fuel shifted</v>
      </c>
      <c r="P1189" s="254"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54" t="str">
        <f>IF(ISBLANK(INDEX('Policy Characteristics'!K:K,MATCH($C1189,'Policy Characteristics'!$C:$C,0))),"",INDEX('Policy Characteristics'!K:K,MATCH($C1189,'Policy Characteristics'!$C:$C,0)))</f>
        <v>industry-ag-main.html#fuel-switching</v>
      </c>
      <c r="R1189" s="254" t="str">
        <f>IF(ISBLANK(INDEX('Policy Characteristics'!L:L,MATCH($C1189,'Policy Characteristics'!$C:$C,0))),"",INDEX('Policy Characteristics'!L:L,MATCH($C1189,'Policy Characteristics'!$C:$C,0)))</f>
        <v>industry-elec-and-hydrogen.html</v>
      </c>
    </row>
    <row r="1190" spans="1:18" s="2" customFormat="1" x14ac:dyDescent="0.3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Hydrogen Combustion</v>
      </c>
      <c r="C1190" s="254" t="str">
        <f t="shared" si="46"/>
        <v>Fraction of Eligible Industrial Energy Use Shifted to Hydrogen</v>
      </c>
      <c r="D1190" s="6" t="s">
        <v>3063</v>
      </c>
      <c r="E1190" s="1" t="s">
        <v>3504</v>
      </c>
      <c r="F1190" t="s">
        <v>2575</v>
      </c>
      <c r="G1190" s="45" t="s">
        <v>3511</v>
      </c>
      <c r="H1190" s="43">
        <v>2111</v>
      </c>
      <c r="I1190" s="324" t="s">
        <v>43</v>
      </c>
      <c r="J1190" s="255" t="str">
        <f>IF(ISBLANK(INDEX('Policy Characteristics'!D:D,MATCH($C1190,'Policy Characteristics'!$C:$C,0))),"",INDEX('Policy Characteristics'!D:D,MATCH($C1190,'Policy Characteristics'!$C:$C,0)))</f>
        <v>Hydrogen Combustion</v>
      </c>
      <c r="K1190" s="254" t="str">
        <f>IF(ISBLANK(INDEX('Policy Characteristics'!E:E,MATCH($C1190,'Policy Characteristics'!$C:$C,0))),"",INDEX('Policy Characteristics'!E:E,MATCH($C1190,'Policy Characteristics'!$C:$C,0)))</f>
        <v>indst shift to hydrogen</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fuel shifted</v>
      </c>
      <c r="P1190" s="254"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54" t="str">
        <f>IF(ISBLANK(INDEX('Policy Characteristics'!K:K,MATCH($C1190,'Policy Characteristics'!$C:$C,0))),"",INDEX('Policy Characteristics'!K:K,MATCH($C1190,'Policy Characteristics'!$C:$C,0)))</f>
        <v>industry-ag-main.html#fuel-switching</v>
      </c>
      <c r="R1190" s="254" t="str">
        <f>IF(ISBLANK(INDEX('Policy Characteristics'!L:L,MATCH($C1190,'Policy Characteristics'!$C:$C,0))),"",INDEX('Policy Characteristics'!L:L,MATCH($C1190,'Policy Characteristics'!$C:$C,0)))</f>
        <v>industry-elec-and-hydrogen.html</v>
      </c>
    </row>
    <row r="1191" spans="1:18" s="2" customFormat="1" x14ac:dyDescent="0.3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Hydrogen Combustion</v>
      </c>
      <c r="C1191" s="254" t="str">
        <f t="shared" si="46"/>
        <v>Fraction of Eligible Industrial Energy Use Shifted to Hydrogen</v>
      </c>
      <c r="D1191" s="6" t="s">
        <v>3063</v>
      </c>
      <c r="E1191" s="1" t="s">
        <v>3505</v>
      </c>
      <c r="F1191" t="s">
        <v>2575</v>
      </c>
      <c r="G1191" s="45" t="s">
        <v>3512</v>
      </c>
      <c r="H1191" s="43">
        <v>2112</v>
      </c>
      <c r="I1191" s="324" t="s">
        <v>44</v>
      </c>
      <c r="J1191" s="255" t="str">
        <f>IF(ISBLANK(INDEX('Policy Characteristics'!D:D,MATCH($C1191,'Policy Characteristics'!$C:$C,0))),"",INDEX('Policy Characteristics'!D:D,MATCH($C1191,'Policy Characteristics'!$C:$C,0)))</f>
        <v>Hydrogen Combustion</v>
      </c>
      <c r="K1191" s="254" t="str">
        <f>IF(ISBLANK(INDEX('Policy Characteristics'!E:E,MATCH($C1191,'Policy Characteristics'!$C:$C,0))),"",INDEX('Policy Characteristics'!E:E,MATCH($C1191,'Policy Characteristics'!$C:$C,0)))</f>
        <v>indst shift to hydrogen</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fuel shifted</v>
      </c>
      <c r="P1191" s="254"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54" t="str">
        <f>IF(ISBLANK(INDEX('Policy Characteristics'!K:K,MATCH($C1191,'Policy Characteristics'!$C:$C,0))),"",INDEX('Policy Characteristics'!K:K,MATCH($C1191,'Policy Characteristics'!$C:$C,0)))</f>
        <v>industry-ag-main.html#fuel-switching</v>
      </c>
      <c r="R1191" s="254" t="str">
        <f>IF(ISBLANK(INDEX('Policy Characteristics'!L:L,MATCH($C1191,'Policy Characteristics'!$C:$C,0))),"",INDEX('Policy Characteristics'!L:L,MATCH($C1191,'Policy Characteristics'!$C:$C,0)))</f>
        <v>industry-elec-and-hydrogen.html</v>
      </c>
    </row>
    <row r="1192" spans="1:18" s="2" customFormat="1" x14ac:dyDescent="0.3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Hydrogen Combustion</v>
      </c>
      <c r="C1192" s="254" t="str">
        <f t="shared" si="46"/>
        <v>Fraction of Eligible Industrial Energy Use Shifted to Hydrogen</v>
      </c>
      <c r="D1192" s="6" t="s">
        <v>3063</v>
      </c>
      <c r="E1192" s="1" t="s">
        <v>3648</v>
      </c>
      <c r="F1192" t="s">
        <v>2575</v>
      </c>
      <c r="G1192" s="45" t="s">
        <v>3648</v>
      </c>
      <c r="H1192" s="43">
        <v>2113</v>
      </c>
      <c r="I1192" s="324" t="s">
        <v>43</v>
      </c>
      <c r="J1192" s="255" t="str">
        <f>IF(ISBLANK(INDEX('Policy Characteristics'!D:D,MATCH($C1192,'Policy Characteristics'!$C:$C,0))),"",INDEX('Policy Characteristics'!D:D,MATCH($C1192,'Policy Characteristics'!$C:$C,0)))</f>
        <v>Hydrogen Combustion</v>
      </c>
      <c r="K1192" s="254" t="str">
        <f>IF(ISBLANK(INDEX('Policy Characteristics'!E:E,MATCH($C1192,'Policy Characteristics'!$C:$C,0))),"",INDEX('Policy Characteristics'!E:E,MATCH($C1192,'Policy Characteristics'!$C:$C,0)))</f>
        <v>indst shift to hydrogen</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fuel shifted</v>
      </c>
      <c r="P1192" s="254"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54" t="str">
        <f>IF(ISBLANK(INDEX('Policy Characteristics'!K:K,MATCH($C1192,'Policy Characteristics'!$C:$C,0))),"",INDEX('Policy Characteristics'!K:K,MATCH($C1192,'Policy Characteristics'!$C:$C,0)))</f>
        <v>industry-ag-main.html#fuel-switching</v>
      </c>
      <c r="R1192" s="254" t="str">
        <f>IF(ISBLANK(INDEX('Policy Characteristics'!L:L,MATCH($C1192,'Policy Characteristics'!$C:$C,0))),"",INDEX('Policy Characteristics'!L:L,MATCH($C1192,'Policy Characteristics'!$C:$C,0)))</f>
        <v>industry-elec-and-hydrogen.html</v>
      </c>
    </row>
    <row r="1193" spans="1:18" s="2" customFormat="1" x14ac:dyDescent="0.3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Hydrogen Combustion</v>
      </c>
      <c r="C1193" s="254" t="str">
        <f t="shared" si="46"/>
        <v>Fraction of Eligible Industrial Energy Use Shifted to Hydrogen</v>
      </c>
      <c r="D1193" s="6" t="s">
        <v>3064</v>
      </c>
      <c r="E1193" s="1" t="s">
        <v>3499</v>
      </c>
      <c r="F1193" t="s">
        <v>3027</v>
      </c>
      <c r="G1193" s="45" t="s">
        <v>3506</v>
      </c>
      <c r="H1193" s="43">
        <v>2114</v>
      </c>
      <c r="I1193" s="324" t="s">
        <v>43</v>
      </c>
      <c r="J1193" s="255" t="str">
        <f>IF(ISBLANK(INDEX('Policy Characteristics'!D:D,MATCH($C1193,'Policy Characteristics'!$C:$C,0))),"",INDEX('Policy Characteristics'!D:D,MATCH($C1193,'Policy Characteristics'!$C:$C,0)))</f>
        <v>Hydrogen Combustion</v>
      </c>
      <c r="K1193" s="254" t="str">
        <f>IF(ISBLANK(INDEX('Policy Characteristics'!E:E,MATCH($C1193,'Policy Characteristics'!$C:$C,0))),"",INDEX('Policy Characteristics'!E:E,MATCH($C1193,'Policy Characteristics'!$C:$C,0)))</f>
        <v>indst shift to hydrogen</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fuel shifted</v>
      </c>
      <c r="P1193" s="254"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54" t="str">
        <f>IF(ISBLANK(INDEX('Policy Characteristics'!K:K,MATCH($C1193,'Policy Characteristics'!$C:$C,0))),"",INDEX('Policy Characteristics'!K:K,MATCH($C1193,'Policy Characteristics'!$C:$C,0)))</f>
        <v>industry-ag-main.html#fuel-switching</v>
      </c>
      <c r="R1193" s="254" t="str">
        <f>IF(ISBLANK(INDEX('Policy Characteristics'!L:L,MATCH($C1193,'Policy Characteristics'!$C:$C,0))),"",INDEX('Policy Characteristics'!L:L,MATCH($C1193,'Policy Characteristics'!$C:$C,0)))</f>
        <v>industry-elec-and-hydrogen.html</v>
      </c>
    </row>
    <row r="1194" spans="1:18" s="2" customFormat="1" x14ac:dyDescent="0.3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Hydrogen Combustion</v>
      </c>
      <c r="C1194" s="254" t="str">
        <f t="shared" si="46"/>
        <v>Fraction of Eligible Industrial Energy Use Shifted to Hydrogen</v>
      </c>
      <c r="D1194" s="6" t="s">
        <v>3064</v>
      </c>
      <c r="E1194" s="1" t="s">
        <v>3500</v>
      </c>
      <c r="F1194" t="s">
        <v>3027</v>
      </c>
      <c r="G1194" s="45" t="s">
        <v>3507</v>
      </c>
      <c r="H1194" s="43">
        <v>2115</v>
      </c>
      <c r="I1194" s="324" t="s">
        <v>43</v>
      </c>
      <c r="J1194" s="255" t="str">
        <f>IF(ISBLANK(INDEX('Policy Characteristics'!D:D,MATCH($C1194,'Policy Characteristics'!$C:$C,0))),"",INDEX('Policy Characteristics'!D:D,MATCH($C1194,'Policy Characteristics'!$C:$C,0)))</f>
        <v>Hydrogen Combustion</v>
      </c>
      <c r="K1194" s="254" t="str">
        <f>IF(ISBLANK(INDEX('Policy Characteristics'!E:E,MATCH($C1194,'Policy Characteristics'!$C:$C,0))),"",INDEX('Policy Characteristics'!E:E,MATCH($C1194,'Policy Characteristics'!$C:$C,0)))</f>
        <v>indst shift to hydrogen</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fuel shifted</v>
      </c>
      <c r="P1194" s="254"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54" t="str">
        <f>IF(ISBLANK(INDEX('Policy Characteristics'!K:K,MATCH($C1194,'Policy Characteristics'!$C:$C,0))),"",INDEX('Policy Characteristics'!K:K,MATCH($C1194,'Policy Characteristics'!$C:$C,0)))</f>
        <v>industry-ag-main.html#fuel-switching</v>
      </c>
      <c r="R1194" s="254" t="str">
        <f>IF(ISBLANK(INDEX('Policy Characteristics'!L:L,MATCH($C1194,'Policy Characteristics'!$C:$C,0))),"",INDEX('Policy Characteristics'!L:L,MATCH($C1194,'Policy Characteristics'!$C:$C,0)))</f>
        <v>industry-elec-and-hydrogen.html</v>
      </c>
    </row>
    <row r="1195" spans="1:18" s="2" customFormat="1" x14ac:dyDescent="0.3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Hydrogen Combustion</v>
      </c>
      <c r="C1195" s="254" t="str">
        <f t="shared" si="46"/>
        <v>Fraction of Eligible Industrial Energy Use Shifted to Hydrogen</v>
      </c>
      <c r="D1195" s="6" t="s">
        <v>3064</v>
      </c>
      <c r="E1195" s="1" t="s">
        <v>3501</v>
      </c>
      <c r="F1195" t="s">
        <v>3027</v>
      </c>
      <c r="G1195" s="45" t="s">
        <v>3508</v>
      </c>
      <c r="H1195" s="43">
        <v>2116</v>
      </c>
      <c r="I1195" s="324" t="s">
        <v>43</v>
      </c>
      <c r="J1195" s="255" t="str">
        <f>IF(ISBLANK(INDEX('Policy Characteristics'!D:D,MATCH($C1195,'Policy Characteristics'!$C:$C,0))),"",INDEX('Policy Characteristics'!D:D,MATCH($C1195,'Policy Characteristics'!$C:$C,0)))</f>
        <v>Hydrogen Combustion</v>
      </c>
      <c r="K1195" s="254" t="str">
        <f>IF(ISBLANK(INDEX('Policy Characteristics'!E:E,MATCH($C1195,'Policy Characteristics'!$C:$C,0))),"",INDEX('Policy Characteristics'!E:E,MATCH($C1195,'Policy Characteristics'!$C:$C,0)))</f>
        <v>indst shift to hydrogen</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fuel shifted</v>
      </c>
      <c r="P1195" s="254"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54" t="str">
        <f>IF(ISBLANK(INDEX('Policy Characteristics'!K:K,MATCH($C1195,'Policy Characteristics'!$C:$C,0))),"",INDEX('Policy Characteristics'!K:K,MATCH($C1195,'Policy Characteristics'!$C:$C,0)))</f>
        <v>industry-ag-main.html#fuel-switching</v>
      </c>
      <c r="R1195" s="254" t="str">
        <f>IF(ISBLANK(INDEX('Policy Characteristics'!L:L,MATCH($C1195,'Policy Characteristics'!$C:$C,0))),"",INDEX('Policy Characteristics'!L:L,MATCH($C1195,'Policy Characteristics'!$C:$C,0)))</f>
        <v>industry-elec-and-hydrogen.html</v>
      </c>
    </row>
    <row r="1196" spans="1:18" s="2" customFormat="1" x14ac:dyDescent="0.3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Hydrogen Combustion</v>
      </c>
      <c r="C1196" s="254" t="str">
        <f t="shared" si="46"/>
        <v>Fraction of Eligible Industrial Energy Use Shifted to Hydrogen</v>
      </c>
      <c r="D1196" s="6" t="s">
        <v>3064</v>
      </c>
      <c r="E1196" s="1" t="s">
        <v>3502</v>
      </c>
      <c r="F1196" t="s">
        <v>3027</v>
      </c>
      <c r="G1196" s="45" t="s">
        <v>3509</v>
      </c>
      <c r="H1196" s="43">
        <v>2117</v>
      </c>
      <c r="I1196" s="324" t="s">
        <v>43</v>
      </c>
      <c r="J1196" s="255" t="str">
        <f>IF(ISBLANK(INDEX('Policy Characteristics'!D:D,MATCH($C1196,'Policy Characteristics'!$C:$C,0))),"",INDEX('Policy Characteristics'!D:D,MATCH($C1196,'Policy Characteristics'!$C:$C,0)))</f>
        <v>Hydrogen Combustion</v>
      </c>
      <c r="K1196" s="254" t="str">
        <f>IF(ISBLANK(INDEX('Policy Characteristics'!E:E,MATCH($C1196,'Policy Characteristics'!$C:$C,0))),"",INDEX('Policy Characteristics'!E:E,MATCH($C1196,'Policy Characteristics'!$C:$C,0)))</f>
        <v>indst shift to hydrogen</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fuel shifted</v>
      </c>
      <c r="P1196" s="254"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54" t="str">
        <f>IF(ISBLANK(INDEX('Policy Characteristics'!K:K,MATCH($C1196,'Policy Characteristics'!$C:$C,0))),"",INDEX('Policy Characteristics'!K:K,MATCH($C1196,'Policy Characteristics'!$C:$C,0)))</f>
        <v>industry-ag-main.html#fuel-switching</v>
      </c>
      <c r="R1196" s="254" t="str">
        <f>IF(ISBLANK(INDEX('Policy Characteristics'!L:L,MATCH($C1196,'Policy Characteristics'!$C:$C,0))),"",INDEX('Policy Characteristics'!L:L,MATCH($C1196,'Policy Characteristics'!$C:$C,0)))</f>
        <v>industry-elec-and-hydrogen.html</v>
      </c>
    </row>
    <row r="1197" spans="1:18" s="2" customFormat="1" x14ac:dyDescent="0.3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Hydrogen Combustion</v>
      </c>
      <c r="C1197" s="254" t="str">
        <f t="shared" si="46"/>
        <v>Fraction of Eligible Industrial Energy Use Shifted to Hydrogen</v>
      </c>
      <c r="D1197" s="6" t="s">
        <v>3064</v>
      </c>
      <c r="E1197" s="1" t="s">
        <v>3503</v>
      </c>
      <c r="F1197" t="s">
        <v>3027</v>
      </c>
      <c r="G1197" s="45" t="s">
        <v>3510</v>
      </c>
      <c r="H1197" s="43">
        <v>2118</v>
      </c>
      <c r="I1197" s="324" t="s">
        <v>44</v>
      </c>
      <c r="J1197" s="255" t="str">
        <f>IF(ISBLANK(INDEX('Policy Characteristics'!D:D,MATCH($C1197,'Policy Characteristics'!$C:$C,0))),"",INDEX('Policy Characteristics'!D:D,MATCH($C1197,'Policy Characteristics'!$C:$C,0)))</f>
        <v>Hydrogen Combustion</v>
      </c>
      <c r="K1197" s="254" t="str">
        <f>IF(ISBLANK(INDEX('Policy Characteristics'!E:E,MATCH($C1197,'Policy Characteristics'!$C:$C,0))),"",INDEX('Policy Characteristics'!E:E,MATCH($C1197,'Policy Characteristics'!$C:$C,0)))</f>
        <v>indst shift to hydrogen</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fuel shifted</v>
      </c>
      <c r="P1197" s="254"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54" t="str">
        <f>IF(ISBLANK(INDEX('Policy Characteristics'!K:K,MATCH($C1197,'Policy Characteristics'!$C:$C,0))),"",INDEX('Policy Characteristics'!K:K,MATCH($C1197,'Policy Characteristics'!$C:$C,0)))</f>
        <v>industry-ag-main.html#fuel-switching</v>
      </c>
      <c r="R1197" s="254" t="str">
        <f>IF(ISBLANK(INDEX('Policy Characteristics'!L:L,MATCH($C1197,'Policy Characteristics'!$C:$C,0))),"",INDEX('Policy Characteristics'!L:L,MATCH($C1197,'Policy Characteristics'!$C:$C,0)))</f>
        <v>industry-elec-and-hydrogen.html</v>
      </c>
    </row>
    <row r="1198" spans="1:18" s="2" customFormat="1" x14ac:dyDescent="0.3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Hydrogen Combustion</v>
      </c>
      <c r="C1198" s="254" t="str">
        <f t="shared" si="46"/>
        <v>Fraction of Eligible Industrial Energy Use Shifted to Hydrogen</v>
      </c>
      <c r="D1198" s="6" t="s">
        <v>3064</v>
      </c>
      <c r="E1198" s="1" t="s">
        <v>3504</v>
      </c>
      <c r="F1198" t="s">
        <v>3027</v>
      </c>
      <c r="G1198" s="45" t="s">
        <v>3511</v>
      </c>
      <c r="H1198" s="43">
        <v>2119</v>
      </c>
      <c r="I1198" s="324" t="s">
        <v>44</v>
      </c>
      <c r="J1198" s="255" t="str">
        <f>IF(ISBLANK(INDEX('Policy Characteristics'!D:D,MATCH($C1198,'Policy Characteristics'!$C:$C,0))),"",INDEX('Policy Characteristics'!D:D,MATCH($C1198,'Policy Characteristics'!$C:$C,0)))</f>
        <v>Hydrogen Combustion</v>
      </c>
      <c r="K1198" s="254" t="str">
        <f>IF(ISBLANK(INDEX('Policy Characteristics'!E:E,MATCH($C1198,'Policy Characteristics'!$C:$C,0))),"",INDEX('Policy Characteristics'!E:E,MATCH($C1198,'Policy Characteristics'!$C:$C,0)))</f>
        <v>indst shift to hydrogen</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fuel shifted</v>
      </c>
      <c r="P1198" s="254"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54" t="str">
        <f>IF(ISBLANK(INDEX('Policy Characteristics'!K:K,MATCH($C1198,'Policy Characteristics'!$C:$C,0))),"",INDEX('Policy Characteristics'!K:K,MATCH($C1198,'Policy Characteristics'!$C:$C,0)))</f>
        <v>industry-ag-main.html#fuel-switching</v>
      </c>
      <c r="R1198" s="254" t="str">
        <f>IF(ISBLANK(INDEX('Policy Characteristics'!L:L,MATCH($C1198,'Policy Characteristics'!$C:$C,0))),"",INDEX('Policy Characteristics'!L:L,MATCH($C1198,'Policy Characteristics'!$C:$C,0)))</f>
        <v>industry-elec-and-hydrogen.html</v>
      </c>
    </row>
    <row r="1199" spans="1:18" s="2" customFormat="1" x14ac:dyDescent="0.3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Hydrogen Combustion</v>
      </c>
      <c r="C1199" s="254" t="str">
        <f t="shared" si="46"/>
        <v>Fraction of Eligible Industrial Energy Use Shifted to Hydrogen</v>
      </c>
      <c r="D1199" s="6" t="s">
        <v>3064</v>
      </c>
      <c r="E1199" s="1" t="s">
        <v>3505</v>
      </c>
      <c r="F1199" t="s">
        <v>3027</v>
      </c>
      <c r="G1199" s="45" t="s">
        <v>3512</v>
      </c>
      <c r="H1199" s="43">
        <v>2120</v>
      </c>
      <c r="I1199" s="324" t="s">
        <v>44</v>
      </c>
      <c r="J1199" s="255" t="str">
        <f>IF(ISBLANK(INDEX('Policy Characteristics'!D:D,MATCH($C1199,'Policy Characteristics'!$C:$C,0))),"",INDEX('Policy Characteristics'!D:D,MATCH($C1199,'Policy Characteristics'!$C:$C,0)))</f>
        <v>Hydrogen Combustion</v>
      </c>
      <c r="K1199" s="254" t="str">
        <f>IF(ISBLANK(INDEX('Policy Characteristics'!E:E,MATCH($C1199,'Policy Characteristics'!$C:$C,0))),"",INDEX('Policy Characteristics'!E:E,MATCH($C1199,'Policy Characteristics'!$C:$C,0)))</f>
        <v>indst shift to hydrogen</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fuel shifted</v>
      </c>
      <c r="P1199" s="254"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54" t="str">
        <f>IF(ISBLANK(INDEX('Policy Characteristics'!K:K,MATCH($C1199,'Policy Characteristics'!$C:$C,0))),"",INDEX('Policy Characteristics'!K:K,MATCH($C1199,'Policy Characteristics'!$C:$C,0)))</f>
        <v>industry-ag-main.html#fuel-switching</v>
      </c>
      <c r="R1199" s="254" t="str">
        <f>IF(ISBLANK(INDEX('Policy Characteristics'!L:L,MATCH($C1199,'Policy Characteristics'!$C:$C,0))),"",INDEX('Policy Characteristics'!L:L,MATCH($C1199,'Policy Characteristics'!$C:$C,0)))</f>
        <v>industry-elec-and-hydrogen.html</v>
      </c>
    </row>
    <row r="1200" spans="1:18" s="2" customFormat="1" x14ac:dyDescent="0.3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Hydrogen Combustion</v>
      </c>
      <c r="C1200" s="254" t="str">
        <f t="shared" si="46"/>
        <v>Fraction of Eligible Industrial Energy Use Shifted to Hydrogen</v>
      </c>
      <c r="D1200" s="6" t="s">
        <v>3064</v>
      </c>
      <c r="E1200" s="1" t="s">
        <v>3648</v>
      </c>
      <c r="F1200" t="s">
        <v>3027</v>
      </c>
      <c r="G1200" s="45" t="s">
        <v>3648</v>
      </c>
      <c r="H1200" s="43">
        <v>2121</v>
      </c>
      <c r="I1200" s="324" t="s">
        <v>44</v>
      </c>
      <c r="J1200" s="255" t="str">
        <f>IF(ISBLANK(INDEX('Policy Characteristics'!D:D,MATCH($C1200,'Policy Characteristics'!$C:$C,0))),"",INDEX('Policy Characteristics'!D:D,MATCH($C1200,'Policy Characteristics'!$C:$C,0)))</f>
        <v>Hydrogen Combustion</v>
      </c>
      <c r="K1200" s="254" t="str">
        <f>IF(ISBLANK(INDEX('Policy Characteristics'!E:E,MATCH($C1200,'Policy Characteristics'!$C:$C,0))),"",INDEX('Policy Characteristics'!E:E,MATCH($C1200,'Policy Characteristics'!$C:$C,0)))</f>
        <v>indst shift to hydrogen</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fuel shifted</v>
      </c>
      <c r="P1200" s="254"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54" t="str">
        <f>IF(ISBLANK(INDEX('Policy Characteristics'!K:K,MATCH($C1200,'Policy Characteristics'!$C:$C,0))),"",INDEX('Policy Characteristics'!K:K,MATCH($C1200,'Policy Characteristics'!$C:$C,0)))</f>
        <v>industry-ag-main.html#fuel-switching</v>
      </c>
      <c r="R1200" s="254" t="str">
        <f>IF(ISBLANK(INDEX('Policy Characteristics'!L:L,MATCH($C1200,'Policy Characteristics'!$C:$C,0))),"",INDEX('Policy Characteristics'!L:L,MATCH($C1200,'Policy Characteristics'!$C:$C,0)))</f>
        <v>industry-elec-and-hydrogen.html</v>
      </c>
    </row>
    <row r="1201" spans="1:18" s="2" customFormat="1" x14ac:dyDescent="0.3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Hydrogen Combustion</v>
      </c>
      <c r="C1201" s="254" t="str">
        <f t="shared" si="46"/>
        <v>Fraction of Eligible Industrial Energy Use Shifted to Hydrogen</v>
      </c>
      <c r="D1201" s="6" t="s">
        <v>3065</v>
      </c>
      <c r="E1201" s="1" t="s">
        <v>3499</v>
      </c>
      <c r="F1201" t="s">
        <v>3028</v>
      </c>
      <c r="G1201" s="45" t="s">
        <v>3506</v>
      </c>
      <c r="H1201" s="43">
        <v>2122</v>
      </c>
      <c r="I1201" s="324" t="s">
        <v>44</v>
      </c>
      <c r="J1201" s="255" t="str">
        <f>IF(ISBLANK(INDEX('Policy Characteristics'!D:D,MATCH($C1201,'Policy Characteristics'!$C:$C,0))),"",INDEX('Policy Characteristics'!D:D,MATCH($C1201,'Policy Characteristics'!$C:$C,0)))</f>
        <v>Hydrogen Combustion</v>
      </c>
      <c r="K1201" s="254" t="str">
        <f>IF(ISBLANK(INDEX('Policy Characteristics'!E:E,MATCH($C1201,'Policy Characteristics'!$C:$C,0))),"",INDEX('Policy Characteristics'!E:E,MATCH($C1201,'Policy Characteristics'!$C:$C,0)))</f>
        <v>indst shift to hydrogen</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fuel shifted</v>
      </c>
      <c r="P1201" s="254"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4" t="str">
        <f>IF(ISBLANK(INDEX('Policy Characteristics'!K:K,MATCH($C1201,'Policy Characteristics'!$C:$C,0))),"",INDEX('Policy Characteristics'!K:K,MATCH($C1201,'Policy Characteristics'!$C:$C,0)))</f>
        <v>industry-ag-main.html#fuel-switching</v>
      </c>
      <c r="R1201" s="254" t="str">
        <f>IF(ISBLANK(INDEX('Policy Characteristics'!L:L,MATCH($C1201,'Policy Characteristics'!$C:$C,0))),"",INDEX('Policy Characteristics'!L:L,MATCH($C1201,'Policy Characteristics'!$C:$C,0)))</f>
        <v>industry-elec-and-hydrogen.html</v>
      </c>
    </row>
    <row r="1202" spans="1:18" s="2" customFormat="1" x14ac:dyDescent="0.3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Hydrogen Combustion</v>
      </c>
      <c r="C1202" s="254" t="str">
        <f t="shared" si="46"/>
        <v>Fraction of Eligible Industrial Energy Use Shifted to Hydrogen</v>
      </c>
      <c r="D1202" s="6" t="s">
        <v>3065</v>
      </c>
      <c r="E1202" s="1" t="s">
        <v>3500</v>
      </c>
      <c r="F1202" t="s">
        <v>3028</v>
      </c>
      <c r="G1202" s="45" t="s">
        <v>3507</v>
      </c>
      <c r="H1202" s="43">
        <v>2123</v>
      </c>
      <c r="I1202" s="324" t="s">
        <v>44</v>
      </c>
      <c r="J1202" s="255" t="str">
        <f>IF(ISBLANK(INDEX('Policy Characteristics'!D:D,MATCH($C1202,'Policy Characteristics'!$C:$C,0))),"",INDEX('Policy Characteristics'!D:D,MATCH($C1202,'Policy Characteristics'!$C:$C,0)))</f>
        <v>Hydrogen Combustion</v>
      </c>
      <c r="K1202" s="254" t="str">
        <f>IF(ISBLANK(INDEX('Policy Characteristics'!E:E,MATCH($C1202,'Policy Characteristics'!$C:$C,0))),"",INDEX('Policy Characteristics'!E:E,MATCH($C1202,'Policy Characteristics'!$C:$C,0)))</f>
        <v>indst shift to hydrogen</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fuel shifted</v>
      </c>
      <c r="P1202" s="254"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4" t="str">
        <f>IF(ISBLANK(INDEX('Policy Characteristics'!K:K,MATCH($C1202,'Policy Characteristics'!$C:$C,0))),"",INDEX('Policy Characteristics'!K:K,MATCH($C1202,'Policy Characteristics'!$C:$C,0)))</f>
        <v>industry-ag-main.html#fuel-switching</v>
      </c>
      <c r="R1202" s="254" t="str">
        <f>IF(ISBLANK(INDEX('Policy Characteristics'!L:L,MATCH($C1202,'Policy Characteristics'!$C:$C,0))),"",INDEX('Policy Characteristics'!L:L,MATCH($C1202,'Policy Characteristics'!$C:$C,0)))</f>
        <v>industry-elec-and-hydrogen.html</v>
      </c>
    </row>
    <row r="1203" spans="1:18" s="2" customFormat="1" x14ac:dyDescent="0.3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Hydrogen Combustion</v>
      </c>
      <c r="C1203" s="254" t="str">
        <f t="shared" si="46"/>
        <v>Fraction of Eligible Industrial Energy Use Shifted to Hydrogen</v>
      </c>
      <c r="D1203" s="6" t="s">
        <v>3065</v>
      </c>
      <c r="E1203" s="1" t="s">
        <v>3501</v>
      </c>
      <c r="F1203" t="s">
        <v>3028</v>
      </c>
      <c r="G1203" s="45" t="s">
        <v>3508</v>
      </c>
      <c r="H1203" s="43">
        <v>2124</v>
      </c>
      <c r="I1203" s="324" t="s">
        <v>44</v>
      </c>
      <c r="J1203" s="255" t="str">
        <f>IF(ISBLANK(INDEX('Policy Characteristics'!D:D,MATCH($C1203,'Policy Characteristics'!$C:$C,0))),"",INDEX('Policy Characteristics'!D:D,MATCH($C1203,'Policy Characteristics'!$C:$C,0)))</f>
        <v>Hydrogen Combustion</v>
      </c>
      <c r="K1203" s="254" t="str">
        <f>IF(ISBLANK(INDEX('Policy Characteristics'!E:E,MATCH($C1203,'Policy Characteristics'!$C:$C,0))),"",INDEX('Policy Characteristics'!E:E,MATCH($C1203,'Policy Characteristics'!$C:$C,0)))</f>
        <v>indst shift to hydrogen</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fuel shifted</v>
      </c>
      <c r="P1203" s="254"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4" t="str">
        <f>IF(ISBLANK(INDEX('Policy Characteristics'!K:K,MATCH($C1203,'Policy Characteristics'!$C:$C,0))),"",INDEX('Policy Characteristics'!K:K,MATCH($C1203,'Policy Characteristics'!$C:$C,0)))</f>
        <v>industry-ag-main.html#fuel-switching</v>
      </c>
      <c r="R1203" s="254" t="str">
        <f>IF(ISBLANK(INDEX('Policy Characteristics'!L:L,MATCH($C1203,'Policy Characteristics'!$C:$C,0))),"",INDEX('Policy Characteristics'!L:L,MATCH($C1203,'Policy Characteristics'!$C:$C,0)))</f>
        <v>industry-elec-and-hydrogen.html</v>
      </c>
    </row>
    <row r="1204" spans="1:18" s="2" customFormat="1" x14ac:dyDescent="0.3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Hydrogen Combustion</v>
      </c>
      <c r="C1204" s="254" t="str">
        <f t="shared" si="46"/>
        <v>Fraction of Eligible Industrial Energy Use Shifted to Hydrogen</v>
      </c>
      <c r="D1204" s="6" t="s">
        <v>3065</v>
      </c>
      <c r="E1204" s="1" t="s">
        <v>3502</v>
      </c>
      <c r="F1204" t="s">
        <v>3028</v>
      </c>
      <c r="G1204" s="45" t="s">
        <v>3509</v>
      </c>
      <c r="H1204" s="43">
        <v>2125</v>
      </c>
      <c r="I1204" s="324" t="s">
        <v>43</v>
      </c>
      <c r="J1204" s="255" t="str">
        <f>IF(ISBLANK(INDEX('Policy Characteristics'!D:D,MATCH($C1204,'Policy Characteristics'!$C:$C,0))),"",INDEX('Policy Characteristics'!D:D,MATCH($C1204,'Policy Characteristics'!$C:$C,0)))</f>
        <v>Hydrogen Combustion</v>
      </c>
      <c r="K1204" s="254" t="str">
        <f>IF(ISBLANK(INDEX('Policy Characteristics'!E:E,MATCH($C1204,'Policy Characteristics'!$C:$C,0))),"",INDEX('Policy Characteristics'!E:E,MATCH($C1204,'Policy Characteristics'!$C:$C,0)))</f>
        <v>indst shift to hydrogen</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fuel shifted</v>
      </c>
      <c r="P1204" s="254"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4" t="str">
        <f>IF(ISBLANK(INDEX('Policy Characteristics'!K:K,MATCH($C1204,'Policy Characteristics'!$C:$C,0))),"",INDEX('Policy Characteristics'!K:K,MATCH($C1204,'Policy Characteristics'!$C:$C,0)))</f>
        <v>industry-ag-main.html#fuel-switching</v>
      </c>
      <c r="R1204" s="254" t="str">
        <f>IF(ISBLANK(INDEX('Policy Characteristics'!L:L,MATCH($C1204,'Policy Characteristics'!$C:$C,0))),"",INDEX('Policy Characteristics'!L:L,MATCH($C1204,'Policy Characteristics'!$C:$C,0)))</f>
        <v>industry-elec-and-hydrogen.html</v>
      </c>
    </row>
    <row r="1205" spans="1:18" s="2" customFormat="1" x14ac:dyDescent="0.3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Hydrogen Combustion</v>
      </c>
      <c r="C1205" s="254" t="str">
        <f t="shared" si="46"/>
        <v>Fraction of Eligible Industrial Energy Use Shifted to Hydrogen</v>
      </c>
      <c r="D1205" s="6" t="s">
        <v>3065</v>
      </c>
      <c r="E1205" s="1" t="s">
        <v>3503</v>
      </c>
      <c r="F1205" t="s">
        <v>3028</v>
      </c>
      <c r="G1205" s="45" t="s">
        <v>3510</v>
      </c>
      <c r="H1205" s="43">
        <v>2126</v>
      </c>
      <c r="I1205" s="324" t="s">
        <v>44</v>
      </c>
      <c r="J1205" s="255" t="str">
        <f>IF(ISBLANK(INDEX('Policy Characteristics'!D:D,MATCH($C1205,'Policy Characteristics'!$C:$C,0))),"",INDEX('Policy Characteristics'!D:D,MATCH($C1205,'Policy Characteristics'!$C:$C,0)))</f>
        <v>Hydrogen Combustion</v>
      </c>
      <c r="K1205" s="254" t="str">
        <f>IF(ISBLANK(INDEX('Policy Characteristics'!E:E,MATCH($C1205,'Policy Characteristics'!$C:$C,0))),"",INDEX('Policy Characteristics'!E:E,MATCH($C1205,'Policy Characteristics'!$C:$C,0)))</f>
        <v>indst shift to hydrogen</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fuel shifted</v>
      </c>
      <c r="P1205" s="254"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4" t="str">
        <f>IF(ISBLANK(INDEX('Policy Characteristics'!K:K,MATCH($C1205,'Policy Characteristics'!$C:$C,0))),"",INDEX('Policy Characteristics'!K:K,MATCH($C1205,'Policy Characteristics'!$C:$C,0)))</f>
        <v>industry-ag-main.html#fuel-switching</v>
      </c>
      <c r="R1205" s="254" t="str">
        <f>IF(ISBLANK(INDEX('Policy Characteristics'!L:L,MATCH($C1205,'Policy Characteristics'!$C:$C,0))),"",INDEX('Policy Characteristics'!L:L,MATCH($C1205,'Policy Characteristics'!$C:$C,0)))</f>
        <v>industry-elec-and-hydrogen.html</v>
      </c>
    </row>
    <row r="1206" spans="1:18" s="2" customFormat="1" x14ac:dyDescent="0.3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Hydrogen Combustion</v>
      </c>
      <c r="C1206" s="254" t="str">
        <f t="shared" si="46"/>
        <v>Fraction of Eligible Industrial Energy Use Shifted to Hydrogen</v>
      </c>
      <c r="D1206" s="6" t="s">
        <v>3065</v>
      </c>
      <c r="E1206" s="1" t="s">
        <v>3504</v>
      </c>
      <c r="F1206" t="s">
        <v>3028</v>
      </c>
      <c r="G1206" s="45" t="s">
        <v>3511</v>
      </c>
      <c r="H1206" s="43">
        <v>2127</v>
      </c>
      <c r="I1206" s="324" t="s">
        <v>43</v>
      </c>
      <c r="J1206" s="255" t="str">
        <f>IF(ISBLANK(INDEX('Policy Characteristics'!D:D,MATCH($C1206,'Policy Characteristics'!$C:$C,0))),"",INDEX('Policy Characteristics'!D:D,MATCH($C1206,'Policy Characteristics'!$C:$C,0)))</f>
        <v>Hydrogen Combustion</v>
      </c>
      <c r="K1206" s="254" t="str">
        <f>IF(ISBLANK(INDEX('Policy Characteristics'!E:E,MATCH($C1206,'Policy Characteristics'!$C:$C,0))),"",INDEX('Policy Characteristics'!E:E,MATCH($C1206,'Policy Characteristics'!$C:$C,0)))</f>
        <v>indst shift to hydrogen</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fuel shifted</v>
      </c>
      <c r="P1206" s="254"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4" t="str">
        <f>IF(ISBLANK(INDEX('Policy Characteristics'!K:K,MATCH($C1206,'Policy Characteristics'!$C:$C,0))),"",INDEX('Policy Characteristics'!K:K,MATCH($C1206,'Policy Characteristics'!$C:$C,0)))</f>
        <v>industry-ag-main.html#fuel-switching</v>
      </c>
      <c r="R1206" s="254" t="str">
        <f>IF(ISBLANK(INDEX('Policy Characteristics'!L:L,MATCH($C1206,'Policy Characteristics'!$C:$C,0))),"",INDEX('Policy Characteristics'!L:L,MATCH($C1206,'Policy Characteristics'!$C:$C,0)))</f>
        <v>industry-elec-and-hydrogen.html</v>
      </c>
    </row>
    <row r="1207" spans="1:18" s="2" customFormat="1" x14ac:dyDescent="0.3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Hydrogen Combustion</v>
      </c>
      <c r="C1207" s="254" t="str">
        <f t="shared" si="46"/>
        <v>Fraction of Eligible Industrial Energy Use Shifted to Hydrogen</v>
      </c>
      <c r="D1207" s="6" t="s">
        <v>3065</v>
      </c>
      <c r="E1207" s="1" t="s">
        <v>3505</v>
      </c>
      <c r="F1207" t="s">
        <v>3028</v>
      </c>
      <c r="G1207" s="45" t="s">
        <v>3512</v>
      </c>
      <c r="H1207" s="43">
        <v>2128</v>
      </c>
      <c r="I1207" s="324" t="s">
        <v>44</v>
      </c>
      <c r="J1207" s="255" t="str">
        <f>IF(ISBLANK(INDEX('Policy Characteristics'!D:D,MATCH($C1207,'Policy Characteristics'!$C:$C,0))),"",INDEX('Policy Characteristics'!D:D,MATCH($C1207,'Policy Characteristics'!$C:$C,0)))</f>
        <v>Hydrogen Combustion</v>
      </c>
      <c r="K1207" s="254" t="str">
        <f>IF(ISBLANK(INDEX('Policy Characteristics'!E:E,MATCH($C1207,'Policy Characteristics'!$C:$C,0))),"",INDEX('Policy Characteristics'!E:E,MATCH($C1207,'Policy Characteristics'!$C:$C,0)))</f>
        <v>indst shift to hydrogen</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fuel shifted</v>
      </c>
      <c r="P1207" s="254"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4" t="str">
        <f>IF(ISBLANK(INDEX('Policy Characteristics'!K:K,MATCH($C1207,'Policy Characteristics'!$C:$C,0))),"",INDEX('Policy Characteristics'!K:K,MATCH($C1207,'Policy Characteristics'!$C:$C,0)))</f>
        <v>industry-ag-main.html#fuel-switching</v>
      </c>
      <c r="R1207" s="254" t="str">
        <f>IF(ISBLANK(INDEX('Policy Characteristics'!L:L,MATCH($C1207,'Policy Characteristics'!$C:$C,0))),"",INDEX('Policy Characteristics'!L:L,MATCH($C1207,'Policy Characteristics'!$C:$C,0)))</f>
        <v>industry-elec-and-hydrogen.html</v>
      </c>
    </row>
    <row r="1208" spans="1:18" s="2" customFormat="1" x14ac:dyDescent="0.3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Hydrogen Combustion</v>
      </c>
      <c r="C1208" s="254" t="str">
        <f t="shared" si="46"/>
        <v>Fraction of Eligible Industrial Energy Use Shifted to Hydrogen</v>
      </c>
      <c r="D1208" s="6" t="s">
        <v>3065</v>
      </c>
      <c r="E1208" s="1" t="s">
        <v>3648</v>
      </c>
      <c r="F1208" t="s">
        <v>3028</v>
      </c>
      <c r="G1208" s="45" t="s">
        <v>3648</v>
      </c>
      <c r="H1208" s="43">
        <v>2129</v>
      </c>
      <c r="I1208" s="324" t="s">
        <v>44</v>
      </c>
      <c r="J1208" s="255" t="str">
        <f>IF(ISBLANK(INDEX('Policy Characteristics'!D:D,MATCH($C1208,'Policy Characteristics'!$C:$C,0))),"",INDEX('Policy Characteristics'!D:D,MATCH($C1208,'Policy Characteristics'!$C:$C,0)))</f>
        <v>Hydrogen Combustion</v>
      </c>
      <c r="K1208" s="254" t="str">
        <f>IF(ISBLANK(INDEX('Policy Characteristics'!E:E,MATCH($C1208,'Policy Characteristics'!$C:$C,0))),"",INDEX('Policy Characteristics'!E:E,MATCH($C1208,'Policy Characteristics'!$C:$C,0)))</f>
        <v>indst shift to hydrogen</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fuel shifted</v>
      </c>
      <c r="P1208" s="254"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4" t="str">
        <f>IF(ISBLANK(INDEX('Policy Characteristics'!K:K,MATCH($C1208,'Policy Characteristics'!$C:$C,0))),"",INDEX('Policy Characteristics'!K:K,MATCH($C1208,'Policy Characteristics'!$C:$C,0)))</f>
        <v>industry-ag-main.html#fuel-switching</v>
      </c>
      <c r="R1208" s="254" t="str">
        <f>IF(ISBLANK(INDEX('Policy Characteristics'!L:L,MATCH($C1208,'Policy Characteristics'!$C:$C,0))),"",INDEX('Policy Characteristics'!L:L,MATCH($C1208,'Policy Characteristics'!$C:$C,0)))</f>
        <v>industry-elec-and-hydrogen.html</v>
      </c>
    </row>
    <row r="1209" spans="1:18" s="2" customFormat="1" x14ac:dyDescent="0.3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Hydrogen Combustion</v>
      </c>
      <c r="C1209" s="254" t="str">
        <f t="shared" si="46"/>
        <v>Fraction of Eligible Industrial Energy Use Shifted to Hydrogen</v>
      </c>
      <c r="D1209" s="6" t="s">
        <v>3066</v>
      </c>
      <c r="E1209" s="1" t="s">
        <v>3499</v>
      </c>
      <c r="F1209" t="s">
        <v>3029</v>
      </c>
      <c r="G1209" s="45" t="s">
        <v>3506</v>
      </c>
      <c r="H1209" s="43">
        <v>2130</v>
      </c>
      <c r="I1209" s="324" t="s">
        <v>43</v>
      </c>
      <c r="J1209" s="255" t="str">
        <f>IF(ISBLANK(INDEX('Policy Characteristics'!D:D,MATCH($C1209,'Policy Characteristics'!$C:$C,0))),"",INDEX('Policy Characteristics'!D:D,MATCH($C1209,'Policy Characteristics'!$C:$C,0)))</f>
        <v>Hydrogen Combustion</v>
      </c>
      <c r="K1209" s="254" t="str">
        <f>IF(ISBLANK(INDEX('Policy Characteristics'!E:E,MATCH($C1209,'Policy Characteristics'!$C:$C,0))),"",INDEX('Policy Characteristics'!E:E,MATCH($C1209,'Policy Characteristics'!$C:$C,0)))</f>
        <v>indst shift to hydrogen</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fuel shifted</v>
      </c>
      <c r="P1209" s="254"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4" t="str">
        <f>IF(ISBLANK(INDEX('Policy Characteristics'!K:K,MATCH($C1209,'Policy Characteristics'!$C:$C,0))),"",INDEX('Policy Characteristics'!K:K,MATCH($C1209,'Policy Characteristics'!$C:$C,0)))</f>
        <v>industry-ag-main.html#fuel-switching</v>
      </c>
      <c r="R1209" s="254" t="str">
        <f>IF(ISBLANK(INDEX('Policy Characteristics'!L:L,MATCH($C1209,'Policy Characteristics'!$C:$C,0))),"",INDEX('Policy Characteristics'!L:L,MATCH($C1209,'Policy Characteristics'!$C:$C,0)))</f>
        <v>industry-elec-and-hydrogen.html</v>
      </c>
    </row>
    <row r="1210" spans="1:18" s="2" customFormat="1" x14ac:dyDescent="0.3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Hydrogen Combustion</v>
      </c>
      <c r="C1210" s="254" t="str">
        <f t="shared" si="46"/>
        <v>Fraction of Eligible Industrial Energy Use Shifted to Hydrogen</v>
      </c>
      <c r="D1210" s="6" t="s">
        <v>3066</v>
      </c>
      <c r="E1210" s="1" t="s">
        <v>3500</v>
      </c>
      <c r="F1210" t="s">
        <v>3029</v>
      </c>
      <c r="G1210" s="45" t="s">
        <v>3507</v>
      </c>
      <c r="H1210" s="43">
        <v>2131</v>
      </c>
      <c r="I1210" s="324" t="s">
        <v>43</v>
      </c>
      <c r="J1210" s="255" t="str">
        <f>IF(ISBLANK(INDEX('Policy Characteristics'!D:D,MATCH($C1210,'Policy Characteristics'!$C:$C,0))),"",INDEX('Policy Characteristics'!D:D,MATCH($C1210,'Policy Characteristics'!$C:$C,0)))</f>
        <v>Hydrogen Combustion</v>
      </c>
      <c r="K1210" s="254" t="str">
        <f>IF(ISBLANK(INDEX('Policy Characteristics'!E:E,MATCH($C1210,'Policy Characteristics'!$C:$C,0))),"",INDEX('Policy Characteristics'!E:E,MATCH($C1210,'Policy Characteristics'!$C:$C,0)))</f>
        <v>indst shift to hydrogen</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fuel shifted</v>
      </c>
      <c r="P1210" s="254"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4" t="str">
        <f>IF(ISBLANK(INDEX('Policy Characteristics'!K:K,MATCH($C1210,'Policy Characteristics'!$C:$C,0))),"",INDEX('Policy Characteristics'!K:K,MATCH($C1210,'Policy Characteristics'!$C:$C,0)))</f>
        <v>industry-ag-main.html#fuel-switching</v>
      </c>
      <c r="R1210" s="254" t="str">
        <f>IF(ISBLANK(INDEX('Policy Characteristics'!L:L,MATCH($C1210,'Policy Characteristics'!$C:$C,0))),"",INDEX('Policy Characteristics'!L:L,MATCH($C1210,'Policy Characteristics'!$C:$C,0)))</f>
        <v>industry-elec-and-hydrogen.html</v>
      </c>
    </row>
    <row r="1211" spans="1:18" s="2" customFormat="1" x14ac:dyDescent="0.3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Hydrogen Combustion</v>
      </c>
      <c r="C1211" s="254" t="str">
        <f t="shared" si="46"/>
        <v>Fraction of Eligible Industrial Energy Use Shifted to Hydrogen</v>
      </c>
      <c r="D1211" s="6" t="s">
        <v>3066</v>
      </c>
      <c r="E1211" s="1" t="s">
        <v>3501</v>
      </c>
      <c r="F1211" t="s">
        <v>3029</v>
      </c>
      <c r="G1211" s="45" t="s">
        <v>3508</v>
      </c>
      <c r="H1211" s="43">
        <v>2132</v>
      </c>
      <c r="I1211" s="324" t="s">
        <v>43</v>
      </c>
      <c r="J1211" s="255" t="str">
        <f>IF(ISBLANK(INDEX('Policy Characteristics'!D:D,MATCH($C1211,'Policy Characteristics'!$C:$C,0))),"",INDEX('Policy Characteristics'!D:D,MATCH($C1211,'Policy Characteristics'!$C:$C,0)))</f>
        <v>Hydrogen Combustion</v>
      </c>
      <c r="K1211" s="254" t="str">
        <f>IF(ISBLANK(INDEX('Policy Characteristics'!E:E,MATCH($C1211,'Policy Characteristics'!$C:$C,0))),"",INDEX('Policy Characteristics'!E:E,MATCH($C1211,'Policy Characteristics'!$C:$C,0)))</f>
        <v>indst shift to hydrogen</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fuel shifted</v>
      </c>
      <c r="P1211" s="254"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4" t="str">
        <f>IF(ISBLANK(INDEX('Policy Characteristics'!K:K,MATCH($C1211,'Policy Characteristics'!$C:$C,0))),"",INDEX('Policy Characteristics'!K:K,MATCH($C1211,'Policy Characteristics'!$C:$C,0)))</f>
        <v>industry-ag-main.html#fuel-switching</v>
      </c>
      <c r="R1211" s="254" t="str">
        <f>IF(ISBLANK(INDEX('Policy Characteristics'!L:L,MATCH($C1211,'Policy Characteristics'!$C:$C,0))),"",INDEX('Policy Characteristics'!L:L,MATCH($C1211,'Policy Characteristics'!$C:$C,0)))</f>
        <v>industry-elec-and-hydrogen.html</v>
      </c>
    </row>
    <row r="1212" spans="1:18" s="2" customFormat="1" x14ac:dyDescent="0.3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Hydrogen Combustion</v>
      </c>
      <c r="C1212" s="254" t="str">
        <f t="shared" si="46"/>
        <v>Fraction of Eligible Industrial Energy Use Shifted to Hydrogen</v>
      </c>
      <c r="D1212" s="6" t="s">
        <v>3066</v>
      </c>
      <c r="E1212" s="1" t="s">
        <v>3502</v>
      </c>
      <c r="F1212" t="s">
        <v>3029</v>
      </c>
      <c r="G1212" s="45" t="s">
        <v>3509</v>
      </c>
      <c r="H1212" s="43">
        <v>2133</v>
      </c>
      <c r="I1212" s="324" t="s">
        <v>43</v>
      </c>
      <c r="J1212" s="255" t="str">
        <f>IF(ISBLANK(INDEX('Policy Characteristics'!D:D,MATCH($C1212,'Policy Characteristics'!$C:$C,0))),"",INDEX('Policy Characteristics'!D:D,MATCH($C1212,'Policy Characteristics'!$C:$C,0)))</f>
        <v>Hydrogen Combustion</v>
      </c>
      <c r="K1212" s="254" t="str">
        <f>IF(ISBLANK(INDEX('Policy Characteristics'!E:E,MATCH($C1212,'Policy Characteristics'!$C:$C,0))),"",INDEX('Policy Characteristics'!E:E,MATCH($C1212,'Policy Characteristics'!$C:$C,0)))</f>
        <v>indst shift to hydrogen</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fuel shifted</v>
      </c>
      <c r="P1212" s="254"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4" t="str">
        <f>IF(ISBLANK(INDEX('Policy Characteristics'!K:K,MATCH($C1212,'Policy Characteristics'!$C:$C,0))),"",INDEX('Policy Characteristics'!K:K,MATCH($C1212,'Policy Characteristics'!$C:$C,0)))</f>
        <v>industry-ag-main.html#fuel-switching</v>
      </c>
      <c r="R1212" s="254" t="str">
        <f>IF(ISBLANK(INDEX('Policy Characteristics'!L:L,MATCH($C1212,'Policy Characteristics'!$C:$C,0))),"",INDEX('Policy Characteristics'!L:L,MATCH($C1212,'Policy Characteristics'!$C:$C,0)))</f>
        <v>industry-elec-and-hydrogen.html</v>
      </c>
    </row>
    <row r="1213" spans="1:18" s="2" customFormat="1" x14ac:dyDescent="0.3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Hydrogen Combustion</v>
      </c>
      <c r="C1213" s="254" t="str">
        <f t="shared" si="46"/>
        <v>Fraction of Eligible Industrial Energy Use Shifted to Hydrogen</v>
      </c>
      <c r="D1213" s="6" t="s">
        <v>3066</v>
      </c>
      <c r="E1213" s="1" t="s">
        <v>3503</v>
      </c>
      <c r="F1213" t="s">
        <v>3029</v>
      </c>
      <c r="G1213" s="45" t="s">
        <v>3510</v>
      </c>
      <c r="H1213" s="43">
        <v>2134</v>
      </c>
      <c r="I1213" s="324" t="s">
        <v>43</v>
      </c>
      <c r="J1213" s="255" t="str">
        <f>IF(ISBLANK(INDEX('Policy Characteristics'!D:D,MATCH($C1213,'Policy Characteristics'!$C:$C,0))),"",INDEX('Policy Characteristics'!D:D,MATCH($C1213,'Policy Characteristics'!$C:$C,0)))</f>
        <v>Hydrogen Combustion</v>
      </c>
      <c r="K1213" s="254" t="str">
        <f>IF(ISBLANK(INDEX('Policy Characteristics'!E:E,MATCH($C1213,'Policy Characteristics'!$C:$C,0))),"",INDEX('Policy Characteristics'!E:E,MATCH($C1213,'Policy Characteristics'!$C:$C,0)))</f>
        <v>indst shift to hydrogen</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fuel shifted</v>
      </c>
      <c r="P1213" s="254"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4" t="str">
        <f>IF(ISBLANK(INDEX('Policy Characteristics'!K:K,MATCH($C1213,'Policy Characteristics'!$C:$C,0))),"",INDEX('Policy Characteristics'!K:K,MATCH($C1213,'Policy Characteristics'!$C:$C,0)))</f>
        <v>industry-ag-main.html#fuel-switching</v>
      </c>
      <c r="R1213" s="254" t="str">
        <f>IF(ISBLANK(INDEX('Policy Characteristics'!L:L,MATCH($C1213,'Policy Characteristics'!$C:$C,0))),"",INDEX('Policy Characteristics'!L:L,MATCH($C1213,'Policy Characteristics'!$C:$C,0)))</f>
        <v>industry-elec-and-hydrogen.html</v>
      </c>
    </row>
    <row r="1214" spans="1:18" s="2" customFormat="1" x14ac:dyDescent="0.3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Hydrogen Combustion</v>
      </c>
      <c r="C1214" s="254" t="str">
        <f t="shared" si="46"/>
        <v>Fraction of Eligible Industrial Energy Use Shifted to Hydrogen</v>
      </c>
      <c r="D1214" s="6" t="s">
        <v>3066</v>
      </c>
      <c r="E1214" s="1" t="s">
        <v>3504</v>
      </c>
      <c r="F1214" t="s">
        <v>3029</v>
      </c>
      <c r="G1214" s="45" t="s">
        <v>3511</v>
      </c>
      <c r="H1214" s="43">
        <v>2135</v>
      </c>
      <c r="I1214" s="324" t="s">
        <v>43</v>
      </c>
      <c r="J1214" s="255" t="str">
        <f>IF(ISBLANK(INDEX('Policy Characteristics'!D:D,MATCH($C1214,'Policy Characteristics'!$C:$C,0))),"",INDEX('Policy Characteristics'!D:D,MATCH($C1214,'Policy Characteristics'!$C:$C,0)))</f>
        <v>Hydrogen Combustion</v>
      </c>
      <c r="K1214" s="254" t="str">
        <f>IF(ISBLANK(INDEX('Policy Characteristics'!E:E,MATCH($C1214,'Policy Characteristics'!$C:$C,0))),"",INDEX('Policy Characteristics'!E:E,MATCH($C1214,'Policy Characteristics'!$C:$C,0)))</f>
        <v>indst shift to hydrogen</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fuel shifted</v>
      </c>
      <c r="P1214" s="254"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4" t="str">
        <f>IF(ISBLANK(INDEX('Policy Characteristics'!K:K,MATCH($C1214,'Policy Characteristics'!$C:$C,0))),"",INDEX('Policy Characteristics'!K:K,MATCH($C1214,'Policy Characteristics'!$C:$C,0)))</f>
        <v>industry-ag-main.html#fuel-switching</v>
      </c>
      <c r="R1214" s="254" t="str">
        <f>IF(ISBLANK(INDEX('Policy Characteristics'!L:L,MATCH($C1214,'Policy Characteristics'!$C:$C,0))),"",INDEX('Policy Characteristics'!L:L,MATCH($C1214,'Policy Characteristics'!$C:$C,0)))</f>
        <v>industry-elec-and-hydrogen.html</v>
      </c>
    </row>
    <row r="1215" spans="1:18" s="2" customFormat="1" x14ac:dyDescent="0.3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Hydrogen Combustion</v>
      </c>
      <c r="C1215" s="254" t="str">
        <f t="shared" si="46"/>
        <v>Fraction of Eligible Industrial Energy Use Shifted to Hydrogen</v>
      </c>
      <c r="D1215" s="6" t="s">
        <v>3066</v>
      </c>
      <c r="E1215" s="1" t="s">
        <v>3505</v>
      </c>
      <c r="F1215" t="s">
        <v>3029</v>
      </c>
      <c r="G1215" s="45" t="s">
        <v>3512</v>
      </c>
      <c r="H1215" s="43">
        <v>2136</v>
      </c>
      <c r="I1215" s="324" t="s">
        <v>44</v>
      </c>
      <c r="J1215" s="255" t="str">
        <f>IF(ISBLANK(INDEX('Policy Characteristics'!D:D,MATCH($C1215,'Policy Characteristics'!$C:$C,0))),"",INDEX('Policy Characteristics'!D:D,MATCH($C1215,'Policy Characteristics'!$C:$C,0)))</f>
        <v>Hydrogen Combustion</v>
      </c>
      <c r="K1215" s="254" t="str">
        <f>IF(ISBLANK(INDEX('Policy Characteristics'!E:E,MATCH($C1215,'Policy Characteristics'!$C:$C,0))),"",INDEX('Policy Characteristics'!E:E,MATCH($C1215,'Policy Characteristics'!$C:$C,0)))</f>
        <v>indst shift to hydrogen</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fuel shifted</v>
      </c>
      <c r="P1215" s="254"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4" t="str">
        <f>IF(ISBLANK(INDEX('Policy Characteristics'!K:K,MATCH($C1215,'Policy Characteristics'!$C:$C,0))),"",INDEX('Policy Characteristics'!K:K,MATCH($C1215,'Policy Characteristics'!$C:$C,0)))</f>
        <v>industry-ag-main.html#fuel-switching</v>
      </c>
      <c r="R1215" s="254" t="str">
        <f>IF(ISBLANK(INDEX('Policy Characteristics'!L:L,MATCH($C1215,'Policy Characteristics'!$C:$C,0))),"",INDEX('Policy Characteristics'!L:L,MATCH($C1215,'Policy Characteristics'!$C:$C,0)))</f>
        <v>industry-elec-and-hydrogen.html</v>
      </c>
    </row>
    <row r="1216" spans="1:18" s="2" customFormat="1" x14ac:dyDescent="0.3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Hydrogen Combustion</v>
      </c>
      <c r="C1216" s="254" t="str">
        <f t="shared" si="46"/>
        <v>Fraction of Eligible Industrial Energy Use Shifted to Hydrogen</v>
      </c>
      <c r="D1216" s="6" t="s">
        <v>3066</v>
      </c>
      <c r="E1216" s="1" t="s">
        <v>3648</v>
      </c>
      <c r="F1216" t="s">
        <v>3029</v>
      </c>
      <c r="G1216" s="45" t="s">
        <v>3648</v>
      </c>
      <c r="H1216" s="43">
        <v>2137</v>
      </c>
      <c r="I1216" s="324" t="s">
        <v>44</v>
      </c>
      <c r="J1216" s="255" t="str">
        <f>IF(ISBLANK(INDEX('Policy Characteristics'!D:D,MATCH($C1216,'Policy Characteristics'!$C:$C,0))),"",INDEX('Policy Characteristics'!D:D,MATCH($C1216,'Policy Characteristics'!$C:$C,0)))</f>
        <v>Hydrogen Combustion</v>
      </c>
      <c r="K1216" s="254" t="str">
        <f>IF(ISBLANK(INDEX('Policy Characteristics'!E:E,MATCH($C1216,'Policy Characteristics'!$C:$C,0))),"",INDEX('Policy Characteristics'!E:E,MATCH($C1216,'Policy Characteristics'!$C:$C,0)))</f>
        <v>indst shift to hydrogen</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fuel shifted</v>
      </c>
      <c r="P1216" s="254"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4" t="str">
        <f>IF(ISBLANK(INDEX('Policy Characteristics'!K:K,MATCH($C1216,'Policy Characteristics'!$C:$C,0))),"",INDEX('Policy Characteristics'!K:K,MATCH($C1216,'Policy Characteristics'!$C:$C,0)))</f>
        <v>industry-ag-main.html#fuel-switching</v>
      </c>
      <c r="R1216" s="254" t="str">
        <f>IF(ISBLANK(INDEX('Policy Characteristics'!L:L,MATCH($C1216,'Policy Characteristics'!$C:$C,0))),"",INDEX('Policy Characteristics'!L:L,MATCH($C1216,'Policy Characteristics'!$C:$C,0)))</f>
        <v>industry-elec-and-hydrogen.html</v>
      </c>
    </row>
    <row r="1217" spans="1:18" s="2" customFormat="1" x14ac:dyDescent="0.3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Hydrogen Combustion</v>
      </c>
      <c r="C1217" s="254" t="str">
        <f t="shared" si="46"/>
        <v>Fraction of Eligible Industrial Energy Use Shifted to Hydrogen</v>
      </c>
      <c r="D1217" s="6" t="s">
        <v>3067</v>
      </c>
      <c r="E1217" s="1" t="s">
        <v>3499</v>
      </c>
      <c r="F1217" t="s">
        <v>2576</v>
      </c>
      <c r="G1217" s="45" t="s">
        <v>3506</v>
      </c>
      <c r="H1217" s="43">
        <v>2138</v>
      </c>
      <c r="I1217" s="324" t="s">
        <v>43</v>
      </c>
      <c r="J1217" s="255" t="str">
        <f>IF(ISBLANK(INDEX('Policy Characteristics'!D:D,MATCH($C1217,'Policy Characteristics'!$C:$C,0))),"",INDEX('Policy Characteristics'!D:D,MATCH($C1217,'Policy Characteristics'!$C:$C,0)))</f>
        <v>Hydrogen Combustion</v>
      </c>
      <c r="K1217" s="254" t="str">
        <f>IF(ISBLANK(INDEX('Policy Characteristics'!E:E,MATCH($C1217,'Policy Characteristics'!$C:$C,0))),"",INDEX('Policy Characteristics'!E:E,MATCH($C1217,'Policy Characteristics'!$C:$C,0)))</f>
        <v>indst shift to hydrogen</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fuel shifted</v>
      </c>
      <c r="P1217" s="254"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4" t="str">
        <f>IF(ISBLANK(INDEX('Policy Characteristics'!K:K,MATCH($C1217,'Policy Characteristics'!$C:$C,0))),"",INDEX('Policy Characteristics'!K:K,MATCH($C1217,'Policy Characteristics'!$C:$C,0)))</f>
        <v>industry-ag-main.html#fuel-switching</v>
      </c>
      <c r="R1217" s="254" t="str">
        <f>IF(ISBLANK(INDEX('Policy Characteristics'!L:L,MATCH($C1217,'Policy Characteristics'!$C:$C,0))),"",INDEX('Policy Characteristics'!L:L,MATCH($C1217,'Policy Characteristics'!$C:$C,0)))</f>
        <v>industry-elec-and-hydrogen.html</v>
      </c>
    </row>
    <row r="1218" spans="1:18" s="2" customFormat="1" x14ac:dyDescent="0.3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Hydrogen Combustion</v>
      </c>
      <c r="C1218" s="254" t="str">
        <f t="shared" si="46"/>
        <v>Fraction of Eligible Industrial Energy Use Shifted to Hydrogen</v>
      </c>
      <c r="D1218" s="6" t="s">
        <v>3067</v>
      </c>
      <c r="E1218" s="1" t="s">
        <v>3500</v>
      </c>
      <c r="F1218" t="s">
        <v>2576</v>
      </c>
      <c r="G1218" s="45" t="s">
        <v>3507</v>
      </c>
      <c r="H1218" s="43">
        <v>2139</v>
      </c>
      <c r="I1218" s="324" t="s">
        <v>43</v>
      </c>
      <c r="J1218" s="255" t="str">
        <f>IF(ISBLANK(INDEX('Policy Characteristics'!D:D,MATCH($C1218,'Policy Characteristics'!$C:$C,0))),"",INDEX('Policy Characteristics'!D:D,MATCH($C1218,'Policy Characteristics'!$C:$C,0)))</f>
        <v>Hydrogen Combustion</v>
      </c>
      <c r="K1218" s="254" t="str">
        <f>IF(ISBLANK(INDEX('Policy Characteristics'!E:E,MATCH($C1218,'Policy Characteristics'!$C:$C,0))),"",INDEX('Policy Characteristics'!E:E,MATCH($C1218,'Policy Characteristics'!$C:$C,0)))</f>
        <v>indst shift to hydrogen</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fuel shifted</v>
      </c>
      <c r="P1218" s="254"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4" t="str">
        <f>IF(ISBLANK(INDEX('Policy Characteristics'!K:K,MATCH($C1218,'Policy Characteristics'!$C:$C,0))),"",INDEX('Policy Characteristics'!K:K,MATCH($C1218,'Policy Characteristics'!$C:$C,0)))</f>
        <v>industry-ag-main.html#fuel-switching</v>
      </c>
      <c r="R1218" s="254" t="str">
        <f>IF(ISBLANK(INDEX('Policy Characteristics'!L:L,MATCH($C1218,'Policy Characteristics'!$C:$C,0))),"",INDEX('Policy Characteristics'!L:L,MATCH($C1218,'Policy Characteristics'!$C:$C,0)))</f>
        <v>industry-elec-and-hydrogen.html</v>
      </c>
    </row>
    <row r="1219" spans="1:18" s="2" customFormat="1" x14ac:dyDescent="0.3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Hydrogen Combustion</v>
      </c>
      <c r="C1219" s="254" t="str">
        <f t="shared" si="46"/>
        <v>Fraction of Eligible Industrial Energy Use Shifted to Hydrogen</v>
      </c>
      <c r="D1219" s="6" t="s">
        <v>3067</v>
      </c>
      <c r="E1219" s="1" t="s">
        <v>3501</v>
      </c>
      <c r="F1219" t="s">
        <v>2576</v>
      </c>
      <c r="G1219" s="45" t="s">
        <v>3508</v>
      </c>
      <c r="H1219" s="43">
        <v>2140</v>
      </c>
      <c r="I1219" s="324" t="s">
        <v>43</v>
      </c>
      <c r="J1219" s="255" t="str">
        <f>IF(ISBLANK(INDEX('Policy Characteristics'!D:D,MATCH($C1219,'Policy Characteristics'!$C:$C,0))),"",INDEX('Policy Characteristics'!D:D,MATCH($C1219,'Policy Characteristics'!$C:$C,0)))</f>
        <v>Hydrogen Combustion</v>
      </c>
      <c r="K1219" s="254" t="str">
        <f>IF(ISBLANK(INDEX('Policy Characteristics'!E:E,MATCH($C1219,'Policy Characteristics'!$C:$C,0))),"",INDEX('Policy Characteristics'!E:E,MATCH($C1219,'Policy Characteristics'!$C:$C,0)))</f>
        <v>indst shift to hydrogen</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fuel shifted</v>
      </c>
      <c r="P1219" s="254"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4" t="str">
        <f>IF(ISBLANK(INDEX('Policy Characteristics'!K:K,MATCH($C1219,'Policy Characteristics'!$C:$C,0))),"",INDEX('Policy Characteristics'!K:K,MATCH($C1219,'Policy Characteristics'!$C:$C,0)))</f>
        <v>industry-ag-main.html#fuel-switching</v>
      </c>
      <c r="R1219" s="254" t="str">
        <f>IF(ISBLANK(INDEX('Policy Characteristics'!L:L,MATCH($C1219,'Policy Characteristics'!$C:$C,0))),"",INDEX('Policy Characteristics'!L:L,MATCH($C1219,'Policy Characteristics'!$C:$C,0)))</f>
        <v>industry-elec-and-hydrogen.html</v>
      </c>
    </row>
    <row r="1220" spans="1:18" s="2" customFormat="1" x14ac:dyDescent="0.3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Hydrogen Combustion</v>
      </c>
      <c r="C1220" s="254" t="str">
        <f t="shared" si="46"/>
        <v>Fraction of Eligible Industrial Energy Use Shifted to Hydrogen</v>
      </c>
      <c r="D1220" s="6" t="s">
        <v>3067</v>
      </c>
      <c r="E1220" s="1" t="s">
        <v>3502</v>
      </c>
      <c r="F1220" t="s">
        <v>2576</v>
      </c>
      <c r="G1220" s="45" t="s">
        <v>3509</v>
      </c>
      <c r="H1220" s="43">
        <v>2141</v>
      </c>
      <c r="I1220" s="324" t="s">
        <v>43</v>
      </c>
      <c r="J1220" s="255" t="str">
        <f>IF(ISBLANK(INDEX('Policy Characteristics'!D:D,MATCH($C1220,'Policy Characteristics'!$C:$C,0))),"",INDEX('Policy Characteristics'!D:D,MATCH($C1220,'Policy Characteristics'!$C:$C,0)))</f>
        <v>Hydrogen Combustion</v>
      </c>
      <c r="K1220" s="254" t="str">
        <f>IF(ISBLANK(INDEX('Policy Characteristics'!E:E,MATCH($C1220,'Policy Characteristics'!$C:$C,0))),"",INDEX('Policy Characteristics'!E:E,MATCH($C1220,'Policy Characteristics'!$C:$C,0)))</f>
        <v>indst shift to hydrogen</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fuel shifted</v>
      </c>
      <c r="P1220" s="254"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4" t="str">
        <f>IF(ISBLANK(INDEX('Policy Characteristics'!K:K,MATCH($C1220,'Policy Characteristics'!$C:$C,0))),"",INDEX('Policy Characteristics'!K:K,MATCH($C1220,'Policy Characteristics'!$C:$C,0)))</f>
        <v>industry-ag-main.html#fuel-switching</v>
      </c>
      <c r="R1220" s="254" t="str">
        <f>IF(ISBLANK(INDEX('Policy Characteristics'!L:L,MATCH($C1220,'Policy Characteristics'!$C:$C,0))),"",INDEX('Policy Characteristics'!L:L,MATCH($C1220,'Policy Characteristics'!$C:$C,0)))</f>
        <v>industry-elec-and-hydrogen.html</v>
      </c>
    </row>
    <row r="1221" spans="1:18" s="2" customFormat="1" x14ac:dyDescent="0.3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Hydrogen Combustion</v>
      </c>
      <c r="C1221" s="254" t="str">
        <f t="shared" si="46"/>
        <v>Fraction of Eligible Industrial Energy Use Shifted to Hydrogen</v>
      </c>
      <c r="D1221" s="6" t="s">
        <v>3067</v>
      </c>
      <c r="E1221" s="1" t="s">
        <v>3503</v>
      </c>
      <c r="F1221" t="s">
        <v>2576</v>
      </c>
      <c r="G1221" s="45" t="s">
        <v>3510</v>
      </c>
      <c r="H1221" s="43">
        <v>2142</v>
      </c>
      <c r="I1221" s="324" t="s">
        <v>43</v>
      </c>
      <c r="J1221" s="255" t="str">
        <f>IF(ISBLANK(INDEX('Policy Characteristics'!D:D,MATCH($C1221,'Policy Characteristics'!$C:$C,0))),"",INDEX('Policy Characteristics'!D:D,MATCH($C1221,'Policy Characteristics'!$C:$C,0)))</f>
        <v>Hydrogen Combustion</v>
      </c>
      <c r="K1221" s="254" t="str">
        <f>IF(ISBLANK(INDEX('Policy Characteristics'!E:E,MATCH($C1221,'Policy Characteristics'!$C:$C,0))),"",INDEX('Policy Characteristics'!E:E,MATCH($C1221,'Policy Characteristics'!$C:$C,0)))</f>
        <v>indst shift to hydrogen</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fuel shifted</v>
      </c>
      <c r="P1221" s="254"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4" t="str">
        <f>IF(ISBLANK(INDEX('Policy Characteristics'!K:K,MATCH($C1221,'Policy Characteristics'!$C:$C,0))),"",INDEX('Policy Characteristics'!K:K,MATCH($C1221,'Policy Characteristics'!$C:$C,0)))</f>
        <v>industry-ag-main.html#fuel-switching</v>
      </c>
      <c r="R1221" s="254" t="str">
        <f>IF(ISBLANK(INDEX('Policy Characteristics'!L:L,MATCH($C1221,'Policy Characteristics'!$C:$C,0))),"",INDEX('Policy Characteristics'!L:L,MATCH($C1221,'Policy Characteristics'!$C:$C,0)))</f>
        <v>industry-elec-and-hydrogen.html</v>
      </c>
    </row>
    <row r="1222" spans="1:18" s="2" customFormat="1" x14ac:dyDescent="0.3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Hydrogen Combustion</v>
      </c>
      <c r="C1222" s="254" t="str">
        <f t="shared" si="46"/>
        <v>Fraction of Eligible Industrial Energy Use Shifted to Hydrogen</v>
      </c>
      <c r="D1222" s="6" t="s">
        <v>3067</v>
      </c>
      <c r="E1222" s="1" t="s">
        <v>3504</v>
      </c>
      <c r="F1222" t="s">
        <v>2576</v>
      </c>
      <c r="G1222" s="45" t="s">
        <v>3511</v>
      </c>
      <c r="H1222" s="43">
        <v>2143</v>
      </c>
      <c r="I1222" s="324" t="s">
        <v>43</v>
      </c>
      <c r="J1222" s="255" t="str">
        <f>IF(ISBLANK(INDEX('Policy Characteristics'!D:D,MATCH($C1222,'Policy Characteristics'!$C:$C,0))),"",INDEX('Policy Characteristics'!D:D,MATCH($C1222,'Policy Characteristics'!$C:$C,0)))</f>
        <v>Hydrogen Combustion</v>
      </c>
      <c r="K1222" s="254" t="str">
        <f>IF(ISBLANK(INDEX('Policy Characteristics'!E:E,MATCH($C1222,'Policy Characteristics'!$C:$C,0))),"",INDEX('Policy Characteristics'!E:E,MATCH($C1222,'Policy Characteristics'!$C:$C,0)))</f>
        <v>indst shift to hydrogen</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fuel shifted</v>
      </c>
      <c r="P1222" s="254"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4" t="str">
        <f>IF(ISBLANK(INDEX('Policy Characteristics'!K:K,MATCH($C1222,'Policy Characteristics'!$C:$C,0))),"",INDEX('Policy Characteristics'!K:K,MATCH($C1222,'Policy Characteristics'!$C:$C,0)))</f>
        <v>industry-ag-main.html#fuel-switching</v>
      </c>
      <c r="R1222" s="254" t="str">
        <f>IF(ISBLANK(INDEX('Policy Characteristics'!L:L,MATCH($C1222,'Policy Characteristics'!$C:$C,0))),"",INDEX('Policy Characteristics'!L:L,MATCH($C1222,'Policy Characteristics'!$C:$C,0)))</f>
        <v>industry-elec-and-hydrogen.html</v>
      </c>
    </row>
    <row r="1223" spans="1:18" s="2" customFormat="1" x14ac:dyDescent="0.3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Hydrogen Combustion</v>
      </c>
      <c r="C1223" s="254" t="str">
        <f t="shared" si="46"/>
        <v>Fraction of Eligible Industrial Energy Use Shifted to Hydrogen</v>
      </c>
      <c r="D1223" s="6" t="s">
        <v>3067</v>
      </c>
      <c r="E1223" s="1" t="s">
        <v>3505</v>
      </c>
      <c r="F1223" t="s">
        <v>2576</v>
      </c>
      <c r="G1223" s="45" t="s">
        <v>3512</v>
      </c>
      <c r="H1223" s="43">
        <v>2144</v>
      </c>
      <c r="I1223" s="324" t="s">
        <v>44</v>
      </c>
      <c r="J1223" s="255" t="str">
        <f>IF(ISBLANK(INDEX('Policy Characteristics'!D:D,MATCH($C1223,'Policy Characteristics'!$C:$C,0))),"",INDEX('Policy Characteristics'!D:D,MATCH($C1223,'Policy Characteristics'!$C:$C,0)))</f>
        <v>Hydrogen Combustion</v>
      </c>
      <c r="K1223" s="254" t="str">
        <f>IF(ISBLANK(INDEX('Policy Characteristics'!E:E,MATCH($C1223,'Policy Characteristics'!$C:$C,0))),"",INDEX('Policy Characteristics'!E:E,MATCH($C1223,'Policy Characteristics'!$C:$C,0)))</f>
        <v>indst shift to hydrogen</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fuel shifted</v>
      </c>
      <c r="P1223" s="254"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4" t="str">
        <f>IF(ISBLANK(INDEX('Policy Characteristics'!K:K,MATCH($C1223,'Policy Characteristics'!$C:$C,0))),"",INDEX('Policy Characteristics'!K:K,MATCH($C1223,'Policy Characteristics'!$C:$C,0)))</f>
        <v>industry-ag-main.html#fuel-switching</v>
      </c>
      <c r="R1223" s="254" t="str">
        <f>IF(ISBLANK(INDEX('Policy Characteristics'!L:L,MATCH($C1223,'Policy Characteristics'!$C:$C,0))),"",INDEX('Policy Characteristics'!L:L,MATCH($C1223,'Policy Characteristics'!$C:$C,0)))</f>
        <v>industry-elec-and-hydrogen.html</v>
      </c>
    </row>
    <row r="1224" spans="1:18" s="2" customFormat="1" x14ac:dyDescent="0.3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Hydrogen Combustion</v>
      </c>
      <c r="C1224" s="254" t="str">
        <f t="shared" si="46"/>
        <v>Fraction of Eligible Industrial Energy Use Shifted to Hydrogen</v>
      </c>
      <c r="D1224" s="6" t="s">
        <v>3067</v>
      </c>
      <c r="E1224" s="1" t="s">
        <v>3648</v>
      </c>
      <c r="F1224" t="s">
        <v>2576</v>
      </c>
      <c r="G1224" s="45" t="s">
        <v>3648</v>
      </c>
      <c r="H1224" s="43">
        <v>2145</v>
      </c>
      <c r="I1224" s="324" t="s">
        <v>43</v>
      </c>
      <c r="J1224" s="255" t="str">
        <f>IF(ISBLANK(INDEX('Policy Characteristics'!D:D,MATCH($C1224,'Policy Characteristics'!$C:$C,0))),"",INDEX('Policy Characteristics'!D:D,MATCH($C1224,'Policy Characteristics'!$C:$C,0)))</f>
        <v>Hydrogen Combustion</v>
      </c>
      <c r="K1224" s="254" t="str">
        <f>IF(ISBLANK(INDEX('Policy Characteristics'!E:E,MATCH($C1224,'Policy Characteristics'!$C:$C,0))),"",INDEX('Policy Characteristics'!E:E,MATCH($C1224,'Policy Characteristics'!$C:$C,0)))</f>
        <v>indst shift to hydrogen</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fuel shifted</v>
      </c>
      <c r="P1224" s="254"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4" t="str">
        <f>IF(ISBLANK(INDEX('Policy Characteristics'!K:K,MATCH($C1224,'Policy Characteristics'!$C:$C,0))),"",INDEX('Policy Characteristics'!K:K,MATCH($C1224,'Policy Characteristics'!$C:$C,0)))</f>
        <v>industry-ag-main.html#fuel-switching</v>
      </c>
      <c r="R1224" s="254" t="str">
        <f>IF(ISBLANK(INDEX('Policy Characteristics'!L:L,MATCH($C1224,'Policy Characteristics'!$C:$C,0))),"",INDEX('Policy Characteristics'!L:L,MATCH($C1224,'Policy Characteristics'!$C:$C,0)))</f>
        <v>industry-elec-and-hydrogen.html</v>
      </c>
    </row>
    <row r="1225" spans="1:18" s="2" customFormat="1" x14ac:dyDescent="0.3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Hydrogen Combustion</v>
      </c>
      <c r="C1225" s="254" t="str">
        <f t="shared" si="46"/>
        <v>Fraction of Eligible Industrial Energy Use Shifted to Hydrogen</v>
      </c>
      <c r="D1225" s="6" t="s">
        <v>3068</v>
      </c>
      <c r="E1225" s="1" t="s">
        <v>3499</v>
      </c>
      <c r="F1225" t="s">
        <v>3030</v>
      </c>
      <c r="G1225" s="45" t="s">
        <v>3506</v>
      </c>
      <c r="H1225" s="43">
        <v>2146</v>
      </c>
      <c r="I1225" s="324" t="s">
        <v>43</v>
      </c>
      <c r="J1225" s="255" t="str">
        <f>IF(ISBLANK(INDEX('Policy Characteristics'!D:D,MATCH($C1225,'Policy Characteristics'!$C:$C,0))),"",INDEX('Policy Characteristics'!D:D,MATCH($C1225,'Policy Characteristics'!$C:$C,0)))</f>
        <v>Hydrogen Combustion</v>
      </c>
      <c r="K1225" s="254" t="str">
        <f>IF(ISBLANK(INDEX('Policy Characteristics'!E:E,MATCH($C1225,'Policy Characteristics'!$C:$C,0))),"",INDEX('Policy Characteristics'!E:E,MATCH($C1225,'Policy Characteristics'!$C:$C,0)))</f>
        <v>indst shift to hydrogen</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fuel shifted</v>
      </c>
      <c r="P1225" s="254"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4" t="str">
        <f>IF(ISBLANK(INDEX('Policy Characteristics'!K:K,MATCH($C1225,'Policy Characteristics'!$C:$C,0))),"",INDEX('Policy Characteristics'!K:K,MATCH($C1225,'Policy Characteristics'!$C:$C,0)))</f>
        <v>industry-ag-main.html#fuel-switching</v>
      </c>
      <c r="R1225" s="254" t="str">
        <f>IF(ISBLANK(INDEX('Policy Characteristics'!L:L,MATCH($C1225,'Policy Characteristics'!$C:$C,0))),"",INDEX('Policy Characteristics'!L:L,MATCH($C1225,'Policy Characteristics'!$C:$C,0)))</f>
        <v>industry-elec-and-hydrogen.html</v>
      </c>
    </row>
    <row r="1226" spans="1:18" s="2" customFormat="1" x14ac:dyDescent="0.3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Hydrogen Combustion</v>
      </c>
      <c r="C1226" s="254" t="str">
        <f t="shared" si="46"/>
        <v>Fraction of Eligible Industrial Energy Use Shifted to Hydrogen</v>
      </c>
      <c r="D1226" s="6" t="s">
        <v>3068</v>
      </c>
      <c r="E1226" s="1" t="s">
        <v>3500</v>
      </c>
      <c r="F1226" t="s">
        <v>3030</v>
      </c>
      <c r="G1226" s="45" t="s">
        <v>3507</v>
      </c>
      <c r="H1226" s="43">
        <v>2147</v>
      </c>
      <c r="I1226" s="324" t="s">
        <v>43</v>
      </c>
      <c r="J1226" s="255" t="str">
        <f>IF(ISBLANK(INDEX('Policy Characteristics'!D:D,MATCH($C1226,'Policy Characteristics'!$C:$C,0))),"",INDEX('Policy Characteristics'!D:D,MATCH($C1226,'Policy Characteristics'!$C:$C,0)))</f>
        <v>Hydrogen Combustion</v>
      </c>
      <c r="K1226" s="254" t="str">
        <f>IF(ISBLANK(INDEX('Policy Characteristics'!E:E,MATCH($C1226,'Policy Characteristics'!$C:$C,0))),"",INDEX('Policy Characteristics'!E:E,MATCH($C1226,'Policy Characteristics'!$C:$C,0)))</f>
        <v>indst shift to hydrogen</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fuel shifted</v>
      </c>
      <c r="P1226" s="254"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4" t="str">
        <f>IF(ISBLANK(INDEX('Policy Characteristics'!K:K,MATCH($C1226,'Policy Characteristics'!$C:$C,0))),"",INDEX('Policy Characteristics'!K:K,MATCH($C1226,'Policy Characteristics'!$C:$C,0)))</f>
        <v>industry-ag-main.html#fuel-switching</v>
      </c>
      <c r="R1226" s="254" t="str">
        <f>IF(ISBLANK(INDEX('Policy Characteristics'!L:L,MATCH($C1226,'Policy Characteristics'!$C:$C,0))),"",INDEX('Policy Characteristics'!L:L,MATCH($C1226,'Policy Characteristics'!$C:$C,0)))</f>
        <v>industry-elec-and-hydrogen.html</v>
      </c>
    </row>
    <row r="1227" spans="1:18" s="2" customFormat="1" x14ac:dyDescent="0.3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Hydrogen Combustion</v>
      </c>
      <c r="C1227" s="254" t="str">
        <f t="shared" si="46"/>
        <v>Fraction of Eligible Industrial Energy Use Shifted to Hydrogen</v>
      </c>
      <c r="D1227" s="6" t="s">
        <v>3068</v>
      </c>
      <c r="E1227" s="1" t="s">
        <v>3501</v>
      </c>
      <c r="F1227" t="s">
        <v>3030</v>
      </c>
      <c r="G1227" s="45" t="s">
        <v>3508</v>
      </c>
      <c r="H1227" s="43">
        <v>2148</v>
      </c>
      <c r="I1227" s="324" t="s">
        <v>43</v>
      </c>
      <c r="J1227" s="255" t="str">
        <f>IF(ISBLANK(INDEX('Policy Characteristics'!D:D,MATCH($C1227,'Policy Characteristics'!$C:$C,0))),"",INDEX('Policy Characteristics'!D:D,MATCH($C1227,'Policy Characteristics'!$C:$C,0)))</f>
        <v>Hydrogen Combustion</v>
      </c>
      <c r="K1227" s="254" t="str">
        <f>IF(ISBLANK(INDEX('Policy Characteristics'!E:E,MATCH($C1227,'Policy Characteristics'!$C:$C,0))),"",INDEX('Policy Characteristics'!E:E,MATCH($C1227,'Policy Characteristics'!$C:$C,0)))</f>
        <v>indst shift to hydrogen</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fuel shifted</v>
      </c>
      <c r="P1227" s="254"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4" t="str">
        <f>IF(ISBLANK(INDEX('Policy Characteristics'!K:K,MATCH($C1227,'Policy Characteristics'!$C:$C,0))),"",INDEX('Policy Characteristics'!K:K,MATCH($C1227,'Policy Characteristics'!$C:$C,0)))</f>
        <v>industry-ag-main.html#fuel-switching</v>
      </c>
      <c r="R1227" s="254" t="str">
        <f>IF(ISBLANK(INDEX('Policy Characteristics'!L:L,MATCH($C1227,'Policy Characteristics'!$C:$C,0))),"",INDEX('Policy Characteristics'!L:L,MATCH($C1227,'Policy Characteristics'!$C:$C,0)))</f>
        <v>industry-elec-and-hydrogen.html</v>
      </c>
    </row>
    <row r="1228" spans="1:18" s="2" customFormat="1" x14ac:dyDescent="0.3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Hydrogen Combustion</v>
      </c>
      <c r="C1228" s="254" t="str">
        <f t="shared" si="46"/>
        <v>Fraction of Eligible Industrial Energy Use Shifted to Hydrogen</v>
      </c>
      <c r="D1228" s="6" t="s">
        <v>3068</v>
      </c>
      <c r="E1228" s="1" t="s">
        <v>3502</v>
      </c>
      <c r="F1228" t="s">
        <v>3030</v>
      </c>
      <c r="G1228" s="45" t="s">
        <v>3509</v>
      </c>
      <c r="H1228" s="43">
        <v>2149</v>
      </c>
      <c r="I1228" s="324" t="s">
        <v>43</v>
      </c>
      <c r="J1228" s="255" t="str">
        <f>IF(ISBLANK(INDEX('Policy Characteristics'!D:D,MATCH($C1228,'Policy Characteristics'!$C:$C,0))),"",INDEX('Policy Characteristics'!D:D,MATCH($C1228,'Policy Characteristics'!$C:$C,0)))</f>
        <v>Hydrogen Combustion</v>
      </c>
      <c r="K1228" s="254" t="str">
        <f>IF(ISBLANK(INDEX('Policy Characteristics'!E:E,MATCH($C1228,'Policy Characteristics'!$C:$C,0))),"",INDEX('Policy Characteristics'!E:E,MATCH($C1228,'Policy Characteristics'!$C:$C,0)))</f>
        <v>indst shift to hydrogen</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fuel shifted</v>
      </c>
      <c r="P1228" s="254"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4" t="str">
        <f>IF(ISBLANK(INDEX('Policy Characteristics'!K:K,MATCH($C1228,'Policy Characteristics'!$C:$C,0))),"",INDEX('Policy Characteristics'!K:K,MATCH($C1228,'Policy Characteristics'!$C:$C,0)))</f>
        <v>industry-ag-main.html#fuel-switching</v>
      </c>
      <c r="R1228" s="254" t="str">
        <f>IF(ISBLANK(INDEX('Policy Characteristics'!L:L,MATCH($C1228,'Policy Characteristics'!$C:$C,0))),"",INDEX('Policy Characteristics'!L:L,MATCH($C1228,'Policy Characteristics'!$C:$C,0)))</f>
        <v>industry-elec-and-hydrogen.html</v>
      </c>
    </row>
    <row r="1229" spans="1:18" s="2" customFormat="1" x14ac:dyDescent="0.3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Hydrogen Combustion</v>
      </c>
      <c r="C1229" s="254" t="str">
        <f t="shared" si="46"/>
        <v>Fraction of Eligible Industrial Energy Use Shifted to Hydrogen</v>
      </c>
      <c r="D1229" s="6" t="s">
        <v>3068</v>
      </c>
      <c r="E1229" s="1" t="s">
        <v>3503</v>
      </c>
      <c r="F1229" t="s">
        <v>3030</v>
      </c>
      <c r="G1229" s="45" t="s">
        <v>3510</v>
      </c>
      <c r="H1229" s="43">
        <v>2150</v>
      </c>
      <c r="I1229" s="324" t="s">
        <v>44</v>
      </c>
      <c r="J1229" s="255" t="str">
        <f>IF(ISBLANK(INDEX('Policy Characteristics'!D:D,MATCH($C1229,'Policy Characteristics'!$C:$C,0))),"",INDEX('Policy Characteristics'!D:D,MATCH($C1229,'Policy Characteristics'!$C:$C,0)))</f>
        <v>Hydrogen Combustion</v>
      </c>
      <c r="K1229" s="254" t="str">
        <f>IF(ISBLANK(INDEX('Policy Characteristics'!E:E,MATCH($C1229,'Policy Characteristics'!$C:$C,0))),"",INDEX('Policy Characteristics'!E:E,MATCH($C1229,'Policy Characteristics'!$C:$C,0)))</f>
        <v>indst shift to hydrogen</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fuel shifted</v>
      </c>
      <c r="P1229" s="254"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4" t="str">
        <f>IF(ISBLANK(INDEX('Policy Characteristics'!K:K,MATCH($C1229,'Policy Characteristics'!$C:$C,0))),"",INDEX('Policy Characteristics'!K:K,MATCH($C1229,'Policy Characteristics'!$C:$C,0)))</f>
        <v>industry-ag-main.html#fuel-switching</v>
      </c>
      <c r="R1229" s="254" t="str">
        <f>IF(ISBLANK(INDEX('Policy Characteristics'!L:L,MATCH($C1229,'Policy Characteristics'!$C:$C,0))),"",INDEX('Policy Characteristics'!L:L,MATCH($C1229,'Policy Characteristics'!$C:$C,0)))</f>
        <v>industry-elec-and-hydrogen.html</v>
      </c>
    </row>
    <row r="1230" spans="1:18" s="2" customFormat="1" x14ac:dyDescent="0.3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Hydrogen Combustion</v>
      </c>
      <c r="C1230" s="254" t="str">
        <f t="shared" si="46"/>
        <v>Fraction of Eligible Industrial Energy Use Shifted to Hydrogen</v>
      </c>
      <c r="D1230" s="6" t="s">
        <v>3068</v>
      </c>
      <c r="E1230" s="1" t="s">
        <v>3504</v>
      </c>
      <c r="F1230" t="s">
        <v>3030</v>
      </c>
      <c r="G1230" s="45" t="s">
        <v>3511</v>
      </c>
      <c r="H1230" s="43">
        <v>2151</v>
      </c>
      <c r="I1230" s="324" t="s">
        <v>44</v>
      </c>
      <c r="J1230" s="255" t="str">
        <f>IF(ISBLANK(INDEX('Policy Characteristics'!D:D,MATCH($C1230,'Policy Characteristics'!$C:$C,0))),"",INDEX('Policy Characteristics'!D:D,MATCH($C1230,'Policy Characteristics'!$C:$C,0)))</f>
        <v>Hydrogen Combustion</v>
      </c>
      <c r="K1230" s="254" t="str">
        <f>IF(ISBLANK(INDEX('Policy Characteristics'!E:E,MATCH($C1230,'Policy Characteristics'!$C:$C,0))),"",INDEX('Policy Characteristics'!E:E,MATCH($C1230,'Policy Characteristics'!$C:$C,0)))</f>
        <v>indst shift to hydrogen</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fuel shifted</v>
      </c>
      <c r="P1230" s="254"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4" t="str">
        <f>IF(ISBLANK(INDEX('Policy Characteristics'!K:K,MATCH($C1230,'Policy Characteristics'!$C:$C,0))),"",INDEX('Policy Characteristics'!K:K,MATCH($C1230,'Policy Characteristics'!$C:$C,0)))</f>
        <v>industry-ag-main.html#fuel-switching</v>
      </c>
      <c r="R1230" s="254" t="str">
        <f>IF(ISBLANK(INDEX('Policy Characteristics'!L:L,MATCH($C1230,'Policy Characteristics'!$C:$C,0))),"",INDEX('Policy Characteristics'!L:L,MATCH($C1230,'Policy Characteristics'!$C:$C,0)))</f>
        <v>industry-elec-and-hydrogen.html</v>
      </c>
    </row>
    <row r="1231" spans="1:18" s="2" customFormat="1" x14ac:dyDescent="0.3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Hydrogen Combustion</v>
      </c>
      <c r="C1231" s="254" t="str">
        <f t="shared" si="46"/>
        <v>Fraction of Eligible Industrial Energy Use Shifted to Hydrogen</v>
      </c>
      <c r="D1231" s="6" t="s">
        <v>3068</v>
      </c>
      <c r="E1231" s="1" t="s">
        <v>3505</v>
      </c>
      <c r="F1231" t="s">
        <v>3030</v>
      </c>
      <c r="G1231" s="45" t="s">
        <v>3512</v>
      </c>
      <c r="H1231" s="43">
        <v>2152</v>
      </c>
      <c r="I1231" s="324" t="s">
        <v>44</v>
      </c>
      <c r="J1231" s="255" t="str">
        <f>IF(ISBLANK(INDEX('Policy Characteristics'!D:D,MATCH($C1231,'Policy Characteristics'!$C:$C,0))),"",INDEX('Policy Characteristics'!D:D,MATCH($C1231,'Policy Characteristics'!$C:$C,0)))</f>
        <v>Hydrogen Combustion</v>
      </c>
      <c r="K1231" s="254" t="str">
        <f>IF(ISBLANK(INDEX('Policy Characteristics'!E:E,MATCH($C1231,'Policy Characteristics'!$C:$C,0))),"",INDEX('Policy Characteristics'!E:E,MATCH($C1231,'Policy Characteristics'!$C:$C,0)))</f>
        <v>indst shift to hydrogen</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fuel shifted</v>
      </c>
      <c r="P1231" s="254"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4" t="str">
        <f>IF(ISBLANK(INDEX('Policy Characteristics'!K:K,MATCH($C1231,'Policy Characteristics'!$C:$C,0))),"",INDEX('Policy Characteristics'!K:K,MATCH($C1231,'Policy Characteristics'!$C:$C,0)))</f>
        <v>industry-ag-main.html#fuel-switching</v>
      </c>
      <c r="R1231" s="254" t="str">
        <f>IF(ISBLANK(INDEX('Policy Characteristics'!L:L,MATCH($C1231,'Policy Characteristics'!$C:$C,0))),"",INDEX('Policy Characteristics'!L:L,MATCH($C1231,'Policy Characteristics'!$C:$C,0)))</f>
        <v>industry-elec-and-hydrogen.html</v>
      </c>
    </row>
    <row r="1232" spans="1:18" s="2" customFormat="1" x14ac:dyDescent="0.3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Hydrogen Combustion</v>
      </c>
      <c r="C1232" s="254" t="str">
        <f t="shared" si="46"/>
        <v>Fraction of Eligible Industrial Energy Use Shifted to Hydrogen</v>
      </c>
      <c r="D1232" s="6" t="s">
        <v>3068</v>
      </c>
      <c r="E1232" s="1" t="s">
        <v>3648</v>
      </c>
      <c r="F1232" t="s">
        <v>3030</v>
      </c>
      <c r="G1232" s="45" t="s">
        <v>3648</v>
      </c>
      <c r="H1232" s="43">
        <v>2153</v>
      </c>
      <c r="I1232" s="324" t="s">
        <v>44</v>
      </c>
      <c r="J1232" s="255" t="str">
        <f>IF(ISBLANK(INDEX('Policy Characteristics'!D:D,MATCH($C1232,'Policy Characteristics'!$C:$C,0))),"",INDEX('Policy Characteristics'!D:D,MATCH($C1232,'Policy Characteristics'!$C:$C,0)))</f>
        <v>Hydrogen Combustion</v>
      </c>
      <c r="K1232" s="254" t="str">
        <f>IF(ISBLANK(INDEX('Policy Characteristics'!E:E,MATCH($C1232,'Policy Characteristics'!$C:$C,0))),"",INDEX('Policy Characteristics'!E:E,MATCH($C1232,'Policy Characteristics'!$C:$C,0)))</f>
        <v>indst shift to hydrogen</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fuel shifted</v>
      </c>
      <c r="P1232" s="254"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4" t="str">
        <f>IF(ISBLANK(INDEX('Policy Characteristics'!K:K,MATCH($C1232,'Policy Characteristics'!$C:$C,0))),"",INDEX('Policy Characteristics'!K:K,MATCH($C1232,'Policy Characteristics'!$C:$C,0)))</f>
        <v>industry-ag-main.html#fuel-switching</v>
      </c>
      <c r="R1232" s="254" t="str">
        <f>IF(ISBLANK(INDEX('Policy Characteristics'!L:L,MATCH($C1232,'Policy Characteristics'!$C:$C,0))),"",INDEX('Policy Characteristics'!L:L,MATCH($C1232,'Policy Characteristics'!$C:$C,0)))</f>
        <v>industry-elec-and-hydrogen.html</v>
      </c>
    </row>
    <row r="1233" spans="1:18" s="2" customFormat="1" x14ac:dyDescent="0.3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Hydrogen Combustion</v>
      </c>
      <c r="C1233" s="254" t="str">
        <f t="shared" si="46"/>
        <v>Fraction of Eligible Industrial Energy Use Shifted to Hydrogen</v>
      </c>
      <c r="D1233" s="6" t="s">
        <v>3069</v>
      </c>
      <c r="E1233" s="1" t="s">
        <v>3499</v>
      </c>
      <c r="F1233" t="s">
        <v>3031</v>
      </c>
      <c r="G1233" s="45" t="s">
        <v>3506</v>
      </c>
      <c r="H1233" s="43">
        <v>2154</v>
      </c>
      <c r="I1233" s="324" t="s">
        <v>43</v>
      </c>
      <c r="J1233" s="255" t="str">
        <f>IF(ISBLANK(INDEX('Policy Characteristics'!D:D,MATCH($C1233,'Policy Characteristics'!$C:$C,0))),"",INDEX('Policy Characteristics'!D:D,MATCH($C1233,'Policy Characteristics'!$C:$C,0)))</f>
        <v>Hydrogen Combustion</v>
      </c>
      <c r="K1233" s="254" t="str">
        <f>IF(ISBLANK(INDEX('Policy Characteristics'!E:E,MATCH($C1233,'Policy Characteristics'!$C:$C,0))),"",INDEX('Policy Characteristics'!E:E,MATCH($C1233,'Policy Characteristics'!$C:$C,0)))</f>
        <v>indst shift to hydrogen</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fuel shifted</v>
      </c>
      <c r="P1233" s="254"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4" t="str">
        <f>IF(ISBLANK(INDEX('Policy Characteristics'!K:K,MATCH($C1233,'Policy Characteristics'!$C:$C,0))),"",INDEX('Policy Characteristics'!K:K,MATCH($C1233,'Policy Characteristics'!$C:$C,0)))</f>
        <v>industry-ag-main.html#fuel-switching</v>
      </c>
      <c r="R1233" s="254" t="str">
        <f>IF(ISBLANK(INDEX('Policy Characteristics'!L:L,MATCH($C1233,'Policy Characteristics'!$C:$C,0))),"",INDEX('Policy Characteristics'!L:L,MATCH($C1233,'Policy Characteristics'!$C:$C,0)))</f>
        <v>industry-elec-and-hydrogen.html</v>
      </c>
    </row>
    <row r="1234" spans="1:18" s="2" customFormat="1" x14ac:dyDescent="0.3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Hydrogen Combustion</v>
      </c>
      <c r="C1234" s="254" t="str">
        <f t="shared" si="46"/>
        <v>Fraction of Eligible Industrial Energy Use Shifted to Hydrogen</v>
      </c>
      <c r="D1234" s="6" t="s">
        <v>3069</v>
      </c>
      <c r="E1234" s="1" t="s">
        <v>3500</v>
      </c>
      <c r="F1234" t="s">
        <v>3031</v>
      </c>
      <c r="G1234" s="45" t="s">
        <v>3507</v>
      </c>
      <c r="H1234" s="43">
        <v>2155</v>
      </c>
      <c r="I1234" s="324" t="s">
        <v>43</v>
      </c>
      <c r="J1234" s="255" t="str">
        <f>IF(ISBLANK(INDEX('Policy Characteristics'!D:D,MATCH($C1234,'Policy Characteristics'!$C:$C,0))),"",INDEX('Policy Characteristics'!D:D,MATCH($C1234,'Policy Characteristics'!$C:$C,0)))</f>
        <v>Hydrogen Combustion</v>
      </c>
      <c r="K1234" s="254" t="str">
        <f>IF(ISBLANK(INDEX('Policy Characteristics'!E:E,MATCH($C1234,'Policy Characteristics'!$C:$C,0))),"",INDEX('Policy Characteristics'!E:E,MATCH($C1234,'Policy Characteristics'!$C:$C,0)))</f>
        <v>indst shift to hydrogen</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fuel shifted</v>
      </c>
      <c r="P1234" s="254"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4" t="str">
        <f>IF(ISBLANK(INDEX('Policy Characteristics'!K:K,MATCH($C1234,'Policy Characteristics'!$C:$C,0))),"",INDEX('Policy Characteristics'!K:K,MATCH($C1234,'Policy Characteristics'!$C:$C,0)))</f>
        <v>industry-ag-main.html#fuel-switching</v>
      </c>
      <c r="R1234" s="254" t="str">
        <f>IF(ISBLANK(INDEX('Policy Characteristics'!L:L,MATCH($C1234,'Policy Characteristics'!$C:$C,0))),"",INDEX('Policy Characteristics'!L:L,MATCH($C1234,'Policy Characteristics'!$C:$C,0)))</f>
        <v>industry-elec-and-hydrogen.html</v>
      </c>
    </row>
    <row r="1235" spans="1:18" s="2" customFormat="1" x14ac:dyDescent="0.3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Hydrogen Combustion</v>
      </c>
      <c r="C1235" s="254" t="str">
        <f t="shared" si="46"/>
        <v>Fraction of Eligible Industrial Energy Use Shifted to Hydrogen</v>
      </c>
      <c r="D1235" s="6" t="s">
        <v>3069</v>
      </c>
      <c r="E1235" s="1" t="s">
        <v>3501</v>
      </c>
      <c r="F1235" t="s">
        <v>3031</v>
      </c>
      <c r="G1235" s="45" t="s">
        <v>3508</v>
      </c>
      <c r="H1235" s="43">
        <v>2156</v>
      </c>
      <c r="I1235" s="324" t="s">
        <v>43</v>
      </c>
      <c r="J1235" s="255" t="str">
        <f>IF(ISBLANK(INDEX('Policy Characteristics'!D:D,MATCH($C1235,'Policy Characteristics'!$C:$C,0))),"",INDEX('Policy Characteristics'!D:D,MATCH($C1235,'Policy Characteristics'!$C:$C,0)))</f>
        <v>Hydrogen Combustion</v>
      </c>
      <c r="K1235" s="254" t="str">
        <f>IF(ISBLANK(INDEX('Policy Characteristics'!E:E,MATCH($C1235,'Policy Characteristics'!$C:$C,0))),"",INDEX('Policy Characteristics'!E:E,MATCH($C1235,'Policy Characteristics'!$C:$C,0)))</f>
        <v>indst shift to hydrogen</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fuel shifted</v>
      </c>
      <c r="P1235" s="254"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4" t="str">
        <f>IF(ISBLANK(INDEX('Policy Characteristics'!K:K,MATCH($C1235,'Policy Characteristics'!$C:$C,0))),"",INDEX('Policy Characteristics'!K:K,MATCH($C1235,'Policy Characteristics'!$C:$C,0)))</f>
        <v>industry-ag-main.html#fuel-switching</v>
      </c>
      <c r="R1235" s="254" t="str">
        <f>IF(ISBLANK(INDEX('Policy Characteristics'!L:L,MATCH($C1235,'Policy Characteristics'!$C:$C,0))),"",INDEX('Policy Characteristics'!L:L,MATCH($C1235,'Policy Characteristics'!$C:$C,0)))</f>
        <v>industry-elec-and-hydrogen.html</v>
      </c>
    </row>
    <row r="1236" spans="1:18" s="2" customFormat="1" x14ac:dyDescent="0.3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Hydrogen Combustion</v>
      </c>
      <c r="C1236" s="254" t="str">
        <f t="shared" si="46"/>
        <v>Fraction of Eligible Industrial Energy Use Shifted to Hydrogen</v>
      </c>
      <c r="D1236" s="6" t="s">
        <v>3069</v>
      </c>
      <c r="E1236" s="1" t="s">
        <v>3502</v>
      </c>
      <c r="F1236" t="s">
        <v>3031</v>
      </c>
      <c r="G1236" s="45" t="s">
        <v>3509</v>
      </c>
      <c r="H1236" s="43">
        <v>2157</v>
      </c>
      <c r="I1236" s="324" t="s">
        <v>43</v>
      </c>
      <c r="J1236" s="255" t="str">
        <f>IF(ISBLANK(INDEX('Policy Characteristics'!D:D,MATCH($C1236,'Policy Characteristics'!$C:$C,0))),"",INDEX('Policy Characteristics'!D:D,MATCH($C1236,'Policy Characteristics'!$C:$C,0)))</f>
        <v>Hydrogen Combustion</v>
      </c>
      <c r="K1236" s="254" t="str">
        <f>IF(ISBLANK(INDEX('Policy Characteristics'!E:E,MATCH($C1236,'Policy Characteristics'!$C:$C,0))),"",INDEX('Policy Characteristics'!E:E,MATCH($C1236,'Policy Characteristics'!$C:$C,0)))</f>
        <v>indst shift to hydrogen</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fuel shifted</v>
      </c>
      <c r="P1236" s="254"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4" t="str">
        <f>IF(ISBLANK(INDEX('Policy Characteristics'!K:K,MATCH($C1236,'Policy Characteristics'!$C:$C,0))),"",INDEX('Policy Characteristics'!K:K,MATCH($C1236,'Policy Characteristics'!$C:$C,0)))</f>
        <v>industry-ag-main.html#fuel-switching</v>
      </c>
      <c r="R1236" s="254" t="str">
        <f>IF(ISBLANK(INDEX('Policy Characteristics'!L:L,MATCH($C1236,'Policy Characteristics'!$C:$C,0))),"",INDEX('Policy Characteristics'!L:L,MATCH($C1236,'Policy Characteristics'!$C:$C,0)))</f>
        <v>industry-elec-and-hydrogen.html</v>
      </c>
    </row>
    <row r="1237" spans="1:18" s="2" customFormat="1" x14ac:dyDescent="0.3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Hydrogen Combustion</v>
      </c>
      <c r="C1237" s="254" t="str">
        <f t="shared" si="46"/>
        <v>Fraction of Eligible Industrial Energy Use Shifted to Hydrogen</v>
      </c>
      <c r="D1237" s="6" t="s">
        <v>3069</v>
      </c>
      <c r="E1237" s="1" t="s">
        <v>3503</v>
      </c>
      <c r="F1237" t="s">
        <v>3031</v>
      </c>
      <c r="G1237" s="45" t="s">
        <v>3510</v>
      </c>
      <c r="H1237" s="43">
        <v>2158</v>
      </c>
      <c r="I1237" s="324" t="s">
        <v>44</v>
      </c>
      <c r="J1237" s="255" t="str">
        <f>IF(ISBLANK(INDEX('Policy Characteristics'!D:D,MATCH($C1237,'Policy Characteristics'!$C:$C,0))),"",INDEX('Policy Characteristics'!D:D,MATCH($C1237,'Policy Characteristics'!$C:$C,0)))</f>
        <v>Hydrogen Combustion</v>
      </c>
      <c r="K1237" s="254" t="str">
        <f>IF(ISBLANK(INDEX('Policy Characteristics'!E:E,MATCH($C1237,'Policy Characteristics'!$C:$C,0))),"",INDEX('Policy Characteristics'!E:E,MATCH($C1237,'Policy Characteristics'!$C:$C,0)))</f>
        <v>indst shift to hydrogen</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fuel shifted</v>
      </c>
      <c r="P1237" s="254"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4" t="str">
        <f>IF(ISBLANK(INDEX('Policy Characteristics'!K:K,MATCH($C1237,'Policy Characteristics'!$C:$C,0))),"",INDEX('Policy Characteristics'!K:K,MATCH($C1237,'Policy Characteristics'!$C:$C,0)))</f>
        <v>industry-ag-main.html#fuel-switching</v>
      </c>
      <c r="R1237" s="254" t="str">
        <f>IF(ISBLANK(INDEX('Policy Characteristics'!L:L,MATCH($C1237,'Policy Characteristics'!$C:$C,0))),"",INDEX('Policy Characteristics'!L:L,MATCH($C1237,'Policy Characteristics'!$C:$C,0)))</f>
        <v>industry-elec-and-hydrogen.html</v>
      </c>
    </row>
    <row r="1238" spans="1:18" s="2" customFormat="1" x14ac:dyDescent="0.3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Hydrogen Combustion</v>
      </c>
      <c r="C1238" s="254" t="str">
        <f t="shared" si="46"/>
        <v>Fraction of Eligible Industrial Energy Use Shifted to Hydrogen</v>
      </c>
      <c r="D1238" s="6" t="s">
        <v>3069</v>
      </c>
      <c r="E1238" s="1" t="s">
        <v>3504</v>
      </c>
      <c r="F1238" t="s">
        <v>3031</v>
      </c>
      <c r="G1238" s="45" t="s">
        <v>3511</v>
      </c>
      <c r="H1238" s="43">
        <v>2159</v>
      </c>
      <c r="I1238" s="324" t="s">
        <v>44</v>
      </c>
      <c r="J1238" s="255" t="str">
        <f>IF(ISBLANK(INDEX('Policy Characteristics'!D:D,MATCH($C1238,'Policy Characteristics'!$C:$C,0))),"",INDEX('Policy Characteristics'!D:D,MATCH($C1238,'Policy Characteristics'!$C:$C,0)))</f>
        <v>Hydrogen Combustion</v>
      </c>
      <c r="K1238" s="254" t="str">
        <f>IF(ISBLANK(INDEX('Policy Characteristics'!E:E,MATCH($C1238,'Policy Characteristics'!$C:$C,0))),"",INDEX('Policy Characteristics'!E:E,MATCH($C1238,'Policy Characteristics'!$C:$C,0)))</f>
        <v>indst shift to hydrogen</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fuel shifted</v>
      </c>
      <c r="P1238" s="254"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4" t="str">
        <f>IF(ISBLANK(INDEX('Policy Characteristics'!K:K,MATCH($C1238,'Policy Characteristics'!$C:$C,0))),"",INDEX('Policy Characteristics'!K:K,MATCH($C1238,'Policy Characteristics'!$C:$C,0)))</f>
        <v>industry-ag-main.html#fuel-switching</v>
      </c>
      <c r="R1238" s="254" t="str">
        <f>IF(ISBLANK(INDEX('Policy Characteristics'!L:L,MATCH($C1238,'Policy Characteristics'!$C:$C,0))),"",INDEX('Policy Characteristics'!L:L,MATCH($C1238,'Policy Characteristics'!$C:$C,0)))</f>
        <v>industry-elec-and-hydrogen.html</v>
      </c>
    </row>
    <row r="1239" spans="1:18" s="2" customFormat="1" x14ac:dyDescent="0.3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Hydrogen Combustion</v>
      </c>
      <c r="C1239" s="254" t="str">
        <f t="shared" si="46"/>
        <v>Fraction of Eligible Industrial Energy Use Shifted to Hydrogen</v>
      </c>
      <c r="D1239" s="6" t="s">
        <v>3069</v>
      </c>
      <c r="E1239" s="1" t="s">
        <v>3505</v>
      </c>
      <c r="F1239" t="s">
        <v>3031</v>
      </c>
      <c r="G1239" s="45" t="s">
        <v>3512</v>
      </c>
      <c r="H1239" s="43">
        <v>2160</v>
      </c>
      <c r="I1239" s="324" t="s">
        <v>44</v>
      </c>
      <c r="J1239" s="255" t="str">
        <f>IF(ISBLANK(INDEX('Policy Characteristics'!D:D,MATCH($C1239,'Policy Characteristics'!$C:$C,0))),"",INDEX('Policy Characteristics'!D:D,MATCH($C1239,'Policy Characteristics'!$C:$C,0)))</f>
        <v>Hydrogen Combustion</v>
      </c>
      <c r="K1239" s="254" t="str">
        <f>IF(ISBLANK(INDEX('Policy Characteristics'!E:E,MATCH($C1239,'Policy Characteristics'!$C:$C,0))),"",INDEX('Policy Characteristics'!E:E,MATCH($C1239,'Policy Characteristics'!$C:$C,0)))</f>
        <v>indst shift to hydrogen</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fuel shifted</v>
      </c>
      <c r="P1239" s="254"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4" t="str">
        <f>IF(ISBLANK(INDEX('Policy Characteristics'!K:K,MATCH($C1239,'Policy Characteristics'!$C:$C,0))),"",INDEX('Policy Characteristics'!K:K,MATCH($C1239,'Policy Characteristics'!$C:$C,0)))</f>
        <v>industry-ag-main.html#fuel-switching</v>
      </c>
      <c r="R1239" s="254" t="str">
        <f>IF(ISBLANK(INDEX('Policy Characteristics'!L:L,MATCH($C1239,'Policy Characteristics'!$C:$C,0))),"",INDEX('Policy Characteristics'!L:L,MATCH($C1239,'Policy Characteristics'!$C:$C,0)))</f>
        <v>industry-elec-and-hydrogen.html</v>
      </c>
    </row>
    <row r="1240" spans="1:18" s="2" customFormat="1" x14ac:dyDescent="0.3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Hydrogen Combustion</v>
      </c>
      <c r="C1240" s="254" t="str">
        <f t="shared" si="46"/>
        <v>Fraction of Eligible Industrial Energy Use Shifted to Hydrogen</v>
      </c>
      <c r="D1240" s="6" t="s">
        <v>3069</v>
      </c>
      <c r="E1240" s="1" t="s">
        <v>3648</v>
      </c>
      <c r="F1240" t="s">
        <v>3031</v>
      </c>
      <c r="G1240" s="45" t="s">
        <v>3648</v>
      </c>
      <c r="H1240" s="43">
        <v>2161</v>
      </c>
      <c r="I1240" s="324" t="s">
        <v>44</v>
      </c>
      <c r="J1240" s="255" t="str">
        <f>IF(ISBLANK(INDEX('Policy Characteristics'!D:D,MATCH($C1240,'Policy Characteristics'!$C:$C,0))),"",INDEX('Policy Characteristics'!D:D,MATCH($C1240,'Policy Characteristics'!$C:$C,0)))</f>
        <v>Hydrogen Combustion</v>
      </c>
      <c r="K1240" s="254" t="str">
        <f>IF(ISBLANK(INDEX('Policy Characteristics'!E:E,MATCH($C1240,'Policy Characteristics'!$C:$C,0))),"",INDEX('Policy Characteristics'!E:E,MATCH($C1240,'Policy Characteristics'!$C:$C,0)))</f>
        <v>indst shift to hydrogen</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fuel shifted</v>
      </c>
      <c r="P1240" s="254"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4" t="str">
        <f>IF(ISBLANK(INDEX('Policy Characteristics'!K:K,MATCH($C1240,'Policy Characteristics'!$C:$C,0))),"",INDEX('Policy Characteristics'!K:K,MATCH($C1240,'Policy Characteristics'!$C:$C,0)))</f>
        <v>industry-ag-main.html#fuel-switching</v>
      </c>
      <c r="R1240" s="254" t="str">
        <f>IF(ISBLANK(INDEX('Policy Characteristics'!L:L,MATCH($C1240,'Policy Characteristics'!$C:$C,0))),"",INDEX('Policy Characteristics'!L:L,MATCH($C1240,'Policy Characteristics'!$C:$C,0)))</f>
        <v>industry-elec-and-hydrogen.html</v>
      </c>
    </row>
    <row r="1241" spans="1:18" s="2" customFormat="1" x14ac:dyDescent="0.3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Hydrogen Combustion</v>
      </c>
      <c r="C1241" s="254" t="str">
        <f t="shared" si="46"/>
        <v>Fraction of Eligible Industrial Energy Use Shifted to Hydrogen</v>
      </c>
      <c r="D1241" s="6" t="s">
        <v>3070</v>
      </c>
      <c r="E1241" s="1" t="s">
        <v>3499</v>
      </c>
      <c r="F1241" t="s">
        <v>3032</v>
      </c>
      <c r="G1241" s="45" t="s">
        <v>3506</v>
      </c>
      <c r="H1241" s="43">
        <v>2162</v>
      </c>
      <c r="I1241" s="324" t="s">
        <v>43</v>
      </c>
      <c r="J1241" s="255" t="str">
        <f>IF(ISBLANK(INDEX('Policy Characteristics'!D:D,MATCH($C1241,'Policy Characteristics'!$C:$C,0))),"",INDEX('Policy Characteristics'!D:D,MATCH($C1241,'Policy Characteristics'!$C:$C,0)))</f>
        <v>Hydrogen Combustion</v>
      </c>
      <c r="K1241" s="254" t="str">
        <f>IF(ISBLANK(INDEX('Policy Characteristics'!E:E,MATCH($C1241,'Policy Characteristics'!$C:$C,0))),"",INDEX('Policy Characteristics'!E:E,MATCH($C1241,'Policy Characteristics'!$C:$C,0)))</f>
        <v>indst shift to hydrogen</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fuel shifted</v>
      </c>
      <c r="P1241" s="254"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4" t="str">
        <f>IF(ISBLANK(INDEX('Policy Characteristics'!K:K,MATCH($C1241,'Policy Characteristics'!$C:$C,0))),"",INDEX('Policy Characteristics'!K:K,MATCH($C1241,'Policy Characteristics'!$C:$C,0)))</f>
        <v>industry-ag-main.html#fuel-switching</v>
      </c>
      <c r="R1241" s="254" t="str">
        <f>IF(ISBLANK(INDEX('Policy Characteristics'!L:L,MATCH($C1241,'Policy Characteristics'!$C:$C,0))),"",INDEX('Policy Characteristics'!L:L,MATCH($C1241,'Policy Characteristics'!$C:$C,0)))</f>
        <v>industry-elec-and-hydrogen.html</v>
      </c>
    </row>
    <row r="1242" spans="1:18" s="2" customFormat="1" x14ac:dyDescent="0.3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Hydrogen Combustion</v>
      </c>
      <c r="C1242" s="254" t="str">
        <f t="shared" si="46"/>
        <v>Fraction of Eligible Industrial Energy Use Shifted to Hydrogen</v>
      </c>
      <c r="D1242" s="6" t="s">
        <v>3070</v>
      </c>
      <c r="E1242" s="1" t="s">
        <v>3500</v>
      </c>
      <c r="F1242" t="s">
        <v>3032</v>
      </c>
      <c r="G1242" s="45" t="s">
        <v>3507</v>
      </c>
      <c r="H1242" s="43">
        <v>2163</v>
      </c>
      <c r="I1242" s="324" t="s">
        <v>43</v>
      </c>
      <c r="J1242" s="255" t="str">
        <f>IF(ISBLANK(INDEX('Policy Characteristics'!D:D,MATCH($C1242,'Policy Characteristics'!$C:$C,0))),"",INDEX('Policy Characteristics'!D:D,MATCH($C1242,'Policy Characteristics'!$C:$C,0)))</f>
        <v>Hydrogen Combustion</v>
      </c>
      <c r="K1242" s="254" t="str">
        <f>IF(ISBLANK(INDEX('Policy Characteristics'!E:E,MATCH($C1242,'Policy Characteristics'!$C:$C,0))),"",INDEX('Policy Characteristics'!E:E,MATCH($C1242,'Policy Characteristics'!$C:$C,0)))</f>
        <v>indst shift to hydrogen</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fuel shifted</v>
      </c>
      <c r="P1242" s="254"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4" t="str">
        <f>IF(ISBLANK(INDEX('Policy Characteristics'!K:K,MATCH($C1242,'Policy Characteristics'!$C:$C,0))),"",INDEX('Policy Characteristics'!K:K,MATCH($C1242,'Policy Characteristics'!$C:$C,0)))</f>
        <v>industry-ag-main.html#fuel-switching</v>
      </c>
      <c r="R1242" s="254" t="str">
        <f>IF(ISBLANK(INDEX('Policy Characteristics'!L:L,MATCH($C1242,'Policy Characteristics'!$C:$C,0))),"",INDEX('Policy Characteristics'!L:L,MATCH($C1242,'Policy Characteristics'!$C:$C,0)))</f>
        <v>industry-elec-and-hydrogen.html</v>
      </c>
    </row>
    <row r="1243" spans="1:18" s="2" customFormat="1" x14ac:dyDescent="0.3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Hydrogen Combustion</v>
      </c>
      <c r="C1243" s="254" t="str">
        <f t="shared" ref="C1243:C1306" si="47">C$1113</f>
        <v>Fraction of Eligible Industrial Energy Use Shifted to Hydrogen</v>
      </c>
      <c r="D1243" s="6" t="s">
        <v>3070</v>
      </c>
      <c r="E1243" s="1" t="s">
        <v>3501</v>
      </c>
      <c r="F1243" t="s">
        <v>3032</v>
      </c>
      <c r="G1243" s="45" t="s">
        <v>3508</v>
      </c>
      <c r="H1243" s="43">
        <v>2164</v>
      </c>
      <c r="I1243" s="324" t="s">
        <v>43</v>
      </c>
      <c r="J1243" s="255" t="str">
        <f>IF(ISBLANK(INDEX('Policy Characteristics'!D:D,MATCH($C1243,'Policy Characteristics'!$C:$C,0))),"",INDEX('Policy Characteristics'!D:D,MATCH($C1243,'Policy Characteristics'!$C:$C,0)))</f>
        <v>Hydrogen Combustion</v>
      </c>
      <c r="K1243" s="254" t="str">
        <f>IF(ISBLANK(INDEX('Policy Characteristics'!E:E,MATCH($C1243,'Policy Characteristics'!$C:$C,0))),"",INDEX('Policy Characteristics'!E:E,MATCH($C1243,'Policy Characteristics'!$C:$C,0)))</f>
        <v>indst shift to hydrogen</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fuel shifted</v>
      </c>
      <c r="P1243" s="254"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4" t="str">
        <f>IF(ISBLANK(INDEX('Policy Characteristics'!K:K,MATCH($C1243,'Policy Characteristics'!$C:$C,0))),"",INDEX('Policy Characteristics'!K:K,MATCH($C1243,'Policy Characteristics'!$C:$C,0)))</f>
        <v>industry-ag-main.html#fuel-switching</v>
      </c>
      <c r="R1243" s="254" t="str">
        <f>IF(ISBLANK(INDEX('Policy Characteristics'!L:L,MATCH($C1243,'Policy Characteristics'!$C:$C,0))),"",INDEX('Policy Characteristics'!L:L,MATCH($C1243,'Policy Characteristics'!$C:$C,0)))</f>
        <v>industry-elec-and-hydrogen.html</v>
      </c>
    </row>
    <row r="1244" spans="1:18" s="2" customFormat="1" x14ac:dyDescent="0.3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Hydrogen Combustion</v>
      </c>
      <c r="C1244" s="254" t="str">
        <f t="shared" si="47"/>
        <v>Fraction of Eligible Industrial Energy Use Shifted to Hydrogen</v>
      </c>
      <c r="D1244" s="6" t="s">
        <v>3070</v>
      </c>
      <c r="E1244" s="1" t="s">
        <v>3502</v>
      </c>
      <c r="F1244" t="s">
        <v>3032</v>
      </c>
      <c r="G1244" s="45" t="s">
        <v>3509</v>
      </c>
      <c r="H1244" s="43">
        <v>2165</v>
      </c>
      <c r="I1244" s="324" t="s">
        <v>43</v>
      </c>
      <c r="J1244" s="255" t="str">
        <f>IF(ISBLANK(INDEX('Policy Characteristics'!D:D,MATCH($C1244,'Policy Characteristics'!$C:$C,0))),"",INDEX('Policy Characteristics'!D:D,MATCH($C1244,'Policy Characteristics'!$C:$C,0)))</f>
        <v>Hydrogen Combustion</v>
      </c>
      <c r="K1244" s="254" t="str">
        <f>IF(ISBLANK(INDEX('Policy Characteristics'!E:E,MATCH($C1244,'Policy Characteristics'!$C:$C,0))),"",INDEX('Policy Characteristics'!E:E,MATCH($C1244,'Policy Characteristics'!$C:$C,0)))</f>
        <v>indst shift to hydrogen</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fuel shifted</v>
      </c>
      <c r="P1244" s="254"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4" t="str">
        <f>IF(ISBLANK(INDEX('Policy Characteristics'!K:K,MATCH($C1244,'Policy Characteristics'!$C:$C,0))),"",INDEX('Policy Characteristics'!K:K,MATCH($C1244,'Policy Characteristics'!$C:$C,0)))</f>
        <v>industry-ag-main.html#fuel-switching</v>
      </c>
      <c r="R1244" s="254" t="str">
        <f>IF(ISBLANK(INDEX('Policy Characteristics'!L:L,MATCH($C1244,'Policy Characteristics'!$C:$C,0))),"",INDEX('Policy Characteristics'!L:L,MATCH($C1244,'Policy Characteristics'!$C:$C,0)))</f>
        <v>industry-elec-and-hydrogen.html</v>
      </c>
    </row>
    <row r="1245" spans="1:18" s="2" customFormat="1" x14ac:dyDescent="0.3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Hydrogen Combustion</v>
      </c>
      <c r="C1245" s="254" t="str">
        <f t="shared" si="47"/>
        <v>Fraction of Eligible Industrial Energy Use Shifted to Hydrogen</v>
      </c>
      <c r="D1245" s="6" t="s">
        <v>3070</v>
      </c>
      <c r="E1245" s="1" t="s">
        <v>3503</v>
      </c>
      <c r="F1245" t="s">
        <v>3032</v>
      </c>
      <c r="G1245" s="45" t="s">
        <v>3510</v>
      </c>
      <c r="H1245" s="43">
        <v>2166</v>
      </c>
      <c r="I1245" s="324" t="s">
        <v>44</v>
      </c>
      <c r="J1245" s="255" t="str">
        <f>IF(ISBLANK(INDEX('Policy Characteristics'!D:D,MATCH($C1245,'Policy Characteristics'!$C:$C,0))),"",INDEX('Policy Characteristics'!D:D,MATCH($C1245,'Policy Characteristics'!$C:$C,0)))</f>
        <v>Hydrogen Combustion</v>
      </c>
      <c r="K1245" s="254" t="str">
        <f>IF(ISBLANK(INDEX('Policy Characteristics'!E:E,MATCH($C1245,'Policy Characteristics'!$C:$C,0))),"",INDEX('Policy Characteristics'!E:E,MATCH($C1245,'Policy Characteristics'!$C:$C,0)))</f>
        <v>indst shift to hydrogen</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fuel shifted</v>
      </c>
      <c r="P1245" s="254"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4" t="str">
        <f>IF(ISBLANK(INDEX('Policy Characteristics'!K:K,MATCH($C1245,'Policy Characteristics'!$C:$C,0))),"",INDEX('Policy Characteristics'!K:K,MATCH($C1245,'Policy Characteristics'!$C:$C,0)))</f>
        <v>industry-ag-main.html#fuel-switching</v>
      </c>
      <c r="R1245" s="254" t="str">
        <f>IF(ISBLANK(INDEX('Policy Characteristics'!L:L,MATCH($C1245,'Policy Characteristics'!$C:$C,0))),"",INDEX('Policy Characteristics'!L:L,MATCH($C1245,'Policy Characteristics'!$C:$C,0)))</f>
        <v>industry-elec-and-hydrogen.html</v>
      </c>
    </row>
    <row r="1246" spans="1:18" s="2" customFormat="1" x14ac:dyDescent="0.3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Hydrogen Combustion</v>
      </c>
      <c r="C1246" s="254" t="str">
        <f t="shared" si="47"/>
        <v>Fraction of Eligible Industrial Energy Use Shifted to Hydrogen</v>
      </c>
      <c r="D1246" s="6" t="s">
        <v>3070</v>
      </c>
      <c r="E1246" s="1" t="s">
        <v>3504</v>
      </c>
      <c r="F1246" t="s">
        <v>3032</v>
      </c>
      <c r="G1246" s="45" t="s">
        <v>3511</v>
      </c>
      <c r="H1246" s="43">
        <v>2167</v>
      </c>
      <c r="I1246" s="324" t="s">
        <v>44</v>
      </c>
      <c r="J1246" s="255" t="str">
        <f>IF(ISBLANK(INDEX('Policy Characteristics'!D:D,MATCH($C1246,'Policy Characteristics'!$C:$C,0))),"",INDEX('Policy Characteristics'!D:D,MATCH($C1246,'Policy Characteristics'!$C:$C,0)))</f>
        <v>Hydrogen Combustion</v>
      </c>
      <c r="K1246" s="254" t="str">
        <f>IF(ISBLANK(INDEX('Policy Characteristics'!E:E,MATCH($C1246,'Policy Characteristics'!$C:$C,0))),"",INDEX('Policy Characteristics'!E:E,MATCH($C1246,'Policy Characteristics'!$C:$C,0)))</f>
        <v>indst shift to hydrogen</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fuel shifted</v>
      </c>
      <c r="P1246" s="254"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4" t="str">
        <f>IF(ISBLANK(INDEX('Policy Characteristics'!K:K,MATCH($C1246,'Policy Characteristics'!$C:$C,0))),"",INDEX('Policy Characteristics'!K:K,MATCH($C1246,'Policy Characteristics'!$C:$C,0)))</f>
        <v>industry-ag-main.html#fuel-switching</v>
      </c>
      <c r="R1246" s="254" t="str">
        <f>IF(ISBLANK(INDEX('Policy Characteristics'!L:L,MATCH($C1246,'Policy Characteristics'!$C:$C,0))),"",INDEX('Policy Characteristics'!L:L,MATCH($C1246,'Policy Characteristics'!$C:$C,0)))</f>
        <v>industry-elec-and-hydrogen.html</v>
      </c>
    </row>
    <row r="1247" spans="1:18" s="2" customFormat="1" x14ac:dyDescent="0.3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Hydrogen Combustion</v>
      </c>
      <c r="C1247" s="254" t="str">
        <f t="shared" si="47"/>
        <v>Fraction of Eligible Industrial Energy Use Shifted to Hydrogen</v>
      </c>
      <c r="D1247" s="6" t="s">
        <v>3070</v>
      </c>
      <c r="E1247" s="1" t="s">
        <v>3505</v>
      </c>
      <c r="F1247" t="s">
        <v>3032</v>
      </c>
      <c r="G1247" s="45" t="s">
        <v>3512</v>
      </c>
      <c r="H1247" s="43">
        <v>2168</v>
      </c>
      <c r="I1247" s="324" t="s">
        <v>44</v>
      </c>
      <c r="J1247" s="255" t="str">
        <f>IF(ISBLANK(INDEX('Policy Characteristics'!D:D,MATCH($C1247,'Policy Characteristics'!$C:$C,0))),"",INDEX('Policy Characteristics'!D:D,MATCH($C1247,'Policy Characteristics'!$C:$C,0)))</f>
        <v>Hydrogen Combustion</v>
      </c>
      <c r="K1247" s="254" t="str">
        <f>IF(ISBLANK(INDEX('Policy Characteristics'!E:E,MATCH($C1247,'Policy Characteristics'!$C:$C,0))),"",INDEX('Policy Characteristics'!E:E,MATCH($C1247,'Policy Characteristics'!$C:$C,0)))</f>
        <v>indst shift to hydrogen</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fuel shifted</v>
      </c>
      <c r="P1247" s="254"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4" t="str">
        <f>IF(ISBLANK(INDEX('Policy Characteristics'!K:K,MATCH($C1247,'Policy Characteristics'!$C:$C,0))),"",INDEX('Policy Characteristics'!K:K,MATCH($C1247,'Policy Characteristics'!$C:$C,0)))</f>
        <v>industry-ag-main.html#fuel-switching</v>
      </c>
      <c r="R1247" s="254" t="str">
        <f>IF(ISBLANK(INDEX('Policy Characteristics'!L:L,MATCH($C1247,'Policy Characteristics'!$C:$C,0))),"",INDEX('Policy Characteristics'!L:L,MATCH($C1247,'Policy Characteristics'!$C:$C,0)))</f>
        <v>industry-elec-and-hydrogen.html</v>
      </c>
    </row>
    <row r="1248" spans="1:18" s="2" customFormat="1" x14ac:dyDescent="0.3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Hydrogen Combustion</v>
      </c>
      <c r="C1248" s="254" t="str">
        <f t="shared" si="47"/>
        <v>Fraction of Eligible Industrial Energy Use Shifted to Hydrogen</v>
      </c>
      <c r="D1248" s="6" t="s">
        <v>3070</v>
      </c>
      <c r="E1248" s="1" t="s">
        <v>3648</v>
      </c>
      <c r="F1248" t="s">
        <v>3032</v>
      </c>
      <c r="G1248" s="45" t="s">
        <v>3648</v>
      </c>
      <c r="H1248" s="43">
        <v>2169</v>
      </c>
      <c r="I1248" s="324" t="s">
        <v>43</v>
      </c>
      <c r="J1248" s="255" t="str">
        <f>IF(ISBLANK(INDEX('Policy Characteristics'!D:D,MATCH($C1248,'Policy Characteristics'!$C:$C,0))),"",INDEX('Policy Characteristics'!D:D,MATCH($C1248,'Policy Characteristics'!$C:$C,0)))</f>
        <v>Hydrogen Combustion</v>
      </c>
      <c r="K1248" s="254" t="str">
        <f>IF(ISBLANK(INDEX('Policy Characteristics'!E:E,MATCH($C1248,'Policy Characteristics'!$C:$C,0))),"",INDEX('Policy Characteristics'!E:E,MATCH($C1248,'Policy Characteristics'!$C:$C,0)))</f>
        <v>indst shift to hydrogen</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fuel shifted</v>
      </c>
      <c r="P1248" s="254"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4" t="str">
        <f>IF(ISBLANK(INDEX('Policy Characteristics'!K:K,MATCH($C1248,'Policy Characteristics'!$C:$C,0))),"",INDEX('Policy Characteristics'!K:K,MATCH($C1248,'Policy Characteristics'!$C:$C,0)))</f>
        <v>industry-ag-main.html#fuel-switching</v>
      </c>
      <c r="R1248" s="254" t="str">
        <f>IF(ISBLANK(INDEX('Policy Characteristics'!L:L,MATCH($C1248,'Policy Characteristics'!$C:$C,0))),"",INDEX('Policy Characteristics'!L:L,MATCH($C1248,'Policy Characteristics'!$C:$C,0)))</f>
        <v>industry-elec-and-hydrogen.html</v>
      </c>
    </row>
    <row r="1249" spans="1:18" s="2" customFormat="1" x14ac:dyDescent="0.3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Hydrogen Combustion</v>
      </c>
      <c r="C1249" s="254" t="str">
        <f t="shared" si="47"/>
        <v>Fraction of Eligible Industrial Energy Use Shifted to Hydrogen</v>
      </c>
      <c r="D1249" s="6" t="s">
        <v>3071</v>
      </c>
      <c r="E1249" s="1" t="s">
        <v>3499</v>
      </c>
      <c r="F1249" t="s">
        <v>3033</v>
      </c>
      <c r="G1249" s="45" t="s">
        <v>3506</v>
      </c>
      <c r="H1249" s="43">
        <v>2170</v>
      </c>
      <c r="I1249" s="324" t="s">
        <v>43</v>
      </c>
      <c r="J1249" s="255" t="str">
        <f>IF(ISBLANK(INDEX('Policy Characteristics'!D:D,MATCH($C1249,'Policy Characteristics'!$C:$C,0))),"",INDEX('Policy Characteristics'!D:D,MATCH($C1249,'Policy Characteristics'!$C:$C,0)))</f>
        <v>Hydrogen Combustion</v>
      </c>
      <c r="K1249" s="254" t="str">
        <f>IF(ISBLANK(INDEX('Policy Characteristics'!E:E,MATCH($C1249,'Policy Characteristics'!$C:$C,0))),"",INDEX('Policy Characteristics'!E:E,MATCH($C1249,'Policy Characteristics'!$C:$C,0)))</f>
        <v>indst shift to hydrogen</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fuel shifted</v>
      </c>
      <c r="P1249" s="254"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4" t="str">
        <f>IF(ISBLANK(INDEX('Policy Characteristics'!K:K,MATCH($C1249,'Policy Characteristics'!$C:$C,0))),"",INDEX('Policy Characteristics'!K:K,MATCH($C1249,'Policy Characteristics'!$C:$C,0)))</f>
        <v>industry-ag-main.html#fuel-switching</v>
      </c>
      <c r="R1249" s="254" t="str">
        <f>IF(ISBLANK(INDEX('Policy Characteristics'!L:L,MATCH($C1249,'Policy Characteristics'!$C:$C,0))),"",INDEX('Policy Characteristics'!L:L,MATCH($C1249,'Policy Characteristics'!$C:$C,0)))</f>
        <v>industry-elec-and-hydrogen.html</v>
      </c>
    </row>
    <row r="1250" spans="1:18" s="2" customFormat="1" x14ac:dyDescent="0.3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Hydrogen Combustion</v>
      </c>
      <c r="C1250" s="254" t="str">
        <f t="shared" si="47"/>
        <v>Fraction of Eligible Industrial Energy Use Shifted to Hydrogen</v>
      </c>
      <c r="D1250" s="6" t="s">
        <v>3071</v>
      </c>
      <c r="E1250" s="1" t="s">
        <v>3500</v>
      </c>
      <c r="F1250" t="s">
        <v>3033</v>
      </c>
      <c r="G1250" s="45" t="s">
        <v>3507</v>
      </c>
      <c r="H1250" s="43">
        <v>2171</v>
      </c>
      <c r="I1250" s="324" t="s">
        <v>43</v>
      </c>
      <c r="J1250" s="255" t="str">
        <f>IF(ISBLANK(INDEX('Policy Characteristics'!D:D,MATCH($C1250,'Policy Characteristics'!$C:$C,0))),"",INDEX('Policy Characteristics'!D:D,MATCH($C1250,'Policy Characteristics'!$C:$C,0)))</f>
        <v>Hydrogen Combustion</v>
      </c>
      <c r="K1250" s="254" t="str">
        <f>IF(ISBLANK(INDEX('Policy Characteristics'!E:E,MATCH($C1250,'Policy Characteristics'!$C:$C,0))),"",INDEX('Policy Characteristics'!E:E,MATCH($C1250,'Policy Characteristics'!$C:$C,0)))</f>
        <v>indst shift to hydrogen</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fuel shifted</v>
      </c>
      <c r="P1250" s="254"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4" t="str">
        <f>IF(ISBLANK(INDEX('Policy Characteristics'!K:K,MATCH($C1250,'Policy Characteristics'!$C:$C,0))),"",INDEX('Policy Characteristics'!K:K,MATCH($C1250,'Policy Characteristics'!$C:$C,0)))</f>
        <v>industry-ag-main.html#fuel-switching</v>
      </c>
      <c r="R1250" s="254" t="str">
        <f>IF(ISBLANK(INDEX('Policy Characteristics'!L:L,MATCH($C1250,'Policy Characteristics'!$C:$C,0))),"",INDEX('Policy Characteristics'!L:L,MATCH($C1250,'Policy Characteristics'!$C:$C,0)))</f>
        <v>industry-elec-and-hydrogen.html</v>
      </c>
    </row>
    <row r="1251" spans="1:18" s="2" customFormat="1" x14ac:dyDescent="0.3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Hydrogen Combustion</v>
      </c>
      <c r="C1251" s="254" t="str">
        <f t="shared" si="47"/>
        <v>Fraction of Eligible Industrial Energy Use Shifted to Hydrogen</v>
      </c>
      <c r="D1251" s="6" t="s">
        <v>3071</v>
      </c>
      <c r="E1251" s="1" t="s">
        <v>3501</v>
      </c>
      <c r="F1251" t="s">
        <v>3033</v>
      </c>
      <c r="G1251" s="45" t="s">
        <v>3508</v>
      </c>
      <c r="H1251" s="43">
        <v>2172</v>
      </c>
      <c r="I1251" s="324" t="s">
        <v>43</v>
      </c>
      <c r="J1251" s="255" t="str">
        <f>IF(ISBLANK(INDEX('Policy Characteristics'!D:D,MATCH($C1251,'Policy Characteristics'!$C:$C,0))),"",INDEX('Policy Characteristics'!D:D,MATCH($C1251,'Policy Characteristics'!$C:$C,0)))</f>
        <v>Hydrogen Combustion</v>
      </c>
      <c r="K1251" s="254" t="str">
        <f>IF(ISBLANK(INDEX('Policy Characteristics'!E:E,MATCH($C1251,'Policy Characteristics'!$C:$C,0))),"",INDEX('Policy Characteristics'!E:E,MATCH($C1251,'Policy Characteristics'!$C:$C,0)))</f>
        <v>indst shift to hydrogen</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fuel shifted</v>
      </c>
      <c r="P1251" s="254"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4" t="str">
        <f>IF(ISBLANK(INDEX('Policy Characteristics'!K:K,MATCH($C1251,'Policy Characteristics'!$C:$C,0))),"",INDEX('Policy Characteristics'!K:K,MATCH($C1251,'Policy Characteristics'!$C:$C,0)))</f>
        <v>industry-ag-main.html#fuel-switching</v>
      </c>
      <c r="R1251" s="254" t="str">
        <f>IF(ISBLANK(INDEX('Policy Characteristics'!L:L,MATCH($C1251,'Policy Characteristics'!$C:$C,0))),"",INDEX('Policy Characteristics'!L:L,MATCH($C1251,'Policy Characteristics'!$C:$C,0)))</f>
        <v>industry-elec-and-hydrogen.html</v>
      </c>
    </row>
    <row r="1252" spans="1:18" s="2" customFormat="1" x14ac:dyDescent="0.3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Hydrogen Combustion</v>
      </c>
      <c r="C1252" s="254" t="str">
        <f t="shared" si="47"/>
        <v>Fraction of Eligible Industrial Energy Use Shifted to Hydrogen</v>
      </c>
      <c r="D1252" s="6" t="s">
        <v>3071</v>
      </c>
      <c r="E1252" s="1" t="s">
        <v>3502</v>
      </c>
      <c r="F1252" t="s">
        <v>3033</v>
      </c>
      <c r="G1252" s="45" t="s">
        <v>3509</v>
      </c>
      <c r="H1252" s="43">
        <v>2173</v>
      </c>
      <c r="I1252" s="324" t="s">
        <v>43</v>
      </c>
      <c r="J1252" s="255" t="str">
        <f>IF(ISBLANK(INDEX('Policy Characteristics'!D:D,MATCH($C1252,'Policy Characteristics'!$C:$C,0))),"",INDEX('Policy Characteristics'!D:D,MATCH($C1252,'Policy Characteristics'!$C:$C,0)))</f>
        <v>Hydrogen Combustion</v>
      </c>
      <c r="K1252" s="254" t="str">
        <f>IF(ISBLANK(INDEX('Policy Characteristics'!E:E,MATCH($C1252,'Policy Characteristics'!$C:$C,0))),"",INDEX('Policy Characteristics'!E:E,MATCH($C1252,'Policy Characteristics'!$C:$C,0)))</f>
        <v>indst shift to hydrogen</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fuel shifted</v>
      </c>
      <c r="P1252" s="254"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4" t="str">
        <f>IF(ISBLANK(INDEX('Policy Characteristics'!K:K,MATCH($C1252,'Policy Characteristics'!$C:$C,0))),"",INDEX('Policy Characteristics'!K:K,MATCH($C1252,'Policy Characteristics'!$C:$C,0)))</f>
        <v>industry-ag-main.html#fuel-switching</v>
      </c>
      <c r="R1252" s="254" t="str">
        <f>IF(ISBLANK(INDEX('Policy Characteristics'!L:L,MATCH($C1252,'Policy Characteristics'!$C:$C,0))),"",INDEX('Policy Characteristics'!L:L,MATCH($C1252,'Policy Characteristics'!$C:$C,0)))</f>
        <v>industry-elec-and-hydrogen.html</v>
      </c>
    </row>
    <row r="1253" spans="1:18" s="2" customFormat="1" x14ac:dyDescent="0.3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Hydrogen Combustion</v>
      </c>
      <c r="C1253" s="254" t="str">
        <f t="shared" si="47"/>
        <v>Fraction of Eligible Industrial Energy Use Shifted to Hydrogen</v>
      </c>
      <c r="D1253" s="6" t="s">
        <v>3071</v>
      </c>
      <c r="E1253" s="1" t="s">
        <v>3503</v>
      </c>
      <c r="F1253" t="s">
        <v>3033</v>
      </c>
      <c r="G1253" s="45" t="s">
        <v>3510</v>
      </c>
      <c r="H1253" s="43">
        <v>2174</v>
      </c>
      <c r="I1253" s="324" t="s">
        <v>44</v>
      </c>
      <c r="J1253" s="255" t="str">
        <f>IF(ISBLANK(INDEX('Policy Characteristics'!D:D,MATCH($C1253,'Policy Characteristics'!$C:$C,0))),"",INDEX('Policy Characteristics'!D:D,MATCH($C1253,'Policy Characteristics'!$C:$C,0)))</f>
        <v>Hydrogen Combustion</v>
      </c>
      <c r="K1253" s="254" t="str">
        <f>IF(ISBLANK(INDEX('Policy Characteristics'!E:E,MATCH($C1253,'Policy Characteristics'!$C:$C,0))),"",INDEX('Policy Characteristics'!E:E,MATCH($C1253,'Policy Characteristics'!$C:$C,0)))</f>
        <v>indst shift to hydrogen</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fuel shifted</v>
      </c>
      <c r="P1253" s="254"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4" t="str">
        <f>IF(ISBLANK(INDEX('Policy Characteristics'!K:K,MATCH($C1253,'Policy Characteristics'!$C:$C,0))),"",INDEX('Policy Characteristics'!K:K,MATCH($C1253,'Policy Characteristics'!$C:$C,0)))</f>
        <v>industry-ag-main.html#fuel-switching</v>
      </c>
      <c r="R1253" s="254" t="str">
        <f>IF(ISBLANK(INDEX('Policy Characteristics'!L:L,MATCH($C1253,'Policy Characteristics'!$C:$C,0))),"",INDEX('Policy Characteristics'!L:L,MATCH($C1253,'Policy Characteristics'!$C:$C,0)))</f>
        <v>industry-elec-and-hydrogen.html</v>
      </c>
    </row>
    <row r="1254" spans="1:18" s="2" customFormat="1" x14ac:dyDescent="0.3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Hydrogen Combustion</v>
      </c>
      <c r="C1254" s="254" t="str">
        <f t="shared" si="47"/>
        <v>Fraction of Eligible Industrial Energy Use Shifted to Hydrogen</v>
      </c>
      <c r="D1254" s="6" t="s">
        <v>3071</v>
      </c>
      <c r="E1254" s="1" t="s">
        <v>3504</v>
      </c>
      <c r="F1254" t="s">
        <v>3033</v>
      </c>
      <c r="G1254" s="45" t="s">
        <v>3511</v>
      </c>
      <c r="H1254" s="43">
        <v>2175</v>
      </c>
      <c r="I1254" s="324" t="s">
        <v>44</v>
      </c>
      <c r="J1254" s="255" t="str">
        <f>IF(ISBLANK(INDEX('Policy Characteristics'!D:D,MATCH($C1254,'Policy Characteristics'!$C:$C,0))),"",INDEX('Policy Characteristics'!D:D,MATCH($C1254,'Policy Characteristics'!$C:$C,0)))</f>
        <v>Hydrogen Combustion</v>
      </c>
      <c r="K1254" s="254" t="str">
        <f>IF(ISBLANK(INDEX('Policy Characteristics'!E:E,MATCH($C1254,'Policy Characteristics'!$C:$C,0))),"",INDEX('Policy Characteristics'!E:E,MATCH($C1254,'Policy Characteristics'!$C:$C,0)))</f>
        <v>indst shift to hydrogen</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fuel shifted</v>
      </c>
      <c r="P1254" s="254"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4" t="str">
        <f>IF(ISBLANK(INDEX('Policy Characteristics'!K:K,MATCH($C1254,'Policy Characteristics'!$C:$C,0))),"",INDEX('Policy Characteristics'!K:K,MATCH($C1254,'Policy Characteristics'!$C:$C,0)))</f>
        <v>industry-ag-main.html#fuel-switching</v>
      </c>
      <c r="R1254" s="254" t="str">
        <f>IF(ISBLANK(INDEX('Policy Characteristics'!L:L,MATCH($C1254,'Policy Characteristics'!$C:$C,0))),"",INDEX('Policy Characteristics'!L:L,MATCH($C1254,'Policy Characteristics'!$C:$C,0)))</f>
        <v>industry-elec-and-hydrogen.html</v>
      </c>
    </row>
    <row r="1255" spans="1:18" s="2" customFormat="1" x14ac:dyDescent="0.3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Hydrogen Combustion</v>
      </c>
      <c r="C1255" s="254" t="str">
        <f t="shared" si="47"/>
        <v>Fraction of Eligible Industrial Energy Use Shifted to Hydrogen</v>
      </c>
      <c r="D1255" s="6" t="s">
        <v>3071</v>
      </c>
      <c r="E1255" s="1" t="s">
        <v>3505</v>
      </c>
      <c r="F1255" t="s">
        <v>3033</v>
      </c>
      <c r="G1255" s="45" t="s">
        <v>3512</v>
      </c>
      <c r="H1255" s="43">
        <v>2176</v>
      </c>
      <c r="I1255" s="324" t="s">
        <v>44</v>
      </c>
      <c r="J1255" s="255" t="str">
        <f>IF(ISBLANK(INDEX('Policy Characteristics'!D:D,MATCH($C1255,'Policy Characteristics'!$C:$C,0))),"",INDEX('Policy Characteristics'!D:D,MATCH($C1255,'Policy Characteristics'!$C:$C,0)))</f>
        <v>Hydrogen Combustion</v>
      </c>
      <c r="K1255" s="254" t="str">
        <f>IF(ISBLANK(INDEX('Policy Characteristics'!E:E,MATCH($C1255,'Policy Characteristics'!$C:$C,0))),"",INDEX('Policy Characteristics'!E:E,MATCH($C1255,'Policy Characteristics'!$C:$C,0)))</f>
        <v>indst shift to hydrogen</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fuel shifted</v>
      </c>
      <c r="P1255" s="254"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4" t="str">
        <f>IF(ISBLANK(INDEX('Policy Characteristics'!K:K,MATCH($C1255,'Policy Characteristics'!$C:$C,0))),"",INDEX('Policy Characteristics'!K:K,MATCH($C1255,'Policy Characteristics'!$C:$C,0)))</f>
        <v>industry-ag-main.html#fuel-switching</v>
      </c>
      <c r="R1255" s="254" t="str">
        <f>IF(ISBLANK(INDEX('Policy Characteristics'!L:L,MATCH($C1255,'Policy Characteristics'!$C:$C,0))),"",INDEX('Policy Characteristics'!L:L,MATCH($C1255,'Policy Characteristics'!$C:$C,0)))</f>
        <v>industry-elec-and-hydrogen.html</v>
      </c>
    </row>
    <row r="1256" spans="1:18" s="2" customFormat="1" x14ac:dyDescent="0.3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Hydrogen Combustion</v>
      </c>
      <c r="C1256" s="254" t="str">
        <f t="shared" si="47"/>
        <v>Fraction of Eligible Industrial Energy Use Shifted to Hydrogen</v>
      </c>
      <c r="D1256" s="6" t="s">
        <v>3071</v>
      </c>
      <c r="E1256" s="1" t="s">
        <v>3648</v>
      </c>
      <c r="F1256" t="s">
        <v>3033</v>
      </c>
      <c r="G1256" s="45" t="s">
        <v>3648</v>
      </c>
      <c r="H1256" s="43">
        <v>2177</v>
      </c>
      <c r="I1256" s="324" t="s">
        <v>44</v>
      </c>
      <c r="J1256" s="255" t="str">
        <f>IF(ISBLANK(INDEX('Policy Characteristics'!D:D,MATCH($C1256,'Policy Characteristics'!$C:$C,0))),"",INDEX('Policy Characteristics'!D:D,MATCH($C1256,'Policy Characteristics'!$C:$C,0)))</f>
        <v>Hydrogen Combustion</v>
      </c>
      <c r="K1256" s="254" t="str">
        <f>IF(ISBLANK(INDEX('Policy Characteristics'!E:E,MATCH($C1256,'Policy Characteristics'!$C:$C,0))),"",INDEX('Policy Characteristics'!E:E,MATCH($C1256,'Policy Characteristics'!$C:$C,0)))</f>
        <v>indst shift to hydrogen</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fuel shifted</v>
      </c>
      <c r="P1256" s="254"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4" t="str">
        <f>IF(ISBLANK(INDEX('Policy Characteristics'!K:K,MATCH($C1256,'Policy Characteristics'!$C:$C,0))),"",INDEX('Policy Characteristics'!K:K,MATCH($C1256,'Policy Characteristics'!$C:$C,0)))</f>
        <v>industry-ag-main.html#fuel-switching</v>
      </c>
      <c r="R1256" s="254" t="str">
        <f>IF(ISBLANK(INDEX('Policy Characteristics'!L:L,MATCH($C1256,'Policy Characteristics'!$C:$C,0))),"",INDEX('Policy Characteristics'!L:L,MATCH($C1256,'Policy Characteristics'!$C:$C,0)))</f>
        <v>industry-elec-and-hydrogen.html</v>
      </c>
    </row>
    <row r="1257" spans="1:18" s="2" customFormat="1" x14ac:dyDescent="0.3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Hydrogen Combustion</v>
      </c>
      <c r="C1257" s="254" t="str">
        <f t="shared" si="47"/>
        <v>Fraction of Eligible Industrial Energy Use Shifted to Hydrogen</v>
      </c>
      <c r="D1257" s="6" t="s">
        <v>3072</v>
      </c>
      <c r="E1257" s="1" t="s">
        <v>3499</v>
      </c>
      <c r="F1257" t="s">
        <v>3034</v>
      </c>
      <c r="G1257" s="45" t="s">
        <v>3506</v>
      </c>
      <c r="H1257" s="43">
        <v>2178</v>
      </c>
      <c r="I1257" s="324" t="s">
        <v>43</v>
      </c>
      <c r="J1257" s="255" t="str">
        <f>IF(ISBLANK(INDEX('Policy Characteristics'!D:D,MATCH($C1257,'Policy Characteristics'!$C:$C,0))),"",INDEX('Policy Characteristics'!D:D,MATCH($C1257,'Policy Characteristics'!$C:$C,0)))</f>
        <v>Hydrogen Combustion</v>
      </c>
      <c r="K1257" s="254" t="str">
        <f>IF(ISBLANK(INDEX('Policy Characteristics'!E:E,MATCH($C1257,'Policy Characteristics'!$C:$C,0))),"",INDEX('Policy Characteristics'!E:E,MATCH($C1257,'Policy Characteristics'!$C:$C,0)))</f>
        <v>indst shift to hydrogen</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fuel shifted</v>
      </c>
      <c r="P1257" s="254"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4" t="str">
        <f>IF(ISBLANK(INDEX('Policy Characteristics'!K:K,MATCH($C1257,'Policy Characteristics'!$C:$C,0))),"",INDEX('Policy Characteristics'!K:K,MATCH($C1257,'Policy Characteristics'!$C:$C,0)))</f>
        <v>industry-ag-main.html#fuel-switching</v>
      </c>
      <c r="R1257" s="254" t="str">
        <f>IF(ISBLANK(INDEX('Policy Characteristics'!L:L,MATCH($C1257,'Policy Characteristics'!$C:$C,0))),"",INDEX('Policy Characteristics'!L:L,MATCH($C1257,'Policy Characteristics'!$C:$C,0)))</f>
        <v>industry-elec-and-hydrogen.html</v>
      </c>
    </row>
    <row r="1258" spans="1:18" s="2" customFormat="1" x14ac:dyDescent="0.3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Hydrogen Combustion</v>
      </c>
      <c r="C1258" s="254" t="str">
        <f t="shared" si="47"/>
        <v>Fraction of Eligible Industrial Energy Use Shifted to Hydrogen</v>
      </c>
      <c r="D1258" s="6" t="s">
        <v>3072</v>
      </c>
      <c r="E1258" s="1" t="s">
        <v>3500</v>
      </c>
      <c r="F1258" t="s">
        <v>3034</v>
      </c>
      <c r="G1258" s="45" t="s">
        <v>3507</v>
      </c>
      <c r="H1258" s="43">
        <v>2179</v>
      </c>
      <c r="I1258" s="324" t="s">
        <v>43</v>
      </c>
      <c r="J1258" s="255" t="str">
        <f>IF(ISBLANK(INDEX('Policy Characteristics'!D:D,MATCH($C1258,'Policy Characteristics'!$C:$C,0))),"",INDEX('Policy Characteristics'!D:D,MATCH($C1258,'Policy Characteristics'!$C:$C,0)))</f>
        <v>Hydrogen Combustion</v>
      </c>
      <c r="K1258" s="254" t="str">
        <f>IF(ISBLANK(INDEX('Policy Characteristics'!E:E,MATCH($C1258,'Policy Characteristics'!$C:$C,0))),"",INDEX('Policy Characteristics'!E:E,MATCH($C1258,'Policy Characteristics'!$C:$C,0)))</f>
        <v>indst shift to hydrogen</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fuel shifted</v>
      </c>
      <c r="P1258" s="254"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4" t="str">
        <f>IF(ISBLANK(INDEX('Policy Characteristics'!K:K,MATCH($C1258,'Policy Characteristics'!$C:$C,0))),"",INDEX('Policy Characteristics'!K:K,MATCH($C1258,'Policy Characteristics'!$C:$C,0)))</f>
        <v>industry-ag-main.html#fuel-switching</v>
      </c>
      <c r="R1258" s="254" t="str">
        <f>IF(ISBLANK(INDEX('Policy Characteristics'!L:L,MATCH($C1258,'Policy Characteristics'!$C:$C,0))),"",INDEX('Policy Characteristics'!L:L,MATCH($C1258,'Policy Characteristics'!$C:$C,0)))</f>
        <v>industry-elec-and-hydrogen.html</v>
      </c>
    </row>
    <row r="1259" spans="1:18" s="2" customFormat="1" x14ac:dyDescent="0.3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Hydrogen Combustion</v>
      </c>
      <c r="C1259" s="254" t="str">
        <f t="shared" si="47"/>
        <v>Fraction of Eligible Industrial Energy Use Shifted to Hydrogen</v>
      </c>
      <c r="D1259" s="6" t="s">
        <v>3072</v>
      </c>
      <c r="E1259" s="1" t="s">
        <v>3501</v>
      </c>
      <c r="F1259" t="s">
        <v>3034</v>
      </c>
      <c r="G1259" s="45" t="s">
        <v>3508</v>
      </c>
      <c r="H1259" s="43">
        <v>2180</v>
      </c>
      <c r="I1259" s="324" t="s">
        <v>43</v>
      </c>
      <c r="J1259" s="255" t="str">
        <f>IF(ISBLANK(INDEX('Policy Characteristics'!D:D,MATCH($C1259,'Policy Characteristics'!$C:$C,0))),"",INDEX('Policy Characteristics'!D:D,MATCH($C1259,'Policy Characteristics'!$C:$C,0)))</f>
        <v>Hydrogen Combustion</v>
      </c>
      <c r="K1259" s="254" t="str">
        <f>IF(ISBLANK(INDEX('Policy Characteristics'!E:E,MATCH($C1259,'Policy Characteristics'!$C:$C,0))),"",INDEX('Policy Characteristics'!E:E,MATCH($C1259,'Policy Characteristics'!$C:$C,0)))</f>
        <v>indst shift to hydrogen</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fuel shifted</v>
      </c>
      <c r="P1259" s="254"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4" t="str">
        <f>IF(ISBLANK(INDEX('Policy Characteristics'!K:K,MATCH($C1259,'Policy Characteristics'!$C:$C,0))),"",INDEX('Policy Characteristics'!K:K,MATCH($C1259,'Policy Characteristics'!$C:$C,0)))</f>
        <v>industry-ag-main.html#fuel-switching</v>
      </c>
      <c r="R1259" s="254" t="str">
        <f>IF(ISBLANK(INDEX('Policy Characteristics'!L:L,MATCH($C1259,'Policy Characteristics'!$C:$C,0))),"",INDEX('Policy Characteristics'!L:L,MATCH($C1259,'Policy Characteristics'!$C:$C,0)))</f>
        <v>industry-elec-and-hydrogen.html</v>
      </c>
    </row>
    <row r="1260" spans="1:18" s="2" customFormat="1" x14ac:dyDescent="0.3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Hydrogen Combustion</v>
      </c>
      <c r="C1260" s="254" t="str">
        <f t="shared" si="47"/>
        <v>Fraction of Eligible Industrial Energy Use Shifted to Hydrogen</v>
      </c>
      <c r="D1260" s="6" t="s">
        <v>3072</v>
      </c>
      <c r="E1260" s="1" t="s">
        <v>3502</v>
      </c>
      <c r="F1260" t="s">
        <v>3034</v>
      </c>
      <c r="G1260" s="45" t="s">
        <v>3509</v>
      </c>
      <c r="H1260" s="43">
        <v>2181</v>
      </c>
      <c r="I1260" s="324" t="s">
        <v>43</v>
      </c>
      <c r="J1260" s="255" t="str">
        <f>IF(ISBLANK(INDEX('Policy Characteristics'!D:D,MATCH($C1260,'Policy Characteristics'!$C:$C,0))),"",INDEX('Policy Characteristics'!D:D,MATCH($C1260,'Policy Characteristics'!$C:$C,0)))</f>
        <v>Hydrogen Combustion</v>
      </c>
      <c r="K1260" s="254" t="str">
        <f>IF(ISBLANK(INDEX('Policy Characteristics'!E:E,MATCH($C1260,'Policy Characteristics'!$C:$C,0))),"",INDEX('Policy Characteristics'!E:E,MATCH($C1260,'Policy Characteristics'!$C:$C,0)))</f>
        <v>indst shift to hydrogen</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fuel shifted</v>
      </c>
      <c r="P1260" s="254"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4" t="str">
        <f>IF(ISBLANK(INDEX('Policy Characteristics'!K:K,MATCH($C1260,'Policy Characteristics'!$C:$C,0))),"",INDEX('Policy Characteristics'!K:K,MATCH($C1260,'Policy Characteristics'!$C:$C,0)))</f>
        <v>industry-ag-main.html#fuel-switching</v>
      </c>
      <c r="R1260" s="254" t="str">
        <f>IF(ISBLANK(INDEX('Policy Characteristics'!L:L,MATCH($C1260,'Policy Characteristics'!$C:$C,0))),"",INDEX('Policy Characteristics'!L:L,MATCH($C1260,'Policy Characteristics'!$C:$C,0)))</f>
        <v>industry-elec-and-hydrogen.html</v>
      </c>
    </row>
    <row r="1261" spans="1:18" s="2" customFormat="1" x14ac:dyDescent="0.3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Hydrogen Combustion</v>
      </c>
      <c r="C1261" s="254" t="str">
        <f t="shared" si="47"/>
        <v>Fraction of Eligible Industrial Energy Use Shifted to Hydrogen</v>
      </c>
      <c r="D1261" s="6" t="s">
        <v>3072</v>
      </c>
      <c r="E1261" s="1" t="s">
        <v>3503</v>
      </c>
      <c r="F1261" t="s">
        <v>3034</v>
      </c>
      <c r="G1261" s="45" t="s">
        <v>3510</v>
      </c>
      <c r="H1261" s="43">
        <v>2182</v>
      </c>
      <c r="I1261" s="324" t="s">
        <v>44</v>
      </c>
      <c r="J1261" s="255" t="str">
        <f>IF(ISBLANK(INDEX('Policy Characteristics'!D:D,MATCH($C1261,'Policy Characteristics'!$C:$C,0))),"",INDEX('Policy Characteristics'!D:D,MATCH($C1261,'Policy Characteristics'!$C:$C,0)))</f>
        <v>Hydrogen Combustion</v>
      </c>
      <c r="K1261" s="254" t="str">
        <f>IF(ISBLANK(INDEX('Policy Characteristics'!E:E,MATCH($C1261,'Policy Characteristics'!$C:$C,0))),"",INDEX('Policy Characteristics'!E:E,MATCH($C1261,'Policy Characteristics'!$C:$C,0)))</f>
        <v>indst shift to hydrogen</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fuel shifted</v>
      </c>
      <c r="P1261" s="254"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4" t="str">
        <f>IF(ISBLANK(INDEX('Policy Characteristics'!K:K,MATCH($C1261,'Policy Characteristics'!$C:$C,0))),"",INDEX('Policy Characteristics'!K:K,MATCH($C1261,'Policy Characteristics'!$C:$C,0)))</f>
        <v>industry-ag-main.html#fuel-switching</v>
      </c>
      <c r="R1261" s="254" t="str">
        <f>IF(ISBLANK(INDEX('Policy Characteristics'!L:L,MATCH($C1261,'Policy Characteristics'!$C:$C,0))),"",INDEX('Policy Characteristics'!L:L,MATCH($C1261,'Policy Characteristics'!$C:$C,0)))</f>
        <v>industry-elec-and-hydrogen.html</v>
      </c>
    </row>
    <row r="1262" spans="1:18" s="2" customFormat="1" x14ac:dyDescent="0.3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Hydrogen Combustion</v>
      </c>
      <c r="C1262" s="254" t="str">
        <f t="shared" si="47"/>
        <v>Fraction of Eligible Industrial Energy Use Shifted to Hydrogen</v>
      </c>
      <c r="D1262" s="6" t="s">
        <v>3072</v>
      </c>
      <c r="E1262" s="1" t="s">
        <v>3504</v>
      </c>
      <c r="F1262" t="s">
        <v>3034</v>
      </c>
      <c r="G1262" s="45" t="s">
        <v>3511</v>
      </c>
      <c r="H1262" s="43">
        <v>2183</v>
      </c>
      <c r="I1262" s="324" t="s">
        <v>43</v>
      </c>
      <c r="J1262" s="255" t="str">
        <f>IF(ISBLANK(INDEX('Policy Characteristics'!D:D,MATCH($C1262,'Policy Characteristics'!$C:$C,0))),"",INDEX('Policy Characteristics'!D:D,MATCH($C1262,'Policy Characteristics'!$C:$C,0)))</f>
        <v>Hydrogen Combustion</v>
      </c>
      <c r="K1262" s="254" t="str">
        <f>IF(ISBLANK(INDEX('Policy Characteristics'!E:E,MATCH($C1262,'Policy Characteristics'!$C:$C,0))),"",INDEX('Policy Characteristics'!E:E,MATCH($C1262,'Policy Characteristics'!$C:$C,0)))</f>
        <v>indst shift to hydrogen</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fuel shifted</v>
      </c>
      <c r="P1262" s="254"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4" t="str">
        <f>IF(ISBLANK(INDEX('Policy Characteristics'!K:K,MATCH($C1262,'Policy Characteristics'!$C:$C,0))),"",INDEX('Policy Characteristics'!K:K,MATCH($C1262,'Policy Characteristics'!$C:$C,0)))</f>
        <v>industry-ag-main.html#fuel-switching</v>
      </c>
      <c r="R1262" s="254" t="str">
        <f>IF(ISBLANK(INDEX('Policy Characteristics'!L:L,MATCH($C1262,'Policy Characteristics'!$C:$C,0))),"",INDEX('Policy Characteristics'!L:L,MATCH($C1262,'Policy Characteristics'!$C:$C,0)))</f>
        <v>industry-elec-and-hydrogen.html</v>
      </c>
    </row>
    <row r="1263" spans="1:18" s="2" customFormat="1" x14ac:dyDescent="0.3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Hydrogen Combustion</v>
      </c>
      <c r="C1263" s="254" t="str">
        <f t="shared" si="47"/>
        <v>Fraction of Eligible Industrial Energy Use Shifted to Hydrogen</v>
      </c>
      <c r="D1263" s="6" t="s">
        <v>3072</v>
      </c>
      <c r="E1263" s="1" t="s">
        <v>3505</v>
      </c>
      <c r="F1263" t="s">
        <v>3034</v>
      </c>
      <c r="G1263" s="45" t="s">
        <v>3512</v>
      </c>
      <c r="H1263" s="43">
        <v>2184</v>
      </c>
      <c r="I1263" s="324" t="s">
        <v>44</v>
      </c>
      <c r="J1263" s="255" t="str">
        <f>IF(ISBLANK(INDEX('Policy Characteristics'!D:D,MATCH($C1263,'Policy Characteristics'!$C:$C,0))),"",INDEX('Policy Characteristics'!D:D,MATCH($C1263,'Policy Characteristics'!$C:$C,0)))</f>
        <v>Hydrogen Combustion</v>
      </c>
      <c r="K1263" s="254" t="str">
        <f>IF(ISBLANK(INDEX('Policy Characteristics'!E:E,MATCH($C1263,'Policy Characteristics'!$C:$C,0))),"",INDEX('Policy Characteristics'!E:E,MATCH($C1263,'Policy Characteristics'!$C:$C,0)))</f>
        <v>indst shift to hydrogen</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fuel shifted</v>
      </c>
      <c r="P1263" s="254"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4" t="str">
        <f>IF(ISBLANK(INDEX('Policy Characteristics'!K:K,MATCH($C1263,'Policy Characteristics'!$C:$C,0))),"",INDEX('Policy Characteristics'!K:K,MATCH($C1263,'Policy Characteristics'!$C:$C,0)))</f>
        <v>industry-ag-main.html#fuel-switching</v>
      </c>
      <c r="R1263" s="254" t="str">
        <f>IF(ISBLANK(INDEX('Policy Characteristics'!L:L,MATCH($C1263,'Policy Characteristics'!$C:$C,0))),"",INDEX('Policy Characteristics'!L:L,MATCH($C1263,'Policy Characteristics'!$C:$C,0)))</f>
        <v>industry-elec-and-hydrogen.html</v>
      </c>
    </row>
    <row r="1264" spans="1:18" s="2" customFormat="1" x14ac:dyDescent="0.3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Hydrogen Combustion</v>
      </c>
      <c r="C1264" s="254" t="str">
        <f t="shared" si="47"/>
        <v>Fraction of Eligible Industrial Energy Use Shifted to Hydrogen</v>
      </c>
      <c r="D1264" s="6" t="s">
        <v>3072</v>
      </c>
      <c r="E1264" s="1" t="s">
        <v>3648</v>
      </c>
      <c r="F1264" t="s">
        <v>3034</v>
      </c>
      <c r="G1264" s="45" t="s">
        <v>3648</v>
      </c>
      <c r="H1264" s="43">
        <v>2185</v>
      </c>
      <c r="I1264" s="324" t="s">
        <v>43</v>
      </c>
      <c r="J1264" s="255" t="str">
        <f>IF(ISBLANK(INDEX('Policy Characteristics'!D:D,MATCH($C1264,'Policy Characteristics'!$C:$C,0))),"",INDEX('Policy Characteristics'!D:D,MATCH($C1264,'Policy Characteristics'!$C:$C,0)))</f>
        <v>Hydrogen Combustion</v>
      </c>
      <c r="K1264" s="254" t="str">
        <f>IF(ISBLANK(INDEX('Policy Characteristics'!E:E,MATCH($C1264,'Policy Characteristics'!$C:$C,0))),"",INDEX('Policy Characteristics'!E:E,MATCH($C1264,'Policy Characteristics'!$C:$C,0)))</f>
        <v>indst shift to hydrogen</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fuel shifted</v>
      </c>
      <c r="P1264" s="254"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4" t="str">
        <f>IF(ISBLANK(INDEX('Policy Characteristics'!K:K,MATCH($C1264,'Policy Characteristics'!$C:$C,0))),"",INDEX('Policy Characteristics'!K:K,MATCH($C1264,'Policy Characteristics'!$C:$C,0)))</f>
        <v>industry-ag-main.html#fuel-switching</v>
      </c>
      <c r="R1264" s="254" t="str">
        <f>IF(ISBLANK(INDEX('Policy Characteristics'!L:L,MATCH($C1264,'Policy Characteristics'!$C:$C,0))),"",INDEX('Policy Characteristics'!L:L,MATCH($C1264,'Policy Characteristics'!$C:$C,0)))</f>
        <v>industry-elec-and-hydrogen.html</v>
      </c>
    </row>
    <row r="1265" spans="1:18" s="2" customFormat="1" x14ac:dyDescent="0.3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Hydrogen Combustion</v>
      </c>
      <c r="C1265" s="254" t="str">
        <f t="shared" si="47"/>
        <v>Fraction of Eligible Industrial Energy Use Shifted to Hydrogen</v>
      </c>
      <c r="D1265" s="6" t="s">
        <v>3073</v>
      </c>
      <c r="E1265" s="1" t="s">
        <v>3499</v>
      </c>
      <c r="F1265" t="s">
        <v>3035</v>
      </c>
      <c r="G1265" s="45" t="s">
        <v>3506</v>
      </c>
      <c r="H1265" s="43">
        <v>2186</v>
      </c>
      <c r="I1265" s="324" t="s">
        <v>43</v>
      </c>
      <c r="J1265" s="255" t="str">
        <f>IF(ISBLANK(INDEX('Policy Characteristics'!D:D,MATCH($C1265,'Policy Characteristics'!$C:$C,0))),"",INDEX('Policy Characteristics'!D:D,MATCH($C1265,'Policy Characteristics'!$C:$C,0)))</f>
        <v>Hydrogen Combustion</v>
      </c>
      <c r="K1265" s="254" t="str">
        <f>IF(ISBLANK(INDEX('Policy Characteristics'!E:E,MATCH($C1265,'Policy Characteristics'!$C:$C,0))),"",INDEX('Policy Characteristics'!E:E,MATCH($C1265,'Policy Characteristics'!$C:$C,0)))</f>
        <v>indst shift to hydrogen</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fuel shifted</v>
      </c>
      <c r="P1265" s="254"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4" t="str">
        <f>IF(ISBLANK(INDEX('Policy Characteristics'!K:K,MATCH($C1265,'Policy Characteristics'!$C:$C,0))),"",INDEX('Policy Characteristics'!K:K,MATCH($C1265,'Policy Characteristics'!$C:$C,0)))</f>
        <v>industry-ag-main.html#fuel-switching</v>
      </c>
      <c r="R1265" s="254" t="str">
        <f>IF(ISBLANK(INDEX('Policy Characteristics'!L:L,MATCH($C1265,'Policy Characteristics'!$C:$C,0))),"",INDEX('Policy Characteristics'!L:L,MATCH($C1265,'Policy Characteristics'!$C:$C,0)))</f>
        <v>industry-elec-and-hydrogen.html</v>
      </c>
    </row>
    <row r="1266" spans="1:18" s="2" customFormat="1" x14ac:dyDescent="0.3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Hydrogen Combustion</v>
      </c>
      <c r="C1266" s="254" t="str">
        <f t="shared" si="47"/>
        <v>Fraction of Eligible Industrial Energy Use Shifted to Hydrogen</v>
      </c>
      <c r="D1266" s="6" t="s">
        <v>3073</v>
      </c>
      <c r="E1266" s="1" t="s">
        <v>3500</v>
      </c>
      <c r="F1266" t="s">
        <v>3035</v>
      </c>
      <c r="G1266" s="45" t="s">
        <v>3507</v>
      </c>
      <c r="H1266" s="43">
        <v>2187</v>
      </c>
      <c r="I1266" s="324" t="s">
        <v>43</v>
      </c>
      <c r="J1266" s="255" t="str">
        <f>IF(ISBLANK(INDEX('Policy Characteristics'!D:D,MATCH($C1266,'Policy Characteristics'!$C:$C,0))),"",INDEX('Policy Characteristics'!D:D,MATCH($C1266,'Policy Characteristics'!$C:$C,0)))</f>
        <v>Hydrogen Combustion</v>
      </c>
      <c r="K1266" s="254" t="str">
        <f>IF(ISBLANK(INDEX('Policy Characteristics'!E:E,MATCH($C1266,'Policy Characteristics'!$C:$C,0))),"",INDEX('Policy Characteristics'!E:E,MATCH($C1266,'Policy Characteristics'!$C:$C,0)))</f>
        <v>indst shift to hydrogen</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fuel shifted</v>
      </c>
      <c r="P1266" s="254"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4" t="str">
        <f>IF(ISBLANK(INDEX('Policy Characteristics'!K:K,MATCH($C1266,'Policy Characteristics'!$C:$C,0))),"",INDEX('Policy Characteristics'!K:K,MATCH($C1266,'Policy Characteristics'!$C:$C,0)))</f>
        <v>industry-ag-main.html#fuel-switching</v>
      </c>
      <c r="R1266" s="254" t="str">
        <f>IF(ISBLANK(INDEX('Policy Characteristics'!L:L,MATCH($C1266,'Policy Characteristics'!$C:$C,0))),"",INDEX('Policy Characteristics'!L:L,MATCH($C1266,'Policy Characteristics'!$C:$C,0)))</f>
        <v>industry-elec-and-hydrogen.html</v>
      </c>
    </row>
    <row r="1267" spans="1:18" s="2" customFormat="1" x14ac:dyDescent="0.3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Hydrogen Combustion</v>
      </c>
      <c r="C1267" s="254" t="str">
        <f t="shared" si="47"/>
        <v>Fraction of Eligible Industrial Energy Use Shifted to Hydrogen</v>
      </c>
      <c r="D1267" s="6" t="s">
        <v>3073</v>
      </c>
      <c r="E1267" s="1" t="s">
        <v>3501</v>
      </c>
      <c r="F1267" t="s">
        <v>3035</v>
      </c>
      <c r="G1267" s="45" t="s">
        <v>3508</v>
      </c>
      <c r="H1267" s="43">
        <v>2188</v>
      </c>
      <c r="I1267" s="324" t="s">
        <v>43</v>
      </c>
      <c r="J1267" s="255" t="str">
        <f>IF(ISBLANK(INDEX('Policy Characteristics'!D:D,MATCH($C1267,'Policy Characteristics'!$C:$C,0))),"",INDEX('Policy Characteristics'!D:D,MATCH($C1267,'Policy Characteristics'!$C:$C,0)))</f>
        <v>Hydrogen Combustion</v>
      </c>
      <c r="K1267" s="254" t="str">
        <f>IF(ISBLANK(INDEX('Policy Characteristics'!E:E,MATCH($C1267,'Policy Characteristics'!$C:$C,0))),"",INDEX('Policy Characteristics'!E:E,MATCH($C1267,'Policy Characteristics'!$C:$C,0)))</f>
        <v>indst shift to hydrogen</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fuel shifted</v>
      </c>
      <c r="P1267" s="254"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4" t="str">
        <f>IF(ISBLANK(INDEX('Policy Characteristics'!K:K,MATCH($C1267,'Policy Characteristics'!$C:$C,0))),"",INDEX('Policy Characteristics'!K:K,MATCH($C1267,'Policy Characteristics'!$C:$C,0)))</f>
        <v>industry-ag-main.html#fuel-switching</v>
      </c>
      <c r="R1267" s="254" t="str">
        <f>IF(ISBLANK(INDEX('Policy Characteristics'!L:L,MATCH($C1267,'Policy Characteristics'!$C:$C,0))),"",INDEX('Policy Characteristics'!L:L,MATCH($C1267,'Policy Characteristics'!$C:$C,0)))</f>
        <v>industry-elec-and-hydrogen.html</v>
      </c>
    </row>
    <row r="1268" spans="1:18" s="2" customFormat="1" x14ac:dyDescent="0.3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Hydrogen Combustion</v>
      </c>
      <c r="C1268" s="254" t="str">
        <f t="shared" si="47"/>
        <v>Fraction of Eligible Industrial Energy Use Shifted to Hydrogen</v>
      </c>
      <c r="D1268" s="6" t="s">
        <v>3073</v>
      </c>
      <c r="E1268" s="1" t="s">
        <v>3502</v>
      </c>
      <c r="F1268" t="s">
        <v>3035</v>
      </c>
      <c r="G1268" s="45" t="s">
        <v>3509</v>
      </c>
      <c r="H1268" s="43">
        <v>2189</v>
      </c>
      <c r="I1268" s="324" t="s">
        <v>43</v>
      </c>
      <c r="J1268" s="255" t="str">
        <f>IF(ISBLANK(INDEX('Policy Characteristics'!D:D,MATCH($C1268,'Policy Characteristics'!$C:$C,0))),"",INDEX('Policy Characteristics'!D:D,MATCH($C1268,'Policy Characteristics'!$C:$C,0)))</f>
        <v>Hydrogen Combustion</v>
      </c>
      <c r="K1268" s="254" t="str">
        <f>IF(ISBLANK(INDEX('Policy Characteristics'!E:E,MATCH($C1268,'Policy Characteristics'!$C:$C,0))),"",INDEX('Policy Characteristics'!E:E,MATCH($C1268,'Policy Characteristics'!$C:$C,0)))</f>
        <v>indst shift to hydrogen</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fuel shifted</v>
      </c>
      <c r="P1268" s="254"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4" t="str">
        <f>IF(ISBLANK(INDEX('Policy Characteristics'!K:K,MATCH($C1268,'Policy Characteristics'!$C:$C,0))),"",INDEX('Policy Characteristics'!K:K,MATCH($C1268,'Policy Characteristics'!$C:$C,0)))</f>
        <v>industry-ag-main.html#fuel-switching</v>
      </c>
      <c r="R1268" s="254" t="str">
        <f>IF(ISBLANK(INDEX('Policy Characteristics'!L:L,MATCH($C1268,'Policy Characteristics'!$C:$C,0))),"",INDEX('Policy Characteristics'!L:L,MATCH($C1268,'Policy Characteristics'!$C:$C,0)))</f>
        <v>industry-elec-and-hydrogen.html</v>
      </c>
    </row>
    <row r="1269" spans="1:18" s="2" customFormat="1" x14ac:dyDescent="0.3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Hydrogen Combustion</v>
      </c>
      <c r="C1269" s="254" t="str">
        <f t="shared" si="47"/>
        <v>Fraction of Eligible Industrial Energy Use Shifted to Hydrogen</v>
      </c>
      <c r="D1269" s="6" t="s">
        <v>3073</v>
      </c>
      <c r="E1269" s="1" t="s">
        <v>3503</v>
      </c>
      <c r="F1269" t="s">
        <v>3035</v>
      </c>
      <c r="G1269" s="45" t="s">
        <v>3510</v>
      </c>
      <c r="H1269" s="43">
        <v>2190</v>
      </c>
      <c r="I1269" s="324" t="s">
        <v>44</v>
      </c>
      <c r="J1269" s="255" t="str">
        <f>IF(ISBLANK(INDEX('Policy Characteristics'!D:D,MATCH($C1269,'Policy Characteristics'!$C:$C,0))),"",INDEX('Policy Characteristics'!D:D,MATCH($C1269,'Policy Characteristics'!$C:$C,0)))</f>
        <v>Hydrogen Combustion</v>
      </c>
      <c r="K1269" s="254" t="str">
        <f>IF(ISBLANK(INDEX('Policy Characteristics'!E:E,MATCH($C1269,'Policy Characteristics'!$C:$C,0))),"",INDEX('Policy Characteristics'!E:E,MATCH($C1269,'Policy Characteristics'!$C:$C,0)))</f>
        <v>indst shift to hydrogen</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fuel shifted</v>
      </c>
      <c r="P1269" s="254"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4" t="str">
        <f>IF(ISBLANK(INDEX('Policy Characteristics'!K:K,MATCH($C1269,'Policy Characteristics'!$C:$C,0))),"",INDEX('Policy Characteristics'!K:K,MATCH($C1269,'Policy Characteristics'!$C:$C,0)))</f>
        <v>industry-ag-main.html#fuel-switching</v>
      </c>
      <c r="R1269" s="254" t="str">
        <f>IF(ISBLANK(INDEX('Policy Characteristics'!L:L,MATCH($C1269,'Policy Characteristics'!$C:$C,0))),"",INDEX('Policy Characteristics'!L:L,MATCH($C1269,'Policy Characteristics'!$C:$C,0)))</f>
        <v>industry-elec-and-hydrogen.html</v>
      </c>
    </row>
    <row r="1270" spans="1:18" s="2" customFormat="1" x14ac:dyDescent="0.3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Hydrogen Combustion</v>
      </c>
      <c r="C1270" s="254" t="str">
        <f t="shared" si="47"/>
        <v>Fraction of Eligible Industrial Energy Use Shifted to Hydrogen</v>
      </c>
      <c r="D1270" s="6" t="s">
        <v>3073</v>
      </c>
      <c r="E1270" s="1" t="s">
        <v>3504</v>
      </c>
      <c r="F1270" t="s">
        <v>3035</v>
      </c>
      <c r="G1270" s="45" t="s">
        <v>3511</v>
      </c>
      <c r="H1270" s="43">
        <v>2191</v>
      </c>
      <c r="I1270" s="324" t="s">
        <v>44</v>
      </c>
      <c r="J1270" s="255" t="str">
        <f>IF(ISBLANK(INDEX('Policy Characteristics'!D:D,MATCH($C1270,'Policy Characteristics'!$C:$C,0))),"",INDEX('Policy Characteristics'!D:D,MATCH($C1270,'Policy Characteristics'!$C:$C,0)))</f>
        <v>Hydrogen Combustion</v>
      </c>
      <c r="K1270" s="254" t="str">
        <f>IF(ISBLANK(INDEX('Policy Characteristics'!E:E,MATCH($C1270,'Policy Characteristics'!$C:$C,0))),"",INDEX('Policy Characteristics'!E:E,MATCH($C1270,'Policy Characteristics'!$C:$C,0)))</f>
        <v>indst shift to hydrogen</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fuel shifted</v>
      </c>
      <c r="P1270" s="254"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4" t="str">
        <f>IF(ISBLANK(INDEX('Policy Characteristics'!K:K,MATCH($C1270,'Policy Characteristics'!$C:$C,0))),"",INDEX('Policy Characteristics'!K:K,MATCH($C1270,'Policy Characteristics'!$C:$C,0)))</f>
        <v>industry-ag-main.html#fuel-switching</v>
      </c>
      <c r="R1270" s="254" t="str">
        <f>IF(ISBLANK(INDEX('Policy Characteristics'!L:L,MATCH($C1270,'Policy Characteristics'!$C:$C,0))),"",INDEX('Policy Characteristics'!L:L,MATCH($C1270,'Policy Characteristics'!$C:$C,0)))</f>
        <v>industry-elec-and-hydrogen.html</v>
      </c>
    </row>
    <row r="1271" spans="1:18" s="2" customFormat="1" x14ac:dyDescent="0.3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Hydrogen Combustion</v>
      </c>
      <c r="C1271" s="254" t="str">
        <f t="shared" si="47"/>
        <v>Fraction of Eligible Industrial Energy Use Shifted to Hydrogen</v>
      </c>
      <c r="D1271" s="6" t="s">
        <v>3073</v>
      </c>
      <c r="E1271" s="1" t="s">
        <v>3505</v>
      </c>
      <c r="F1271" t="s">
        <v>3035</v>
      </c>
      <c r="G1271" s="45" t="s">
        <v>3512</v>
      </c>
      <c r="H1271" s="43">
        <v>2192</v>
      </c>
      <c r="I1271" s="324" t="s">
        <v>44</v>
      </c>
      <c r="J1271" s="255" t="str">
        <f>IF(ISBLANK(INDEX('Policy Characteristics'!D:D,MATCH($C1271,'Policy Characteristics'!$C:$C,0))),"",INDEX('Policy Characteristics'!D:D,MATCH($C1271,'Policy Characteristics'!$C:$C,0)))</f>
        <v>Hydrogen Combustion</v>
      </c>
      <c r="K1271" s="254" t="str">
        <f>IF(ISBLANK(INDEX('Policy Characteristics'!E:E,MATCH($C1271,'Policy Characteristics'!$C:$C,0))),"",INDEX('Policy Characteristics'!E:E,MATCH($C1271,'Policy Characteristics'!$C:$C,0)))</f>
        <v>indst shift to hydrogen</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fuel shifted</v>
      </c>
      <c r="P1271" s="254"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4" t="str">
        <f>IF(ISBLANK(INDEX('Policy Characteristics'!K:K,MATCH($C1271,'Policy Characteristics'!$C:$C,0))),"",INDEX('Policy Characteristics'!K:K,MATCH($C1271,'Policy Characteristics'!$C:$C,0)))</f>
        <v>industry-ag-main.html#fuel-switching</v>
      </c>
      <c r="R1271" s="254" t="str">
        <f>IF(ISBLANK(INDEX('Policy Characteristics'!L:L,MATCH($C1271,'Policy Characteristics'!$C:$C,0))),"",INDEX('Policy Characteristics'!L:L,MATCH($C1271,'Policy Characteristics'!$C:$C,0)))</f>
        <v>industry-elec-and-hydrogen.html</v>
      </c>
    </row>
    <row r="1272" spans="1:18" s="2" customFormat="1" x14ac:dyDescent="0.3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Hydrogen Combustion</v>
      </c>
      <c r="C1272" s="254" t="str">
        <f t="shared" si="47"/>
        <v>Fraction of Eligible Industrial Energy Use Shifted to Hydrogen</v>
      </c>
      <c r="D1272" s="6" t="s">
        <v>3073</v>
      </c>
      <c r="E1272" s="1" t="s">
        <v>3648</v>
      </c>
      <c r="F1272" t="s">
        <v>3035</v>
      </c>
      <c r="G1272" s="45" t="s">
        <v>3648</v>
      </c>
      <c r="H1272" s="43">
        <v>2193</v>
      </c>
      <c r="I1272" s="324" t="s">
        <v>43</v>
      </c>
      <c r="J1272" s="255" t="str">
        <f>IF(ISBLANK(INDEX('Policy Characteristics'!D:D,MATCH($C1272,'Policy Characteristics'!$C:$C,0))),"",INDEX('Policy Characteristics'!D:D,MATCH($C1272,'Policy Characteristics'!$C:$C,0)))</f>
        <v>Hydrogen Combustion</v>
      </c>
      <c r="K1272" s="254" t="str">
        <f>IF(ISBLANK(INDEX('Policy Characteristics'!E:E,MATCH($C1272,'Policy Characteristics'!$C:$C,0))),"",INDEX('Policy Characteristics'!E:E,MATCH($C1272,'Policy Characteristics'!$C:$C,0)))</f>
        <v>indst shift to hydrogen</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fuel shifted</v>
      </c>
      <c r="P1272" s="254"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4" t="str">
        <f>IF(ISBLANK(INDEX('Policy Characteristics'!K:K,MATCH($C1272,'Policy Characteristics'!$C:$C,0))),"",INDEX('Policy Characteristics'!K:K,MATCH($C1272,'Policy Characteristics'!$C:$C,0)))</f>
        <v>industry-ag-main.html#fuel-switching</v>
      </c>
      <c r="R1272" s="254" t="str">
        <f>IF(ISBLANK(INDEX('Policy Characteristics'!L:L,MATCH($C1272,'Policy Characteristics'!$C:$C,0))),"",INDEX('Policy Characteristics'!L:L,MATCH($C1272,'Policy Characteristics'!$C:$C,0)))</f>
        <v>industry-elec-and-hydrogen.html</v>
      </c>
    </row>
    <row r="1273" spans="1:18" s="2" customFormat="1" x14ac:dyDescent="0.3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Hydrogen Combustion</v>
      </c>
      <c r="C1273" s="254" t="str">
        <f t="shared" si="47"/>
        <v>Fraction of Eligible Industrial Energy Use Shifted to Hydrogen</v>
      </c>
      <c r="D1273" s="6" t="s">
        <v>3074</v>
      </c>
      <c r="E1273" s="1" t="s">
        <v>3499</v>
      </c>
      <c r="F1273" t="s">
        <v>3036</v>
      </c>
      <c r="G1273" s="45" t="s">
        <v>3506</v>
      </c>
      <c r="H1273" s="43">
        <v>2194</v>
      </c>
      <c r="I1273" s="324" t="s">
        <v>43</v>
      </c>
      <c r="J1273" s="255" t="str">
        <f>IF(ISBLANK(INDEX('Policy Characteristics'!D:D,MATCH($C1273,'Policy Characteristics'!$C:$C,0))),"",INDEX('Policy Characteristics'!D:D,MATCH($C1273,'Policy Characteristics'!$C:$C,0)))</f>
        <v>Hydrogen Combustion</v>
      </c>
      <c r="K1273" s="254" t="str">
        <f>IF(ISBLANK(INDEX('Policy Characteristics'!E:E,MATCH($C1273,'Policy Characteristics'!$C:$C,0))),"",INDEX('Policy Characteristics'!E:E,MATCH($C1273,'Policy Characteristics'!$C:$C,0)))</f>
        <v>indst shift to hydrogen</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fuel shifted</v>
      </c>
      <c r="P1273" s="254"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4" t="str">
        <f>IF(ISBLANK(INDEX('Policy Characteristics'!K:K,MATCH($C1273,'Policy Characteristics'!$C:$C,0))),"",INDEX('Policy Characteristics'!K:K,MATCH($C1273,'Policy Characteristics'!$C:$C,0)))</f>
        <v>industry-ag-main.html#fuel-switching</v>
      </c>
      <c r="R1273" s="254" t="str">
        <f>IF(ISBLANK(INDEX('Policy Characteristics'!L:L,MATCH($C1273,'Policy Characteristics'!$C:$C,0))),"",INDEX('Policy Characteristics'!L:L,MATCH($C1273,'Policy Characteristics'!$C:$C,0)))</f>
        <v>industry-elec-and-hydrogen.html</v>
      </c>
    </row>
    <row r="1274" spans="1:18" s="2" customFormat="1" x14ac:dyDescent="0.3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Hydrogen Combustion</v>
      </c>
      <c r="C1274" s="254" t="str">
        <f t="shared" si="47"/>
        <v>Fraction of Eligible Industrial Energy Use Shifted to Hydrogen</v>
      </c>
      <c r="D1274" s="6" t="s">
        <v>3074</v>
      </c>
      <c r="E1274" s="1" t="s">
        <v>3500</v>
      </c>
      <c r="F1274" t="s">
        <v>3036</v>
      </c>
      <c r="G1274" s="45" t="s">
        <v>3507</v>
      </c>
      <c r="H1274" s="43">
        <v>2195</v>
      </c>
      <c r="I1274" s="324" t="s">
        <v>43</v>
      </c>
      <c r="J1274" s="255" t="str">
        <f>IF(ISBLANK(INDEX('Policy Characteristics'!D:D,MATCH($C1274,'Policy Characteristics'!$C:$C,0))),"",INDEX('Policy Characteristics'!D:D,MATCH($C1274,'Policy Characteristics'!$C:$C,0)))</f>
        <v>Hydrogen Combustion</v>
      </c>
      <c r="K1274" s="254" t="str">
        <f>IF(ISBLANK(INDEX('Policy Characteristics'!E:E,MATCH($C1274,'Policy Characteristics'!$C:$C,0))),"",INDEX('Policy Characteristics'!E:E,MATCH($C1274,'Policy Characteristics'!$C:$C,0)))</f>
        <v>indst shift to hydrogen</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fuel shifted</v>
      </c>
      <c r="P1274" s="254"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4" t="str">
        <f>IF(ISBLANK(INDEX('Policy Characteristics'!K:K,MATCH($C1274,'Policy Characteristics'!$C:$C,0))),"",INDEX('Policy Characteristics'!K:K,MATCH($C1274,'Policy Characteristics'!$C:$C,0)))</f>
        <v>industry-ag-main.html#fuel-switching</v>
      </c>
      <c r="R1274" s="254" t="str">
        <f>IF(ISBLANK(INDEX('Policy Characteristics'!L:L,MATCH($C1274,'Policy Characteristics'!$C:$C,0))),"",INDEX('Policy Characteristics'!L:L,MATCH($C1274,'Policy Characteristics'!$C:$C,0)))</f>
        <v>industry-elec-and-hydrogen.html</v>
      </c>
    </row>
    <row r="1275" spans="1:18" s="2" customFormat="1" x14ac:dyDescent="0.3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Hydrogen Combustion</v>
      </c>
      <c r="C1275" s="254" t="str">
        <f t="shared" si="47"/>
        <v>Fraction of Eligible Industrial Energy Use Shifted to Hydrogen</v>
      </c>
      <c r="D1275" s="6" t="s">
        <v>3074</v>
      </c>
      <c r="E1275" s="1" t="s">
        <v>3501</v>
      </c>
      <c r="F1275" t="s">
        <v>3036</v>
      </c>
      <c r="G1275" s="45" t="s">
        <v>3508</v>
      </c>
      <c r="H1275" s="43">
        <v>2196</v>
      </c>
      <c r="I1275" s="324" t="s">
        <v>43</v>
      </c>
      <c r="J1275" s="255" t="str">
        <f>IF(ISBLANK(INDEX('Policy Characteristics'!D:D,MATCH($C1275,'Policy Characteristics'!$C:$C,0))),"",INDEX('Policy Characteristics'!D:D,MATCH($C1275,'Policy Characteristics'!$C:$C,0)))</f>
        <v>Hydrogen Combustion</v>
      </c>
      <c r="K1275" s="254" t="str">
        <f>IF(ISBLANK(INDEX('Policy Characteristics'!E:E,MATCH($C1275,'Policy Characteristics'!$C:$C,0))),"",INDEX('Policy Characteristics'!E:E,MATCH($C1275,'Policy Characteristics'!$C:$C,0)))</f>
        <v>indst shift to hydrogen</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fuel shifted</v>
      </c>
      <c r="P1275" s="254"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4" t="str">
        <f>IF(ISBLANK(INDEX('Policy Characteristics'!K:K,MATCH($C1275,'Policy Characteristics'!$C:$C,0))),"",INDEX('Policy Characteristics'!K:K,MATCH($C1275,'Policy Characteristics'!$C:$C,0)))</f>
        <v>industry-ag-main.html#fuel-switching</v>
      </c>
      <c r="R1275" s="254" t="str">
        <f>IF(ISBLANK(INDEX('Policy Characteristics'!L:L,MATCH($C1275,'Policy Characteristics'!$C:$C,0))),"",INDEX('Policy Characteristics'!L:L,MATCH($C1275,'Policy Characteristics'!$C:$C,0)))</f>
        <v>industry-elec-and-hydrogen.html</v>
      </c>
    </row>
    <row r="1276" spans="1:18" s="2" customFormat="1" x14ac:dyDescent="0.3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Hydrogen Combustion</v>
      </c>
      <c r="C1276" s="254" t="str">
        <f t="shared" si="47"/>
        <v>Fraction of Eligible Industrial Energy Use Shifted to Hydrogen</v>
      </c>
      <c r="D1276" s="6" t="s">
        <v>3074</v>
      </c>
      <c r="E1276" s="1" t="s">
        <v>3502</v>
      </c>
      <c r="F1276" t="s">
        <v>3036</v>
      </c>
      <c r="G1276" s="45" t="s">
        <v>3509</v>
      </c>
      <c r="H1276" s="43">
        <v>2197</v>
      </c>
      <c r="I1276" s="324" t="s">
        <v>43</v>
      </c>
      <c r="J1276" s="255" t="str">
        <f>IF(ISBLANK(INDEX('Policy Characteristics'!D:D,MATCH($C1276,'Policy Characteristics'!$C:$C,0))),"",INDEX('Policy Characteristics'!D:D,MATCH($C1276,'Policy Characteristics'!$C:$C,0)))</f>
        <v>Hydrogen Combustion</v>
      </c>
      <c r="K1276" s="254" t="str">
        <f>IF(ISBLANK(INDEX('Policy Characteristics'!E:E,MATCH($C1276,'Policy Characteristics'!$C:$C,0))),"",INDEX('Policy Characteristics'!E:E,MATCH($C1276,'Policy Characteristics'!$C:$C,0)))</f>
        <v>indst shift to hydrogen</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fuel shifted</v>
      </c>
      <c r="P1276" s="254"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4" t="str">
        <f>IF(ISBLANK(INDEX('Policy Characteristics'!K:K,MATCH($C1276,'Policy Characteristics'!$C:$C,0))),"",INDEX('Policy Characteristics'!K:K,MATCH($C1276,'Policy Characteristics'!$C:$C,0)))</f>
        <v>industry-ag-main.html#fuel-switching</v>
      </c>
      <c r="R1276" s="254" t="str">
        <f>IF(ISBLANK(INDEX('Policy Characteristics'!L:L,MATCH($C1276,'Policy Characteristics'!$C:$C,0))),"",INDEX('Policy Characteristics'!L:L,MATCH($C1276,'Policy Characteristics'!$C:$C,0)))</f>
        <v>industry-elec-and-hydrogen.html</v>
      </c>
    </row>
    <row r="1277" spans="1:18" s="2" customFormat="1" x14ac:dyDescent="0.3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Hydrogen Combustion</v>
      </c>
      <c r="C1277" s="254" t="str">
        <f t="shared" si="47"/>
        <v>Fraction of Eligible Industrial Energy Use Shifted to Hydrogen</v>
      </c>
      <c r="D1277" s="6" t="s">
        <v>3074</v>
      </c>
      <c r="E1277" s="1" t="s">
        <v>3503</v>
      </c>
      <c r="F1277" t="s">
        <v>3036</v>
      </c>
      <c r="G1277" s="45" t="s">
        <v>3510</v>
      </c>
      <c r="H1277" s="43">
        <v>2198</v>
      </c>
      <c r="I1277" s="324" t="s">
        <v>44</v>
      </c>
      <c r="J1277" s="255" t="str">
        <f>IF(ISBLANK(INDEX('Policy Characteristics'!D:D,MATCH($C1277,'Policy Characteristics'!$C:$C,0))),"",INDEX('Policy Characteristics'!D:D,MATCH($C1277,'Policy Characteristics'!$C:$C,0)))</f>
        <v>Hydrogen Combustion</v>
      </c>
      <c r="K1277" s="254" t="str">
        <f>IF(ISBLANK(INDEX('Policy Characteristics'!E:E,MATCH($C1277,'Policy Characteristics'!$C:$C,0))),"",INDEX('Policy Characteristics'!E:E,MATCH($C1277,'Policy Characteristics'!$C:$C,0)))</f>
        <v>indst shift to hydrogen</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fuel shifted</v>
      </c>
      <c r="P1277" s="254"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4" t="str">
        <f>IF(ISBLANK(INDEX('Policy Characteristics'!K:K,MATCH($C1277,'Policy Characteristics'!$C:$C,0))),"",INDEX('Policy Characteristics'!K:K,MATCH($C1277,'Policy Characteristics'!$C:$C,0)))</f>
        <v>industry-ag-main.html#fuel-switching</v>
      </c>
      <c r="R1277" s="254" t="str">
        <f>IF(ISBLANK(INDEX('Policy Characteristics'!L:L,MATCH($C1277,'Policy Characteristics'!$C:$C,0))),"",INDEX('Policy Characteristics'!L:L,MATCH($C1277,'Policy Characteristics'!$C:$C,0)))</f>
        <v>industry-elec-and-hydrogen.html</v>
      </c>
    </row>
    <row r="1278" spans="1:18" s="2" customFormat="1" x14ac:dyDescent="0.3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Hydrogen Combustion</v>
      </c>
      <c r="C1278" s="254" t="str">
        <f t="shared" si="47"/>
        <v>Fraction of Eligible Industrial Energy Use Shifted to Hydrogen</v>
      </c>
      <c r="D1278" s="6" t="s">
        <v>3074</v>
      </c>
      <c r="E1278" s="1" t="s">
        <v>3504</v>
      </c>
      <c r="F1278" t="s">
        <v>3036</v>
      </c>
      <c r="G1278" s="45" t="s">
        <v>3511</v>
      </c>
      <c r="H1278" s="43">
        <v>2199</v>
      </c>
      <c r="I1278" s="324" t="s">
        <v>43</v>
      </c>
      <c r="J1278" s="255" t="str">
        <f>IF(ISBLANK(INDEX('Policy Characteristics'!D:D,MATCH($C1278,'Policy Characteristics'!$C:$C,0))),"",INDEX('Policy Characteristics'!D:D,MATCH($C1278,'Policy Characteristics'!$C:$C,0)))</f>
        <v>Hydrogen Combustion</v>
      </c>
      <c r="K1278" s="254" t="str">
        <f>IF(ISBLANK(INDEX('Policy Characteristics'!E:E,MATCH($C1278,'Policy Characteristics'!$C:$C,0))),"",INDEX('Policy Characteristics'!E:E,MATCH($C1278,'Policy Characteristics'!$C:$C,0)))</f>
        <v>indst shift to hydrogen</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fuel shifted</v>
      </c>
      <c r="P1278" s="254"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4" t="str">
        <f>IF(ISBLANK(INDEX('Policy Characteristics'!K:K,MATCH($C1278,'Policy Characteristics'!$C:$C,0))),"",INDEX('Policy Characteristics'!K:K,MATCH($C1278,'Policy Characteristics'!$C:$C,0)))</f>
        <v>industry-ag-main.html#fuel-switching</v>
      </c>
      <c r="R1278" s="254" t="str">
        <f>IF(ISBLANK(INDEX('Policy Characteristics'!L:L,MATCH($C1278,'Policy Characteristics'!$C:$C,0))),"",INDEX('Policy Characteristics'!L:L,MATCH($C1278,'Policy Characteristics'!$C:$C,0)))</f>
        <v>industry-elec-and-hydrogen.html</v>
      </c>
    </row>
    <row r="1279" spans="1:18" s="2" customFormat="1" x14ac:dyDescent="0.3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Hydrogen Combustion</v>
      </c>
      <c r="C1279" s="254" t="str">
        <f t="shared" si="47"/>
        <v>Fraction of Eligible Industrial Energy Use Shifted to Hydrogen</v>
      </c>
      <c r="D1279" s="6" t="s">
        <v>3074</v>
      </c>
      <c r="E1279" s="1" t="s">
        <v>3505</v>
      </c>
      <c r="F1279" t="s">
        <v>3036</v>
      </c>
      <c r="G1279" s="45" t="s">
        <v>3512</v>
      </c>
      <c r="H1279" s="43">
        <v>2200</v>
      </c>
      <c r="I1279" s="324" t="s">
        <v>44</v>
      </c>
      <c r="J1279" s="255" t="str">
        <f>IF(ISBLANK(INDEX('Policy Characteristics'!D:D,MATCH($C1279,'Policy Characteristics'!$C:$C,0))),"",INDEX('Policy Characteristics'!D:D,MATCH($C1279,'Policy Characteristics'!$C:$C,0)))</f>
        <v>Hydrogen Combustion</v>
      </c>
      <c r="K1279" s="254" t="str">
        <f>IF(ISBLANK(INDEX('Policy Characteristics'!E:E,MATCH($C1279,'Policy Characteristics'!$C:$C,0))),"",INDEX('Policy Characteristics'!E:E,MATCH($C1279,'Policy Characteristics'!$C:$C,0)))</f>
        <v>indst shift to hydrogen</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fuel shifted</v>
      </c>
      <c r="P1279" s="254"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4" t="str">
        <f>IF(ISBLANK(INDEX('Policy Characteristics'!K:K,MATCH($C1279,'Policy Characteristics'!$C:$C,0))),"",INDEX('Policy Characteristics'!K:K,MATCH($C1279,'Policy Characteristics'!$C:$C,0)))</f>
        <v>industry-ag-main.html#fuel-switching</v>
      </c>
      <c r="R1279" s="254" t="str">
        <f>IF(ISBLANK(INDEX('Policy Characteristics'!L:L,MATCH($C1279,'Policy Characteristics'!$C:$C,0))),"",INDEX('Policy Characteristics'!L:L,MATCH($C1279,'Policy Characteristics'!$C:$C,0)))</f>
        <v>industry-elec-and-hydrogen.html</v>
      </c>
    </row>
    <row r="1280" spans="1:18" s="2" customFormat="1" x14ac:dyDescent="0.3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Hydrogen Combustion</v>
      </c>
      <c r="C1280" s="254" t="str">
        <f t="shared" si="47"/>
        <v>Fraction of Eligible Industrial Energy Use Shifted to Hydrogen</v>
      </c>
      <c r="D1280" s="6" t="s">
        <v>3074</v>
      </c>
      <c r="E1280" s="1" t="s">
        <v>3648</v>
      </c>
      <c r="F1280" t="s">
        <v>3036</v>
      </c>
      <c r="G1280" s="45" t="s">
        <v>3648</v>
      </c>
      <c r="H1280" s="43">
        <v>2201</v>
      </c>
      <c r="I1280" s="324" t="s">
        <v>44</v>
      </c>
      <c r="J1280" s="255" t="str">
        <f>IF(ISBLANK(INDEX('Policy Characteristics'!D:D,MATCH($C1280,'Policy Characteristics'!$C:$C,0))),"",INDEX('Policy Characteristics'!D:D,MATCH($C1280,'Policy Characteristics'!$C:$C,0)))</f>
        <v>Hydrogen Combustion</v>
      </c>
      <c r="K1280" s="254" t="str">
        <f>IF(ISBLANK(INDEX('Policy Characteristics'!E:E,MATCH($C1280,'Policy Characteristics'!$C:$C,0))),"",INDEX('Policy Characteristics'!E:E,MATCH($C1280,'Policy Characteristics'!$C:$C,0)))</f>
        <v>indst shift to hydrogen</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fuel shifted</v>
      </c>
      <c r="P1280" s="254"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4" t="str">
        <f>IF(ISBLANK(INDEX('Policy Characteristics'!K:K,MATCH($C1280,'Policy Characteristics'!$C:$C,0))),"",INDEX('Policy Characteristics'!K:K,MATCH($C1280,'Policy Characteristics'!$C:$C,0)))</f>
        <v>industry-ag-main.html#fuel-switching</v>
      </c>
      <c r="R1280" s="254" t="str">
        <f>IF(ISBLANK(INDEX('Policy Characteristics'!L:L,MATCH($C1280,'Policy Characteristics'!$C:$C,0))),"",INDEX('Policy Characteristics'!L:L,MATCH($C1280,'Policy Characteristics'!$C:$C,0)))</f>
        <v>industry-elec-and-hydrogen.html</v>
      </c>
    </row>
    <row r="1281" spans="1:18" s="2" customFormat="1" x14ac:dyDescent="0.3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Hydrogen Combustion</v>
      </c>
      <c r="C1281" s="254" t="str">
        <f t="shared" si="47"/>
        <v>Fraction of Eligible Industrial Energy Use Shifted to Hydrogen</v>
      </c>
      <c r="D1281" s="6" t="s">
        <v>3075</v>
      </c>
      <c r="E1281" s="1" t="s">
        <v>3499</v>
      </c>
      <c r="F1281" t="s">
        <v>3037</v>
      </c>
      <c r="G1281" s="45" t="s">
        <v>3506</v>
      </c>
      <c r="H1281" s="43">
        <v>2202</v>
      </c>
      <c r="I1281" s="324" t="s">
        <v>43</v>
      </c>
      <c r="J1281" s="255" t="str">
        <f>IF(ISBLANK(INDEX('Policy Characteristics'!D:D,MATCH($C1281,'Policy Characteristics'!$C:$C,0))),"",INDEX('Policy Characteristics'!D:D,MATCH($C1281,'Policy Characteristics'!$C:$C,0)))</f>
        <v>Hydrogen Combustion</v>
      </c>
      <c r="K1281" s="254" t="str">
        <f>IF(ISBLANK(INDEX('Policy Characteristics'!E:E,MATCH($C1281,'Policy Characteristics'!$C:$C,0))),"",INDEX('Policy Characteristics'!E:E,MATCH($C1281,'Policy Characteristics'!$C:$C,0)))</f>
        <v>indst shift to hydrogen</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fuel shifted</v>
      </c>
      <c r="P1281" s="254"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4" t="str">
        <f>IF(ISBLANK(INDEX('Policy Characteristics'!K:K,MATCH($C1281,'Policy Characteristics'!$C:$C,0))),"",INDEX('Policy Characteristics'!K:K,MATCH($C1281,'Policy Characteristics'!$C:$C,0)))</f>
        <v>industry-ag-main.html#fuel-switching</v>
      </c>
      <c r="R1281" s="254" t="str">
        <f>IF(ISBLANK(INDEX('Policy Characteristics'!L:L,MATCH($C1281,'Policy Characteristics'!$C:$C,0))),"",INDEX('Policy Characteristics'!L:L,MATCH($C1281,'Policy Characteristics'!$C:$C,0)))</f>
        <v>industry-elec-and-hydrogen.html</v>
      </c>
    </row>
    <row r="1282" spans="1:18" s="2" customFormat="1" x14ac:dyDescent="0.3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Hydrogen Combustion</v>
      </c>
      <c r="C1282" s="254" t="str">
        <f t="shared" si="47"/>
        <v>Fraction of Eligible Industrial Energy Use Shifted to Hydrogen</v>
      </c>
      <c r="D1282" s="6" t="s">
        <v>3075</v>
      </c>
      <c r="E1282" s="1" t="s">
        <v>3500</v>
      </c>
      <c r="F1282" t="s">
        <v>3037</v>
      </c>
      <c r="G1282" s="45" t="s">
        <v>3507</v>
      </c>
      <c r="H1282" s="43">
        <v>2203</v>
      </c>
      <c r="I1282" s="324" t="s">
        <v>43</v>
      </c>
      <c r="J1282" s="255" t="str">
        <f>IF(ISBLANK(INDEX('Policy Characteristics'!D:D,MATCH($C1282,'Policy Characteristics'!$C:$C,0))),"",INDEX('Policy Characteristics'!D:D,MATCH($C1282,'Policy Characteristics'!$C:$C,0)))</f>
        <v>Hydrogen Combustion</v>
      </c>
      <c r="K1282" s="254" t="str">
        <f>IF(ISBLANK(INDEX('Policy Characteristics'!E:E,MATCH($C1282,'Policy Characteristics'!$C:$C,0))),"",INDEX('Policy Characteristics'!E:E,MATCH($C1282,'Policy Characteristics'!$C:$C,0)))</f>
        <v>indst shift to hydrogen</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fuel shifted</v>
      </c>
      <c r="P1282" s="254"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4" t="str">
        <f>IF(ISBLANK(INDEX('Policy Characteristics'!K:K,MATCH($C1282,'Policy Characteristics'!$C:$C,0))),"",INDEX('Policy Characteristics'!K:K,MATCH($C1282,'Policy Characteristics'!$C:$C,0)))</f>
        <v>industry-ag-main.html#fuel-switching</v>
      </c>
      <c r="R1282" s="254" t="str">
        <f>IF(ISBLANK(INDEX('Policy Characteristics'!L:L,MATCH($C1282,'Policy Characteristics'!$C:$C,0))),"",INDEX('Policy Characteristics'!L:L,MATCH($C1282,'Policy Characteristics'!$C:$C,0)))</f>
        <v>industry-elec-and-hydrogen.html</v>
      </c>
    </row>
    <row r="1283" spans="1:18" s="2" customFormat="1" x14ac:dyDescent="0.3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Hydrogen Combustion</v>
      </c>
      <c r="C1283" s="254" t="str">
        <f t="shared" si="47"/>
        <v>Fraction of Eligible Industrial Energy Use Shifted to Hydrogen</v>
      </c>
      <c r="D1283" s="6" t="s">
        <v>3075</v>
      </c>
      <c r="E1283" s="1" t="s">
        <v>3501</v>
      </c>
      <c r="F1283" t="s">
        <v>3037</v>
      </c>
      <c r="G1283" s="45" t="s">
        <v>3508</v>
      </c>
      <c r="H1283" s="43">
        <v>2204</v>
      </c>
      <c r="I1283" s="324" t="s">
        <v>43</v>
      </c>
      <c r="J1283" s="255" t="str">
        <f>IF(ISBLANK(INDEX('Policy Characteristics'!D:D,MATCH($C1283,'Policy Characteristics'!$C:$C,0))),"",INDEX('Policy Characteristics'!D:D,MATCH($C1283,'Policy Characteristics'!$C:$C,0)))</f>
        <v>Hydrogen Combustion</v>
      </c>
      <c r="K1283" s="254" t="str">
        <f>IF(ISBLANK(INDEX('Policy Characteristics'!E:E,MATCH($C1283,'Policy Characteristics'!$C:$C,0))),"",INDEX('Policy Characteristics'!E:E,MATCH($C1283,'Policy Characteristics'!$C:$C,0)))</f>
        <v>indst shift to hydrogen</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fuel shifted</v>
      </c>
      <c r="P1283" s="254"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4" t="str">
        <f>IF(ISBLANK(INDEX('Policy Characteristics'!K:K,MATCH($C1283,'Policy Characteristics'!$C:$C,0))),"",INDEX('Policy Characteristics'!K:K,MATCH($C1283,'Policy Characteristics'!$C:$C,0)))</f>
        <v>industry-ag-main.html#fuel-switching</v>
      </c>
      <c r="R1283" s="254" t="str">
        <f>IF(ISBLANK(INDEX('Policy Characteristics'!L:L,MATCH($C1283,'Policy Characteristics'!$C:$C,0))),"",INDEX('Policy Characteristics'!L:L,MATCH($C1283,'Policy Characteristics'!$C:$C,0)))</f>
        <v>industry-elec-and-hydrogen.html</v>
      </c>
    </row>
    <row r="1284" spans="1:18" s="2" customFormat="1" x14ac:dyDescent="0.3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Hydrogen Combustion</v>
      </c>
      <c r="C1284" s="254" t="str">
        <f t="shared" si="47"/>
        <v>Fraction of Eligible Industrial Energy Use Shifted to Hydrogen</v>
      </c>
      <c r="D1284" s="6" t="s">
        <v>3075</v>
      </c>
      <c r="E1284" s="1" t="s">
        <v>3502</v>
      </c>
      <c r="F1284" t="s">
        <v>3037</v>
      </c>
      <c r="G1284" s="45" t="s">
        <v>3509</v>
      </c>
      <c r="H1284" s="43">
        <v>2205</v>
      </c>
      <c r="I1284" s="324" t="s">
        <v>43</v>
      </c>
      <c r="J1284" s="255" t="str">
        <f>IF(ISBLANK(INDEX('Policy Characteristics'!D:D,MATCH($C1284,'Policy Characteristics'!$C:$C,0))),"",INDEX('Policy Characteristics'!D:D,MATCH($C1284,'Policy Characteristics'!$C:$C,0)))</f>
        <v>Hydrogen Combustion</v>
      </c>
      <c r="K1284" s="254" t="str">
        <f>IF(ISBLANK(INDEX('Policy Characteristics'!E:E,MATCH($C1284,'Policy Characteristics'!$C:$C,0))),"",INDEX('Policy Characteristics'!E:E,MATCH($C1284,'Policy Characteristics'!$C:$C,0)))</f>
        <v>indst shift to hydrogen</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fuel shifted</v>
      </c>
      <c r="P1284" s="254"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4" t="str">
        <f>IF(ISBLANK(INDEX('Policy Characteristics'!K:K,MATCH($C1284,'Policy Characteristics'!$C:$C,0))),"",INDEX('Policy Characteristics'!K:K,MATCH($C1284,'Policy Characteristics'!$C:$C,0)))</f>
        <v>industry-ag-main.html#fuel-switching</v>
      </c>
      <c r="R1284" s="254" t="str">
        <f>IF(ISBLANK(INDEX('Policy Characteristics'!L:L,MATCH($C1284,'Policy Characteristics'!$C:$C,0))),"",INDEX('Policy Characteristics'!L:L,MATCH($C1284,'Policy Characteristics'!$C:$C,0)))</f>
        <v>industry-elec-and-hydrogen.html</v>
      </c>
    </row>
    <row r="1285" spans="1:18" s="2" customFormat="1" x14ac:dyDescent="0.3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Hydrogen Combustion</v>
      </c>
      <c r="C1285" s="254" t="str">
        <f t="shared" si="47"/>
        <v>Fraction of Eligible Industrial Energy Use Shifted to Hydrogen</v>
      </c>
      <c r="D1285" s="6" t="s">
        <v>3075</v>
      </c>
      <c r="E1285" s="1" t="s">
        <v>3503</v>
      </c>
      <c r="F1285" t="s">
        <v>3037</v>
      </c>
      <c r="G1285" s="45" t="s">
        <v>3510</v>
      </c>
      <c r="H1285" s="43">
        <v>2206</v>
      </c>
      <c r="I1285" s="324" t="s">
        <v>44</v>
      </c>
      <c r="J1285" s="255" t="str">
        <f>IF(ISBLANK(INDEX('Policy Characteristics'!D:D,MATCH($C1285,'Policy Characteristics'!$C:$C,0))),"",INDEX('Policy Characteristics'!D:D,MATCH($C1285,'Policy Characteristics'!$C:$C,0)))</f>
        <v>Hydrogen Combustion</v>
      </c>
      <c r="K1285" s="254" t="str">
        <f>IF(ISBLANK(INDEX('Policy Characteristics'!E:E,MATCH($C1285,'Policy Characteristics'!$C:$C,0))),"",INDEX('Policy Characteristics'!E:E,MATCH($C1285,'Policy Characteristics'!$C:$C,0)))</f>
        <v>indst shift to hydrogen</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fuel shifted</v>
      </c>
      <c r="P1285" s="254"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54" t="str">
        <f>IF(ISBLANK(INDEX('Policy Characteristics'!K:K,MATCH($C1285,'Policy Characteristics'!$C:$C,0))),"",INDEX('Policy Characteristics'!K:K,MATCH($C1285,'Policy Characteristics'!$C:$C,0)))</f>
        <v>industry-ag-main.html#fuel-switching</v>
      </c>
      <c r="R1285" s="254" t="str">
        <f>IF(ISBLANK(INDEX('Policy Characteristics'!L:L,MATCH($C1285,'Policy Characteristics'!$C:$C,0))),"",INDEX('Policy Characteristics'!L:L,MATCH($C1285,'Policy Characteristics'!$C:$C,0)))</f>
        <v>industry-elec-and-hydrogen.html</v>
      </c>
    </row>
    <row r="1286" spans="1:18" s="2" customFormat="1" x14ac:dyDescent="0.3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Hydrogen Combustion</v>
      </c>
      <c r="C1286" s="254" t="str">
        <f t="shared" si="47"/>
        <v>Fraction of Eligible Industrial Energy Use Shifted to Hydrogen</v>
      </c>
      <c r="D1286" s="6" t="s">
        <v>3075</v>
      </c>
      <c r="E1286" s="1" t="s">
        <v>3504</v>
      </c>
      <c r="F1286" t="s">
        <v>3037</v>
      </c>
      <c r="G1286" s="45" t="s">
        <v>3511</v>
      </c>
      <c r="H1286" s="43">
        <v>2207</v>
      </c>
      <c r="I1286" s="324" t="s">
        <v>43</v>
      </c>
      <c r="J1286" s="255" t="str">
        <f>IF(ISBLANK(INDEX('Policy Characteristics'!D:D,MATCH($C1286,'Policy Characteristics'!$C:$C,0))),"",INDEX('Policy Characteristics'!D:D,MATCH($C1286,'Policy Characteristics'!$C:$C,0)))</f>
        <v>Hydrogen Combustion</v>
      </c>
      <c r="K1286" s="254" t="str">
        <f>IF(ISBLANK(INDEX('Policy Characteristics'!E:E,MATCH($C1286,'Policy Characteristics'!$C:$C,0))),"",INDEX('Policy Characteristics'!E:E,MATCH($C1286,'Policy Characteristics'!$C:$C,0)))</f>
        <v>indst shift to hydrogen</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fuel shifted</v>
      </c>
      <c r="P1286" s="254"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54" t="str">
        <f>IF(ISBLANK(INDEX('Policy Characteristics'!K:K,MATCH($C1286,'Policy Characteristics'!$C:$C,0))),"",INDEX('Policy Characteristics'!K:K,MATCH($C1286,'Policy Characteristics'!$C:$C,0)))</f>
        <v>industry-ag-main.html#fuel-switching</v>
      </c>
      <c r="R1286" s="254" t="str">
        <f>IF(ISBLANK(INDEX('Policy Characteristics'!L:L,MATCH($C1286,'Policy Characteristics'!$C:$C,0))),"",INDEX('Policy Characteristics'!L:L,MATCH($C1286,'Policy Characteristics'!$C:$C,0)))</f>
        <v>industry-elec-and-hydrogen.html</v>
      </c>
    </row>
    <row r="1287" spans="1:18" s="2" customFormat="1" x14ac:dyDescent="0.3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Hydrogen Combustion</v>
      </c>
      <c r="C1287" s="254" t="str">
        <f t="shared" si="47"/>
        <v>Fraction of Eligible Industrial Energy Use Shifted to Hydrogen</v>
      </c>
      <c r="D1287" s="6" t="s">
        <v>3075</v>
      </c>
      <c r="E1287" s="1" t="s">
        <v>3505</v>
      </c>
      <c r="F1287" t="s">
        <v>3037</v>
      </c>
      <c r="G1287" s="45" t="s">
        <v>3512</v>
      </c>
      <c r="H1287" s="43">
        <v>2208</v>
      </c>
      <c r="I1287" s="324" t="s">
        <v>44</v>
      </c>
      <c r="J1287" s="255" t="str">
        <f>IF(ISBLANK(INDEX('Policy Characteristics'!D:D,MATCH($C1287,'Policy Characteristics'!$C:$C,0))),"",INDEX('Policy Characteristics'!D:D,MATCH($C1287,'Policy Characteristics'!$C:$C,0)))</f>
        <v>Hydrogen Combustion</v>
      </c>
      <c r="K1287" s="254" t="str">
        <f>IF(ISBLANK(INDEX('Policy Characteristics'!E:E,MATCH($C1287,'Policy Characteristics'!$C:$C,0))),"",INDEX('Policy Characteristics'!E:E,MATCH($C1287,'Policy Characteristics'!$C:$C,0)))</f>
        <v>indst shift to hydrogen</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fuel shifted</v>
      </c>
      <c r="P1287" s="254"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54" t="str">
        <f>IF(ISBLANK(INDEX('Policy Characteristics'!K:K,MATCH($C1287,'Policy Characteristics'!$C:$C,0))),"",INDEX('Policy Characteristics'!K:K,MATCH($C1287,'Policy Characteristics'!$C:$C,0)))</f>
        <v>industry-ag-main.html#fuel-switching</v>
      </c>
      <c r="R1287" s="254" t="str">
        <f>IF(ISBLANK(INDEX('Policy Characteristics'!L:L,MATCH($C1287,'Policy Characteristics'!$C:$C,0))),"",INDEX('Policy Characteristics'!L:L,MATCH($C1287,'Policy Characteristics'!$C:$C,0)))</f>
        <v>industry-elec-and-hydrogen.html</v>
      </c>
    </row>
    <row r="1288" spans="1:18" s="2" customFormat="1" x14ac:dyDescent="0.3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Hydrogen Combustion</v>
      </c>
      <c r="C1288" s="254" t="str">
        <f t="shared" si="47"/>
        <v>Fraction of Eligible Industrial Energy Use Shifted to Hydrogen</v>
      </c>
      <c r="D1288" s="6" t="s">
        <v>3075</v>
      </c>
      <c r="E1288" s="1" t="s">
        <v>3648</v>
      </c>
      <c r="F1288" t="s">
        <v>3037</v>
      </c>
      <c r="G1288" s="45" t="s">
        <v>3648</v>
      </c>
      <c r="H1288" s="43">
        <v>2209</v>
      </c>
      <c r="I1288" s="324" t="s">
        <v>44</v>
      </c>
      <c r="J1288" s="255" t="str">
        <f>IF(ISBLANK(INDEX('Policy Characteristics'!D:D,MATCH($C1288,'Policy Characteristics'!$C:$C,0))),"",INDEX('Policy Characteristics'!D:D,MATCH($C1288,'Policy Characteristics'!$C:$C,0)))</f>
        <v>Hydrogen Combustion</v>
      </c>
      <c r="K1288" s="254" t="str">
        <f>IF(ISBLANK(INDEX('Policy Characteristics'!E:E,MATCH($C1288,'Policy Characteristics'!$C:$C,0))),"",INDEX('Policy Characteristics'!E:E,MATCH($C1288,'Policy Characteristics'!$C:$C,0)))</f>
        <v>indst shift to hydrogen</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fuel shifted</v>
      </c>
      <c r="P1288" s="254"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54" t="str">
        <f>IF(ISBLANK(INDEX('Policy Characteristics'!K:K,MATCH($C1288,'Policy Characteristics'!$C:$C,0))),"",INDEX('Policy Characteristics'!K:K,MATCH($C1288,'Policy Characteristics'!$C:$C,0)))</f>
        <v>industry-ag-main.html#fuel-switching</v>
      </c>
      <c r="R1288" s="254" t="str">
        <f>IF(ISBLANK(INDEX('Policy Characteristics'!L:L,MATCH($C1288,'Policy Characteristics'!$C:$C,0))),"",INDEX('Policy Characteristics'!L:L,MATCH($C1288,'Policy Characteristics'!$C:$C,0)))</f>
        <v>industry-elec-and-hydrogen.html</v>
      </c>
    </row>
    <row r="1289" spans="1:18" s="2" customFormat="1" x14ac:dyDescent="0.3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Hydrogen Combustion</v>
      </c>
      <c r="C1289" s="254" t="str">
        <f t="shared" si="47"/>
        <v>Fraction of Eligible Industrial Energy Use Shifted to Hydrogen</v>
      </c>
      <c r="D1289" s="6" t="s">
        <v>3076</v>
      </c>
      <c r="E1289" s="1" t="s">
        <v>3499</v>
      </c>
      <c r="F1289" t="s">
        <v>3038</v>
      </c>
      <c r="G1289" s="45" t="s">
        <v>3506</v>
      </c>
      <c r="H1289" s="43">
        <v>2210</v>
      </c>
      <c r="I1289" s="324" t="s">
        <v>44</v>
      </c>
      <c r="J1289" s="255" t="str">
        <f>IF(ISBLANK(INDEX('Policy Characteristics'!D:D,MATCH($C1289,'Policy Characteristics'!$C:$C,0))),"",INDEX('Policy Characteristics'!D:D,MATCH($C1289,'Policy Characteristics'!$C:$C,0)))</f>
        <v>Hydrogen Combustion</v>
      </c>
      <c r="K1289" s="254" t="str">
        <f>IF(ISBLANK(INDEX('Policy Characteristics'!E:E,MATCH($C1289,'Policy Characteristics'!$C:$C,0))),"",INDEX('Policy Characteristics'!E:E,MATCH($C1289,'Policy Characteristics'!$C:$C,0)))</f>
        <v>indst shift to hydrogen</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fuel shifted</v>
      </c>
      <c r="P1289" s="254"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54" t="str">
        <f>IF(ISBLANK(INDEX('Policy Characteristics'!K:K,MATCH($C1289,'Policy Characteristics'!$C:$C,0))),"",INDEX('Policy Characteristics'!K:K,MATCH($C1289,'Policy Characteristics'!$C:$C,0)))</f>
        <v>industry-ag-main.html#fuel-switching</v>
      </c>
      <c r="R1289" s="254" t="str">
        <f>IF(ISBLANK(INDEX('Policy Characteristics'!L:L,MATCH($C1289,'Policy Characteristics'!$C:$C,0))),"",INDEX('Policy Characteristics'!L:L,MATCH($C1289,'Policy Characteristics'!$C:$C,0)))</f>
        <v>industry-elec-and-hydrogen.html</v>
      </c>
    </row>
    <row r="1290" spans="1:18" s="2" customFormat="1" x14ac:dyDescent="0.3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Hydrogen Combustion</v>
      </c>
      <c r="C1290" s="254" t="str">
        <f t="shared" si="47"/>
        <v>Fraction of Eligible Industrial Energy Use Shifted to Hydrogen</v>
      </c>
      <c r="D1290" s="6" t="s">
        <v>3076</v>
      </c>
      <c r="E1290" s="1" t="s">
        <v>3500</v>
      </c>
      <c r="F1290" t="s">
        <v>3038</v>
      </c>
      <c r="G1290" s="45" t="s">
        <v>3507</v>
      </c>
      <c r="H1290" s="43">
        <v>2211</v>
      </c>
      <c r="I1290" s="324" t="s">
        <v>44</v>
      </c>
      <c r="J1290" s="255" t="str">
        <f>IF(ISBLANK(INDEX('Policy Characteristics'!D:D,MATCH($C1290,'Policy Characteristics'!$C:$C,0))),"",INDEX('Policy Characteristics'!D:D,MATCH($C1290,'Policy Characteristics'!$C:$C,0)))</f>
        <v>Hydrogen Combustion</v>
      </c>
      <c r="K1290" s="254" t="str">
        <f>IF(ISBLANK(INDEX('Policy Characteristics'!E:E,MATCH($C1290,'Policy Characteristics'!$C:$C,0))),"",INDEX('Policy Characteristics'!E:E,MATCH($C1290,'Policy Characteristics'!$C:$C,0)))</f>
        <v>indst shift to hydrogen</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fuel shifted</v>
      </c>
      <c r="P1290" s="254"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54" t="str">
        <f>IF(ISBLANK(INDEX('Policy Characteristics'!K:K,MATCH($C1290,'Policy Characteristics'!$C:$C,0))),"",INDEX('Policy Characteristics'!K:K,MATCH($C1290,'Policy Characteristics'!$C:$C,0)))</f>
        <v>industry-ag-main.html#fuel-switching</v>
      </c>
      <c r="R1290" s="254" t="str">
        <f>IF(ISBLANK(INDEX('Policy Characteristics'!L:L,MATCH($C1290,'Policy Characteristics'!$C:$C,0))),"",INDEX('Policy Characteristics'!L:L,MATCH($C1290,'Policy Characteristics'!$C:$C,0)))</f>
        <v>industry-elec-and-hydrogen.html</v>
      </c>
    </row>
    <row r="1291" spans="1:18" s="2" customFormat="1" x14ac:dyDescent="0.3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Hydrogen Combustion</v>
      </c>
      <c r="C1291" s="254" t="str">
        <f t="shared" si="47"/>
        <v>Fraction of Eligible Industrial Energy Use Shifted to Hydrogen</v>
      </c>
      <c r="D1291" s="6" t="s">
        <v>3076</v>
      </c>
      <c r="E1291" s="1" t="s">
        <v>3501</v>
      </c>
      <c r="F1291" t="s">
        <v>3038</v>
      </c>
      <c r="G1291" s="45" t="s">
        <v>3508</v>
      </c>
      <c r="H1291" s="43">
        <v>2212</v>
      </c>
      <c r="I1291" s="324" t="s">
        <v>44</v>
      </c>
      <c r="J1291" s="255" t="str">
        <f>IF(ISBLANK(INDEX('Policy Characteristics'!D:D,MATCH($C1291,'Policy Characteristics'!$C:$C,0))),"",INDEX('Policy Characteristics'!D:D,MATCH($C1291,'Policy Characteristics'!$C:$C,0)))</f>
        <v>Hydrogen Combustion</v>
      </c>
      <c r="K1291" s="254" t="str">
        <f>IF(ISBLANK(INDEX('Policy Characteristics'!E:E,MATCH($C1291,'Policy Characteristics'!$C:$C,0))),"",INDEX('Policy Characteristics'!E:E,MATCH($C1291,'Policy Characteristics'!$C:$C,0)))</f>
        <v>indst shift to hydrogen</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fuel shifted</v>
      </c>
      <c r="P1291" s="254"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54" t="str">
        <f>IF(ISBLANK(INDEX('Policy Characteristics'!K:K,MATCH($C1291,'Policy Characteristics'!$C:$C,0))),"",INDEX('Policy Characteristics'!K:K,MATCH($C1291,'Policy Characteristics'!$C:$C,0)))</f>
        <v>industry-ag-main.html#fuel-switching</v>
      </c>
      <c r="R1291" s="254" t="str">
        <f>IF(ISBLANK(INDEX('Policy Characteristics'!L:L,MATCH($C1291,'Policy Characteristics'!$C:$C,0))),"",INDEX('Policy Characteristics'!L:L,MATCH($C1291,'Policy Characteristics'!$C:$C,0)))</f>
        <v>industry-elec-and-hydrogen.html</v>
      </c>
    </row>
    <row r="1292" spans="1:18" s="2" customFormat="1" x14ac:dyDescent="0.3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Hydrogen Combustion</v>
      </c>
      <c r="C1292" s="254" t="str">
        <f t="shared" si="47"/>
        <v>Fraction of Eligible Industrial Energy Use Shifted to Hydrogen</v>
      </c>
      <c r="D1292" s="6" t="s">
        <v>3076</v>
      </c>
      <c r="E1292" s="1" t="s">
        <v>3502</v>
      </c>
      <c r="F1292" t="s">
        <v>3038</v>
      </c>
      <c r="G1292" s="45" t="s">
        <v>3509</v>
      </c>
      <c r="H1292" s="43">
        <v>2213</v>
      </c>
      <c r="I1292" s="324" t="s">
        <v>44</v>
      </c>
      <c r="J1292" s="255" t="str">
        <f>IF(ISBLANK(INDEX('Policy Characteristics'!D:D,MATCH($C1292,'Policy Characteristics'!$C:$C,0))),"",INDEX('Policy Characteristics'!D:D,MATCH($C1292,'Policy Characteristics'!$C:$C,0)))</f>
        <v>Hydrogen Combustion</v>
      </c>
      <c r="K1292" s="254" t="str">
        <f>IF(ISBLANK(INDEX('Policy Characteristics'!E:E,MATCH($C1292,'Policy Characteristics'!$C:$C,0))),"",INDEX('Policy Characteristics'!E:E,MATCH($C1292,'Policy Characteristics'!$C:$C,0)))</f>
        <v>indst shift to hydrogen</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fuel shifted</v>
      </c>
      <c r="P1292" s="254"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54" t="str">
        <f>IF(ISBLANK(INDEX('Policy Characteristics'!K:K,MATCH($C1292,'Policy Characteristics'!$C:$C,0))),"",INDEX('Policy Characteristics'!K:K,MATCH($C1292,'Policy Characteristics'!$C:$C,0)))</f>
        <v>industry-ag-main.html#fuel-switching</v>
      </c>
      <c r="R1292" s="254" t="str">
        <f>IF(ISBLANK(INDEX('Policy Characteristics'!L:L,MATCH($C1292,'Policy Characteristics'!$C:$C,0))),"",INDEX('Policy Characteristics'!L:L,MATCH($C1292,'Policy Characteristics'!$C:$C,0)))</f>
        <v>industry-elec-and-hydrogen.html</v>
      </c>
    </row>
    <row r="1293" spans="1:18" s="2" customFormat="1" x14ac:dyDescent="0.3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Hydrogen Combustion</v>
      </c>
      <c r="C1293" s="254" t="str">
        <f t="shared" si="47"/>
        <v>Fraction of Eligible Industrial Energy Use Shifted to Hydrogen</v>
      </c>
      <c r="D1293" s="6" t="s">
        <v>3076</v>
      </c>
      <c r="E1293" s="1" t="s">
        <v>3503</v>
      </c>
      <c r="F1293" t="s">
        <v>3038</v>
      </c>
      <c r="G1293" s="45" t="s">
        <v>3510</v>
      </c>
      <c r="H1293" s="43">
        <v>2214</v>
      </c>
      <c r="I1293" s="324" t="s">
        <v>44</v>
      </c>
      <c r="J1293" s="255" t="str">
        <f>IF(ISBLANK(INDEX('Policy Characteristics'!D:D,MATCH($C1293,'Policy Characteristics'!$C:$C,0))),"",INDEX('Policy Characteristics'!D:D,MATCH($C1293,'Policy Characteristics'!$C:$C,0)))</f>
        <v>Hydrogen Combustion</v>
      </c>
      <c r="K1293" s="254" t="str">
        <f>IF(ISBLANK(INDEX('Policy Characteristics'!E:E,MATCH($C1293,'Policy Characteristics'!$C:$C,0))),"",INDEX('Policy Characteristics'!E:E,MATCH($C1293,'Policy Characteristics'!$C:$C,0)))</f>
        <v>indst shift to hydrogen</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fuel shifted</v>
      </c>
      <c r="P1293" s="254"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54" t="str">
        <f>IF(ISBLANK(INDEX('Policy Characteristics'!K:K,MATCH($C1293,'Policy Characteristics'!$C:$C,0))),"",INDEX('Policy Characteristics'!K:K,MATCH($C1293,'Policy Characteristics'!$C:$C,0)))</f>
        <v>industry-ag-main.html#fuel-switching</v>
      </c>
      <c r="R1293" s="254" t="str">
        <f>IF(ISBLANK(INDEX('Policy Characteristics'!L:L,MATCH($C1293,'Policy Characteristics'!$C:$C,0))),"",INDEX('Policy Characteristics'!L:L,MATCH($C1293,'Policy Characteristics'!$C:$C,0)))</f>
        <v>industry-elec-and-hydrogen.html</v>
      </c>
    </row>
    <row r="1294" spans="1:18" s="2" customFormat="1" x14ac:dyDescent="0.3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Hydrogen Combustion</v>
      </c>
      <c r="C1294" s="254" t="str">
        <f t="shared" si="47"/>
        <v>Fraction of Eligible Industrial Energy Use Shifted to Hydrogen</v>
      </c>
      <c r="D1294" s="6" t="s">
        <v>3076</v>
      </c>
      <c r="E1294" s="1" t="s">
        <v>3504</v>
      </c>
      <c r="F1294" t="s">
        <v>3038</v>
      </c>
      <c r="G1294" s="45" t="s">
        <v>3511</v>
      </c>
      <c r="H1294" s="43">
        <v>2215</v>
      </c>
      <c r="I1294" s="324" t="s">
        <v>43</v>
      </c>
      <c r="J1294" s="255" t="str">
        <f>IF(ISBLANK(INDEX('Policy Characteristics'!D:D,MATCH($C1294,'Policy Characteristics'!$C:$C,0))),"",INDEX('Policy Characteristics'!D:D,MATCH($C1294,'Policy Characteristics'!$C:$C,0)))</f>
        <v>Hydrogen Combustion</v>
      </c>
      <c r="K1294" s="254" t="str">
        <f>IF(ISBLANK(INDEX('Policy Characteristics'!E:E,MATCH($C1294,'Policy Characteristics'!$C:$C,0))),"",INDEX('Policy Characteristics'!E:E,MATCH($C1294,'Policy Characteristics'!$C:$C,0)))</f>
        <v>indst shift to hydrogen</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fuel shifted</v>
      </c>
      <c r="P1294" s="254"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54" t="str">
        <f>IF(ISBLANK(INDEX('Policy Characteristics'!K:K,MATCH($C1294,'Policy Characteristics'!$C:$C,0))),"",INDEX('Policy Characteristics'!K:K,MATCH($C1294,'Policy Characteristics'!$C:$C,0)))</f>
        <v>industry-ag-main.html#fuel-switching</v>
      </c>
      <c r="R1294" s="254" t="str">
        <f>IF(ISBLANK(INDEX('Policy Characteristics'!L:L,MATCH($C1294,'Policy Characteristics'!$C:$C,0))),"",INDEX('Policy Characteristics'!L:L,MATCH($C1294,'Policy Characteristics'!$C:$C,0)))</f>
        <v>industry-elec-and-hydrogen.html</v>
      </c>
    </row>
    <row r="1295" spans="1:18" s="2" customFormat="1" x14ac:dyDescent="0.3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Hydrogen Combustion</v>
      </c>
      <c r="C1295" s="254" t="str">
        <f t="shared" si="47"/>
        <v>Fraction of Eligible Industrial Energy Use Shifted to Hydrogen</v>
      </c>
      <c r="D1295" s="6" t="s">
        <v>3076</v>
      </c>
      <c r="E1295" s="1" t="s">
        <v>3505</v>
      </c>
      <c r="F1295" t="s">
        <v>3038</v>
      </c>
      <c r="G1295" s="45" t="s">
        <v>3512</v>
      </c>
      <c r="H1295" s="43">
        <v>2216</v>
      </c>
      <c r="I1295" s="324" t="s">
        <v>44</v>
      </c>
      <c r="J1295" s="255" t="str">
        <f>IF(ISBLANK(INDEX('Policy Characteristics'!D:D,MATCH($C1295,'Policy Characteristics'!$C:$C,0))),"",INDEX('Policy Characteristics'!D:D,MATCH($C1295,'Policy Characteristics'!$C:$C,0)))</f>
        <v>Hydrogen Combustion</v>
      </c>
      <c r="K1295" s="254" t="str">
        <f>IF(ISBLANK(INDEX('Policy Characteristics'!E:E,MATCH($C1295,'Policy Characteristics'!$C:$C,0))),"",INDEX('Policy Characteristics'!E:E,MATCH($C1295,'Policy Characteristics'!$C:$C,0)))</f>
        <v>indst shift to hydrogen</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fuel shifted</v>
      </c>
      <c r="P1295" s="254"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54" t="str">
        <f>IF(ISBLANK(INDEX('Policy Characteristics'!K:K,MATCH($C1295,'Policy Characteristics'!$C:$C,0))),"",INDEX('Policy Characteristics'!K:K,MATCH($C1295,'Policy Characteristics'!$C:$C,0)))</f>
        <v>industry-ag-main.html#fuel-switching</v>
      </c>
      <c r="R1295" s="254" t="str">
        <f>IF(ISBLANK(INDEX('Policy Characteristics'!L:L,MATCH($C1295,'Policy Characteristics'!$C:$C,0))),"",INDEX('Policy Characteristics'!L:L,MATCH($C1295,'Policy Characteristics'!$C:$C,0)))</f>
        <v>industry-elec-and-hydrogen.html</v>
      </c>
    </row>
    <row r="1296" spans="1:18" s="2" customFormat="1" x14ac:dyDescent="0.3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Hydrogen Combustion</v>
      </c>
      <c r="C1296" s="254" t="str">
        <f t="shared" si="47"/>
        <v>Fraction of Eligible Industrial Energy Use Shifted to Hydrogen</v>
      </c>
      <c r="D1296" s="6" t="s">
        <v>3076</v>
      </c>
      <c r="E1296" s="1" t="s">
        <v>3648</v>
      </c>
      <c r="F1296" t="s">
        <v>3038</v>
      </c>
      <c r="G1296" s="45" t="s">
        <v>3648</v>
      </c>
      <c r="H1296" s="43">
        <v>2217</v>
      </c>
      <c r="I1296" s="324" t="s">
        <v>44</v>
      </c>
      <c r="J1296" s="255" t="str">
        <f>IF(ISBLANK(INDEX('Policy Characteristics'!D:D,MATCH($C1296,'Policy Characteristics'!$C:$C,0))),"",INDEX('Policy Characteristics'!D:D,MATCH($C1296,'Policy Characteristics'!$C:$C,0)))</f>
        <v>Hydrogen Combustion</v>
      </c>
      <c r="K1296" s="254" t="str">
        <f>IF(ISBLANK(INDEX('Policy Characteristics'!E:E,MATCH($C1296,'Policy Characteristics'!$C:$C,0))),"",INDEX('Policy Characteristics'!E:E,MATCH($C1296,'Policy Characteristics'!$C:$C,0)))</f>
        <v>indst shift to hydrogen</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fuel shifted</v>
      </c>
      <c r="P1296" s="254"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54" t="str">
        <f>IF(ISBLANK(INDEX('Policy Characteristics'!K:K,MATCH($C1296,'Policy Characteristics'!$C:$C,0))),"",INDEX('Policy Characteristics'!K:K,MATCH($C1296,'Policy Characteristics'!$C:$C,0)))</f>
        <v>industry-ag-main.html#fuel-switching</v>
      </c>
      <c r="R1296" s="254" t="str">
        <f>IF(ISBLANK(INDEX('Policy Characteristics'!L:L,MATCH($C1296,'Policy Characteristics'!$C:$C,0))),"",INDEX('Policy Characteristics'!L:L,MATCH($C1296,'Policy Characteristics'!$C:$C,0)))</f>
        <v>industry-elec-and-hydrogen.html</v>
      </c>
    </row>
    <row r="1297" spans="1:18" s="2" customFormat="1" x14ac:dyDescent="0.3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Hydrogen Combustion</v>
      </c>
      <c r="C1297" s="254" t="str">
        <f t="shared" si="47"/>
        <v>Fraction of Eligible Industrial Energy Use Shifted to Hydrogen</v>
      </c>
      <c r="D1297" s="6" t="s">
        <v>3077</v>
      </c>
      <c r="E1297" s="1" t="s">
        <v>3499</v>
      </c>
      <c r="F1297" t="s">
        <v>3080</v>
      </c>
      <c r="G1297" s="45" t="s">
        <v>3506</v>
      </c>
      <c r="H1297" s="43">
        <v>2218</v>
      </c>
      <c r="I1297" s="324" t="s">
        <v>43</v>
      </c>
      <c r="J1297" s="255" t="str">
        <f>IF(ISBLANK(INDEX('Policy Characteristics'!D:D,MATCH($C1297,'Policy Characteristics'!$C:$C,0))),"",INDEX('Policy Characteristics'!D:D,MATCH($C1297,'Policy Characteristics'!$C:$C,0)))</f>
        <v>Hydrogen Combustion</v>
      </c>
      <c r="K1297" s="254" t="str">
        <f>IF(ISBLANK(INDEX('Policy Characteristics'!E:E,MATCH($C1297,'Policy Characteristics'!$C:$C,0))),"",INDEX('Policy Characteristics'!E:E,MATCH($C1297,'Policy Characteristics'!$C:$C,0)))</f>
        <v>indst shift to hydrogen</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fuel shifted</v>
      </c>
      <c r="P1297" s="254"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54" t="str">
        <f>IF(ISBLANK(INDEX('Policy Characteristics'!K:K,MATCH($C1297,'Policy Characteristics'!$C:$C,0))),"",INDEX('Policy Characteristics'!K:K,MATCH($C1297,'Policy Characteristics'!$C:$C,0)))</f>
        <v>industry-ag-main.html#fuel-switching</v>
      </c>
      <c r="R1297" s="254" t="str">
        <f>IF(ISBLANK(INDEX('Policy Characteristics'!L:L,MATCH($C1297,'Policy Characteristics'!$C:$C,0))),"",INDEX('Policy Characteristics'!L:L,MATCH($C1297,'Policy Characteristics'!$C:$C,0)))</f>
        <v>industry-elec-and-hydrogen.html</v>
      </c>
    </row>
    <row r="1298" spans="1:18" s="2" customFormat="1" x14ac:dyDescent="0.3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Hydrogen Combustion</v>
      </c>
      <c r="C1298" s="254" t="str">
        <f t="shared" si="47"/>
        <v>Fraction of Eligible Industrial Energy Use Shifted to Hydrogen</v>
      </c>
      <c r="D1298" s="6" t="s">
        <v>3077</v>
      </c>
      <c r="E1298" s="1" t="s">
        <v>3500</v>
      </c>
      <c r="F1298" t="s">
        <v>3080</v>
      </c>
      <c r="G1298" s="45" t="s">
        <v>3507</v>
      </c>
      <c r="H1298" s="43">
        <v>2219</v>
      </c>
      <c r="I1298" s="324" t="s">
        <v>44</v>
      </c>
      <c r="J1298" s="255" t="str">
        <f>IF(ISBLANK(INDEX('Policy Characteristics'!D:D,MATCH($C1298,'Policy Characteristics'!$C:$C,0))),"",INDEX('Policy Characteristics'!D:D,MATCH($C1298,'Policy Characteristics'!$C:$C,0)))</f>
        <v>Hydrogen Combustion</v>
      </c>
      <c r="K1298" s="254" t="str">
        <f>IF(ISBLANK(INDEX('Policy Characteristics'!E:E,MATCH($C1298,'Policy Characteristics'!$C:$C,0))),"",INDEX('Policy Characteristics'!E:E,MATCH($C1298,'Policy Characteristics'!$C:$C,0)))</f>
        <v>indst shift to hydrogen</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fuel shifted</v>
      </c>
      <c r="P1298" s="254"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54" t="str">
        <f>IF(ISBLANK(INDEX('Policy Characteristics'!K:K,MATCH($C1298,'Policy Characteristics'!$C:$C,0))),"",INDEX('Policy Characteristics'!K:K,MATCH($C1298,'Policy Characteristics'!$C:$C,0)))</f>
        <v>industry-ag-main.html#fuel-switching</v>
      </c>
      <c r="R1298" s="254" t="str">
        <f>IF(ISBLANK(INDEX('Policy Characteristics'!L:L,MATCH($C1298,'Policy Characteristics'!$C:$C,0))),"",INDEX('Policy Characteristics'!L:L,MATCH($C1298,'Policy Characteristics'!$C:$C,0)))</f>
        <v>industry-elec-and-hydrogen.html</v>
      </c>
    </row>
    <row r="1299" spans="1:18" s="2" customFormat="1" x14ac:dyDescent="0.3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Hydrogen Combustion</v>
      </c>
      <c r="C1299" s="254" t="str">
        <f t="shared" si="47"/>
        <v>Fraction of Eligible Industrial Energy Use Shifted to Hydrogen</v>
      </c>
      <c r="D1299" s="6" t="s">
        <v>3077</v>
      </c>
      <c r="E1299" s="1" t="s">
        <v>3501</v>
      </c>
      <c r="F1299" t="s">
        <v>3080</v>
      </c>
      <c r="G1299" s="45" t="s">
        <v>3508</v>
      </c>
      <c r="H1299" s="43">
        <v>2220</v>
      </c>
      <c r="I1299" s="324" t="s">
        <v>44</v>
      </c>
      <c r="J1299" s="255" t="str">
        <f>IF(ISBLANK(INDEX('Policy Characteristics'!D:D,MATCH($C1299,'Policy Characteristics'!$C:$C,0))),"",INDEX('Policy Characteristics'!D:D,MATCH($C1299,'Policy Characteristics'!$C:$C,0)))</f>
        <v>Hydrogen Combustion</v>
      </c>
      <c r="K1299" s="254" t="str">
        <f>IF(ISBLANK(INDEX('Policy Characteristics'!E:E,MATCH($C1299,'Policy Characteristics'!$C:$C,0))),"",INDEX('Policy Characteristics'!E:E,MATCH($C1299,'Policy Characteristics'!$C:$C,0)))</f>
        <v>indst shift to hydrogen</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fuel shifted</v>
      </c>
      <c r="P1299" s="254"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54" t="str">
        <f>IF(ISBLANK(INDEX('Policy Characteristics'!K:K,MATCH($C1299,'Policy Characteristics'!$C:$C,0))),"",INDEX('Policy Characteristics'!K:K,MATCH($C1299,'Policy Characteristics'!$C:$C,0)))</f>
        <v>industry-ag-main.html#fuel-switching</v>
      </c>
      <c r="R1299" s="254" t="str">
        <f>IF(ISBLANK(INDEX('Policy Characteristics'!L:L,MATCH($C1299,'Policy Characteristics'!$C:$C,0))),"",INDEX('Policy Characteristics'!L:L,MATCH($C1299,'Policy Characteristics'!$C:$C,0)))</f>
        <v>industry-elec-and-hydrogen.html</v>
      </c>
    </row>
    <row r="1300" spans="1:18" s="2" customFormat="1" x14ac:dyDescent="0.3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Hydrogen Combustion</v>
      </c>
      <c r="C1300" s="254" t="str">
        <f t="shared" si="47"/>
        <v>Fraction of Eligible Industrial Energy Use Shifted to Hydrogen</v>
      </c>
      <c r="D1300" s="6" t="s">
        <v>3077</v>
      </c>
      <c r="E1300" s="1" t="s">
        <v>3502</v>
      </c>
      <c r="F1300" t="s">
        <v>3080</v>
      </c>
      <c r="G1300" s="45" t="s">
        <v>3509</v>
      </c>
      <c r="H1300" s="43">
        <v>2221</v>
      </c>
      <c r="I1300" s="324" t="s">
        <v>44</v>
      </c>
      <c r="J1300" s="255" t="str">
        <f>IF(ISBLANK(INDEX('Policy Characteristics'!D:D,MATCH($C1300,'Policy Characteristics'!$C:$C,0))),"",INDEX('Policy Characteristics'!D:D,MATCH($C1300,'Policy Characteristics'!$C:$C,0)))</f>
        <v>Hydrogen Combustion</v>
      </c>
      <c r="K1300" s="254" t="str">
        <f>IF(ISBLANK(INDEX('Policy Characteristics'!E:E,MATCH($C1300,'Policy Characteristics'!$C:$C,0))),"",INDEX('Policy Characteristics'!E:E,MATCH($C1300,'Policy Characteristics'!$C:$C,0)))</f>
        <v>indst shift to hydrogen</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fuel shifted</v>
      </c>
      <c r="P1300" s="254"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54" t="str">
        <f>IF(ISBLANK(INDEX('Policy Characteristics'!K:K,MATCH($C1300,'Policy Characteristics'!$C:$C,0))),"",INDEX('Policy Characteristics'!K:K,MATCH($C1300,'Policy Characteristics'!$C:$C,0)))</f>
        <v>industry-ag-main.html#fuel-switching</v>
      </c>
      <c r="R1300" s="254" t="str">
        <f>IF(ISBLANK(INDEX('Policy Characteristics'!L:L,MATCH($C1300,'Policy Characteristics'!$C:$C,0))),"",INDEX('Policy Characteristics'!L:L,MATCH($C1300,'Policy Characteristics'!$C:$C,0)))</f>
        <v>industry-elec-and-hydrogen.html</v>
      </c>
    </row>
    <row r="1301" spans="1:18" s="2" customFormat="1" x14ac:dyDescent="0.3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Hydrogen Combustion</v>
      </c>
      <c r="C1301" s="254" t="str">
        <f t="shared" si="47"/>
        <v>Fraction of Eligible Industrial Energy Use Shifted to Hydrogen</v>
      </c>
      <c r="D1301" s="6" t="s">
        <v>3077</v>
      </c>
      <c r="E1301" s="1" t="s">
        <v>3503</v>
      </c>
      <c r="F1301" t="s">
        <v>3080</v>
      </c>
      <c r="G1301" s="45" t="s">
        <v>3510</v>
      </c>
      <c r="H1301" s="43">
        <v>2222</v>
      </c>
      <c r="I1301" s="324" t="s">
        <v>44</v>
      </c>
      <c r="J1301" s="255" t="str">
        <f>IF(ISBLANK(INDEX('Policy Characteristics'!D:D,MATCH($C1301,'Policy Characteristics'!$C:$C,0))),"",INDEX('Policy Characteristics'!D:D,MATCH($C1301,'Policy Characteristics'!$C:$C,0)))</f>
        <v>Hydrogen Combustion</v>
      </c>
      <c r="K1301" s="254" t="str">
        <f>IF(ISBLANK(INDEX('Policy Characteristics'!E:E,MATCH($C1301,'Policy Characteristics'!$C:$C,0))),"",INDEX('Policy Characteristics'!E:E,MATCH($C1301,'Policy Characteristics'!$C:$C,0)))</f>
        <v>indst shift to hydrogen</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fuel shifted</v>
      </c>
      <c r="P1301" s="254"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54" t="str">
        <f>IF(ISBLANK(INDEX('Policy Characteristics'!K:K,MATCH($C1301,'Policy Characteristics'!$C:$C,0))),"",INDEX('Policy Characteristics'!K:K,MATCH($C1301,'Policy Characteristics'!$C:$C,0)))</f>
        <v>industry-ag-main.html#fuel-switching</v>
      </c>
      <c r="R1301" s="254" t="str">
        <f>IF(ISBLANK(INDEX('Policy Characteristics'!L:L,MATCH($C1301,'Policy Characteristics'!$C:$C,0))),"",INDEX('Policy Characteristics'!L:L,MATCH($C1301,'Policy Characteristics'!$C:$C,0)))</f>
        <v>industry-elec-and-hydrogen.html</v>
      </c>
    </row>
    <row r="1302" spans="1:18" s="2" customFormat="1" x14ac:dyDescent="0.3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Hydrogen Combustion</v>
      </c>
      <c r="C1302" s="254" t="str">
        <f t="shared" si="47"/>
        <v>Fraction of Eligible Industrial Energy Use Shifted to Hydrogen</v>
      </c>
      <c r="D1302" s="6" t="s">
        <v>3077</v>
      </c>
      <c r="E1302" s="1" t="s">
        <v>3504</v>
      </c>
      <c r="F1302" t="s">
        <v>3080</v>
      </c>
      <c r="G1302" s="45" t="s">
        <v>3511</v>
      </c>
      <c r="H1302" s="43">
        <v>2223</v>
      </c>
      <c r="I1302" s="324" t="s">
        <v>44</v>
      </c>
      <c r="J1302" s="255" t="str">
        <f>IF(ISBLANK(INDEX('Policy Characteristics'!D:D,MATCH($C1302,'Policy Characteristics'!$C:$C,0))),"",INDEX('Policy Characteristics'!D:D,MATCH($C1302,'Policy Characteristics'!$C:$C,0)))</f>
        <v>Hydrogen Combustion</v>
      </c>
      <c r="K1302" s="254" t="str">
        <f>IF(ISBLANK(INDEX('Policy Characteristics'!E:E,MATCH($C1302,'Policy Characteristics'!$C:$C,0))),"",INDEX('Policy Characteristics'!E:E,MATCH($C1302,'Policy Characteristics'!$C:$C,0)))</f>
        <v>indst shift to hydrogen</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fuel shifted</v>
      </c>
      <c r="P1302" s="254"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54" t="str">
        <f>IF(ISBLANK(INDEX('Policy Characteristics'!K:K,MATCH($C1302,'Policy Characteristics'!$C:$C,0))),"",INDEX('Policy Characteristics'!K:K,MATCH($C1302,'Policy Characteristics'!$C:$C,0)))</f>
        <v>industry-ag-main.html#fuel-switching</v>
      </c>
      <c r="R1302" s="254" t="str">
        <f>IF(ISBLANK(INDEX('Policy Characteristics'!L:L,MATCH($C1302,'Policy Characteristics'!$C:$C,0))),"",INDEX('Policy Characteristics'!L:L,MATCH($C1302,'Policy Characteristics'!$C:$C,0)))</f>
        <v>industry-elec-and-hydrogen.html</v>
      </c>
    </row>
    <row r="1303" spans="1:18" s="2" customFormat="1" x14ac:dyDescent="0.3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Hydrogen Combustion</v>
      </c>
      <c r="C1303" s="254" t="str">
        <f t="shared" si="47"/>
        <v>Fraction of Eligible Industrial Energy Use Shifted to Hydrogen</v>
      </c>
      <c r="D1303" s="6" t="s">
        <v>3077</v>
      </c>
      <c r="E1303" s="1" t="s">
        <v>3505</v>
      </c>
      <c r="F1303" t="s">
        <v>3080</v>
      </c>
      <c r="G1303" s="45" t="s">
        <v>3512</v>
      </c>
      <c r="H1303" s="43">
        <v>2224</v>
      </c>
      <c r="I1303" s="324" t="s">
        <v>44</v>
      </c>
      <c r="J1303" s="255" t="str">
        <f>IF(ISBLANK(INDEX('Policy Characteristics'!D:D,MATCH($C1303,'Policy Characteristics'!$C:$C,0))),"",INDEX('Policy Characteristics'!D:D,MATCH($C1303,'Policy Characteristics'!$C:$C,0)))</f>
        <v>Hydrogen Combustion</v>
      </c>
      <c r="K1303" s="254" t="str">
        <f>IF(ISBLANK(INDEX('Policy Characteristics'!E:E,MATCH($C1303,'Policy Characteristics'!$C:$C,0))),"",INDEX('Policy Characteristics'!E:E,MATCH($C1303,'Policy Characteristics'!$C:$C,0)))</f>
        <v>indst shift to hydrogen</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fuel shifted</v>
      </c>
      <c r="P1303" s="254"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54" t="str">
        <f>IF(ISBLANK(INDEX('Policy Characteristics'!K:K,MATCH($C1303,'Policy Characteristics'!$C:$C,0))),"",INDEX('Policy Characteristics'!K:K,MATCH($C1303,'Policy Characteristics'!$C:$C,0)))</f>
        <v>industry-ag-main.html#fuel-switching</v>
      </c>
      <c r="R1303" s="254" t="str">
        <f>IF(ISBLANK(INDEX('Policy Characteristics'!L:L,MATCH($C1303,'Policy Characteristics'!$C:$C,0))),"",INDEX('Policy Characteristics'!L:L,MATCH($C1303,'Policy Characteristics'!$C:$C,0)))</f>
        <v>industry-elec-and-hydrogen.html</v>
      </c>
    </row>
    <row r="1304" spans="1:18" s="2" customFormat="1" x14ac:dyDescent="0.3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Hydrogen Combustion</v>
      </c>
      <c r="C1304" s="254" t="str">
        <f t="shared" si="47"/>
        <v>Fraction of Eligible Industrial Energy Use Shifted to Hydrogen</v>
      </c>
      <c r="D1304" s="6" t="s">
        <v>3077</v>
      </c>
      <c r="E1304" s="1" t="s">
        <v>3648</v>
      </c>
      <c r="F1304" t="s">
        <v>3080</v>
      </c>
      <c r="G1304" s="45" t="s">
        <v>3648</v>
      </c>
      <c r="H1304" s="43">
        <v>2225</v>
      </c>
      <c r="I1304" s="324" t="s">
        <v>44</v>
      </c>
      <c r="J1304" s="255" t="str">
        <f>IF(ISBLANK(INDEX('Policy Characteristics'!D:D,MATCH($C1304,'Policy Characteristics'!$C:$C,0))),"",INDEX('Policy Characteristics'!D:D,MATCH($C1304,'Policy Characteristics'!$C:$C,0)))</f>
        <v>Hydrogen Combustion</v>
      </c>
      <c r="K1304" s="254" t="str">
        <f>IF(ISBLANK(INDEX('Policy Characteristics'!E:E,MATCH($C1304,'Policy Characteristics'!$C:$C,0))),"",INDEX('Policy Characteristics'!E:E,MATCH($C1304,'Policy Characteristics'!$C:$C,0)))</f>
        <v>indst shift to hydrogen</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fuel shifted</v>
      </c>
      <c r="P1304" s="254"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54" t="str">
        <f>IF(ISBLANK(INDEX('Policy Characteristics'!K:K,MATCH($C1304,'Policy Characteristics'!$C:$C,0))),"",INDEX('Policy Characteristics'!K:K,MATCH($C1304,'Policy Characteristics'!$C:$C,0)))</f>
        <v>industry-ag-main.html#fuel-switching</v>
      </c>
      <c r="R1304" s="254" t="str">
        <f>IF(ISBLANK(INDEX('Policy Characteristics'!L:L,MATCH($C1304,'Policy Characteristics'!$C:$C,0))),"",INDEX('Policy Characteristics'!L:L,MATCH($C1304,'Policy Characteristics'!$C:$C,0)))</f>
        <v>industry-elec-and-hydrogen.html</v>
      </c>
    </row>
    <row r="1305" spans="1:18" s="2" customFormat="1" x14ac:dyDescent="0.3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Hydrogen Combustion</v>
      </c>
      <c r="C1305" s="254" t="str">
        <f t="shared" si="47"/>
        <v>Fraction of Eligible Industrial Energy Use Shifted to Hydrogen</v>
      </c>
      <c r="D1305" s="6" t="s">
        <v>3078</v>
      </c>
      <c r="E1305" s="1" t="s">
        <v>3499</v>
      </c>
      <c r="F1305" t="s">
        <v>3039</v>
      </c>
      <c r="G1305" s="45" t="s">
        <v>3506</v>
      </c>
      <c r="H1305" s="43">
        <v>2226</v>
      </c>
      <c r="I1305" s="324" t="s">
        <v>44</v>
      </c>
      <c r="J1305" s="255" t="str">
        <f>IF(ISBLANK(INDEX('Policy Characteristics'!D:D,MATCH($C1305,'Policy Characteristics'!$C:$C,0))),"",INDEX('Policy Characteristics'!D:D,MATCH($C1305,'Policy Characteristics'!$C:$C,0)))</f>
        <v>Hydrogen Combustion</v>
      </c>
      <c r="K1305" s="254" t="str">
        <f>IF(ISBLANK(INDEX('Policy Characteristics'!E:E,MATCH($C1305,'Policy Characteristics'!$C:$C,0))),"",INDEX('Policy Characteristics'!E:E,MATCH($C1305,'Policy Characteristics'!$C:$C,0)))</f>
        <v>indst shift to hydrogen</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fuel shifted</v>
      </c>
      <c r="P1305" s="254"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54" t="str">
        <f>IF(ISBLANK(INDEX('Policy Characteristics'!K:K,MATCH($C1305,'Policy Characteristics'!$C:$C,0))),"",INDEX('Policy Characteristics'!K:K,MATCH($C1305,'Policy Characteristics'!$C:$C,0)))</f>
        <v>industry-ag-main.html#fuel-switching</v>
      </c>
      <c r="R1305" s="254" t="str">
        <f>IF(ISBLANK(INDEX('Policy Characteristics'!L:L,MATCH($C1305,'Policy Characteristics'!$C:$C,0))),"",INDEX('Policy Characteristics'!L:L,MATCH($C1305,'Policy Characteristics'!$C:$C,0)))</f>
        <v>industry-elec-and-hydrogen.html</v>
      </c>
    </row>
    <row r="1306" spans="1:18" s="2" customFormat="1" x14ac:dyDescent="0.3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Hydrogen Combustion</v>
      </c>
      <c r="C1306" s="254" t="str">
        <f t="shared" si="47"/>
        <v>Fraction of Eligible Industrial Energy Use Shifted to Hydrogen</v>
      </c>
      <c r="D1306" s="6" t="s">
        <v>3078</v>
      </c>
      <c r="E1306" s="1" t="s">
        <v>3500</v>
      </c>
      <c r="F1306" t="s">
        <v>3039</v>
      </c>
      <c r="G1306" s="45" t="s">
        <v>3507</v>
      </c>
      <c r="H1306" s="43">
        <v>2227</v>
      </c>
      <c r="I1306" s="324" t="s">
        <v>43</v>
      </c>
      <c r="J1306" s="255" t="str">
        <f>IF(ISBLANK(INDEX('Policy Characteristics'!D:D,MATCH($C1306,'Policy Characteristics'!$C:$C,0))),"",INDEX('Policy Characteristics'!D:D,MATCH($C1306,'Policy Characteristics'!$C:$C,0)))</f>
        <v>Hydrogen Combustion</v>
      </c>
      <c r="K1306" s="254" t="str">
        <f>IF(ISBLANK(INDEX('Policy Characteristics'!E:E,MATCH($C1306,'Policy Characteristics'!$C:$C,0))),"",INDEX('Policy Characteristics'!E:E,MATCH($C1306,'Policy Characteristics'!$C:$C,0)))</f>
        <v>indst shift to hydrogen</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fuel shifted</v>
      </c>
      <c r="P1306" s="254"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54" t="str">
        <f>IF(ISBLANK(INDEX('Policy Characteristics'!K:K,MATCH($C1306,'Policy Characteristics'!$C:$C,0))),"",INDEX('Policy Characteristics'!K:K,MATCH($C1306,'Policy Characteristics'!$C:$C,0)))</f>
        <v>industry-ag-main.html#fuel-switching</v>
      </c>
      <c r="R1306" s="254" t="str">
        <f>IF(ISBLANK(INDEX('Policy Characteristics'!L:L,MATCH($C1306,'Policy Characteristics'!$C:$C,0))),"",INDEX('Policy Characteristics'!L:L,MATCH($C1306,'Policy Characteristics'!$C:$C,0)))</f>
        <v>industry-elec-and-hydrogen.html</v>
      </c>
    </row>
    <row r="1307" spans="1:18" s="2" customFormat="1" x14ac:dyDescent="0.3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Hydrogen Combustion</v>
      </c>
      <c r="C1307" s="254" t="str">
        <f t="shared" ref="C1307:C1312" si="48">C$1113</f>
        <v>Fraction of Eligible Industrial Energy Use Shifted to Hydrogen</v>
      </c>
      <c r="D1307" s="6" t="s">
        <v>3078</v>
      </c>
      <c r="E1307" s="1" t="s">
        <v>3501</v>
      </c>
      <c r="F1307" t="s">
        <v>3039</v>
      </c>
      <c r="G1307" s="45" t="s">
        <v>3508</v>
      </c>
      <c r="H1307" s="43">
        <v>2228</v>
      </c>
      <c r="I1307" s="324" t="s">
        <v>44</v>
      </c>
      <c r="J1307" s="255" t="str">
        <f>IF(ISBLANK(INDEX('Policy Characteristics'!D:D,MATCH($C1307,'Policy Characteristics'!$C:$C,0))),"",INDEX('Policy Characteristics'!D:D,MATCH($C1307,'Policy Characteristics'!$C:$C,0)))</f>
        <v>Hydrogen Combustion</v>
      </c>
      <c r="K1307" s="254" t="str">
        <f>IF(ISBLANK(INDEX('Policy Characteristics'!E:E,MATCH($C1307,'Policy Characteristics'!$C:$C,0))),"",INDEX('Policy Characteristics'!E:E,MATCH($C1307,'Policy Characteristics'!$C:$C,0)))</f>
        <v>indst shift to hydrogen</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fuel shifted</v>
      </c>
      <c r="P1307" s="254"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54" t="str">
        <f>IF(ISBLANK(INDEX('Policy Characteristics'!K:K,MATCH($C1307,'Policy Characteristics'!$C:$C,0))),"",INDEX('Policy Characteristics'!K:K,MATCH($C1307,'Policy Characteristics'!$C:$C,0)))</f>
        <v>industry-ag-main.html#fuel-switching</v>
      </c>
      <c r="R1307" s="254" t="str">
        <f>IF(ISBLANK(INDEX('Policy Characteristics'!L:L,MATCH($C1307,'Policy Characteristics'!$C:$C,0))),"",INDEX('Policy Characteristics'!L:L,MATCH($C1307,'Policy Characteristics'!$C:$C,0)))</f>
        <v>industry-elec-and-hydrogen.html</v>
      </c>
    </row>
    <row r="1308" spans="1:18" s="2" customFormat="1" x14ac:dyDescent="0.3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Hydrogen Combustion</v>
      </c>
      <c r="C1308" s="254" t="str">
        <f t="shared" si="48"/>
        <v>Fraction of Eligible Industrial Energy Use Shifted to Hydrogen</v>
      </c>
      <c r="D1308" s="6" t="s">
        <v>3078</v>
      </c>
      <c r="E1308" s="1" t="s">
        <v>3502</v>
      </c>
      <c r="F1308" t="s">
        <v>3039</v>
      </c>
      <c r="G1308" s="45" t="s">
        <v>3509</v>
      </c>
      <c r="H1308" s="43">
        <v>2229</v>
      </c>
      <c r="I1308" s="324" t="s">
        <v>44</v>
      </c>
      <c r="J1308" s="255" t="str">
        <f>IF(ISBLANK(INDEX('Policy Characteristics'!D:D,MATCH($C1308,'Policy Characteristics'!$C:$C,0))),"",INDEX('Policy Characteristics'!D:D,MATCH($C1308,'Policy Characteristics'!$C:$C,0)))</f>
        <v>Hydrogen Combustion</v>
      </c>
      <c r="K1308" s="254" t="str">
        <f>IF(ISBLANK(INDEX('Policy Characteristics'!E:E,MATCH($C1308,'Policy Characteristics'!$C:$C,0))),"",INDEX('Policy Characteristics'!E:E,MATCH($C1308,'Policy Characteristics'!$C:$C,0)))</f>
        <v>indst shift to hydrogen</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fuel shifted</v>
      </c>
      <c r="P1308" s="254"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54" t="str">
        <f>IF(ISBLANK(INDEX('Policy Characteristics'!K:K,MATCH($C1308,'Policy Characteristics'!$C:$C,0))),"",INDEX('Policy Characteristics'!K:K,MATCH($C1308,'Policy Characteristics'!$C:$C,0)))</f>
        <v>industry-ag-main.html#fuel-switching</v>
      </c>
      <c r="R1308" s="254" t="str">
        <f>IF(ISBLANK(INDEX('Policy Characteristics'!L:L,MATCH($C1308,'Policy Characteristics'!$C:$C,0))),"",INDEX('Policy Characteristics'!L:L,MATCH($C1308,'Policy Characteristics'!$C:$C,0)))</f>
        <v>industry-elec-and-hydrogen.html</v>
      </c>
    </row>
    <row r="1309" spans="1:18" s="2" customFormat="1" x14ac:dyDescent="0.3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Hydrogen Combustion</v>
      </c>
      <c r="C1309" s="254" t="str">
        <f t="shared" si="48"/>
        <v>Fraction of Eligible Industrial Energy Use Shifted to Hydrogen</v>
      </c>
      <c r="D1309" s="6" t="s">
        <v>3078</v>
      </c>
      <c r="E1309" s="1" t="s">
        <v>3503</v>
      </c>
      <c r="F1309" t="s">
        <v>3039</v>
      </c>
      <c r="G1309" s="45" t="s">
        <v>3510</v>
      </c>
      <c r="H1309" s="43">
        <v>2230</v>
      </c>
      <c r="I1309" s="324" t="s">
        <v>44</v>
      </c>
      <c r="J1309" s="255" t="str">
        <f>IF(ISBLANK(INDEX('Policy Characteristics'!D:D,MATCH($C1309,'Policy Characteristics'!$C:$C,0))),"",INDEX('Policy Characteristics'!D:D,MATCH($C1309,'Policy Characteristics'!$C:$C,0)))</f>
        <v>Hydrogen Combustion</v>
      </c>
      <c r="K1309" s="254" t="str">
        <f>IF(ISBLANK(INDEX('Policy Characteristics'!E:E,MATCH($C1309,'Policy Characteristics'!$C:$C,0))),"",INDEX('Policy Characteristics'!E:E,MATCH($C1309,'Policy Characteristics'!$C:$C,0)))</f>
        <v>indst shift to hydrogen</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fuel shifted</v>
      </c>
      <c r="P1309" s="254"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54" t="str">
        <f>IF(ISBLANK(INDEX('Policy Characteristics'!K:K,MATCH($C1309,'Policy Characteristics'!$C:$C,0))),"",INDEX('Policy Characteristics'!K:K,MATCH($C1309,'Policy Characteristics'!$C:$C,0)))</f>
        <v>industry-ag-main.html#fuel-switching</v>
      </c>
      <c r="R1309" s="254" t="str">
        <f>IF(ISBLANK(INDEX('Policy Characteristics'!L:L,MATCH($C1309,'Policy Characteristics'!$C:$C,0))),"",INDEX('Policy Characteristics'!L:L,MATCH($C1309,'Policy Characteristics'!$C:$C,0)))</f>
        <v>industry-elec-and-hydrogen.html</v>
      </c>
    </row>
    <row r="1310" spans="1:18" s="2" customFormat="1" x14ac:dyDescent="0.3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Hydrogen Combustion</v>
      </c>
      <c r="C1310" s="254" t="str">
        <f t="shared" si="48"/>
        <v>Fraction of Eligible Industrial Energy Use Shifted to Hydrogen</v>
      </c>
      <c r="D1310" s="6" t="s">
        <v>3078</v>
      </c>
      <c r="E1310" s="1" t="s">
        <v>3504</v>
      </c>
      <c r="F1310" t="s">
        <v>3039</v>
      </c>
      <c r="G1310" s="45" t="s">
        <v>3511</v>
      </c>
      <c r="H1310" s="43">
        <v>2231</v>
      </c>
      <c r="I1310" s="324" t="s">
        <v>44</v>
      </c>
      <c r="J1310" s="255" t="str">
        <f>IF(ISBLANK(INDEX('Policy Characteristics'!D:D,MATCH($C1310,'Policy Characteristics'!$C:$C,0))),"",INDEX('Policy Characteristics'!D:D,MATCH($C1310,'Policy Characteristics'!$C:$C,0)))</f>
        <v>Hydrogen Combustion</v>
      </c>
      <c r="K1310" s="254" t="str">
        <f>IF(ISBLANK(INDEX('Policy Characteristics'!E:E,MATCH($C1310,'Policy Characteristics'!$C:$C,0))),"",INDEX('Policy Characteristics'!E:E,MATCH($C1310,'Policy Characteristics'!$C:$C,0)))</f>
        <v>indst shift to hydrogen</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fuel shifted</v>
      </c>
      <c r="P1310" s="254"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54" t="str">
        <f>IF(ISBLANK(INDEX('Policy Characteristics'!K:K,MATCH($C1310,'Policy Characteristics'!$C:$C,0))),"",INDEX('Policy Characteristics'!K:K,MATCH($C1310,'Policy Characteristics'!$C:$C,0)))</f>
        <v>industry-ag-main.html#fuel-switching</v>
      </c>
      <c r="R1310" s="254" t="str">
        <f>IF(ISBLANK(INDEX('Policy Characteristics'!L:L,MATCH($C1310,'Policy Characteristics'!$C:$C,0))),"",INDEX('Policy Characteristics'!L:L,MATCH($C1310,'Policy Characteristics'!$C:$C,0)))</f>
        <v>industry-elec-and-hydrogen.html</v>
      </c>
    </row>
    <row r="1311" spans="1:18" s="2" customFormat="1" x14ac:dyDescent="0.3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Hydrogen Combustion</v>
      </c>
      <c r="C1311" s="254" t="str">
        <f t="shared" si="48"/>
        <v>Fraction of Eligible Industrial Energy Use Shifted to Hydrogen</v>
      </c>
      <c r="D1311" s="6" t="s">
        <v>3078</v>
      </c>
      <c r="E1311" s="1" t="s">
        <v>3505</v>
      </c>
      <c r="F1311" t="s">
        <v>3039</v>
      </c>
      <c r="G1311" s="45" t="s">
        <v>3512</v>
      </c>
      <c r="H1311" s="43">
        <v>2232</v>
      </c>
      <c r="I1311" s="324" t="s">
        <v>44</v>
      </c>
      <c r="J1311" s="255" t="str">
        <f>IF(ISBLANK(INDEX('Policy Characteristics'!D:D,MATCH($C1311,'Policy Characteristics'!$C:$C,0))),"",INDEX('Policy Characteristics'!D:D,MATCH($C1311,'Policy Characteristics'!$C:$C,0)))</f>
        <v>Hydrogen Combustion</v>
      </c>
      <c r="K1311" s="254" t="str">
        <f>IF(ISBLANK(INDEX('Policy Characteristics'!E:E,MATCH($C1311,'Policy Characteristics'!$C:$C,0))),"",INDEX('Policy Characteristics'!E:E,MATCH($C1311,'Policy Characteristics'!$C:$C,0)))</f>
        <v>indst shift to hydrogen</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fuel shifted</v>
      </c>
      <c r="P1311" s="254"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54" t="str">
        <f>IF(ISBLANK(INDEX('Policy Characteristics'!K:K,MATCH($C1311,'Policy Characteristics'!$C:$C,0))),"",INDEX('Policy Characteristics'!K:K,MATCH($C1311,'Policy Characteristics'!$C:$C,0)))</f>
        <v>industry-ag-main.html#fuel-switching</v>
      </c>
      <c r="R1311" s="254" t="str">
        <f>IF(ISBLANK(INDEX('Policy Characteristics'!L:L,MATCH($C1311,'Policy Characteristics'!$C:$C,0))),"",INDEX('Policy Characteristics'!L:L,MATCH($C1311,'Policy Characteristics'!$C:$C,0)))</f>
        <v>industry-elec-and-hydrogen.html</v>
      </c>
    </row>
    <row r="1312" spans="1:18" s="2" customFormat="1" x14ac:dyDescent="0.3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Hydrogen Combustion</v>
      </c>
      <c r="C1312" s="254" t="str">
        <f t="shared" si="48"/>
        <v>Fraction of Eligible Industrial Energy Use Shifted to Hydrogen</v>
      </c>
      <c r="D1312" s="6" t="s">
        <v>3078</v>
      </c>
      <c r="E1312" s="1" t="s">
        <v>3648</v>
      </c>
      <c r="F1312" t="s">
        <v>3039</v>
      </c>
      <c r="G1312" s="45" t="s">
        <v>3648</v>
      </c>
      <c r="H1312" s="43">
        <v>2233</v>
      </c>
      <c r="I1312" s="324" t="s">
        <v>44</v>
      </c>
      <c r="J1312" s="255" t="str">
        <f>IF(ISBLANK(INDEX('Policy Characteristics'!D:D,MATCH($C1312,'Policy Characteristics'!$C:$C,0))),"",INDEX('Policy Characteristics'!D:D,MATCH($C1312,'Policy Characteristics'!$C:$C,0)))</f>
        <v>Hydrogen Combustion</v>
      </c>
      <c r="K1312" s="254" t="str">
        <f>IF(ISBLANK(INDEX('Policy Characteristics'!E:E,MATCH($C1312,'Policy Characteristics'!$C:$C,0))),"",INDEX('Policy Characteristics'!E:E,MATCH($C1312,'Policy Characteristics'!$C:$C,0)))</f>
        <v>indst shift to hydrogen</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fuel shifted</v>
      </c>
      <c r="P1312" s="254"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54" t="str">
        <f>IF(ISBLANK(INDEX('Policy Characteristics'!K:K,MATCH($C1312,'Policy Characteristics'!$C:$C,0))),"",INDEX('Policy Characteristics'!K:K,MATCH($C1312,'Policy Characteristics'!$C:$C,0)))</f>
        <v>industry-ag-main.html#fuel-switching</v>
      </c>
      <c r="R1312" s="254" t="str">
        <f>IF(ISBLANK(INDEX('Policy Characteristics'!L:L,MATCH($C1312,'Policy Characteristics'!$C:$C,0))),"",INDEX('Policy Characteristics'!L:L,MATCH($C1312,'Policy Characteristics'!$C:$C,0)))</f>
        <v>industry-elec-and-hydrogen.html</v>
      </c>
    </row>
    <row r="1313" spans="1:18" s="4" customFormat="1" x14ac:dyDescent="0.3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Improved System Design</v>
      </c>
      <c r="C1313" t="s">
        <v>283</v>
      </c>
      <c r="D1313" s="45"/>
      <c r="E1313" s="45"/>
      <c r="F1313" s="45"/>
      <c r="G1313" s="45"/>
      <c r="H1313" s="43">
        <v>54</v>
      </c>
      <c r="I1313" s="324" t="s">
        <v>43</v>
      </c>
      <c r="J1313" s="255" t="str">
        <f>IF(ISBLANK(INDEX('Policy Characteristics'!D:D,MATCH($C1313,'Policy Characteristics'!$C:$C,0))),"",INDEX('Policy Characteristics'!D:D,MATCH($C1313,'Policy Characteristics'!$C:$C,0)))</f>
        <v>Improved System Design</v>
      </c>
      <c r="K1313" s="254" t="str">
        <f>IF(ISBLANK(INDEX('Policy Characteristics'!E:E,MATCH($C1313,'Policy Characteristics'!$C:$C,0))),"",INDEX('Policy Characteristics'!E:E,MATCH($C1313,'Policy Characteristics'!$C:$C,0)))</f>
        <v>indst system integration</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3" s="254" t="str">
        <f>IF(ISBLANK(INDEX('Policy Characteristics'!K:K,MATCH($C1313,'Policy Characteristics'!$C:$C,0))),"",INDEX('Policy Characteristics'!K:K,MATCH($C1313,'Policy Characteristics'!$C:$C,0)))</f>
        <v>industry-ag-main.html#system-integ</v>
      </c>
      <c r="R1313" s="254" t="str">
        <f>IF(ISBLANK(INDEX('Policy Characteristics'!L:L,MATCH($C1313,'Policy Characteristics'!$C:$C,0))),"",INDEX('Policy Characteristics'!L:L,MATCH($C1313,'Policy Characteristics'!$C:$C,0)))</f>
        <v>improved-system-design.html</v>
      </c>
    </row>
    <row r="1314" spans="1:18" s="4" customFormat="1" x14ac:dyDescent="0.3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Industry Energy Efficiency Standards</v>
      </c>
      <c r="C1314" t="s">
        <v>282</v>
      </c>
      <c r="D1314" s="45" t="s">
        <v>3054</v>
      </c>
      <c r="E1314" s="45" t="s">
        <v>2398</v>
      </c>
      <c r="F1314" t="s">
        <v>3079</v>
      </c>
      <c r="G1314" s="45" t="s">
        <v>2404</v>
      </c>
      <c r="H1314" s="43">
        <v>958</v>
      </c>
      <c r="I1314" s="324" t="s">
        <v>43</v>
      </c>
      <c r="J1314" s="255" t="str">
        <f>IF(ISBLANK(INDEX('Policy Characteristics'!D:D,MATCH($C1314,'Policy Characteristics'!$C:$C,0))),"",INDEX('Policy Characteristics'!D:D,MATCH($C1314,'Policy Characteristics'!$C:$C,0)))</f>
        <v>Industry Energy Efficiency Standards</v>
      </c>
      <c r="K1314" s="254" t="str">
        <f>IF(ISBLANK(INDEX('Policy Characteristics'!E:E,MATCH($C1314,'Policy Characteristics'!$C:$C,0))),"",INDEX('Policy Characteristics'!E:E,MATCH($C1314,'Policy Characteristics'!$C:$C,0)))</f>
        <v>indst efficiency standards</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0.25</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reduction in energy use</v>
      </c>
      <c r="P1314" s="254" t="str">
        <f>IF(ISBLANK(INDEX('Policy Characteristics'!J:J,MATCH($C1314,'Policy Characteristics'!$C:$C,0))),"",INDEX('Policy Characteristics'!J:J,MATCH($C1314,'Policy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4" s="254" t="str">
        <f>IF(ISBLANK(INDEX('Policy Characteristics'!K:K,MATCH($C1314,'Policy Characteristics'!$C:$C,0))),"",INDEX('Policy Characteristics'!K:K,MATCH($C1314,'Policy Characteristics'!$C:$C,0)))</f>
        <v>industry-ag-main.html#eff-stds</v>
      </c>
      <c r="R1314" s="254" t="str">
        <f>IF(ISBLANK(INDEX('Policy Characteristics'!L:L,MATCH($C1314,'Policy Characteristics'!$C:$C,0))),"",INDEX('Policy Characteristics'!L:L,MATCH($C1314,'Policy Characteristics'!$C:$C,0)))</f>
        <v>industry-energy-efficiency-standards.html</v>
      </c>
    </row>
    <row r="1315" spans="1:18" s="4" customFormat="1" x14ac:dyDescent="0.3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Industry Energy Efficiency Standards</v>
      </c>
      <c r="C1315" s="254" t="str">
        <f t="shared" ref="C1315:C1378" si="49">C$1314</f>
        <v>Percentage Improvement in Eqpt Efficiency Standards above BAU</v>
      </c>
      <c r="D1315" s="45" t="s">
        <v>3054</v>
      </c>
      <c r="E1315" s="45" t="s">
        <v>2399</v>
      </c>
      <c r="F1315" t="s">
        <v>3079</v>
      </c>
      <c r="G1315" s="45" t="s">
        <v>2407</v>
      </c>
      <c r="H1315" s="43">
        <v>959</v>
      </c>
      <c r="I1315" s="324" t="s">
        <v>44</v>
      </c>
      <c r="J1315" s="255" t="str">
        <f>IF(ISBLANK(INDEX('Policy Characteristics'!D:D,MATCH($C1315,'Policy Characteristics'!$C:$C,0))),"",INDEX('Policy Characteristics'!D:D,MATCH($C1315,'Policy Characteristics'!$C:$C,0)))</f>
        <v>Industry Energy Efficiency Standards</v>
      </c>
      <c r="K1315" s="254" t="str">
        <f>IF(ISBLANK(INDEX('Policy Characteristics'!E:E,MATCH($C1315,'Policy Characteristics'!$C:$C,0))),"",INDEX('Policy Characteristics'!E:E,MATCH($C1315,'Policy Characteristics'!$C:$C,0)))</f>
        <v>indst efficiency standards</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0.25</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reduction in energy use</v>
      </c>
      <c r="P1315" s="254" t="str">
        <f>IF(ISBLANK(INDEX('Policy Characteristics'!J:J,MATCH($C1315,'Policy Characteristics'!$C:$C,0))),"",INDEX('Policy Characteristics'!J:J,MATCH($C1315,'Policy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5" s="254" t="str">
        <f>IF(ISBLANK(INDEX('Policy Characteristics'!K:K,MATCH($C1315,'Policy Characteristics'!$C:$C,0))),"",INDEX('Policy Characteristics'!K:K,MATCH($C1315,'Policy Characteristics'!$C:$C,0)))</f>
        <v>industry-ag-main.html#eff-stds</v>
      </c>
      <c r="R1315" s="254" t="str">
        <f>IF(ISBLANK(INDEX('Policy Characteristics'!L:L,MATCH($C1315,'Policy Characteristics'!$C:$C,0))),"",INDEX('Policy Characteristics'!L:L,MATCH($C1315,'Policy Characteristics'!$C:$C,0)))</f>
        <v>industry-energy-efficiency-standards.html</v>
      </c>
    </row>
    <row r="1316" spans="1:18" s="4" customFormat="1" x14ac:dyDescent="0.3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Industry Energy Efficiency Standards</v>
      </c>
      <c r="C1316" s="254" t="str">
        <f t="shared" si="49"/>
        <v>Percentage Improvement in Eqpt Efficiency Standards above BAU</v>
      </c>
      <c r="D1316" s="45" t="s">
        <v>3054</v>
      </c>
      <c r="E1316" s="45" t="s">
        <v>2400</v>
      </c>
      <c r="F1316" t="s">
        <v>3079</v>
      </c>
      <c r="G1316" s="45" t="s">
        <v>2408</v>
      </c>
      <c r="H1316" s="43">
        <v>960</v>
      </c>
      <c r="I1316" s="324" t="s">
        <v>43</v>
      </c>
      <c r="J1316" s="255" t="str">
        <f>IF(ISBLANK(INDEX('Policy Characteristics'!D:D,MATCH($C1316,'Policy Characteristics'!$C:$C,0))),"",INDEX('Policy Characteristics'!D:D,MATCH($C1316,'Policy Characteristics'!$C:$C,0)))</f>
        <v>Industry Energy Efficiency Standards</v>
      </c>
      <c r="K1316" s="254" t="str">
        <f>IF(ISBLANK(INDEX('Policy Characteristics'!E:E,MATCH($C1316,'Policy Characteristics'!$C:$C,0))),"",INDEX('Policy Characteristics'!E:E,MATCH($C1316,'Policy Characteristics'!$C:$C,0)))</f>
        <v>indst efficiency standards</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0.25</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reduction in energy use</v>
      </c>
      <c r="P1316" s="254"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54" t="str">
        <f>IF(ISBLANK(INDEX('Policy Characteristics'!K:K,MATCH($C1316,'Policy Characteristics'!$C:$C,0))),"",INDEX('Policy Characteristics'!K:K,MATCH($C1316,'Policy Characteristics'!$C:$C,0)))</f>
        <v>industry-ag-main.html#eff-stds</v>
      </c>
      <c r="R1316" s="254" t="str">
        <f>IF(ISBLANK(INDEX('Policy Characteristics'!L:L,MATCH($C1316,'Policy Characteristics'!$C:$C,0))),"",INDEX('Policy Characteristics'!L:L,MATCH($C1316,'Policy Characteristics'!$C:$C,0)))</f>
        <v>industry-energy-efficiency-standards.html</v>
      </c>
    </row>
    <row r="1317" spans="1:18" s="4" customFormat="1" x14ac:dyDescent="0.3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Industry Energy Efficiency Standards</v>
      </c>
      <c r="C1317" s="254" t="str">
        <f t="shared" si="49"/>
        <v>Percentage Improvement in Eqpt Efficiency Standards above BAU</v>
      </c>
      <c r="D1317" s="45" t="s">
        <v>3054</v>
      </c>
      <c r="E1317" s="45" t="s">
        <v>2401</v>
      </c>
      <c r="F1317" t="s">
        <v>3079</v>
      </c>
      <c r="G1317" s="45" t="s">
        <v>2405</v>
      </c>
      <c r="H1317" s="43">
        <v>961</v>
      </c>
      <c r="I1317" s="324" t="s">
        <v>44</v>
      </c>
      <c r="J1317" s="255" t="str">
        <f>IF(ISBLANK(INDEX('Policy Characteristics'!D:D,MATCH($C1317,'Policy Characteristics'!$C:$C,0))),"",INDEX('Policy Characteristics'!D:D,MATCH($C1317,'Policy Characteristics'!$C:$C,0)))</f>
        <v>Industry Energy Efficiency Standards</v>
      </c>
      <c r="K1317" s="254" t="str">
        <f>IF(ISBLANK(INDEX('Policy Characteristics'!E:E,MATCH($C1317,'Policy Characteristics'!$C:$C,0))),"",INDEX('Policy Characteristics'!E:E,MATCH($C1317,'Policy Characteristics'!$C:$C,0)))</f>
        <v>indst efficiency standards</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0.25</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reduction in energy use</v>
      </c>
      <c r="P1317" s="254"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54" t="str">
        <f>IF(ISBLANK(INDEX('Policy Characteristics'!K:K,MATCH($C1317,'Policy Characteristics'!$C:$C,0))),"",INDEX('Policy Characteristics'!K:K,MATCH($C1317,'Policy Characteristics'!$C:$C,0)))</f>
        <v>industry-ag-main.html#eff-stds</v>
      </c>
      <c r="R1317" s="254" t="str">
        <f>IF(ISBLANK(INDEX('Policy Characteristics'!L:L,MATCH($C1317,'Policy Characteristics'!$C:$C,0))),"",INDEX('Policy Characteristics'!L:L,MATCH($C1317,'Policy Characteristics'!$C:$C,0)))</f>
        <v>industry-energy-efficiency-standards.html</v>
      </c>
    </row>
    <row r="1318" spans="1:18" s="4" customFormat="1" x14ac:dyDescent="0.3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Industry Energy Efficiency Standards</v>
      </c>
      <c r="C1318" s="254" t="str">
        <f t="shared" si="49"/>
        <v>Percentage Improvement in Eqpt Efficiency Standards above BAU</v>
      </c>
      <c r="D1318" s="45" t="s">
        <v>3054</v>
      </c>
      <c r="E1318" s="45" t="s">
        <v>2402</v>
      </c>
      <c r="F1318" t="s">
        <v>3079</v>
      </c>
      <c r="G1318" s="45" t="s">
        <v>2406</v>
      </c>
      <c r="H1318" s="43">
        <v>962</v>
      </c>
      <c r="I1318" s="324" t="s">
        <v>43</v>
      </c>
      <c r="J1318" s="255" t="str">
        <f>IF(ISBLANK(INDEX('Policy Characteristics'!D:D,MATCH($C1318,'Policy Characteristics'!$C:$C,0))),"",INDEX('Policy Characteristics'!D:D,MATCH($C1318,'Policy Characteristics'!$C:$C,0)))</f>
        <v>Industry Energy Efficiency Standards</v>
      </c>
      <c r="K1318" s="254" t="str">
        <f>IF(ISBLANK(INDEX('Policy Characteristics'!E:E,MATCH($C1318,'Policy Characteristics'!$C:$C,0))),"",INDEX('Policy Characteristics'!E:E,MATCH($C1318,'Policy Characteristics'!$C:$C,0)))</f>
        <v>indst efficiency standards</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0.25</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reduction in energy use</v>
      </c>
      <c r="P1318" s="254"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54" t="str">
        <f>IF(ISBLANK(INDEX('Policy Characteristics'!K:K,MATCH($C1318,'Policy Characteristics'!$C:$C,0))),"",INDEX('Policy Characteristics'!K:K,MATCH($C1318,'Policy Characteristics'!$C:$C,0)))</f>
        <v>industry-ag-main.html#eff-stds</v>
      </c>
      <c r="R1318" s="254" t="str">
        <f>IF(ISBLANK(INDEX('Policy Characteristics'!L:L,MATCH($C1318,'Policy Characteristics'!$C:$C,0))),"",INDEX('Policy Characteristics'!L:L,MATCH($C1318,'Policy Characteristics'!$C:$C,0)))</f>
        <v>industry-energy-efficiency-standards.html</v>
      </c>
    </row>
    <row r="1319" spans="1:18" s="4" customFormat="1" x14ac:dyDescent="0.3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Industry Energy Efficiency Standards</v>
      </c>
      <c r="C1319" s="254" t="str">
        <f t="shared" si="49"/>
        <v>Percentage Improvement in Eqpt Efficiency Standards above BAU</v>
      </c>
      <c r="D1319" s="45" t="s">
        <v>3054</v>
      </c>
      <c r="E1319" s="45" t="s">
        <v>2403</v>
      </c>
      <c r="F1319" t="s">
        <v>3079</v>
      </c>
      <c r="G1319" s="45" t="s">
        <v>2409</v>
      </c>
      <c r="H1319" s="43">
        <v>963</v>
      </c>
      <c r="I1319" s="324" t="s">
        <v>44</v>
      </c>
      <c r="J1319" s="255" t="str">
        <f>IF(ISBLANK(INDEX('Policy Characteristics'!D:D,MATCH($C1319,'Policy Characteristics'!$C:$C,0))),"",INDEX('Policy Characteristics'!D:D,MATCH($C1319,'Policy Characteristics'!$C:$C,0)))</f>
        <v>Industry Energy Efficiency Standards</v>
      </c>
      <c r="K1319" s="254" t="str">
        <f>IF(ISBLANK(INDEX('Policy Characteristics'!E:E,MATCH($C1319,'Policy Characteristics'!$C:$C,0))),"",INDEX('Policy Characteristics'!E:E,MATCH($C1319,'Policy Characteristics'!$C:$C,0)))</f>
        <v>indst efficiency standards</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0.25</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reduction in energy use</v>
      </c>
      <c r="P1319" s="254"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54" t="str">
        <f>IF(ISBLANK(INDEX('Policy Characteristics'!K:K,MATCH($C1319,'Policy Characteristics'!$C:$C,0))),"",INDEX('Policy Characteristics'!K:K,MATCH($C1319,'Policy Characteristics'!$C:$C,0)))</f>
        <v>industry-ag-main.html#eff-stds</v>
      </c>
      <c r="R1319" s="254" t="str">
        <f>IF(ISBLANK(INDEX('Policy Characteristics'!L:L,MATCH($C1319,'Policy Characteristics'!$C:$C,0))),"",INDEX('Policy Characteristics'!L:L,MATCH($C1319,'Policy Characteristics'!$C:$C,0)))</f>
        <v>industry-energy-efficiency-standards.html</v>
      </c>
    </row>
    <row r="1320" spans="1:18" x14ac:dyDescent="0.3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Industry Energy Efficiency Standards</v>
      </c>
      <c r="C1320" s="254" t="str">
        <f t="shared" si="49"/>
        <v>Percentage Improvement in Eqpt Efficiency Standards above BAU</v>
      </c>
      <c r="D1320" s="45" t="s">
        <v>3054</v>
      </c>
      <c r="E1320" s="45" t="s">
        <v>2702</v>
      </c>
      <c r="F1320" t="s">
        <v>3079</v>
      </c>
      <c r="G1320" s="45" t="s">
        <v>2705</v>
      </c>
      <c r="H1320" s="43">
        <v>964</v>
      </c>
      <c r="I1320" s="324" t="s">
        <v>44</v>
      </c>
      <c r="J1320" s="255" t="str">
        <f>IF(ISBLANK(INDEX('Policy Characteristics'!D:D,MATCH($C1320,'Policy Characteristics'!$C:$C,0))),"",INDEX('Policy Characteristics'!D:D,MATCH($C1320,'Policy Characteristics'!$C:$C,0)))</f>
        <v>Industry Energy Efficiency Standards</v>
      </c>
      <c r="K1320" s="254" t="str">
        <f>IF(ISBLANK(INDEX('Policy Characteristics'!E:E,MATCH($C1320,'Policy Characteristics'!$C:$C,0))),"",INDEX('Policy Characteristics'!E:E,MATCH($C1320,'Policy Characteristics'!$C:$C,0)))</f>
        <v>indst efficiency standards</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0.25</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reduction in energy use</v>
      </c>
      <c r="P1320" s="254"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54" t="str">
        <f>IF(ISBLANK(INDEX('Policy Characteristics'!K:K,MATCH($C1320,'Policy Characteristics'!$C:$C,0))),"",INDEX('Policy Characteristics'!K:K,MATCH($C1320,'Policy Characteristics'!$C:$C,0)))</f>
        <v>industry-ag-main.html#eff-stds</v>
      </c>
      <c r="R1320" s="254" t="str">
        <f>IF(ISBLANK(INDEX('Policy Characteristics'!L:L,MATCH($C1320,'Policy Characteristics'!$C:$C,0))),"",INDEX('Policy Characteristics'!L:L,MATCH($C1320,'Policy Characteristics'!$C:$C,0)))</f>
        <v>industry-energy-efficiency-standards.html</v>
      </c>
    </row>
    <row r="1321" spans="1:18" s="4" customFormat="1" x14ac:dyDescent="0.3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Industry Energy Efficiency Standards</v>
      </c>
      <c r="C1321" s="254" t="str">
        <f t="shared" si="49"/>
        <v>Percentage Improvement in Eqpt Efficiency Standards above BAU</v>
      </c>
      <c r="D1321" s="45" t="s">
        <v>3054</v>
      </c>
      <c r="E1321" s="45" t="s">
        <v>2703</v>
      </c>
      <c r="F1321" t="s">
        <v>3079</v>
      </c>
      <c r="G1321" s="45" t="s">
        <v>2707</v>
      </c>
      <c r="H1321" s="43">
        <v>965</v>
      </c>
      <c r="I1321" s="324" t="s">
        <v>43</v>
      </c>
      <c r="J1321" s="255" t="str">
        <f>IF(ISBLANK(INDEX('Policy Characteristics'!D:D,MATCH($C1321,'Policy Characteristics'!$C:$C,0))),"",INDEX('Policy Characteristics'!D:D,MATCH($C1321,'Policy Characteristics'!$C:$C,0)))</f>
        <v>Industry Energy Efficiency Standards</v>
      </c>
      <c r="K1321" s="254" t="str">
        <f>IF(ISBLANK(INDEX('Policy Characteristics'!E:E,MATCH($C1321,'Policy Characteristics'!$C:$C,0))),"",INDEX('Policy Characteristics'!E:E,MATCH($C1321,'Policy Characteristics'!$C:$C,0)))</f>
        <v>indst efficiency standards</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0.25</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reduction in energy use</v>
      </c>
      <c r="P1321" s="254"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54" t="str">
        <f>IF(ISBLANK(INDEX('Policy Characteristics'!K:K,MATCH($C1321,'Policy Characteristics'!$C:$C,0))),"",INDEX('Policy Characteristics'!K:K,MATCH($C1321,'Policy Characteristics'!$C:$C,0)))</f>
        <v>industry-ag-main.html#eff-stds</v>
      </c>
      <c r="R1321" s="254" t="str">
        <f>IF(ISBLANK(INDEX('Policy Characteristics'!L:L,MATCH($C1321,'Policy Characteristics'!$C:$C,0))),"",INDEX('Policy Characteristics'!L:L,MATCH($C1321,'Policy Characteristics'!$C:$C,0)))</f>
        <v>industry-energy-efficiency-standards.html</v>
      </c>
    </row>
    <row r="1322" spans="1:18" s="4" customFormat="1" x14ac:dyDescent="0.3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Industry Energy Efficiency Standards</v>
      </c>
      <c r="C1322" s="254" t="str">
        <f t="shared" si="49"/>
        <v>Percentage Improvement in Eqpt Efficiency Standards above BAU</v>
      </c>
      <c r="D1322" s="45" t="s">
        <v>3054</v>
      </c>
      <c r="E1322" s="45" t="s">
        <v>2704</v>
      </c>
      <c r="F1322" t="s">
        <v>3079</v>
      </c>
      <c r="G1322" s="45" t="s">
        <v>2708</v>
      </c>
      <c r="H1322" s="43">
        <v>966</v>
      </c>
      <c r="I1322" s="324" t="s">
        <v>43</v>
      </c>
      <c r="J1322" s="255" t="str">
        <f>IF(ISBLANK(INDEX('Policy Characteristics'!D:D,MATCH($C1322,'Policy Characteristics'!$C:$C,0))),"",INDEX('Policy Characteristics'!D:D,MATCH($C1322,'Policy Characteristics'!$C:$C,0)))</f>
        <v>Industry Energy Efficiency Standards</v>
      </c>
      <c r="K1322" s="254" t="str">
        <f>IF(ISBLANK(INDEX('Policy Characteristics'!E:E,MATCH($C1322,'Policy Characteristics'!$C:$C,0))),"",INDEX('Policy Characteristics'!E:E,MATCH($C1322,'Policy Characteristics'!$C:$C,0)))</f>
        <v>indst efficiency standards</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0.25</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reduction in energy use</v>
      </c>
      <c r="P1322" s="254"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54" t="str">
        <f>IF(ISBLANK(INDEX('Policy Characteristics'!K:K,MATCH($C1322,'Policy Characteristics'!$C:$C,0))),"",INDEX('Policy Characteristics'!K:K,MATCH($C1322,'Policy Characteristics'!$C:$C,0)))</f>
        <v>industry-ag-main.html#eff-stds</v>
      </c>
      <c r="R1322" s="254" t="str">
        <f>IF(ISBLANK(INDEX('Policy Characteristics'!L:L,MATCH($C1322,'Policy Characteristics'!$C:$C,0))),"",INDEX('Policy Characteristics'!L:L,MATCH($C1322,'Policy Characteristics'!$C:$C,0)))</f>
        <v>industry-energy-efficiency-standards.html</v>
      </c>
    </row>
    <row r="1323" spans="1:18" s="4" customFormat="1" x14ac:dyDescent="0.3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Industry Energy Efficiency Standards</v>
      </c>
      <c r="C1323" s="254" t="str">
        <f t="shared" si="49"/>
        <v>Percentage Improvement in Eqpt Efficiency Standards above BAU</v>
      </c>
      <c r="D1323" s="45" t="s">
        <v>3054</v>
      </c>
      <c r="E1323" s="45" t="s">
        <v>2701</v>
      </c>
      <c r="F1323" t="s">
        <v>3079</v>
      </c>
      <c r="G1323" s="45" t="s">
        <v>2706</v>
      </c>
      <c r="H1323" s="43">
        <v>967</v>
      </c>
      <c r="I1323" s="324" t="s">
        <v>44</v>
      </c>
      <c r="J1323" s="255" t="str">
        <f>IF(ISBLANK(INDEX('Policy Characteristics'!D:D,MATCH($C1323,'Policy Characteristics'!$C:$C,0))),"",INDEX('Policy Characteristics'!D:D,MATCH($C1323,'Policy Characteristics'!$C:$C,0)))</f>
        <v>Industry Energy Efficiency Standards</v>
      </c>
      <c r="K1323" s="254" t="str">
        <f>IF(ISBLANK(INDEX('Policy Characteristics'!E:E,MATCH($C1323,'Policy Characteristics'!$C:$C,0))),"",INDEX('Policy Characteristics'!E:E,MATCH($C1323,'Policy Characteristics'!$C:$C,0)))</f>
        <v>indst efficiency standards</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0.25</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reduction in energy use</v>
      </c>
      <c r="P1323" s="254"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54" t="str">
        <f>IF(ISBLANK(INDEX('Policy Characteristics'!K:K,MATCH($C1323,'Policy Characteristics'!$C:$C,0))),"",INDEX('Policy Characteristics'!K:K,MATCH($C1323,'Policy Characteristics'!$C:$C,0)))</f>
        <v>industry-ag-main.html#eff-stds</v>
      </c>
      <c r="R1323" s="254" t="str">
        <f>IF(ISBLANK(INDEX('Policy Characteristics'!L:L,MATCH($C1323,'Policy Characteristics'!$C:$C,0))),"",INDEX('Policy Characteristics'!L:L,MATCH($C1323,'Policy Characteristics'!$C:$C,0)))</f>
        <v>industry-energy-efficiency-standards.html</v>
      </c>
    </row>
    <row r="1324" spans="1:18" s="4" customFormat="1" x14ac:dyDescent="0.3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Industry Energy Efficiency Standards</v>
      </c>
      <c r="C1324" s="254" t="str">
        <f t="shared" si="49"/>
        <v>Percentage Improvement in Eqpt Efficiency Standards above BAU</v>
      </c>
      <c r="D1324" s="6" t="s">
        <v>3055</v>
      </c>
      <c r="E1324" s="45" t="s">
        <v>2398</v>
      </c>
      <c r="F1324" t="s">
        <v>2755</v>
      </c>
      <c r="G1324" s="45" t="s">
        <v>2404</v>
      </c>
      <c r="H1324" s="43">
        <v>968</v>
      </c>
      <c r="I1324" s="324" t="s">
        <v>43</v>
      </c>
      <c r="J1324" s="255" t="str">
        <f>IF(ISBLANK(INDEX('Policy Characteristics'!D:D,MATCH($C1324,'Policy Characteristics'!$C:$C,0))),"",INDEX('Policy Characteristics'!D:D,MATCH($C1324,'Policy Characteristics'!$C:$C,0)))</f>
        <v>Industry Energy Efficiency Standards</v>
      </c>
      <c r="K1324" s="254" t="str">
        <f>IF(ISBLANK(INDEX('Policy Characteristics'!E:E,MATCH($C1324,'Policy Characteristics'!$C:$C,0))),"",INDEX('Policy Characteristics'!E:E,MATCH($C1324,'Policy Characteristics'!$C:$C,0)))</f>
        <v>indst efficiency standards</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0.25</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reduction in energy use</v>
      </c>
      <c r="P1324" s="254"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54" t="str">
        <f>IF(ISBLANK(INDEX('Policy Characteristics'!K:K,MATCH($C1324,'Policy Characteristics'!$C:$C,0))),"",INDEX('Policy Characteristics'!K:K,MATCH($C1324,'Policy Characteristics'!$C:$C,0)))</f>
        <v>industry-ag-main.html#eff-stds</v>
      </c>
      <c r="R1324" s="254" t="str">
        <f>IF(ISBLANK(INDEX('Policy Characteristics'!L:L,MATCH($C1324,'Policy Characteristics'!$C:$C,0))),"",INDEX('Policy Characteristics'!L:L,MATCH($C1324,'Policy Characteristics'!$C:$C,0)))</f>
        <v>industry-energy-efficiency-standards.html</v>
      </c>
    </row>
    <row r="1325" spans="1:18" s="4" customFormat="1" x14ac:dyDescent="0.3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Industry Energy Efficiency Standards</v>
      </c>
      <c r="C1325" s="254" t="str">
        <f t="shared" si="49"/>
        <v>Percentage Improvement in Eqpt Efficiency Standards above BAU</v>
      </c>
      <c r="D1325" s="6" t="s">
        <v>3055</v>
      </c>
      <c r="E1325" s="45" t="s">
        <v>2399</v>
      </c>
      <c r="F1325" t="s">
        <v>2755</v>
      </c>
      <c r="G1325" s="45" t="s">
        <v>2407</v>
      </c>
      <c r="H1325" s="43">
        <v>969</v>
      </c>
      <c r="I1325" s="324" t="s">
        <v>43</v>
      </c>
      <c r="J1325" s="255" t="str">
        <f>IF(ISBLANK(INDEX('Policy Characteristics'!D:D,MATCH($C1325,'Policy Characteristics'!$C:$C,0))),"",INDEX('Policy Characteristics'!D:D,MATCH($C1325,'Policy Characteristics'!$C:$C,0)))</f>
        <v>Industry Energy Efficiency Standards</v>
      </c>
      <c r="K1325" s="254" t="str">
        <f>IF(ISBLANK(INDEX('Policy Characteristics'!E:E,MATCH($C1325,'Policy Characteristics'!$C:$C,0))),"",INDEX('Policy Characteristics'!E:E,MATCH($C1325,'Policy Characteristics'!$C:$C,0)))</f>
        <v>indst efficiency standards</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0.25</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reduction in energy use</v>
      </c>
      <c r="P1325" s="254"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54" t="str">
        <f>IF(ISBLANK(INDEX('Policy Characteristics'!K:K,MATCH($C1325,'Policy Characteristics'!$C:$C,0))),"",INDEX('Policy Characteristics'!K:K,MATCH($C1325,'Policy Characteristics'!$C:$C,0)))</f>
        <v>industry-ag-main.html#eff-stds</v>
      </c>
      <c r="R1325" s="254" t="str">
        <f>IF(ISBLANK(INDEX('Policy Characteristics'!L:L,MATCH($C1325,'Policy Characteristics'!$C:$C,0))),"",INDEX('Policy Characteristics'!L:L,MATCH($C1325,'Policy Characteristics'!$C:$C,0)))</f>
        <v>industry-energy-efficiency-standards.html</v>
      </c>
    </row>
    <row r="1326" spans="1:18" s="4" customFormat="1" x14ac:dyDescent="0.3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Industry Energy Efficiency Standards</v>
      </c>
      <c r="C1326" s="254" t="str">
        <f t="shared" si="49"/>
        <v>Percentage Improvement in Eqpt Efficiency Standards above BAU</v>
      </c>
      <c r="D1326" s="6" t="s">
        <v>3055</v>
      </c>
      <c r="E1326" s="45" t="s">
        <v>2400</v>
      </c>
      <c r="F1326" t="s">
        <v>2755</v>
      </c>
      <c r="G1326" s="45" t="s">
        <v>2408</v>
      </c>
      <c r="H1326" s="43">
        <v>970</v>
      </c>
      <c r="I1326" s="324" t="s">
        <v>43</v>
      </c>
      <c r="J1326" s="255" t="str">
        <f>IF(ISBLANK(INDEX('Policy Characteristics'!D:D,MATCH($C1326,'Policy Characteristics'!$C:$C,0))),"",INDEX('Policy Characteristics'!D:D,MATCH($C1326,'Policy Characteristics'!$C:$C,0)))</f>
        <v>Industry Energy Efficiency Standards</v>
      </c>
      <c r="K1326" s="254" t="str">
        <f>IF(ISBLANK(INDEX('Policy Characteristics'!E:E,MATCH($C1326,'Policy Characteristics'!$C:$C,0))),"",INDEX('Policy Characteristics'!E:E,MATCH($C1326,'Policy Characteristics'!$C:$C,0)))</f>
        <v>indst efficiency standards</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0.25</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reduction in energy use</v>
      </c>
      <c r="P1326" s="254"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54" t="str">
        <f>IF(ISBLANK(INDEX('Policy Characteristics'!K:K,MATCH($C1326,'Policy Characteristics'!$C:$C,0))),"",INDEX('Policy Characteristics'!K:K,MATCH($C1326,'Policy Characteristics'!$C:$C,0)))</f>
        <v>industry-ag-main.html#eff-stds</v>
      </c>
      <c r="R1326" s="254" t="str">
        <f>IF(ISBLANK(INDEX('Policy Characteristics'!L:L,MATCH($C1326,'Policy Characteristics'!$C:$C,0))),"",INDEX('Policy Characteristics'!L:L,MATCH($C1326,'Policy Characteristics'!$C:$C,0)))</f>
        <v>industry-energy-efficiency-standards.html</v>
      </c>
    </row>
    <row r="1327" spans="1:18" s="4" customFormat="1" x14ac:dyDescent="0.3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Industry Energy Efficiency Standards</v>
      </c>
      <c r="C1327" s="254" t="str">
        <f t="shared" si="49"/>
        <v>Percentage Improvement in Eqpt Efficiency Standards above BAU</v>
      </c>
      <c r="D1327" s="6" t="s">
        <v>3055</v>
      </c>
      <c r="E1327" s="45" t="s">
        <v>2401</v>
      </c>
      <c r="F1327" t="s">
        <v>2755</v>
      </c>
      <c r="G1327" s="45" t="s">
        <v>2405</v>
      </c>
      <c r="H1327" s="43">
        <v>971</v>
      </c>
      <c r="I1327" s="324" t="s">
        <v>44</v>
      </c>
      <c r="J1327" s="255" t="str">
        <f>IF(ISBLANK(INDEX('Policy Characteristics'!D:D,MATCH($C1327,'Policy Characteristics'!$C:$C,0))),"",INDEX('Policy Characteristics'!D:D,MATCH($C1327,'Policy Characteristics'!$C:$C,0)))</f>
        <v>Industry Energy Efficiency Standards</v>
      </c>
      <c r="K1327" s="254" t="str">
        <f>IF(ISBLANK(INDEX('Policy Characteristics'!E:E,MATCH($C1327,'Policy Characteristics'!$C:$C,0))),"",INDEX('Policy Characteristics'!E:E,MATCH($C1327,'Policy Characteristics'!$C:$C,0)))</f>
        <v>indst efficiency standards</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0.25</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reduction in energy use</v>
      </c>
      <c r="P1327" s="254"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54" t="str">
        <f>IF(ISBLANK(INDEX('Policy Characteristics'!K:K,MATCH($C1327,'Policy Characteristics'!$C:$C,0))),"",INDEX('Policy Characteristics'!K:K,MATCH($C1327,'Policy Characteristics'!$C:$C,0)))</f>
        <v>industry-ag-main.html#eff-stds</v>
      </c>
      <c r="R1327" s="254" t="str">
        <f>IF(ISBLANK(INDEX('Policy Characteristics'!L:L,MATCH($C1327,'Policy Characteristics'!$C:$C,0))),"",INDEX('Policy Characteristics'!L:L,MATCH($C1327,'Policy Characteristics'!$C:$C,0)))</f>
        <v>industry-energy-efficiency-standards.html</v>
      </c>
    </row>
    <row r="1328" spans="1:18" s="4" customFormat="1" x14ac:dyDescent="0.3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Industry Energy Efficiency Standards</v>
      </c>
      <c r="C1328" s="254" t="str">
        <f t="shared" si="49"/>
        <v>Percentage Improvement in Eqpt Efficiency Standards above BAU</v>
      </c>
      <c r="D1328" s="6" t="s">
        <v>3055</v>
      </c>
      <c r="E1328" s="45" t="s">
        <v>2402</v>
      </c>
      <c r="F1328" t="s">
        <v>2755</v>
      </c>
      <c r="G1328" s="45" t="s">
        <v>2406</v>
      </c>
      <c r="H1328" s="43">
        <v>972</v>
      </c>
      <c r="I1328" s="324" t="s">
        <v>43</v>
      </c>
      <c r="J1328" s="255" t="str">
        <f>IF(ISBLANK(INDEX('Policy Characteristics'!D:D,MATCH($C1328,'Policy Characteristics'!$C:$C,0))),"",INDEX('Policy Characteristics'!D:D,MATCH($C1328,'Policy Characteristics'!$C:$C,0)))</f>
        <v>Industry Energy Efficiency Standards</v>
      </c>
      <c r="K1328" s="254" t="str">
        <f>IF(ISBLANK(INDEX('Policy Characteristics'!E:E,MATCH($C1328,'Policy Characteristics'!$C:$C,0))),"",INDEX('Policy Characteristics'!E:E,MATCH($C1328,'Policy Characteristics'!$C:$C,0)))</f>
        <v>indst efficiency standards</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0.25</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reduction in energy use</v>
      </c>
      <c r="P1328" s="254"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54" t="str">
        <f>IF(ISBLANK(INDEX('Policy Characteristics'!K:K,MATCH($C1328,'Policy Characteristics'!$C:$C,0))),"",INDEX('Policy Characteristics'!K:K,MATCH($C1328,'Policy Characteristics'!$C:$C,0)))</f>
        <v>industry-ag-main.html#eff-stds</v>
      </c>
      <c r="R1328" s="254" t="str">
        <f>IF(ISBLANK(INDEX('Policy Characteristics'!L:L,MATCH($C1328,'Policy Characteristics'!$C:$C,0))),"",INDEX('Policy Characteristics'!L:L,MATCH($C1328,'Policy Characteristics'!$C:$C,0)))</f>
        <v>industry-energy-efficiency-standards.html</v>
      </c>
    </row>
    <row r="1329" spans="1:18" s="4" customFormat="1" x14ac:dyDescent="0.3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Industry Energy Efficiency Standards</v>
      </c>
      <c r="C1329" s="254" t="str">
        <f t="shared" si="49"/>
        <v>Percentage Improvement in Eqpt Efficiency Standards above BAU</v>
      </c>
      <c r="D1329" s="6" t="s">
        <v>3055</v>
      </c>
      <c r="E1329" s="45" t="s">
        <v>2403</v>
      </c>
      <c r="F1329" t="s">
        <v>2755</v>
      </c>
      <c r="G1329" s="45" t="s">
        <v>2409</v>
      </c>
      <c r="H1329" s="43">
        <v>973</v>
      </c>
      <c r="I1329" s="324" t="s">
        <v>44</v>
      </c>
      <c r="J1329" s="255" t="str">
        <f>IF(ISBLANK(INDEX('Policy Characteristics'!D:D,MATCH($C1329,'Policy Characteristics'!$C:$C,0))),"",INDEX('Policy Characteristics'!D:D,MATCH($C1329,'Policy Characteristics'!$C:$C,0)))</f>
        <v>Industry Energy Efficiency Standards</v>
      </c>
      <c r="K1329" s="254" t="str">
        <f>IF(ISBLANK(INDEX('Policy Characteristics'!E:E,MATCH($C1329,'Policy Characteristics'!$C:$C,0))),"",INDEX('Policy Characteristics'!E:E,MATCH($C1329,'Policy Characteristics'!$C:$C,0)))</f>
        <v>indst efficiency standards</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0.25</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reduction in energy use</v>
      </c>
      <c r="P1329" s="254"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54" t="str">
        <f>IF(ISBLANK(INDEX('Policy Characteristics'!K:K,MATCH($C1329,'Policy Characteristics'!$C:$C,0))),"",INDEX('Policy Characteristics'!K:K,MATCH($C1329,'Policy Characteristics'!$C:$C,0)))</f>
        <v>industry-ag-main.html#eff-stds</v>
      </c>
      <c r="R1329" s="254" t="str">
        <f>IF(ISBLANK(INDEX('Policy Characteristics'!L:L,MATCH($C1329,'Policy Characteristics'!$C:$C,0))),"",INDEX('Policy Characteristics'!L:L,MATCH($C1329,'Policy Characteristics'!$C:$C,0)))</f>
        <v>industry-energy-efficiency-standards.html</v>
      </c>
    </row>
    <row r="1330" spans="1:18" s="4" customFormat="1" x14ac:dyDescent="0.3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Industry Energy Efficiency Standards</v>
      </c>
      <c r="C1330" s="254" t="str">
        <f t="shared" si="49"/>
        <v>Percentage Improvement in Eqpt Efficiency Standards above BAU</v>
      </c>
      <c r="D1330" s="6" t="s">
        <v>3055</v>
      </c>
      <c r="E1330" s="45" t="s">
        <v>2702</v>
      </c>
      <c r="F1330" t="s">
        <v>2755</v>
      </c>
      <c r="G1330" s="45" t="s">
        <v>2705</v>
      </c>
      <c r="H1330" s="43">
        <v>974</v>
      </c>
      <c r="I1330" s="324" t="s">
        <v>44</v>
      </c>
      <c r="J1330" s="255" t="str">
        <f>IF(ISBLANK(INDEX('Policy Characteristics'!D:D,MATCH($C1330,'Policy Characteristics'!$C:$C,0))),"",INDEX('Policy Characteristics'!D:D,MATCH($C1330,'Policy Characteristics'!$C:$C,0)))</f>
        <v>Industry Energy Efficiency Standards</v>
      </c>
      <c r="K1330" s="254" t="str">
        <f>IF(ISBLANK(INDEX('Policy Characteristics'!E:E,MATCH($C1330,'Policy Characteristics'!$C:$C,0))),"",INDEX('Policy Characteristics'!E:E,MATCH($C1330,'Policy Characteristics'!$C:$C,0)))</f>
        <v>indst efficiency standards</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0.25</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reduction in energy use</v>
      </c>
      <c r="P1330" s="254"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54" t="str">
        <f>IF(ISBLANK(INDEX('Policy Characteristics'!K:K,MATCH($C1330,'Policy Characteristics'!$C:$C,0))),"",INDEX('Policy Characteristics'!K:K,MATCH($C1330,'Policy Characteristics'!$C:$C,0)))</f>
        <v>industry-ag-main.html#eff-stds</v>
      </c>
      <c r="R1330" s="254" t="str">
        <f>IF(ISBLANK(INDEX('Policy Characteristics'!L:L,MATCH($C1330,'Policy Characteristics'!$C:$C,0))),"",INDEX('Policy Characteristics'!L:L,MATCH($C1330,'Policy Characteristics'!$C:$C,0)))</f>
        <v>industry-energy-efficiency-standards.html</v>
      </c>
    </row>
    <row r="1331" spans="1:18" s="4" customFormat="1" x14ac:dyDescent="0.3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Industry Energy Efficiency Standards</v>
      </c>
      <c r="C1331" s="254" t="str">
        <f t="shared" si="49"/>
        <v>Percentage Improvement in Eqpt Efficiency Standards above BAU</v>
      </c>
      <c r="D1331" s="6" t="s">
        <v>3055</v>
      </c>
      <c r="E1331" s="45" t="s">
        <v>2703</v>
      </c>
      <c r="F1331" t="s">
        <v>2755</v>
      </c>
      <c r="G1331" s="45" t="s">
        <v>2707</v>
      </c>
      <c r="H1331" s="43">
        <v>975</v>
      </c>
      <c r="I1331" s="324" t="s">
        <v>43</v>
      </c>
      <c r="J1331" s="255" t="str">
        <f>IF(ISBLANK(INDEX('Policy Characteristics'!D:D,MATCH($C1331,'Policy Characteristics'!$C:$C,0))),"",INDEX('Policy Characteristics'!D:D,MATCH($C1331,'Policy Characteristics'!$C:$C,0)))</f>
        <v>Industry Energy Efficiency Standards</v>
      </c>
      <c r="K1331" s="254" t="str">
        <f>IF(ISBLANK(INDEX('Policy Characteristics'!E:E,MATCH($C1331,'Policy Characteristics'!$C:$C,0))),"",INDEX('Policy Characteristics'!E:E,MATCH($C1331,'Policy Characteristics'!$C:$C,0)))</f>
        <v>indst efficiency standards</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0.25</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reduction in energy use</v>
      </c>
      <c r="P1331" s="254"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54" t="str">
        <f>IF(ISBLANK(INDEX('Policy Characteristics'!K:K,MATCH($C1331,'Policy Characteristics'!$C:$C,0))),"",INDEX('Policy Characteristics'!K:K,MATCH($C1331,'Policy Characteristics'!$C:$C,0)))</f>
        <v>industry-ag-main.html#eff-stds</v>
      </c>
      <c r="R1331" s="254" t="str">
        <f>IF(ISBLANK(INDEX('Policy Characteristics'!L:L,MATCH($C1331,'Policy Characteristics'!$C:$C,0))),"",INDEX('Policy Characteristics'!L:L,MATCH($C1331,'Policy Characteristics'!$C:$C,0)))</f>
        <v>industry-energy-efficiency-standards.html</v>
      </c>
    </row>
    <row r="1332" spans="1:18" s="4" customFormat="1" x14ac:dyDescent="0.3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Industry Energy Efficiency Standards</v>
      </c>
      <c r="C1332" s="254" t="str">
        <f t="shared" si="49"/>
        <v>Percentage Improvement in Eqpt Efficiency Standards above BAU</v>
      </c>
      <c r="D1332" s="6" t="s">
        <v>3055</v>
      </c>
      <c r="E1332" s="45" t="s">
        <v>2704</v>
      </c>
      <c r="F1332" t="s">
        <v>2755</v>
      </c>
      <c r="G1332" s="45" t="s">
        <v>2708</v>
      </c>
      <c r="H1332" s="43">
        <v>976</v>
      </c>
      <c r="I1332" s="324" t="s">
        <v>44</v>
      </c>
      <c r="J1332" s="255" t="str">
        <f>IF(ISBLANK(INDEX('Policy Characteristics'!D:D,MATCH($C1332,'Policy Characteristics'!$C:$C,0))),"",INDEX('Policy Characteristics'!D:D,MATCH($C1332,'Policy Characteristics'!$C:$C,0)))</f>
        <v>Industry Energy Efficiency Standards</v>
      </c>
      <c r="K1332" s="254" t="str">
        <f>IF(ISBLANK(INDEX('Policy Characteristics'!E:E,MATCH($C1332,'Policy Characteristics'!$C:$C,0))),"",INDEX('Policy Characteristics'!E:E,MATCH($C1332,'Policy Characteristics'!$C:$C,0)))</f>
        <v>indst efficiency standards</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0.25</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reduction in energy use</v>
      </c>
      <c r="P1332" s="254"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54" t="str">
        <f>IF(ISBLANK(INDEX('Policy Characteristics'!K:K,MATCH($C1332,'Policy Characteristics'!$C:$C,0))),"",INDEX('Policy Characteristics'!K:K,MATCH($C1332,'Policy Characteristics'!$C:$C,0)))</f>
        <v>industry-ag-main.html#eff-stds</v>
      </c>
      <c r="R1332" s="254" t="str">
        <f>IF(ISBLANK(INDEX('Policy Characteristics'!L:L,MATCH($C1332,'Policy Characteristics'!$C:$C,0))),"",INDEX('Policy Characteristics'!L:L,MATCH($C1332,'Policy Characteristics'!$C:$C,0)))</f>
        <v>industry-energy-efficiency-standards.html</v>
      </c>
    </row>
    <row r="1333" spans="1:18" s="4" customFormat="1" x14ac:dyDescent="0.3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Industry Energy Efficiency Standards</v>
      </c>
      <c r="C1333" s="254" t="str">
        <f t="shared" si="49"/>
        <v>Percentage Improvement in Eqpt Efficiency Standards above BAU</v>
      </c>
      <c r="D1333" s="6" t="s">
        <v>3055</v>
      </c>
      <c r="E1333" s="45" t="s">
        <v>2701</v>
      </c>
      <c r="F1333" t="s">
        <v>2755</v>
      </c>
      <c r="G1333" s="45" t="s">
        <v>2706</v>
      </c>
      <c r="H1333" s="43">
        <v>977</v>
      </c>
      <c r="I1333" s="324" t="s">
        <v>44</v>
      </c>
      <c r="J1333" s="255" t="str">
        <f>IF(ISBLANK(INDEX('Policy Characteristics'!D:D,MATCH($C1333,'Policy Characteristics'!$C:$C,0))),"",INDEX('Policy Characteristics'!D:D,MATCH($C1333,'Policy Characteristics'!$C:$C,0)))</f>
        <v>Industry Energy Efficiency Standards</v>
      </c>
      <c r="K1333" s="254" t="str">
        <f>IF(ISBLANK(INDEX('Policy Characteristics'!E:E,MATCH($C1333,'Policy Characteristics'!$C:$C,0))),"",INDEX('Policy Characteristics'!E:E,MATCH($C1333,'Policy Characteristics'!$C:$C,0)))</f>
        <v>indst efficiency standards</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0.25</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reduction in energy use</v>
      </c>
      <c r="P1333" s="254"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54" t="str">
        <f>IF(ISBLANK(INDEX('Policy Characteristics'!K:K,MATCH($C1333,'Policy Characteristics'!$C:$C,0))),"",INDEX('Policy Characteristics'!K:K,MATCH($C1333,'Policy Characteristics'!$C:$C,0)))</f>
        <v>industry-ag-main.html#eff-stds</v>
      </c>
      <c r="R1333" s="254" t="str">
        <f>IF(ISBLANK(INDEX('Policy Characteristics'!L:L,MATCH($C1333,'Policy Characteristics'!$C:$C,0))),"",INDEX('Policy Characteristics'!L:L,MATCH($C1333,'Policy Characteristics'!$C:$C,0)))</f>
        <v>industry-energy-efficiency-standards.html</v>
      </c>
    </row>
    <row r="1334" spans="1:18" s="4" customFormat="1" x14ac:dyDescent="0.3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Industry Energy Efficiency Standards</v>
      </c>
      <c r="C1334" s="254" t="str">
        <f t="shared" si="49"/>
        <v>Percentage Improvement in Eqpt Efficiency Standards above BAU</v>
      </c>
      <c r="D1334" s="6" t="s">
        <v>3056</v>
      </c>
      <c r="E1334" s="45" t="s">
        <v>2398</v>
      </c>
      <c r="F1334" t="s">
        <v>3020</v>
      </c>
      <c r="G1334" s="45" t="s">
        <v>2404</v>
      </c>
      <c r="H1334" s="43">
        <v>978</v>
      </c>
      <c r="I1334" s="324" t="s">
        <v>43</v>
      </c>
      <c r="J1334" s="255" t="str">
        <f>IF(ISBLANK(INDEX('Policy Characteristics'!D:D,MATCH($C1334,'Policy Characteristics'!$C:$C,0))),"",INDEX('Policy Characteristics'!D:D,MATCH($C1334,'Policy Characteristics'!$C:$C,0)))</f>
        <v>Industry Energy Efficiency Standards</v>
      </c>
      <c r="K1334" s="254" t="str">
        <f>IF(ISBLANK(INDEX('Policy Characteristics'!E:E,MATCH($C1334,'Policy Characteristics'!$C:$C,0))),"",INDEX('Policy Characteristics'!E:E,MATCH($C1334,'Policy Characteristics'!$C:$C,0)))</f>
        <v>indst efficiency standards</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0.25</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reduction in energy use</v>
      </c>
      <c r="P1334" s="254"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54" t="str">
        <f>IF(ISBLANK(INDEX('Policy Characteristics'!K:K,MATCH($C1334,'Policy Characteristics'!$C:$C,0))),"",INDEX('Policy Characteristics'!K:K,MATCH($C1334,'Policy Characteristics'!$C:$C,0)))</f>
        <v>industry-ag-main.html#eff-stds</v>
      </c>
      <c r="R1334" s="254" t="str">
        <f>IF(ISBLANK(INDEX('Policy Characteristics'!L:L,MATCH($C1334,'Policy Characteristics'!$C:$C,0))),"",INDEX('Policy Characteristics'!L:L,MATCH($C1334,'Policy Characteristics'!$C:$C,0)))</f>
        <v>industry-energy-efficiency-standards.html</v>
      </c>
    </row>
    <row r="1335" spans="1:18" s="4" customFormat="1" x14ac:dyDescent="0.3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Industry Energy Efficiency Standards</v>
      </c>
      <c r="C1335" s="254" t="str">
        <f t="shared" si="49"/>
        <v>Percentage Improvement in Eqpt Efficiency Standards above BAU</v>
      </c>
      <c r="D1335" s="6" t="s">
        <v>3056</v>
      </c>
      <c r="E1335" s="45" t="s">
        <v>2399</v>
      </c>
      <c r="F1335" t="s">
        <v>3020</v>
      </c>
      <c r="G1335" s="45" t="s">
        <v>2407</v>
      </c>
      <c r="H1335" s="43">
        <v>979</v>
      </c>
      <c r="I1335" s="324" t="s">
        <v>44</v>
      </c>
      <c r="J1335" s="255" t="str">
        <f>IF(ISBLANK(INDEX('Policy Characteristics'!D:D,MATCH($C1335,'Policy Characteristics'!$C:$C,0))),"",INDEX('Policy Characteristics'!D:D,MATCH($C1335,'Policy Characteristics'!$C:$C,0)))</f>
        <v>Industry Energy Efficiency Standards</v>
      </c>
      <c r="K1335" s="254" t="str">
        <f>IF(ISBLANK(INDEX('Policy Characteristics'!E:E,MATCH($C1335,'Policy Characteristics'!$C:$C,0))),"",INDEX('Policy Characteristics'!E:E,MATCH($C1335,'Policy Characteristics'!$C:$C,0)))</f>
        <v>indst efficiency standards</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0.25</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reduction in energy use</v>
      </c>
      <c r="P1335" s="254"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54" t="str">
        <f>IF(ISBLANK(INDEX('Policy Characteristics'!K:K,MATCH($C1335,'Policy Characteristics'!$C:$C,0))),"",INDEX('Policy Characteristics'!K:K,MATCH($C1335,'Policy Characteristics'!$C:$C,0)))</f>
        <v>industry-ag-main.html#eff-stds</v>
      </c>
      <c r="R1335" s="254" t="str">
        <f>IF(ISBLANK(INDEX('Policy Characteristics'!L:L,MATCH($C1335,'Policy Characteristics'!$C:$C,0))),"",INDEX('Policy Characteristics'!L:L,MATCH($C1335,'Policy Characteristics'!$C:$C,0)))</f>
        <v>industry-energy-efficiency-standards.html</v>
      </c>
    </row>
    <row r="1336" spans="1:18" s="4" customFormat="1" x14ac:dyDescent="0.3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Industry Energy Efficiency Standards</v>
      </c>
      <c r="C1336" s="254" t="str">
        <f t="shared" si="49"/>
        <v>Percentage Improvement in Eqpt Efficiency Standards above BAU</v>
      </c>
      <c r="D1336" s="6" t="s">
        <v>3056</v>
      </c>
      <c r="E1336" s="45" t="s">
        <v>2400</v>
      </c>
      <c r="F1336" t="s">
        <v>3020</v>
      </c>
      <c r="G1336" s="45" t="s">
        <v>2408</v>
      </c>
      <c r="H1336" s="43">
        <v>980</v>
      </c>
      <c r="I1336" s="324" t="s">
        <v>43</v>
      </c>
      <c r="J1336" s="255" t="str">
        <f>IF(ISBLANK(INDEX('Policy Characteristics'!D:D,MATCH($C1336,'Policy Characteristics'!$C:$C,0))),"",INDEX('Policy Characteristics'!D:D,MATCH($C1336,'Policy Characteristics'!$C:$C,0)))</f>
        <v>Industry Energy Efficiency Standards</v>
      </c>
      <c r="K1336" s="254" t="str">
        <f>IF(ISBLANK(INDEX('Policy Characteristics'!E:E,MATCH($C1336,'Policy Characteristics'!$C:$C,0))),"",INDEX('Policy Characteristics'!E:E,MATCH($C1336,'Policy Characteristics'!$C:$C,0)))</f>
        <v>indst efficiency standards</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0.25</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reduction in energy use</v>
      </c>
      <c r="P1336" s="254"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54" t="str">
        <f>IF(ISBLANK(INDEX('Policy Characteristics'!K:K,MATCH($C1336,'Policy Characteristics'!$C:$C,0))),"",INDEX('Policy Characteristics'!K:K,MATCH($C1336,'Policy Characteristics'!$C:$C,0)))</f>
        <v>industry-ag-main.html#eff-stds</v>
      </c>
      <c r="R1336" s="254" t="str">
        <f>IF(ISBLANK(INDEX('Policy Characteristics'!L:L,MATCH($C1336,'Policy Characteristics'!$C:$C,0))),"",INDEX('Policy Characteristics'!L:L,MATCH($C1336,'Policy Characteristics'!$C:$C,0)))</f>
        <v>industry-energy-efficiency-standards.html</v>
      </c>
    </row>
    <row r="1337" spans="1:18" s="4" customFormat="1" x14ac:dyDescent="0.3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Industry Energy Efficiency Standards</v>
      </c>
      <c r="C1337" s="254" t="str">
        <f t="shared" si="49"/>
        <v>Percentage Improvement in Eqpt Efficiency Standards above BAU</v>
      </c>
      <c r="D1337" s="6" t="s">
        <v>3056</v>
      </c>
      <c r="E1337" s="45" t="s">
        <v>2401</v>
      </c>
      <c r="F1337" t="s">
        <v>3020</v>
      </c>
      <c r="G1337" s="45" t="s">
        <v>2405</v>
      </c>
      <c r="H1337" s="43">
        <v>981</v>
      </c>
      <c r="I1337" s="324" t="s">
        <v>44</v>
      </c>
      <c r="J1337" s="255" t="str">
        <f>IF(ISBLANK(INDEX('Policy Characteristics'!D:D,MATCH($C1337,'Policy Characteristics'!$C:$C,0))),"",INDEX('Policy Characteristics'!D:D,MATCH($C1337,'Policy Characteristics'!$C:$C,0)))</f>
        <v>Industry Energy Efficiency Standards</v>
      </c>
      <c r="K1337" s="254" t="str">
        <f>IF(ISBLANK(INDEX('Policy Characteristics'!E:E,MATCH($C1337,'Policy Characteristics'!$C:$C,0))),"",INDEX('Policy Characteristics'!E:E,MATCH($C1337,'Policy Characteristics'!$C:$C,0)))</f>
        <v>indst efficiency standards</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0.25</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reduction in energy use</v>
      </c>
      <c r="P1337" s="254"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54" t="str">
        <f>IF(ISBLANK(INDEX('Policy Characteristics'!K:K,MATCH($C1337,'Policy Characteristics'!$C:$C,0))),"",INDEX('Policy Characteristics'!K:K,MATCH($C1337,'Policy Characteristics'!$C:$C,0)))</f>
        <v>industry-ag-main.html#eff-stds</v>
      </c>
      <c r="R1337" s="254" t="str">
        <f>IF(ISBLANK(INDEX('Policy Characteristics'!L:L,MATCH($C1337,'Policy Characteristics'!$C:$C,0))),"",INDEX('Policy Characteristics'!L:L,MATCH($C1337,'Policy Characteristics'!$C:$C,0)))</f>
        <v>industry-energy-efficiency-standards.html</v>
      </c>
    </row>
    <row r="1338" spans="1:18" s="4" customFormat="1" x14ac:dyDescent="0.3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Industry Energy Efficiency Standards</v>
      </c>
      <c r="C1338" s="254" t="str">
        <f t="shared" si="49"/>
        <v>Percentage Improvement in Eqpt Efficiency Standards above BAU</v>
      </c>
      <c r="D1338" s="6" t="s">
        <v>3056</v>
      </c>
      <c r="E1338" s="45" t="s">
        <v>2402</v>
      </c>
      <c r="F1338" t="s">
        <v>3020</v>
      </c>
      <c r="G1338" s="45" t="s">
        <v>2406</v>
      </c>
      <c r="H1338" s="43">
        <v>982</v>
      </c>
      <c r="I1338" s="324" t="s">
        <v>43</v>
      </c>
      <c r="J1338" s="255" t="str">
        <f>IF(ISBLANK(INDEX('Policy Characteristics'!D:D,MATCH($C1338,'Policy Characteristics'!$C:$C,0))),"",INDEX('Policy Characteristics'!D:D,MATCH($C1338,'Policy Characteristics'!$C:$C,0)))</f>
        <v>Industry Energy Efficiency Standards</v>
      </c>
      <c r="K1338" s="254" t="str">
        <f>IF(ISBLANK(INDEX('Policy Characteristics'!E:E,MATCH($C1338,'Policy Characteristics'!$C:$C,0))),"",INDEX('Policy Characteristics'!E:E,MATCH($C1338,'Policy Characteristics'!$C:$C,0)))</f>
        <v>indst efficiency standards</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0.25</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reduction in energy use</v>
      </c>
      <c r="P1338" s="254"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54" t="str">
        <f>IF(ISBLANK(INDEX('Policy Characteristics'!K:K,MATCH($C1338,'Policy Characteristics'!$C:$C,0))),"",INDEX('Policy Characteristics'!K:K,MATCH($C1338,'Policy Characteristics'!$C:$C,0)))</f>
        <v>industry-ag-main.html#eff-stds</v>
      </c>
      <c r="R1338" s="254" t="str">
        <f>IF(ISBLANK(INDEX('Policy Characteristics'!L:L,MATCH($C1338,'Policy Characteristics'!$C:$C,0))),"",INDEX('Policy Characteristics'!L:L,MATCH($C1338,'Policy Characteristics'!$C:$C,0)))</f>
        <v>industry-energy-efficiency-standards.html</v>
      </c>
    </row>
    <row r="1339" spans="1:18" s="4" customFormat="1" x14ac:dyDescent="0.3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Industry Energy Efficiency Standards</v>
      </c>
      <c r="C1339" s="254" t="str">
        <f t="shared" si="49"/>
        <v>Percentage Improvement in Eqpt Efficiency Standards above BAU</v>
      </c>
      <c r="D1339" s="6" t="s">
        <v>3056</v>
      </c>
      <c r="E1339" s="45" t="s">
        <v>2403</v>
      </c>
      <c r="F1339" t="s">
        <v>3020</v>
      </c>
      <c r="G1339" s="45" t="s">
        <v>2409</v>
      </c>
      <c r="H1339" s="43">
        <v>983</v>
      </c>
      <c r="I1339" s="324" t="s">
        <v>44</v>
      </c>
      <c r="J1339" s="255" t="str">
        <f>IF(ISBLANK(INDEX('Policy Characteristics'!D:D,MATCH($C1339,'Policy Characteristics'!$C:$C,0))),"",INDEX('Policy Characteristics'!D:D,MATCH($C1339,'Policy Characteristics'!$C:$C,0)))</f>
        <v>Industry Energy Efficiency Standards</v>
      </c>
      <c r="K1339" s="254" t="str">
        <f>IF(ISBLANK(INDEX('Policy Characteristics'!E:E,MATCH($C1339,'Policy Characteristics'!$C:$C,0))),"",INDEX('Policy Characteristics'!E:E,MATCH($C1339,'Policy Characteristics'!$C:$C,0)))</f>
        <v>indst efficiency standards</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0.25</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reduction in energy use</v>
      </c>
      <c r="P1339" s="254"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54" t="str">
        <f>IF(ISBLANK(INDEX('Policy Characteristics'!K:K,MATCH($C1339,'Policy Characteristics'!$C:$C,0))),"",INDEX('Policy Characteristics'!K:K,MATCH($C1339,'Policy Characteristics'!$C:$C,0)))</f>
        <v>industry-ag-main.html#eff-stds</v>
      </c>
      <c r="R1339" s="254" t="str">
        <f>IF(ISBLANK(INDEX('Policy Characteristics'!L:L,MATCH($C1339,'Policy Characteristics'!$C:$C,0))),"",INDEX('Policy Characteristics'!L:L,MATCH($C1339,'Policy Characteristics'!$C:$C,0)))</f>
        <v>industry-energy-efficiency-standards.html</v>
      </c>
    </row>
    <row r="1340" spans="1:18" s="4" customFormat="1" x14ac:dyDescent="0.3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Industry Energy Efficiency Standards</v>
      </c>
      <c r="C1340" s="254" t="str">
        <f t="shared" si="49"/>
        <v>Percentage Improvement in Eqpt Efficiency Standards above BAU</v>
      </c>
      <c r="D1340" s="6" t="s">
        <v>3056</v>
      </c>
      <c r="E1340" s="45" t="s">
        <v>2702</v>
      </c>
      <c r="F1340" t="s">
        <v>3020</v>
      </c>
      <c r="G1340" s="45" t="s">
        <v>2705</v>
      </c>
      <c r="H1340" s="43">
        <v>984</v>
      </c>
      <c r="I1340" s="324" t="s">
        <v>44</v>
      </c>
      <c r="J1340" s="255" t="str">
        <f>IF(ISBLANK(INDEX('Policy Characteristics'!D:D,MATCH($C1340,'Policy Characteristics'!$C:$C,0))),"",INDEX('Policy Characteristics'!D:D,MATCH($C1340,'Policy Characteristics'!$C:$C,0)))</f>
        <v>Industry Energy Efficiency Standards</v>
      </c>
      <c r="K1340" s="254" t="str">
        <f>IF(ISBLANK(INDEX('Policy Characteristics'!E:E,MATCH($C1340,'Policy Characteristics'!$C:$C,0))),"",INDEX('Policy Characteristics'!E:E,MATCH($C1340,'Policy Characteristics'!$C:$C,0)))</f>
        <v>indst efficiency standards</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0.25</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reduction in energy use</v>
      </c>
      <c r="P1340" s="254"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54" t="str">
        <f>IF(ISBLANK(INDEX('Policy Characteristics'!K:K,MATCH($C1340,'Policy Characteristics'!$C:$C,0))),"",INDEX('Policy Characteristics'!K:K,MATCH($C1340,'Policy Characteristics'!$C:$C,0)))</f>
        <v>industry-ag-main.html#eff-stds</v>
      </c>
      <c r="R1340" s="254" t="str">
        <f>IF(ISBLANK(INDEX('Policy Characteristics'!L:L,MATCH($C1340,'Policy Characteristics'!$C:$C,0))),"",INDEX('Policy Characteristics'!L:L,MATCH($C1340,'Policy Characteristics'!$C:$C,0)))</f>
        <v>industry-energy-efficiency-standards.html</v>
      </c>
    </row>
    <row r="1341" spans="1:18" s="4" customFormat="1" x14ac:dyDescent="0.3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Industry Energy Efficiency Standards</v>
      </c>
      <c r="C1341" s="254" t="str">
        <f t="shared" si="49"/>
        <v>Percentage Improvement in Eqpt Efficiency Standards above BAU</v>
      </c>
      <c r="D1341" s="6" t="s">
        <v>3056</v>
      </c>
      <c r="E1341" s="45" t="s">
        <v>2703</v>
      </c>
      <c r="F1341" t="s">
        <v>3020</v>
      </c>
      <c r="G1341" s="45" t="s">
        <v>2707</v>
      </c>
      <c r="H1341" s="43">
        <v>985</v>
      </c>
      <c r="I1341" s="324" t="s">
        <v>43</v>
      </c>
      <c r="J1341" s="255" t="str">
        <f>IF(ISBLANK(INDEX('Policy Characteristics'!D:D,MATCH($C1341,'Policy Characteristics'!$C:$C,0))),"",INDEX('Policy Characteristics'!D:D,MATCH($C1341,'Policy Characteristics'!$C:$C,0)))</f>
        <v>Industry Energy Efficiency Standards</v>
      </c>
      <c r="K1341" s="254" t="str">
        <f>IF(ISBLANK(INDEX('Policy Characteristics'!E:E,MATCH($C1341,'Policy Characteristics'!$C:$C,0))),"",INDEX('Policy Characteristics'!E:E,MATCH($C1341,'Policy Characteristics'!$C:$C,0)))</f>
        <v>indst efficiency standards</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0.25</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reduction in energy use</v>
      </c>
      <c r="P1341" s="254"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54" t="str">
        <f>IF(ISBLANK(INDEX('Policy Characteristics'!K:K,MATCH($C1341,'Policy Characteristics'!$C:$C,0))),"",INDEX('Policy Characteristics'!K:K,MATCH($C1341,'Policy Characteristics'!$C:$C,0)))</f>
        <v>industry-ag-main.html#eff-stds</v>
      </c>
      <c r="R1341" s="254" t="str">
        <f>IF(ISBLANK(INDEX('Policy Characteristics'!L:L,MATCH($C1341,'Policy Characteristics'!$C:$C,0))),"",INDEX('Policy Characteristics'!L:L,MATCH($C1341,'Policy Characteristics'!$C:$C,0)))</f>
        <v>industry-energy-efficiency-standards.html</v>
      </c>
    </row>
    <row r="1342" spans="1:18" s="4" customFormat="1" x14ac:dyDescent="0.3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Industry Energy Efficiency Standards</v>
      </c>
      <c r="C1342" s="254" t="str">
        <f t="shared" si="49"/>
        <v>Percentage Improvement in Eqpt Efficiency Standards above BAU</v>
      </c>
      <c r="D1342" s="6" t="s">
        <v>3056</v>
      </c>
      <c r="E1342" s="45" t="s">
        <v>2704</v>
      </c>
      <c r="F1342" t="s">
        <v>3020</v>
      </c>
      <c r="G1342" s="45" t="s">
        <v>2708</v>
      </c>
      <c r="H1342" s="43">
        <v>986</v>
      </c>
      <c r="I1342" s="324" t="s">
        <v>44</v>
      </c>
      <c r="J1342" s="255" t="str">
        <f>IF(ISBLANK(INDEX('Policy Characteristics'!D:D,MATCH($C1342,'Policy Characteristics'!$C:$C,0))),"",INDEX('Policy Characteristics'!D:D,MATCH($C1342,'Policy Characteristics'!$C:$C,0)))</f>
        <v>Industry Energy Efficiency Standards</v>
      </c>
      <c r="K1342" s="254" t="str">
        <f>IF(ISBLANK(INDEX('Policy Characteristics'!E:E,MATCH($C1342,'Policy Characteristics'!$C:$C,0))),"",INDEX('Policy Characteristics'!E:E,MATCH($C1342,'Policy Characteristics'!$C:$C,0)))</f>
        <v>indst efficiency standards</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0.25</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reduction in energy use</v>
      </c>
      <c r="P1342" s="254"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54" t="str">
        <f>IF(ISBLANK(INDEX('Policy Characteristics'!K:K,MATCH($C1342,'Policy Characteristics'!$C:$C,0))),"",INDEX('Policy Characteristics'!K:K,MATCH($C1342,'Policy Characteristics'!$C:$C,0)))</f>
        <v>industry-ag-main.html#eff-stds</v>
      </c>
      <c r="R1342" s="254" t="str">
        <f>IF(ISBLANK(INDEX('Policy Characteristics'!L:L,MATCH($C1342,'Policy Characteristics'!$C:$C,0))),"",INDEX('Policy Characteristics'!L:L,MATCH($C1342,'Policy Characteristics'!$C:$C,0)))</f>
        <v>industry-energy-efficiency-standards.html</v>
      </c>
    </row>
    <row r="1343" spans="1:18" s="4" customFormat="1" x14ac:dyDescent="0.3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Industry Energy Efficiency Standards</v>
      </c>
      <c r="C1343" s="254" t="str">
        <f t="shared" si="49"/>
        <v>Percentage Improvement in Eqpt Efficiency Standards above BAU</v>
      </c>
      <c r="D1343" s="6" t="s">
        <v>3056</v>
      </c>
      <c r="E1343" s="45" t="s">
        <v>2701</v>
      </c>
      <c r="F1343" t="s">
        <v>3020</v>
      </c>
      <c r="G1343" s="45" t="s">
        <v>2706</v>
      </c>
      <c r="H1343" s="43">
        <v>987</v>
      </c>
      <c r="I1343" s="324" t="s">
        <v>44</v>
      </c>
      <c r="J1343" s="255" t="str">
        <f>IF(ISBLANK(INDEX('Policy Characteristics'!D:D,MATCH($C1343,'Policy Characteristics'!$C:$C,0))),"",INDEX('Policy Characteristics'!D:D,MATCH($C1343,'Policy Characteristics'!$C:$C,0)))</f>
        <v>Industry Energy Efficiency Standards</v>
      </c>
      <c r="K1343" s="254" t="str">
        <f>IF(ISBLANK(INDEX('Policy Characteristics'!E:E,MATCH($C1343,'Policy Characteristics'!$C:$C,0))),"",INDEX('Policy Characteristics'!E:E,MATCH($C1343,'Policy Characteristics'!$C:$C,0)))</f>
        <v>indst efficiency standards</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0.25</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reduction in energy use</v>
      </c>
      <c r="P1343" s="254"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54" t="str">
        <f>IF(ISBLANK(INDEX('Policy Characteristics'!K:K,MATCH($C1343,'Policy Characteristics'!$C:$C,0))),"",INDEX('Policy Characteristics'!K:K,MATCH($C1343,'Policy Characteristics'!$C:$C,0)))</f>
        <v>industry-ag-main.html#eff-stds</v>
      </c>
      <c r="R1343" s="254" t="str">
        <f>IF(ISBLANK(INDEX('Policy Characteristics'!L:L,MATCH($C1343,'Policy Characteristics'!$C:$C,0))),"",INDEX('Policy Characteristics'!L:L,MATCH($C1343,'Policy Characteristics'!$C:$C,0)))</f>
        <v>industry-energy-efficiency-standards.html</v>
      </c>
    </row>
    <row r="1344" spans="1:18" s="4" customFormat="1" x14ac:dyDescent="0.3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Industry Energy Efficiency Standards</v>
      </c>
      <c r="C1344" s="254" t="str">
        <f t="shared" si="49"/>
        <v>Percentage Improvement in Eqpt Efficiency Standards above BAU</v>
      </c>
      <c r="D1344" s="6" t="s">
        <v>3057</v>
      </c>
      <c r="E1344" s="45" t="s">
        <v>2398</v>
      </c>
      <c r="F1344" t="s">
        <v>3021</v>
      </c>
      <c r="G1344" s="45" t="s">
        <v>2404</v>
      </c>
      <c r="H1344" s="43">
        <v>988</v>
      </c>
      <c r="I1344" s="324" t="s">
        <v>43</v>
      </c>
      <c r="J1344" s="255" t="str">
        <f>IF(ISBLANK(INDEX('Policy Characteristics'!D:D,MATCH($C1344,'Policy Characteristics'!$C:$C,0))),"",INDEX('Policy Characteristics'!D:D,MATCH($C1344,'Policy Characteristics'!$C:$C,0)))</f>
        <v>Industry Energy Efficiency Standards</v>
      </c>
      <c r="K1344" s="254" t="str">
        <f>IF(ISBLANK(INDEX('Policy Characteristics'!E:E,MATCH($C1344,'Policy Characteristics'!$C:$C,0))),"",INDEX('Policy Characteristics'!E:E,MATCH($C1344,'Policy Characteristics'!$C:$C,0)))</f>
        <v>indst efficiency standards</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0.25</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reduction in energy use</v>
      </c>
      <c r="P1344" s="254"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54" t="str">
        <f>IF(ISBLANK(INDEX('Policy Characteristics'!K:K,MATCH($C1344,'Policy Characteristics'!$C:$C,0))),"",INDEX('Policy Characteristics'!K:K,MATCH($C1344,'Policy Characteristics'!$C:$C,0)))</f>
        <v>industry-ag-main.html#eff-stds</v>
      </c>
      <c r="R1344" s="254" t="str">
        <f>IF(ISBLANK(INDEX('Policy Characteristics'!L:L,MATCH($C1344,'Policy Characteristics'!$C:$C,0))),"",INDEX('Policy Characteristics'!L:L,MATCH($C1344,'Policy Characteristics'!$C:$C,0)))</f>
        <v>industry-energy-efficiency-standards.html</v>
      </c>
    </row>
    <row r="1345" spans="1:18" s="4" customFormat="1" x14ac:dyDescent="0.3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Industry Energy Efficiency Standards</v>
      </c>
      <c r="C1345" s="254" t="str">
        <f t="shared" si="49"/>
        <v>Percentage Improvement in Eqpt Efficiency Standards above BAU</v>
      </c>
      <c r="D1345" s="6" t="s">
        <v>3057</v>
      </c>
      <c r="E1345" s="45" t="s">
        <v>2399</v>
      </c>
      <c r="F1345" t="s">
        <v>3021</v>
      </c>
      <c r="G1345" s="45" t="s">
        <v>2407</v>
      </c>
      <c r="H1345" s="43">
        <v>989</v>
      </c>
      <c r="I1345" s="324" t="s">
        <v>44</v>
      </c>
      <c r="J1345" s="255" t="str">
        <f>IF(ISBLANK(INDEX('Policy Characteristics'!D:D,MATCH($C1345,'Policy Characteristics'!$C:$C,0))),"",INDEX('Policy Characteristics'!D:D,MATCH($C1345,'Policy Characteristics'!$C:$C,0)))</f>
        <v>Industry Energy Efficiency Standards</v>
      </c>
      <c r="K1345" s="254" t="str">
        <f>IF(ISBLANK(INDEX('Policy Characteristics'!E:E,MATCH($C1345,'Policy Characteristics'!$C:$C,0))),"",INDEX('Policy Characteristics'!E:E,MATCH($C1345,'Policy Characteristics'!$C:$C,0)))</f>
        <v>indst efficiency standards</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0.25</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reduction in energy use</v>
      </c>
      <c r="P1345" s="254"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54" t="str">
        <f>IF(ISBLANK(INDEX('Policy Characteristics'!K:K,MATCH($C1345,'Policy Characteristics'!$C:$C,0))),"",INDEX('Policy Characteristics'!K:K,MATCH($C1345,'Policy Characteristics'!$C:$C,0)))</f>
        <v>industry-ag-main.html#eff-stds</v>
      </c>
      <c r="R1345" s="254" t="str">
        <f>IF(ISBLANK(INDEX('Policy Characteristics'!L:L,MATCH($C1345,'Policy Characteristics'!$C:$C,0))),"",INDEX('Policy Characteristics'!L:L,MATCH($C1345,'Policy Characteristics'!$C:$C,0)))</f>
        <v>industry-energy-efficiency-standards.html</v>
      </c>
    </row>
    <row r="1346" spans="1:18" s="4" customFormat="1" x14ac:dyDescent="0.3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Industry Energy Efficiency Standards</v>
      </c>
      <c r="C1346" s="254" t="str">
        <f t="shared" si="49"/>
        <v>Percentage Improvement in Eqpt Efficiency Standards above BAU</v>
      </c>
      <c r="D1346" s="6" t="s">
        <v>3057</v>
      </c>
      <c r="E1346" s="45" t="s">
        <v>2400</v>
      </c>
      <c r="F1346" t="s">
        <v>3021</v>
      </c>
      <c r="G1346" s="45" t="s">
        <v>2408</v>
      </c>
      <c r="H1346" s="43">
        <v>990</v>
      </c>
      <c r="I1346" s="324" t="s">
        <v>43</v>
      </c>
      <c r="J1346" s="255" t="str">
        <f>IF(ISBLANK(INDEX('Policy Characteristics'!D:D,MATCH($C1346,'Policy Characteristics'!$C:$C,0))),"",INDEX('Policy Characteristics'!D:D,MATCH($C1346,'Policy Characteristics'!$C:$C,0)))</f>
        <v>Industry Energy Efficiency Standards</v>
      </c>
      <c r="K1346" s="254" t="str">
        <f>IF(ISBLANK(INDEX('Policy Characteristics'!E:E,MATCH($C1346,'Policy Characteristics'!$C:$C,0))),"",INDEX('Policy Characteristics'!E:E,MATCH($C1346,'Policy Characteristics'!$C:$C,0)))</f>
        <v>indst efficiency standards</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0.25</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reduction in energy use</v>
      </c>
      <c r="P1346" s="254"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54" t="str">
        <f>IF(ISBLANK(INDEX('Policy Characteristics'!K:K,MATCH($C1346,'Policy Characteristics'!$C:$C,0))),"",INDEX('Policy Characteristics'!K:K,MATCH($C1346,'Policy Characteristics'!$C:$C,0)))</f>
        <v>industry-ag-main.html#eff-stds</v>
      </c>
      <c r="R1346" s="254" t="str">
        <f>IF(ISBLANK(INDEX('Policy Characteristics'!L:L,MATCH($C1346,'Policy Characteristics'!$C:$C,0))),"",INDEX('Policy Characteristics'!L:L,MATCH($C1346,'Policy Characteristics'!$C:$C,0)))</f>
        <v>industry-energy-efficiency-standards.html</v>
      </c>
    </row>
    <row r="1347" spans="1:18" s="4" customFormat="1" x14ac:dyDescent="0.3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Industry Energy Efficiency Standards</v>
      </c>
      <c r="C1347" s="254" t="str">
        <f t="shared" si="49"/>
        <v>Percentage Improvement in Eqpt Efficiency Standards above BAU</v>
      </c>
      <c r="D1347" s="6" t="s">
        <v>3057</v>
      </c>
      <c r="E1347" s="45" t="s">
        <v>2401</v>
      </c>
      <c r="F1347" t="s">
        <v>3021</v>
      </c>
      <c r="G1347" s="45" t="s">
        <v>2405</v>
      </c>
      <c r="H1347" s="43">
        <v>991</v>
      </c>
      <c r="I1347" s="324" t="s">
        <v>44</v>
      </c>
      <c r="J1347" s="255" t="str">
        <f>IF(ISBLANK(INDEX('Policy Characteristics'!D:D,MATCH($C1347,'Policy Characteristics'!$C:$C,0))),"",INDEX('Policy Characteristics'!D:D,MATCH($C1347,'Policy Characteristics'!$C:$C,0)))</f>
        <v>Industry Energy Efficiency Standards</v>
      </c>
      <c r="K1347" s="254" t="str">
        <f>IF(ISBLANK(INDEX('Policy Characteristics'!E:E,MATCH($C1347,'Policy Characteristics'!$C:$C,0))),"",INDEX('Policy Characteristics'!E:E,MATCH($C1347,'Policy Characteristics'!$C:$C,0)))</f>
        <v>indst efficiency standards</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0.25</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reduction in energy use</v>
      </c>
      <c r="P1347" s="254"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54" t="str">
        <f>IF(ISBLANK(INDEX('Policy Characteristics'!K:K,MATCH($C1347,'Policy Characteristics'!$C:$C,0))),"",INDEX('Policy Characteristics'!K:K,MATCH($C1347,'Policy Characteristics'!$C:$C,0)))</f>
        <v>industry-ag-main.html#eff-stds</v>
      </c>
      <c r="R1347" s="254" t="str">
        <f>IF(ISBLANK(INDEX('Policy Characteristics'!L:L,MATCH($C1347,'Policy Characteristics'!$C:$C,0))),"",INDEX('Policy Characteristics'!L:L,MATCH($C1347,'Policy Characteristics'!$C:$C,0)))</f>
        <v>industry-energy-efficiency-standards.html</v>
      </c>
    </row>
    <row r="1348" spans="1:18" s="4" customFormat="1" x14ac:dyDescent="0.3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Industry Energy Efficiency Standards</v>
      </c>
      <c r="C1348" s="254" t="str">
        <f t="shared" si="49"/>
        <v>Percentage Improvement in Eqpt Efficiency Standards above BAU</v>
      </c>
      <c r="D1348" s="6" t="s">
        <v>3057</v>
      </c>
      <c r="E1348" s="45" t="s">
        <v>2402</v>
      </c>
      <c r="F1348" t="s">
        <v>3021</v>
      </c>
      <c r="G1348" s="45" t="s">
        <v>2406</v>
      </c>
      <c r="H1348" s="43">
        <v>992</v>
      </c>
      <c r="I1348" s="324" t="s">
        <v>43</v>
      </c>
      <c r="J1348" s="255" t="str">
        <f>IF(ISBLANK(INDEX('Policy Characteristics'!D:D,MATCH($C1348,'Policy Characteristics'!$C:$C,0))),"",INDEX('Policy Characteristics'!D:D,MATCH($C1348,'Policy Characteristics'!$C:$C,0)))</f>
        <v>Industry Energy Efficiency Standards</v>
      </c>
      <c r="K1348" s="254" t="str">
        <f>IF(ISBLANK(INDEX('Policy Characteristics'!E:E,MATCH($C1348,'Policy Characteristics'!$C:$C,0))),"",INDEX('Policy Characteristics'!E:E,MATCH($C1348,'Policy Characteristics'!$C:$C,0)))</f>
        <v>indst efficiency standards</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0.25</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reduction in energy use</v>
      </c>
      <c r="P1348" s="254"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54" t="str">
        <f>IF(ISBLANK(INDEX('Policy Characteristics'!K:K,MATCH($C1348,'Policy Characteristics'!$C:$C,0))),"",INDEX('Policy Characteristics'!K:K,MATCH($C1348,'Policy Characteristics'!$C:$C,0)))</f>
        <v>industry-ag-main.html#eff-stds</v>
      </c>
      <c r="R1348" s="254" t="str">
        <f>IF(ISBLANK(INDEX('Policy Characteristics'!L:L,MATCH($C1348,'Policy Characteristics'!$C:$C,0))),"",INDEX('Policy Characteristics'!L:L,MATCH($C1348,'Policy Characteristics'!$C:$C,0)))</f>
        <v>industry-energy-efficiency-standards.html</v>
      </c>
    </row>
    <row r="1349" spans="1:18" s="4" customFormat="1" x14ac:dyDescent="0.3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Industry Energy Efficiency Standards</v>
      </c>
      <c r="C1349" s="254" t="str">
        <f t="shared" si="49"/>
        <v>Percentage Improvement in Eqpt Efficiency Standards above BAU</v>
      </c>
      <c r="D1349" s="6" t="s">
        <v>3057</v>
      </c>
      <c r="E1349" s="45" t="s">
        <v>2403</v>
      </c>
      <c r="F1349" t="s">
        <v>3021</v>
      </c>
      <c r="G1349" s="45" t="s">
        <v>2409</v>
      </c>
      <c r="H1349" s="43">
        <v>993</v>
      </c>
      <c r="I1349" s="324" t="s">
        <v>44</v>
      </c>
      <c r="J1349" s="255" t="str">
        <f>IF(ISBLANK(INDEX('Policy Characteristics'!D:D,MATCH($C1349,'Policy Characteristics'!$C:$C,0))),"",INDEX('Policy Characteristics'!D:D,MATCH($C1349,'Policy Characteristics'!$C:$C,0)))</f>
        <v>Industry Energy Efficiency Standards</v>
      </c>
      <c r="K1349" s="254" t="str">
        <f>IF(ISBLANK(INDEX('Policy Characteristics'!E:E,MATCH($C1349,'Policy Characteristics'!$C:$C,0))),"",INDEX('Policy Characteristics'!E:E,MATCH($C1349,'Policy Characteristics'!$C:$C,0)))</f>
        <v>indst efficiency standards</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0.25</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reduction in energy use</v>
      </c>
      <c r="P1349" s="254"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54" t="str">
        <f>IF(ISBLANK(INDEX('Policy Characteristics'!K:K,MATCH($C1349,'Policy Characteristics'!$C:$C,0))),"",INDEX('Policy Characteristics'!K:K,MATCH($C1349,'Policy Characteristics'!$C:$C,0)))</f>
        <v>industry-ag-main.html#eff-stds</v>
      </c>
      <c r="R1349" s="254" t="str">
        <f>IF(ISBLANK(INDEX('Policy Characteristics'!L:L,MATCH($C1349,'Policy Characteristics'!$C:$C,0))),"",INDEX('Policy Characteristics'!L:L,MATCH($C1349,'Policy Characteristics'!$C:$C,0)))</f>
        <v>industry-energy-efficiency-standards.html</v>
      </c>
    </row>
    <row r="1350" spans="1:18" s="4" customFormat="1" x14ac:dyDescent="0.3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Industry Energy Efficiency Standards</v>
      </c>
      <c r="C1350" s="254" t="str">
        <f t="shared" si="49"/>
        <v>Percentage Improvement in Eqpt Efficiency Standards above BAU</v>
      </c>
      <c r="D1350" s="6" t="s">
        <v>3057</v>
      </c>
      <c r="E1350" s="45" t="s">
        <v>2702</v>
      </c>
      <c r="F1350" t="s">
        <v>3021</v>
      </c>
      <c r="G1350" s="45" t="s">
        <v>2705</v>
      </c>
      <c r="H1350" s="43">
        <v>994</v>
      </c>
      <c r="I1350" s="324" t="s">
        <v>44</v>
      </c>
      <c r="J1350" s="255" t="str">
        <f>IF(ISBLANK(INDEX('Policy Characteristics'!D:D,MATCH($C1350,'Policy Characteristics'!$C:$C,0))),"",INDEX('Policy Characteristics'!D:D,MATCH($C1350,'Policy Characteristics'!$C:$C,0)))</f>
        <v>Industry Energy Efficiency Standards</v>
      </c>
      <c r="K1350" s="254" t="str">
        <f>IF(ISBLANK(INDEX('Policy Characteristics'!E:E,MATCH($C1350,'Policy Characteristics'!$C:$C,0))),"",INDEX('Policy Characteristics'!E:E,MATCH($C1350,'Policy Characteristics'!$C:$C,0)))</f>
        <v>indst efficiency standards</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0.25</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reduction in energy use</v>
      </c>
      <c r="P1350" s="254"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54" t="str">
        <f>IF(ISBLANK(INDEX('Policy Characteristics'!K:K,MATCH($C1350,'Policy Characteristics'!$C:$C,0))),"",INDEX('Policy Characteristics'!K:K,MATCH($C1350,'Policy Characteristics'!$C:$C,0)))</f>
        <v>industry-ag-main.html#eff-stds</v>
      </c>
      <c r="R1350" s="254" t="str">
        <f>IF(ISBLANK(INDEX('Policy Characteristics'!L:L,MATCH($C1350,'Policy Characteristics'!$C:$C,0))),"",INDEX('Policy Characteristics'!L:L,MATCH($C1350,'Policy Characteristics'!$C:$C,0)))</f>
        <v>industry-energy-efficiency-standards.html</v>
      </c>
    </row>
    <row r="1351" spans="1:18" s="4" customFormat="1" x14ac:dyDescent="0.3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Industry Energy Efficiency Standards</v>
      </c>
      <c r="C1351" s="254" t="str">
        <f t="shared" si="49"/>
        <v>Percentage Improvement in Eqpt Efficiency Standards above BAU</v>
      </c>
      <c r="D1351" s="6" t="s">
        <v>3057</v>
      </c>
      <c r="E1351" s="45" t="s">
        <v>2703</v>
      </c>
      <c r="F1351" t="s">
        <v>3021</v>
      </c>
      <c r="G1351" s="45" t="s">
        <v>2707</v>
      </c>
      <c r="H1351" s="43">
        <v>995</v>
      </c>
      <c r="I1351" s="324" t="s">
        <v>43</v>
      </c>
      <c r="J1351" s="255" t="str">
        <f>IF(ISBLANK(INDEX('Policy Characteristics'!D:D,MATCH($C1351,'Policy Characteristics'!$C:$C,0))),"",INDEX('Policy Characteristics'!D:D,MATCH($C1351,'Policy Characteristics'!$C:$C,0)))</f>
        <v>Industry Energy Efficiency Standards</v>
      </c>
      <c r="K1351" s="254" t="str">
        <f>IF(ISBLANK(INDEX('Policy Characteristics'!E:E,MATCH($C1351,'Policy Characteristics'!$C:$C,0))),"",INDEX('Policy Characteristics'!E:E,MATCH($C1351,'Policy Characteristics'!$C:$C,0)))</f>
        <v>indst efficiency standards</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0.25</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reduction in energy use</v>
      </c>
      <c r="P1351" s="254"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54" t="str">
        <f>IF(ISBLANK(INDEX('Policy Characteristics'!K:K,MATCH($C1351,'Policy Characteristics'!$C:$C,0))),"",INDEX('Policy Characteristics'!K:K,MATCH($C1351,'Policy Characteristics'!$C:$C,0)))</f>
        <v>industry-ag-main.html#eff-stds</v>
      </c>
      <c r="R1351" s="254" t="str">
        <f>IF(ISBLANK(INDEX('Policy Characteristics'!L:L,MATCH($C1351,'Policy Characteristics'!$C:$C,0))),"",INDEX('Policy Characteristics'!L:L,MATCH($C1351,'Policy Characteristics'!$C:$C,0)))</f>
        <v>industry-energy-efficiency-standards.html</v>
      </c>
    </row>
    <row r="1352" spans="1:18" s="4" customFormat="1" x14ac:dyDescent="0.3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Industry Energy Efficiency Standards</v>
      </c>
      <c r="C1352" s="254" t="str">
        <f t="shared" si="49"/>
        <v>Percentage Improvement in Eqpt Efficiency Standards above BAU</v>
      </c>
      <c r="D1352" s="6" t="s">
        <v>3057</v>
      </c>
      <c r="E1352" s="45" t="s">
        <v>2704</v>
      </c>
      <c r="F1352" t="s">
        <v>3021</v>
      </c>
      <c r="G1352" s="45" t="s">
        <v>2708</v>
      </c>
      <c r="H1352" s="43">
        <v>996</v>
      </c>
      <c r="I1352" s="324" t="s">
        <v>44</v>
      </c>
      <c r="J1352" s="255" t="str">
        <f>IF(ISBLANK(INDEX('Policy Characteristics'!D:D,MATCH($C1352,'Policy Characteristics'!$C:$C,0))),"",INDEX('Policy Characteristics'!D:D,MATCH($C1352,'Policy Characteristics'!$C:$C,0)))</f>
        <v>Industry Energy Efficiency Standards</v>
      </c>
      <c r="K1352" s="254" t="str">
        <f>IF(ISBLANK(INDEX('Policy Characteristics'!E:E,MATCH($C1352,'Policy Characteristics'!$C:$C,0))),"",INDEX('Policy Characteristics'!E:E,MATCH($C1352,'Policy Characteristics'!$C:$C,0)))</f>
        <v>indst efficiency standards</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0.25</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reduction in energy use</v>
      </c>
      <c r="P1352" s="254"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54" t="str">
        <f>IF(ISBLANK(INDEX('Policy Characteristics'!K:K,MATCH($C1352,'Policy Characteristics'!$C:$C,0))),"",INDEX('Policy Characteristics'!K:K,MATCH($C1352,'Policy Characteristics'!$C:$C,0)))</f>
        <v>industry-ag-main.html#eff-stds</v>
      </c>
      <c r="R1352" s="254" t="str">
        <f>IF(ISBLANK(INDEX('Policy Characteristics'!L:L,MATCH($C1352,'Policy Characteristics'!$C:$C,0))),"",INDEX('Policy Characteristics'!L:L,MATCH($C1352,'Policy Characteristics'!$C:$C,0)))</f>
        <v>industry-energy-efficiency-standards.html</v>
      </c>
    </row>
    <row r="1353" spans="1:18" s="4" customFormat="1" x14ac:dyDescent="0.3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Industry Energy Efficiency Standards</v>
      </c>
      <c r="C1353" s="254" t="str">
        <f t="shared" si="49"/>
        <v>Percentage Improvement in Eqpt Efficiency Standards above BAU</v>
      </c>
      <c r="D1353" s="6" t="s">
        <v>3057</v>
      </c>
      <c r="E1353" s="45" t="s">
        <v>2701</v>
      </c>
      <c r="F1353" t="s">
        <v>3021</v>
      </c>
      <c r="G1353" s="45" t="s">
        <v>2706</v>
      </c>
      <c r="H1353" s="43">
        <v>997</v>
      </c>
      <c r="I1353" s="324" t="s">
        <v>44</v>
      </c>
      <c r="J1353" s="255" t="str">
        <f>IF(ISBLANK(INDEX('Policy Characteristics'!D:D,MATCH($C1353,'Policy Characteristics'!$C:$C,0))),"",INDEX('Policy Characteristics'!D:D,MATCH($C1353,'Policy Characteristics'!$C:$C,0)))</f>
        <v>Industry Energy Efficiency Standards</v>
      </c>
      <c r="K1353" s="254" t="str">
        <f>IF(ISBLANK(INDEX('Policy Characteristics'!E:E,MATCH($C1353,'Policy Characteristics'!$C:$C,0))),"",INDEX('Policy Characteristics'!E:E,MATCH($C1353,'Policy Characteristics'!$C:$C,0)))</f>
        <v>indst efficiency standards</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0.25</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reduction in energy use</v>
      </c>
      <c r="P1353" s="254"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54" t="str">
        <f>IF(ISBLANK(INDEX('Policy Characteristics'!K:K,MATCH($C1353,'Policy Characteristics'!$C:$C,0))),"",INDEX('Policy Characteristics'!K:K,MATCH($C1353,'Policy Characteristics'!$C:$C,0)))</f>
        <v>industry-ag-main.html#eff-stds</v>
      </c>
      <c r="R1353" s="254" t="str">
        <f>IF(ISBLANK(INDEX('Policy Characteristics'!L:L,MATCH($C1353,'Policy Characteristics'!$C:$C,0))),"",INDEX('Policy Characteristics'!L:L,MATCH($C1353,'Policy Characteristics'!$C:$C,0)))</f>
        <v>industry-energy-efficiency-standards.html</v>
      </c>
    </row>
    <row r="1354" spans="1:18" s="4" customFormat="1" x14ac:dyDescent="0.3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Industry Energy Efficiency Standards</v>
      </c>
      <c r="C1354" s="254" t="str">
        <f t="shared" si="49"/>
        <v>Percentage Improvement in Eqpt Efficiency Standards above BAU</v>
      </c>
      <c r="D1354" s="6" t="s">
        <v>3058</v>
      </c>
      <c r="E1354" s="45" t="s">
        <v>2398</v>
      </c>
      <c r="F1354" t="s">
        <v>3022</v>
      </c>
      <c r="G1354" s="45" t="s">
        <v>2404</v>
      </c>
      <c r="H1354" s="43">
        <v>998</v>
      </c>
      <c r="I1354" s="324" t="s">
        <v>43</v>
      </c>
      <c r="J1354" s="255" t="str">
        <f>IF(ISBLANK(INDEX('Policy Characteristics'!D:D,MATCH($C1354,'Policy Characteristics'!$C:$C,0))),"",INDEX('Policy Characteristics'!D:D,MATCH($C1354,'Policy Characteristics'!$C:$C,0)))</f>
        <v>Industry Energy Efficiency Standards</v>
      </c>
      <c r="K1354" s="254" t="str">
        <f>IF(ISBLANK(INDEX('Policy Characteristics'!E:E,MATCH($C1354,'Policy Characteristics'!$C:$C,0))),"",INDEX('Policy Characteristics'!E:E,MATCH($C1354,'Policy Characteristics'!$C:$C,0)))</f>
        <v>indst efficiency standards</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0.25</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reduction in energy use</v>
      </c>
      <c r="P1354" s="254"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54" t="str">
        <f>IF(ISBLANK(INDEX('Policy Characteristics'!K:K,MATCH($C1354,'Policy Characteristics'!$C:$C,0))),"",INDEX('Policy Characteristics'!K:K,MATCH($C1354,'Policy Characteristics'!$C:$C,0)))</f>
        <v>industry-ag-main.html#eff-stds</v>
      </c>
      <c r="R1354" s="254" t="str">
        <f>IF(ISBLANK(INDEX('Policy Characteristics'!L:L,MATCH($C1354,'Policy Characteristics'!$C:$C,0))),"",INDEX('Policy Characteristics'!L:L,MATCH($C1354,'Policy Characteristics'!$C:$C,0)))</f>
        <v>industry-energy-efficiency-standards.html</v>
      </c>
    </row>
    <row r="1355" spans="1:18" s="4" customFormat="1" x14ac:dyDescent="0.3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Industry Energy Efficiency Standards</v>
      </c>
      <c r="C1355" s="254" t="str">
        <f t="shared" si="49"/>
        <v>Percentage Improvement in Eqpt Efficiency Standards above BAU</v>
      </c>
      <c r="D1355" s="6" t="s">
        <v>3058</v>
      </c>
      <c r="E1355" s="45" t="s">
        <v>2399</v>
      </c>
      <c r="F1355" t="s">
        <v>3022</v>
      </c>
      <c r="G1355" s="45" t="s">
        <v>2407</v>
      </c>
      <c r="H1355" s="43">
        <v>999</v>
      </c>
      <c r="I1355" s="324" t="s">
        <v>43</v>
      </c>
      <c r="J1355" s="255" t="str">
        <f>IF(ISBLANK(INDEX('Policy Characteristics'!D:D,MATCH($C1355,'Policy Characteristics'!$C:$C,0))),"",INDEX('Policy Characteristics'!D:D,MATCH($C1355,'Policy Characteristics'!$C:$C,0)))</f>
        <v>Industry Energy Efficiency Standards</v>
      </c>
      <c r="K1355" s="254" t="str">
        <f>IF(ISBLANK(INDEX('Policy Characteristics'!E:E,MATCH($C1355,'Policy Characteristics'!$C:$C,0))),"",INDEX('Policy Characteristics'!E:E,MATCH($C1355,'Policy Characteristics'!$C:$C,0)))</f>
        <v>indst efficiency standards</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0.25</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reduction in energy use</v>
      </c>
      <c r="P1355" s="254"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54" t="str">
        <f>IF(ISBLANK(INDEX('Policy Characteristics'!K:K,MATCH($C1355,'Policy Characteristics'!$C:$C,0))),"",INDEX('Policy Characteristics'!K:K,MATCH($C1355,'Policy Characteristics'!$C:$C,0)))</f>
        <v>industry-ag-main.html#eff-stds</v>
      </c>
      <c r="R1355" s="254" t="str">
        <f>IF(ISBLANK(INDEX('Policy Characteristics'!L:L,MATCH($C1355,'Policy Characteristics'!$C:$C,0))),"",INDEX('Policy Characteristics'!L:L,MATCH($C1355,'Policy Characteristics'!$C:$C,0)))</f>
        <v>industry-energy-efficiency-standards.html</v>
      </c>
    </row>
    <row r="1356" spans="1:18" s="4" customFormat="1" x14ac:dyDescent="0.3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Industry Energy Efficiency Standards</v>
      </c>
      <c r="C1356" s="254" t="str">
        <f t="shared" si="49"/>
        <v>Percentage Improvement in Eqpt Efficiency Standards above BAU</v>
      </c>
      <c r="D1356" s="6" t="s">
        <v>3058</v>
      </c>
      <c r="E1356" s="45" t="s">
        <v>2400</v>
      </c>
      <c r="F1356" t="s">
        <v>3022</v>
      </c>
      <c r="G1356" s="45" t="s">
        <v>2408</v>
      </c>
      <c r="H1356" s="43">
        <v>1000</v>
      </c>
      <c r="I1356" s="324" t="s">
        <v>43</v>
      </c>
      <c r="J1356" s="255" t="str">
        <f>IF(ISBLANK(INDEX('Policy Characteristics'!D:D,MATCH($C1356,'Policy Characteristics'!$C:$C,0))),"",INDEX('Policy Characteristics'!D:D,MATCH($C1356,'Policy Characteristics'!$C:$C,0)))</f>
        <v>Industry Energy Efficiency Standards</v>
      </c>
      <c r="K1356" s="254" t="str">
        <f>IF(ISBLANK(INDEX('Policy Characteristics'!E:E,MATCH($C1356,'Policy Characteristics'!$C:$C,0))),"",INDEX('Policy Characteristics'!E:E,MATCH($C1356,'Policy Characteristics'!$C:$C,0)))</f>
        <v>indst efficiency standards</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0.25</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reduction in energy use</v>
      </c>
      <c r="P1356" s="254"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54" t="str">
        <f>IF(ISBLANK(INDEX('Policy Characteristics'!K:K,MATCH($C1356,'Policy Characteristics'!$C:$C,0))),"",INDEX('Policy Characteristics'!K:K,MATCH($C1356,'Policy Characteristics'!$C:$C,0)))</f>
        <v>industry-ag-main.html#eff-stds</v>
      </c>
      <c r="R1356" s="254" t="str">
        <f>IF(ISBLANK(INDEX('Policy Characteristics'!L:L,MATCH($C1356,'Policy Characteristics'!$C:$C,0))),"",INDEX('Policy Characteristics'!L:L,MATCH($C1356,'Policy Characteristics'!$C:$C,0)))</f>
        <v>industry-energy-efficiency-standards.html</v>
      </c>
    </row>
    <row r="1357" spans="1:18" s="4" customFormat="1" x14ac:dyDescent="0.3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Industry Energy Efficiency Standards</v>
      </c>
      <c r="C1357" s="254" t="str">
        <f t="shared" si="49"/>
        <v>Percentage Improvement in Eqpt Efficiency Standards above BAU</v>
      </c>
      <c r="D1357" s="6" t="s">
        <v>3058</v>
      </c>
      <c r="E1357" s="45" t="s">
        <v>2401</v>
      </c>
      <c r="F1357" t="s">
        <v>3022</v>
      </c>
      <c r="G1357" s="45" t="s">
        <v>2405</v>
      </c>
      <c r="H1357" s="43">
        <v>1001</v>
      </c>
      <c r="I1357" s="324" t="s">
        <v>44</v>
      </c>
      <c r="J1357" s="255" t="str">
        <f>IF(ISBLANK(INDEX('Policy Characteristics'!D:D,MATCH($C1357,'Policy Characteristics'!$C:$C,0))),"",INDEX('Policy Characteristics'!D:D,MATCH($C1357,'Policy Characteristics'!$C:$C,0)))</f>
        <v>Industry Energy Efficiency Standards</v>
      </c>
      <c r="K1357" s="254" t="str">
        <f>IF(ISBLANK(INDEX('Policy Characteristics'!E:E,MATCH($C1357,'Policy Characteristics'!$C:$C,0))),"",INDEX('Policy Characteristics'!E:E,MATCH($C1357,'Policy Characteristics'!$C:$C,0)))</f>
        <v>indst efficiency standards</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0.25</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reduction in energy use</v>
      </c>
      <c r="P1357" s="254"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54" t="str">
        <f>IF(ISBLANK(INDEX('Policy Characteristics'!K:K,MATCH($C1357,'Policy Characteristics'!$C:$C,0))),"",INDEX('Policy Characteristics'!K:K,MATCH($C1357,'Policy Characteristics'!$C:$C,0)))</f>
        <v>industry-ag-main.html#eff-stds</v>
      </c>
      <c r="R1357" s="254" t="str">
        <f>IF(ISBLANK(INDEX('Policy Characteristics'!L:L,MATCH($C1357,'Policy Characteristics'!$C:$C,0))),"",INDEX('Policy Characteristics'!L:L,MATCH($C1357,'Policy Characteristics'!$C:$C,0)))</f>
        <v>industry-energy-efficiency-standards.html</v>
      </c>
    </row>
    <row r="1358" spans="1:18" s="4" customFormat="1" x14ac:dyDescent="0.3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Industry Energy Efficiency Standards</v>
      </c>
      <c r="C1358" s="254" t="str">
        <f t="shared" si="49"/>
        <v>Percentage Improvement in Eqpt Efficiency Standards above BAU</v>
      </c>
      <c r="D1358" s="6" t="s">
        <v>3058</v>
      </c>
      <c r="E1358" s="45" t="s">
        <v>2402</v>
      </c>
      <c r="F1358" t="s">
        <v>3022</v>
      </c>
      <c r="G1358" s="45" t="s">
        <v>2406</v>
      </c>
      <c r="H1358" s="43">
        <v>1002</v>
      </c>
      <c r="I1358" s="324" t="s">
        <v>43</v>
      </c>
      <c r="J1358" s="255" t="str">
        <f>IF(ISBLANK(INDEX('Policy Characteristics'!D:D,MATCH($C1358,'Policy Characteristics'!$C:$C,0))),"",INDEX('Policy Characteristics'!D:D,MATCH($C1358,'Policy Characteristics'!$C:$C,0)))</f>
        <v>Industry Energy Efficiency Standards</v>
      </c>
      <c r="K1358" s="254" t="str">
        <f>IF(ISBLANK(INDEX('Policy Characteristics'!E:E,MATCH($C1358,'Policy Characteristics'!$C:$C,0))),"",INDEX('Policy Characteristics'!E:E,MATCH($C1358,'Policy Characteristics'!$C:$C,0)))</f>
        <v>indst efficiency standards</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0.25</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reduction in energy use</v>
      </c>
      <c r="P1358" s="254"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54" t="str">
        <f>IF(ISBLANK(INDEX('Policy Characteristics'!K:K,MATCH($C1358,'Policy Characteristics'!$C:$C,0))),"",INDEX('Policy Characteristics'!K:K,MATCH($C1358,'Policy Characteristics'!$C:$C,0)))</f>
        <v>industry-ag-main.html#eff-stds</v>
      </c>
      <c r="R1358" s="254" t="str">
        <f>IF(ISBLANK(INDEX('Policy Characteristics'!L:L,MATCH($C1358,'Policy Characteristics'!$C:$C,0))),"",INDEX('Policy Characteristics'!L:L,MATCH($C1358,'Policy Characteristics'!$C:$C,0)))</f>
        <v>industry-energy-efficiency-standards.html</v>
      </c>
    </row>
    <row r="1359" spans="1:18" s="4" customFormat="1" x14ac:dyDescent="0.3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Industry Energy Efficiency Standards</v>
      </c>
      <c r="C1359" s="254" t="str">
        <f t="shared" si="49"/>
        <v>Percentage Improvement in Eqpt Efficiency Standards above BAU</v>
      </c>
      <c r="D1359" s="6" t="s">
        <v>3058</v>
      </c>
      <c r="E1359" s="45" t="s">
        <v>2403</v>
      </c>
      <c r="F1359" t="s">
        <v>3022</v>
      </c>
      <c r="G1359" s="45" t="s">
        <v>2409</v>
      </c>
      <c r="H1359" s="43">
        <v>1003</v>
      </c>
      <c r="I1359" s="324" t="s">
        <v>44</v>
      </c>
      <c r="J1359" s="255" t="str">
        <f>IF(ISBLANK(INDEX('Policy Characteristics'!D:D,MATCH($C1359,'Policy Characteristics'!$C:$C,0))),"",INDEX('Policy Characteristics'!D:D,MATCH($C1359,'Policy Characteristics'!$C:$C,0)))</f>
        <v>Industry Energy Efficiency Standards</v>
      </c>
      <c r="K1359" s="254" t="str">
        <f>IF(ISBLANK(INDEX('Policy Characteristics'!E:E,MATCH($C1359,'Policy Characteristics'!$C:$C,0))),"",INDEX('Policy Characteristics'!E:E,MATCH($C1359,'Policy Characteristics'!$C:$C,0)))</f>
        <v>indst efficiency standards</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0.25</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reduction in energy use</v>
      </c>
      <c r="P1359" s="254"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54" t="str">
        <f>IF(ISBLANK(INDEX('Policy Characteristics'!K:K,MATCH($C1359,'Policy Characteristics'!$C:$C,0))),"",INDEX('Policy Characteristics'!K:K,MATCH($C1359,'Policy Characteristics'!$C:$C,0)))</f>
        <v>industry-ag-main.html#eff-stds</v>
      </c>
      <c r="R1359" s="254" t="str">
        <f>IF(ISBLANK(INDEX('Policy Characteristics'!L:L,MATCH($C1359,'Policy Characteristics'!$C:$C,0))),"",INDEX('Policy Characteristics'!L:L,MATCH($C1359,'Policy Characteristics'!$C:$C,0)))</f>
        <v>industry-energy-efficiency-standards.html</v>
      </c>
    </row>
    <row r="1360" spans="1:18" s="4" customFormat="1" x14ac:dyDescent="0.3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Industry Energy Efficiency Standards</v>
      </c>
      <c r="C1360" s="254" t="str">
        <f t="shared" si="49"/>
        <v>Percentage Improvement in Eqpt Efficiency Standards above BAU</v>
      </c>
      <c r="D1360" s="6" t="s">
        <v>3058</v>
      </c>
      <c r="E1360" s="45" t="s">
        <v>2702</v>
      </c>
      <c r="F1360" t="s">
        <v>3022</v>
      </c>
      <c r="G1360" s="45" t="s">
        <v>2705</v>
      </c>
      <c r="H1360" s="43">
        <v>1004</v>
      </c>
      <c r="I1360" s="324" t="s">
        <v>44</v>
      </c>
      <c r="J1360" s="255" t="str">
        <f>IF(ISBLANK(INDEX('Policy Characteristics'!D:D,MATCH($C1360,'Policy Characteristics'!$C:$C,0))),"",INDEX('Policy Characteristics'!D:D,MATCH($C1360,'Policy Characteristics'!$C:$C,0)))</f>
        <v>Industry Energy Efficiency Standards</v>
      </c>
      <c r="K1360" s="254" t="str">
        <f>IF(ISBLANK(INDEX('Policy Characteristics'!E:E,MATCH($C1360,'Policy Characteristics'!$C:$C,0))),"",INDEX('Policy Characteristics'!E:E,MATCH($C1360,'Policy Characteristics'!$C:$C,0)))</f>
        <v>indst efficiency standards</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0.25</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reduction in energy use</v>
      </c>
      <c r="P1360" s="254"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54" t="str">
        <f>IF(ISBLANK(INDEX('Policy Characteristics'!K:K,MATCH($C1360,'Policy Characteristics'!$C:$C,0))),"",INDEX('Policy Characteristics'!K:K,MATCH($C1360,'Policy Characteristics'!$C:$C,0)))</f>
        <v>industry-ag-main.html#eff-stds</v>
      </c>
      <c r="R1360" s="254" t="str">
        <f>IF(ISBLANK(INDEX('Policy Characteristics'!L:L,MATCH($C1360,'Policy Characteristics'!$C:$C,0))),"",INDEX('Policy Characteristics'!L:L,MATCH($C1360,'Policy Characteristics'!$C:$C,0)))</f>
        <v>industry-energy-efficiency-standards.html</v>
      </c>
    </row>
    <row r="1361" spans="1:18" s="4" customFormat="1" x14ac:dyDescent="0.3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Industry Energy Efficiency Standards</v>
      </c>
      <c r="C1361" s="254" t="str">
        <f t="shared" si="49"/>
        <v>Percentage Improvement in Eqpt Efficiency Standards above BAU</v>
      </c>
      <c r="D1361" s="6" t="s">
        <v>3058</v>
      </c>
      <c r="E1361" s="45" t="s">
        <v>2703</v>
      </c>
      <c r="F1361" t="s">
        <v>3022</v>
      </c>
      <c r="G1361" s="45" t="s">
        <v>2707</v>
      </c>
      <c r="H1361" s="43">
        <v>1005</v>
      </c>
      <c r="I1361" s="324" t="s">
        <v>43</v>
      </c>
      <c r="J1361" s="255" t="str">
        <f>IF(ISBLANK(INDEX('Policy Characteristics'!D:D,MATCH($C1361,'Policy Characteristics'!$C:$C,0))),"",INDEX('Policy Characteristics'!D:D,MATCH($C1361,'Policy Characteristics'!$C:$C,0)))</f>
        <v>Industry Energy Efficiency Standards</v>
      </c>
      <c r="K1361" s="254" t="str">
        <f>IF(ISBLANK(INDEX('Policy Characteristics'!E:E,MATCH($C1361,'Policy Characteristics'!$C:$C,0))),"",INDEX('Policy Characteristics'!E:E,MATCH($C1361,'Policy Characteristics'!$C:$C,0)))</f>
        <v>indst efficiency standards</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0.25</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reduction in energy use</v>
      </c>
      <c r="P1361" s="254"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54" t="str">
        <f>IF(ISBLANK(INDEX('Policy Characteristics'!K:K,MATCH($C1361,'Policy Characteristics'!$C:$C,0))),"",INDEX('Policy Characteristics'!K:K,MATCH($C1361,'Policy Characteristics'!$C:$C,0)))</f>
        <v>industry-ag-main.html#eff-stds</v>
      </c>
      <c r="R1361" s="254" t="str">
        <f>IF(ISBLANK(INDEX('Policy Characteristics'!L:L,MATCH($C1361,'Policy Characteristics'!$C:$C,0))),"",INDEX('Policy Characteristics'!L:L,MATCH($C1361,'Policy Characteristics'!$C:$C,0)))</f>
        <v>industry-energy-efficiency-standards.html</v>
      </c>
    </row>
    <row r="1362" spans="1:18" s="4" customFormat="1" x14ac:dyDescent="0.3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Industry Energy Efficiency Standards</v>
      </c>
      <c r="C1362" s="254" t="str">
        <f t="shared" si="49"/>
        <v>Percentage Improvement in Eqpt Efficiency Standards above BAU</v>
      </c>
      <c r="D1362" s="6" t="s">
        <v>3058</v>
      </c>
      <c r="E1362" s="45" t="s">
        <v>2704</v>
      </c>
      <c r="F1362" t="s">
        <v>3022</v>
      </c>
      <c r="G1362" s="45" t="s">
        <v>2708</v>
      </c>
      <c r="H1362" s="43">
        <v>1006</v>
      </c>
      <c r="I1362" s="324" t="s">
        <v>43</v>
      </c>
      <c r="J1362" s="255" t="str">
        <f>IF(ISBLANK(INDEX('Policy Characteristics'!D:D,MATCH($C1362,'Policy Characteristics'!$C:$C,0))),"",INDEX('Policy Characteristics'!D:D,MATCH($C1362,'Policy Characteristics'!$C:$C,0)))</f>
        <v>Industry Energy Efficiency Standards</v>
      </c>
      <c r="K1362" s="254" t="str">
        <f>IF(ISBLANK(INDEX('Policy Characteristics'!E:E,MATCH($C1362,'Policy Characteristics'!$C:$C,0))),"",INDEX('Policy Characteristics'!E:E,MATCH($C1362,'Policy Characteristics'!$C:$C,0)))</f>
        <v>indst efficiency standards</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0.25</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reduction in energy use</v>
      </c>
      <c r="P1362" s="254"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54" t="str">
        <f>IF(ISBLANK(INDEX('Policy Characteristics'!K:K,MATCH($C1362,'Policy Characteristics'!$C:$C,0))),"",INDEX('Policy Characteristics'!K:K,MATCH($C1362,'Policy Characteristics'!$C:$C,0)))</f>
        <v>industry-ag-main.html#eff-stds</v>
      </c>
      <c r="R1362" s="254" t="str">
        <f>IF(ISBLANK(INDEX('Policy Characteristics'!L:L,MATCH($C1362,'Policy Characteristics'!$C:$C,0))),"",INDEX('Policy Characteristics'!L:L,MATCH($C1362,'Policy Characteristics'!$C:$C,0)))</f>
        <v>industry-energy-efficiency-standards.html</v>
      </c>
    </row>
    <row r="1363" spans="1:18" s="4" customFormat="1" x14ac:dyDescent="0.3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Industry Energy Efficiency Standards</v>
      </c>
      <c r="C1363" s="254" t="str">
        <f t="shared" si="49"/>
        <v>Percentage Improvement in Eqpt Efficiency Standards above BAU</v>
      </c>
      <c r="D1363" s="6" t="s">
        <v>3058</v>
      </c>
      <c r="E1363" s="45" t="s">
        <v>2701</v>
      </c>
      <c r="F1363" t="s">
        <v>3022</v>
      </c>
      <c r="G1363" s="45" t="s">
        <v>2706</v>
      </c>
      <c r="H1363" s="43">
        <v>1007</v>
      </c>
      <c r="I1363" s="324" t="s">
        <v>44</v>
      </c>
      <c r="J1363" s="255" t="str">
        <f>IF(ISBLANK(INDEX('Policy Characteristics'!D:D,MATCH($C1363,'Policy Characteristics'!$C:$C,0))),"",INDEX('Policy Characteristics'!D:D,MATCH($C1363,'Policy Characteristics'!$C:$C,0)))</f>
        <v>Industry Energy Efficiency Standards</v>
      </c>
      <c r="K1363" s="254" t="str">
        <f>IF(ISBLANK(INDEX('Policy Characteristics'!E:E,MATCH($C1363,'Policy Characteristics'!$C:$C,0))),"",INDEX('Policy Characteristics'!E:E,MATCH($C1363,'Policy Characteristics'!$C:$C,0)))</f>
        <v>indst efficiency standards</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0.25</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reduction in energy use</v>
      </c>
      <c r="P1363" s="254"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54" t="str">
        <f>IF(ISBLANK(INDEX('Policy Characteristics'!K:K,MATCH($C1363,'Policy Characteristics'!$C:$C,0))),"",INDEX('Policy Characteristics'!K:K,MATCH($C1363,'Policy Characteristics'!$C:$C,0)))</f>
        <v>industry-ag-main.html#eff-stds</v>
      </c>
      <c r="R1363" s="254" t="str">
        <f>IF(ISBLANK(INDEX('Policy Characteristics'!L:L,MATCH($C1363,'Policy Characteristics'!$C:$C,0))),"",INDEX('Policy Characteristics'!L:L,MATCH($C1363,'Policy Characteristics'!$C:$C,0)))</f>
        <v>industry-energy-efficiency-standards.html</v>
      </c>
    </row>
    <row r="1364" spans="1:18" s="4" customFormat="1" x14ac:dyDescent="0.3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Industry Energy Efficiency Standards</v>
      </c>
      <c r="C1364" s="254" t="str">
        <f t="shared" si="49"/>
        <v>Percentage Improvement in Eqpt Efficiency Standards above BAU</v>
      </c>
      <c r="D1364" s="6" t="s">
        <v>3059</v>
      </c>
      <c r="E1364" s="45" t="s">
        <v>2398</v>
      </c>
      <c r="F1364" t="s">
        <v>3023</v>
      </c>
      <c r="G1364" s="45" t="s">
        <v>2404</v>
      </c>
      <c r="H1364" s="43">
        <v>1008</v>
      </c>
      <c r="I1364" s="324" t="s">
        <v>43</v>
      </c>
      <c r="J1364" s="255" t="str">
        <f>IF(ISBLANK(INDEX('Policy Characteristics'!D:D,MATCH($C1364,'Policy Characteristics'!$C:$C,0))),"",INDEX('Policy Characteristics'!D:D,MATCH($C1364,'Policy Characteristics'!$C:$C,0)))</f>
        <v>Industry Energy Efficiency Standards</v>
      </c>
      <c r="K1364" s="254" t="str">
        <f>IF(ISBLANK(INDEX('Policy Characteristics'!E:E,MATCH($C1364,'Policy Characteristics'!$C:$C,0))),"",INDEX('Policy Characteristics'!E:E,MATCH($C1364,'Policy Characteristics'!$C:$C,0)))</f>
        <v>indst efficiency standards</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0.25</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reduction in energy use</v>
      </c>
      <c r="P1364" s="254"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54" t="str">
        <f>IF(ISBLANK(INDEX('Policy Characteristics'!K:K,MATCH($C1364,'Policy Characteristics'!$C:$C,0))),"",INDEX('Policy Characteristics'!K:K,MATCH($C1364,'Policy Characteristics'!$C:$C,0)))</f>
        <v>industry-ag-main.html#eff-stds</v>
      </c>
      <c r="R1364" s="254" t="str">
        <f>IF(ISBLANK(INDEX('Policy Characteristics'!L:L,MATCH($C1364,'Policy Characteristics'!$C:$C,0))),"",INDEX('Policy Characteristics'!L:L,MATCH($C1364,'Policy Characteristics'!$C:$C,0)))</f>
        <v>industry-energy-efficiency-standards.html</v>
      </c>
    </row>
    <row r="1365" spans="1:18" s="4" customFormat="1" x14ac:dyDescent="0.3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Industry Energy Efficiency Standards</v>
      </c>
      <c r="C1365" s="254" t="str">
        <f t="shared" si="49"/>
        <v>Percentage Improvement in Eqpt Efficiency Standards above BAU</v>
      </c>
      <c r="D1365" s="6" t="s">
        <v>3059</v>
      </c>
      <c r="E1365" s="45" t="s">
        <v>2399</v>
      </c>
      <c r="F1365" t="s">
        <v>3023</v>
      </c>
      <c r="G1365" s="45" t="s">
        <v>2407</v>
      </c>
      <c r="H1365" s="43">
        <v>1009</v>
      </c>
      <c r="I1365" s="324" t="s">
        <v>43</v>
      </c>
      <c r="J1365" s="255" t="str">
        <f>IF(ISBLANK(INDEX('Policy Characteristics'!D:D,MATCH($C1365,'Policy Characteristics'!$C:$C,0))),"",INDEX('Policy Characteristics'!D:D,MATCH($C1365,'Policy Characteristics'!$C:$C,0)))</f>
        <v>Industry Energy Efficiency Standards</v>
      </c>
      <c r="K1365" s="254" t="str">
        <f>IF(ISBLANK(INDEX('Policy Characteristics'!E:E,MATCH($C1365,'Policy Characteristics'!$C:$C,0))),"",INDEX('Policy Characteristics'!E:E,MATCH($C1365,'Policy Characteristics'!$C:$C,0)))</f>
        <v>indst efficiency standards</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0.25</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reduction in energy use</v>
      </c>
      <c r="P1365" s="254"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54" t="str">
        <f>IF(ISBLANK(INDEX('Policy Characteristics'!K:K,MATCH($C1365,'Policy Characteristics'!$C:$C,0))),"",INDEX('Policy Characteristics'!K:K,MATCH($C1365,'Policy Characteristics'!$C:$C,0)))</f>
        <v>industry-ag-main.html#eff-stds</v>
      </c>
      <c r="R1365" s="254" t="str">
        <f>IF(ISBLANK(INDEX('Policy Characteristics'!L:L,MATCH($C1365,'Policy Characteristics'!$C:$C,0))),"",INDEX('Policy Characteristics'!L:L,MATCH($C1365,'Policy Characteristics'!$C:$C,0)))</f>
        <v>industry-energy-efficiency-standards.html</v>
      </c>
    </row>
    <row r="1366" spans="1:18" s="4" customFormat="1" x14ac:dyDescent="0.3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Industry Energy Efficiency Standards</v>
      </c>
      <c r="C1366" s="254" t="str">
        <f t="shared" si="49"/>
        <v>Percentage Improvement in Eqpt Efficiency Standards above BAU</v>
      </c>
      <c r="D1366" s="6" t="s">
        <v>3059</v>
      </c>
      <c r="E1366" s="45" t="s">
        <v>2400</v>
      </c>
      <c r="F1366" t="s">
        <v>3023</v>
      </c>
      <c r="G1366" s="45" t="s">
        <v>2408</v>
      </c>
      <c r="H1366" s="43">
        <v>1010</v>
      </c>
      <c r="I1366" s="324" t="s">
        <v>43</v>
      </c>
      <c r="J1366" s="255" t="str">
        <f>IF(ISBLANK(INDEX('Policy Characteristics'!D:D,MATCH($C1366,'Policy Characteristics'!$C:$C,0))),"",INDEX('Policy Characteristics'!D:D,MATCH($C1366,'Policy Characteristics'!$C:$C,0)))</f>
        <v>Industry Energy Efficiency Standards</v>
      </c>
      <c r="K1366" s="254" t="str">
        <f>IF(ISBLANK(INDEX('Policy Characteristics'!E:E,MATCH($C1366,'Policy Characteristics'!$C:$C,0))),"",INDEX('Policy Characteristics'!E:E,MATCH($C1366,'Policy Characteristics'!$C:$C,0)))</f>
        <v>indst efficiency standards</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0.25</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reduction in energy use</v>
      </c>
      <c r="P1366" s="254"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54" t="str">
        <f>IF(ISBLANK(INDEX('Policy Characteristics'!K:K,MATCH($C1366,'Policy Characteristics'!$C:$C,0))),"",INDEX('Policy Characteristics'!K:K,MATCH($C1366,'Policy Characteristics'!$C:$C,0)))</f>
        <v>industry-ag-main.html#eff-stds</v>
      </c>
      <c r="R1366" s="254" t="str">
        <f>IF(ISBLANK(INDEX('Policy Characteristics'!L:L,MATCH($C1366,'Policy Characteristics'!$C:$C,0))),"",INDEX('Policy Characteristics'!L:L,MATCH($C1366,'Policy Characteristics'!$C:$C,0)))</f>
        <v>industry-energy-efficiency-standards.html</v>
      </c>
    </row>
    <row r="1367" spans="1:18" s="4" customFormat="1" x14ac:dyDescent="0.3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Industry Energy Efficiency Standards</v>
      </c>
      <c r="C1367" s="254" t="str">
        <f t="shared" si="49"/>
        <v>Percentage Improvement in Eqpt Efficiency Standards above BAU</v>
      </c>
      <c r="D1367" s="6" t="s">
        <v>3059</v>
      </c>
      <c r="E1367" s="45" t="s">
        <v>2401</v>
      </c>
      <c r="F1367" t="s">
        <v>3023</v>
      </c>
      <c r="G1367" s="45" t="s">
        <v>2405</v>
      </c>
      <c r="H1367" s="43">
        <v>1011</v>
      </c>
      <c r="I1367" s="324" t="s">
        <v>44</v>
      </c>
      <c r="J1367" s="255" t="str">
        <f>IF(ISBLANK(INDEX('Policy Characteristics'!D:D,MATCH($C1367,'Policy Characteristics'!$C:$C,0))),"",INDEX('Policy Characteristics'!D:D,MATCH($C1367,'Policy Characteristics'!$C:$C,0)))</f>
        <v>Industry Energy Efficiency Standards</v>
      </c>
      <c r="K1367" s="254" t="str">
        <f>IF(ISBLANK(INDEX('Policy Characteristics'!E:E,MATCH($C1367,'Policy Characteristics'!$C:$C,0))),"",INDEX('Policy Characteristics'!E:E,MATCH($C1367,'Policy Characteristics'!$C:$C,0)))</f>
        <v>indst efficiency standards</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0.25</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reduction in energy use</v>
      </c>
      <c r="P1367" s="254"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54" t="str">
        <f>IF(ISBLANK(INDEX('Policy Characteristics'!K:K,MATCH($C1367,'Policy Characteristics'!$C:$C,0))),"",INDEX('Policy Characteristics'!K:K,MATCH($C1367,'Policy Characteristics'!$C:$C,0)))</f>
        <v>industry-ag-main.html#eff-stds</v>
      </c>
      <c r="R1367" s="254" t="str">
        <f>IF(ISBLANK(INDEX('Policy Characteristics'!L:L,MATCH($C1367,'Policy Characteristics'!$C:$C,0))),"",INDEX('Policy Characteristics'!L:L,MATCH($C1367,'Policy Characteristics'!$C:$C,0)))</f>
        <v>industry-energy-efficiency-standards.html</v>
      </c>
    </row>
    <row r="1368" spans="1:18" s="4" customFormat="1" x14ac:dyDescent="0.3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Industry Energy Efficiency Standards</v>
      </c>
      <c r="C1368" s="254" t="str">
        <f t="shared" si="49"/>
        <v>Percentage Improvement in Eqpt Efficiency Standards above BAU</v>
      </c>
      <c r="D1368" s="6" t="s">
        <v>3059</v>
      </c>
      <c r="E1368" s="45" t="s">
        <v>2402</v>
      </c>
      <c r="F1368" t="s">
        <v>3023</v>
      </c>
      <c r="G1368" s="45" t="s">
        <v>2406</v>
      </c>
      <c r="H1368" s="43">
        <v>1012</v>
      </c>
      <c r="I1368" s="324" t="s">
        <v>43</v>
      </c>
      <c r="J1368" s="255" t="str">
        <f>IF(ISBLANK(INDEX('Policy Characteristics'!D:D,MATCH($C1368,'Policy Characteristics'!$C:$C,0))),"",INDEX('Policy Characteristics'!D:D,MATCH($C1368,'Policy Characteristics'!$C:$C,0)))</f>
        <v>Industry Energy Efficiency Standards</v>
      </c>
      <c r="K1368" s="254" t="str">
        <f>IF(ISBLANK(INDEX('Policy Characteristics'!E:E,MATCH($C1368,'Policy Characteristics'!$C:$C,0))),"",INDEX('Policy Characteristics'!E:E,MATCH($C1368,'Policy Characteristics'!$C:$C,0)))</f>
        <v>indst efficiency standards</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0.25</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reduction in energy use</v>
      </c>
      <c r="P1368" s="254"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54" t="str">
        <f>IF(ISBLANK(INDEX('Policy Characteristics'!K:K,MATCH($C1368,'Policy Characteristics'!$C:$C,0))),"",INDEX('Policy Characteristics'!K:K,MATCH($C1368,'Policy Characteristics'!$C:$C,0)))</f>
        <v>industry-ag-main.html#eff-stds</v>
      </c>
      <c r="R1368" s="254" t="str">
        <f>IF(ISBLANK(INDEX('Policy Characteristics'!L:L,MATCH($C1368,'Policy Characteristics'!$C:$C,0))),"",INDEX('Policy Characteristics'!L:L,MATCH($C1368,'Policy Characteristics'!$C:$C,0)))</f>
        <v>industry-energy-efficiency-standards.html</v>
      </c>
    </row>
    <row r="1369" spans="1:18" s="4" customFormat="1" x14ac:dyDescent="0.3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Industry Energy Efficiency Standards</v>
      </c>
      <c r="C1369" s="254" t="str">
        <f t="shared" si="49"/>
        <v>Percentage Improvement in Eqpt Efficiency Standards above BAU</v>
      </c>
      <c r="D1369" s="6" t="s">
        <v>3059</v>
      </c>
      <c r="E1369" s="45" t="s">
        <v>2403</v>
      </c>
      <c r="F1369" t="s">
        <v>3023</v>
      </c>
      <c r="G1369" s="45" t="s">
        <v>2409</v>
      </c>
      <c r="H1369" s="43">
        <v>1013</v>
      </c>
      <c r="I1369" s="324" t="s">
        <v>44</v>
      </c>
      <c r="J1369" s="255" t="str">
        <f>IF(ISBLANK(INDEX('Policy Characteristics'!D:D,MATCH($C1369,'Policy Characteristics'!$C:$C,0))),"",INDEX('Policy Characteristics'!D:D,MATCH($C1369,'Policy Characteristics'!$C:$C,0)))</f>
        <v>Industry Energy Efficiency Standards</v>
      </c>
      <c r="K1369" s="254" t="str">
        <f>IF(ISBLANK(INDEX('Policy Characteristics'!E:E,MATCH($C1369,'Policy Characteristics'!$C:$C,0))),"",INDEX('Policy Characteristics'!E:E,MATCH($C1369,'Policy Characteristics'!$C:$C,0)))</f>
        <v>indst efficiency standards</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0.25</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reduction in energy use</v>
      </c>
      <c r="P1369" s="254"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54" t="str">
        <f>IF(ISBLANK(INDEX('Policy Characteristics'!K:K,MATCH($C1369,'Policy Characteristics'!$C:$C,0))),"",INDEX('Policy Characteristics'!K:K,MATCH($C1369,'Policy Characteristics'!$C:$C,0)))</f>
        <v>industry-ag-main.html#eff-stds</v>
      </c>
      <c r="R1369" s="254" t="str">
        <f>IF(ISBLANK(INDEX('Policy Characteristics'!L:L,MATCH($C1369,'Policy Characteristics'!$C:$C,0))),"",INDEX('Policy Characteristics'!L:L,MATCH($C1369,'Policy Characteristics'!$C:$C,0)))</f>
        <v>industry-energy-efficiency-standards.html</v>
      </c>
    </row>
    <row r="1370" spans="1:18" s="4" customFormat="1" x14ac:dyDescent="0.3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Industry Energy Efficiency Standards</v>
      </c>
      <c r="C1370" s="254" t="str">
        <f t="shared" si="49"/>
        <v>Percentage Improvement in Eqpt Efficiency Standards above BAU</v>
      </c>
      <c r="D1370" s="6" t="s">
        <v>3059</v>
      </c>
      <c r="E1370" s="45" t="s">
        <v>2702</v>
      </c>
      <c r="F1370" t="s">
        <v>3023</v>
      </c>
      <c r="G1370" s="45" t="s">
        <v>2705</v>
      </c>
      <c r="H1370" s="43">
        <v>1014</v>
      </c>
      <c r="I1370" s="324" t="s">
        <v>44</v>
      </c>
      <c r="J1370" s="255" t="str">
        <f>IF(ISBLANK(INDEX('Policy Characteristics'!D:D,MATCH($C1370,'Policy Characteristics'!$C:$C,0))),"",INDEX('Policy Characteristics'!D:D,MATCH($C1370,'Policy Characteristics'!$C:$C,0)))</f>
        <v>Industry Energy Efficiency Standards</v>
      </c>
      <c r="K1370" s="254" t="str">
        <f>IF(ISBLANK(INDEX('Policy Characteristics'!E:E,MATCH($C1370,'Policy Characteristics'!$C:$C,0))),"",INDEX('Policy Characteristics'!E:E,MATCH($C1370,'Policy Characteristics'!$C:$C,0)))</f>
        <v>indst efficiency standards</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0.25</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reduction in energy use</v>
      </c>
      <c r="P1370" s="254"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54" t="str">
        <f>IF(ISBLANK(INDEX('Policy Characteristics'!K:K,MATCH($C1370,'Policy Characteristics'!$C:$C,0))),"",INDEX('Policy Characteristics'!K:K,MATCH($C1370,'Policy Characteristics'!$C:$C,0)))</f>
        <v>industry-ag-main.html#eff-stds</v>
      </c>
      <c r="R1370" s="254" t="str">
        <f>IF(ISBLANK(INDEX('Policy Characteristics'!L:L,MATCH($C1370,'Policy Characteristics'!$C:$C,0))),"",INDEX('Policy Characteristics'!L:L,MATCH($C1370,'Policy Characteristics'!$C:$C,0)))</f>
        <v>industry-energy-efficiency-standards.html</v>
      </c>
    </row>
    <row r="1371" spans="1:18" s="4" customFormat="1" x14ac:dyDescent="0.3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Industry Energy Efficiency Standards</v>
      </c>
      <c r="C1371" s="254" t="str">
        <f t="shared" si="49"/>
        <v>Percentage Improvement in Eqpt Efficiency Standards above BAU</v>
      </c>
      <c r="D1371" s="6" t="s">
        <v>3059</v>
      </c>
      <c r="E1371" s="45" t="s">
        <v>2703</v>
      </c>
      <c r="F1371" t="s">
        <v>3023</v>
      </c>
      <c r="G1371" s="45" t="s">
        <v>2707</v>
      </c>
      <c r="H1371" s="43">
        <v>1015</v>
      </c>
      <c r="I1371" s="324" t="s">
        <v>43</v>
      </c>
      <c r="J1371" s="255" t="str">
        <f>IF(ISBLANK(INDEX('Policy Characteristics'!D:D,MATCH($C1371,'Policy Characteristics'!$C:$C,0))),"",INDEX('Policy Characteristics'!D:D,MATCH($C1371,'Policy Characteristics'!$C:$C,0)))</f>
        <v>Industry Energy Efficiency Standards</v>
      </c>
      <c r="K1371" s="254" t="str">
        <f>IF(ISBLANK(INDEX('Policy Characteristics'!E:E,MATCH($C1371,'Policy Characteristics'!$C:$C,0))),"",INDEX('Policy Characteristics'!E:E,MATCH($C1371,'Policy Characteristics'!$C:$C,0)))</f>
        <v>indst efficiency standards</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0.25</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reduction in energy use</v>
      </c>
      <c r="P1371" s="254"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54" t="str">
        <f>IF(ISBLANK(INDEX('Policy Characteristics'!K:K,MATCH($C1371,'Policy Characteristics'!$C:$C,0))),"",INDEX('Policy Characteristics'!K:K,MATCH($C1371,'Policy Characteristics'!$C:$C,0)))</f>
        <v>industry-ag-main.html#eff-stds</v>
      </c>
      <c r="R1371" s="254" t="str">
        <f>IF(ISBLANK(INDEX('Policy Characteristics'!L:L,MATCH($C1371,'Policy Characteristics'!$C:$C,0))),"",INDEX('Policy Characteristics'!L:L,MATCH($C1371,'Policy Characteristics'!$C:$C,0)))</f>
        <v>industry-energy-efficiency-standards.html</v>
      </c>
    </row>
    <row r="1372" spans="1:18" s="4" customFormat="1" x14ac:dyDescent="0.3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Industry Energy Efficiency Standards</v>
      </c>
      <c r="C1372" s="254" t="str">
        <f t="shared" si="49"/>
        <v>Percentage Improvement in Eqpt Efficiency Standards above BAU</v>
      </c>
      <c r="D1372" s="6" t="s">
        <v>3059</v>
      </c>
      <c r="E1372" s="45" t="s">
        <v>2704</v>
      </c>
      <c r="F1372" t="s">
        <v>3023</v>
      </c>
      <c r="G1372" s="45" t="s">
        <v>2708</v>
      </c>
      <c r="H1372" s="43">
        <v>1016</v>
      </c>
      <c r="I1372" s="324" t="s">
        <v>43</v>
      </c>
      <c r="J1372" s="255" t="str">
        <f>IF(ISBLANK(INDEX('Policy Characteristics'!D:D,MATCH($C1372,'Policy Characteristics'!$C:$C,0))),"",INDEX('Policy Characteristics'!D:D,MATCH($C1372,'Policy Characteristics'!$C:$C,0)))</f>
        <v>Industry Energy Efficiency Standards</v>
      </c>
      <c r="K1372" s="254" t="str">
        <f>IF(ISBLANK(INDEX('Policy Characteristics'!E:E,MATCH($C1372,'Policy Characteristics'!$C:$C,0))),"",INDEX('Policy Characteristics'!E:E,MATCH($C1372,'Policy Characteristics'!$C:$C,0)))</f>
        <v>indst efficiency standards</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0.25</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reduction in energy use</v>
      </c>
      <c r="P1372" s="254"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54" t="str">
        <f>IF(ISBLANK(INDEX('Policy Characteristics'!K:K,MATCH($C1372,'Policy Characteristics'!$C:$C,0))),"",INDEX('Policy Characteristics'!K:K,MATCH($C1372,'Policy Characteristics'!$C:$C,0)))</f>
        <v>industry-ag-main.html#eff-stds</v>
      </c>
      <c r="R1372" s="254" t="str">
        <f>IF(ISBLANK(INDEX('Policy Characteristics'!L:L,MATCH($C1372,'Policy Characteristics'!$C:$C,0))),"",INDEX('Policy Characteristics'!L:L,MATCH($C1372,'Policy Characteristics'!$C:$C,0)))</f>
        <v>industry-energy-efficiency-standards.html</v>
      </c>
    </row>
    <row r="1373" spans="1:18" s="4" customFormat="1" x14ac:dyDescent="0.3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Industry Energy Efficiency Standards</v>
      </c>
      <c r="C1373" s="254" t="str">
        <f t="shared" si="49"/>
        <v>Percentage Improvement in Eqpt Efficiency Standards above BAU</v>
      </c>
      <c r="D1373" s="6" t="s">
        <v>3059</v>
      </c>
      <c r="E1373" s="45" t="s">
        <v>2701</v>
      </c>
      <c r="F1373" t="s">
        <v>3023</v>
      </c>
      <c r="G1373" s="45" t="s">
        <v>2706</v>
      </c>
      <c r="H1373" s="43">
        <v>1017</v>
      </c>
      <c r="I1373" s="324" t="s">
        <v>44</v>
      </c>
      <c r="J1373" s="255" t="str">
        <f>IF(ISBLANK(INDEX('Policy Characteristics'!D:D,MATCH($C1373,'Policy Characteristics'!$C:$C,0))),"",INDEX('Policy Characteristics'!D:D,MATCH($C1373,'Policy Characteristics'!$C:$C,0)))</f>
        <v>Industry Energy Efficiency Standards</v>
      </c>
      <c r="K1373" s="254" t="str">
        <f>IF(ISBLANK(INDEX('Policy Characteristics'!E:E,MATCH($C1373,'Policy Characteristics'!$C:$C,0))),"",INDEX('Policy Characteristics'!E:E,MATCH($C1373,'Policy Characteristics'!$C:$C,0)))</f>
        <v>indst efficiency standards</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0.25</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reduction in energy use</v>
      </c>
      <c r="P1373" s="254"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54" t="str">
        <f>IF(ISBLANK(INDEX('Policy Characteristics'!K:K,MATCH($C1373,'Policy Characteristics'!$C:$C,0))),"",INDEX('Policy Characteristics'!K:K,MATCH($C1373,'Policy Characteristics'!$C:$C,0)))</f>
        <v>industry-ag-main.html#eff-stds</v>
      </c>
      <c r="R1373" s="254" t="str">
        <f>IF(ISBLANK(INDEX('Policy Characteristics'!L:L,MATCH($C1373,'Policy Characteristics'!$C:$C,0))),"",INDEX('Policy Characteristics'!L:L,MATCH($C1373,'Policy Characteristics'!$C:$C,0)))</f>
        <v>industry-energy-efficiency-standards.html</v>
      </c>
    </row>
    <row r="1374" spans="1:18" s="4" customFormat="1" x14ac:dyDescent="0.3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Industry Energy Efficiency Standards</v>
      </c>
      <c r="C1374" s="254" t="str">
        <f t="shared" si="49"/>
        <v>Percentage Improvement in Eqpt Efficiency Standards above BAU</v>
      </c>
      <c r="D1374" s="6" t="s">
        <v>3060</v>
      </c>
      <c r="E1374" s="45" t="s">
        <v>2398</v>
      </c>
      <c r="F1374" t="s">
        <v>3024</v>
      </c>
      <c r="G1374" s="45" t="s">
        <v>2404</v>
      </c>
      <c r="H1374" s="43">
        <v>1018</v>
      </c>
      <c r="I1374" s="324" t="s">
        <v>43</v>
      </c>
      <c r="J1374" s="255" t="str">
        <f>IF(ISBLANK(INDEX('Policy Characteristics'!D:D,MATCH($C1374,'Policy Characteristics'!$C:$C,0))),"",INDEX('Policy Characteristics'!D:D,MATCH($C1374,'Policy Characteristics'!$C:$C,0)))</f>
        <v>Industry Energy Efficiency Standards</v>
      </c>
      <c r="K1374" s="254" t="str">
        <f>IF(ISBLANK(INDEX('Policy Characteristics'!E:E,MATCH($C1374,'Policy Characteristics'!$C:$C,0))),"",INDEX('Policy Characteristics'!E:E,MATCH($C1374,'Policy Characteristics'!$C:$C,0)))</f>
        <v>indst efficiency standards</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0.25</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reduction in energy use</v>
      </c>
      <c r="P1374" s="254"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54" t="str">
        <f>IF(ISBLANK(INDEX('Policy Characteristics'!K:K,MATCH($C1374,'Policy Characteristics'!$C:$C,0))),"",INDEX('Policy Characteristics'!K:K,MATCH($C1374,'Policy Characteristics'!$C:$C,0)))</f>
        <v>industry-ag-main.html#eff-stds</v>
      </c>
      <c r="R1374" s="254" t="str">
        <f>IF(ISBLANK(INDEX('Policy Characteristics'!L:L,MATCH($C1374,'Policy Characteristics'!$C:$C,0))),"",INDEX('Policy Characteristics'!L:L,MATCH($C1374,'Policy Characteristics'!$C:$C,0)))</f>
        <v>industry-energy-efficiency-standards.html</v>
      </c>
    </row>
    <row r="1375" spans="1:18" s="4" customFormat="1" x14ac:dyDescent="0.3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Industry Energy Efficiency Standards</v>
      </c>
      <c r="C1375" s="254" t="str">
        <f t="shared" si="49"/>
        <v>Percentage Improvement in Eqpt Efficiency Standards above BAU</v>
      </c>
      <c r="D1375" s="6" t="s">
        <v>3060</v>
      </c>
      <c r="E1375" s="45" t="s">
        <v>2399</v>
      </c>
      <c r="F1375" t="s">
        <v>3024</v>
      </c>
      <c r="G1375" s="45" t="s">
        <v>2407</v>
      </c>
      <c r="H1375" s="43">
        <v>1019</v>
      </c>
      <c r="I1375" s="324" t="s">
        <v>43</v>
      </c>
      <c r="J1375" s="255" t="str">
        <f>IF(ISBLANK(INDEX('Policy Characteristics'!D:D,MATCH($C1375,'Policy Characteristics'!$C:$C,0))),"",INDEX('Policy Characteristics'!D:D,MATCH($C1375,'Policy Characteristics'!$C:$C,0)))</f>
        <v>Industry Energy Efficiency Standards</v>
      </c>
      <c r="K1375" s="254" t="str">
        <f>IF(ISBLANK(INDEX('Policy Characteristics'!E:E,MATCH($C1375,'Policy Characteristics'!$C:$C,0))),"",INDEX('Policy Characteristics'!E:E,MATCH($C1375,'Policy Characteristics'!$C:$C,0)))</f>
        <v>indst efficiency standards</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0.25</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reduction in energy use</v>
      </c>
      <c r="P1375" s="254"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54" t="str">
        <f>IF(ISBLANK(INDEX('Policy Characteristics'!K:K,MATCH($C1375,'Policy Characteristics'!$C:$C,0))),"",INDEX('Policy Characteristics'!K:K,MATCH($C1375,'Policy Characteristics'!$C:$C,0)))</f>
        <v>industry-ag-main.html#eff-stds</v>
      </c>
      <c r="R1375" s="254" t="str">
        <f>IF(ISBLANK(INDEX('Policy Characteristics'!L:L,MATCH($C1375,'Policy Characteristics'!$C:$C,0))),"",INDEX('Policy Characteristics'!L:L,MATCH($C1375,'Policy Characteristics'!$C:$C,0)))</f>
        <v>industry-energy-efficiency-standards.html</v>
      </c>
    </row>
    <row r="1376" spans="1:18" s="4" customFormat="1" x14ac:dyDescent="0.3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Industry Energy Efficiency Standards</v>
      </c>
      <c r="C1376" s="254" t="str">
        <f t="shared" si="49"/>
        <v>Percentage Improvement in Eqpt Efficiency Standards above BAU</v>
      </c>
      <c r="D1376" s="6" t="s">
        <v>3060</v>
      </c>
      <c r="E1376" s="45" t="s">
        <v>2400</v>
      </c>
      <c r="F1376" t="s">
        <v>3024</v>
      </c>
      <c r="G1376" s="45" t="s">
        <v>2408</v>
      </c>
      <c r="H1376" s="43">
        <v>1020</v>
      </c>
      <c r="I1376" s="324" t="s">
        <v>43</v>
      </c>
      <c r="J1376" s="255" t="str">
        <f>IF(ISBLANK(INDEX('Policy Characteristics'!D:D,MATCH($C1376,'Policy Characteristics'!$C:$C,0))),"",INDEX('Policy Characteristics'!D:D,MATCH($C1376,'Policy Characteristics'!$C:$C,0)))</f>
        <v>Industry Energy Efficiency Standards</v>
      </c>
      <c r="K1376" s="254" t="str">
        <f>IF(ISBLANK(INDEX('Policy Characteristics'!E:E,MATCH($C1376,'Policy Characteristics'!$C:$C,0))),"",INDEX('Policy Characteristics'!E:E,MATCH($C1376,'Policy Characteristics'!$C:$C,0)))</f>
        <v>indst efficiency standards</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0.25</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reduction in energy use</v>
      </c>
      <c r="P1376" s="254"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54" t="str">
        <f>IF(ISBLANK(INDEX('Policy Characteristics'!K:K,MATCH($C1376,'Policy Characteristics'!$C:$C,0))),"",INDEX('Policy Characteristics'!K:K,MATCH($C1376,'Policy Characteristics'!$C:$C,0)))</f>
        <v>industry-ag-main.html#eff-stds</v>
      </c>
      <c r="R1376" s="254" t="str">
        <f>IF(ISBLANK(INDEX('Policy Characteristics'!L:L,MATCH($C1376,'Policy Characteristics'!$C:$C,0))),"",INDEX('Policy Characteristics'!L:L,MATCH($C1376,'Policy Characteristics'!$C:$C,0)))</f>
        <v>industry-energy-efficiency-standards.html</v>
      </c>
    </row>
    <row r="1377" spans="1:18" s="4" customFormat="1" x14ac:dyDescent="0.3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Industry Energy Efficiency Standards</v>
      </c>
      <c r="C1377" s="254" t="str">
        <f t="shared" si="49"/>
        <v>Percentage Improvement in Eqpt Efficiency Standards above BAU</v>
      </c>
      <c r="D1377" s="6" t="s">
        <v>3060</v>
      </c>
      <c r="E1377" s="45" t="s">
        <v>2401</v>
      </c>
      <c r="F1377" t="s">
        <v>3024</v>
      </c>
      <c r="G1377" s="45" t="s">
        <v>2405</v>
      </c>
      <c r="H1377" s="43">
        <v>1021</v>
      </c>
      <c r="I1377" s="324" t="s">
        <v>44</v>
      </c>
      <c r="J1377" s="255" t="str">
        <f>IF(ISBLANK(INDEX('Policy Characteristics'!D:D,MATCH($C1377,'Policy Characteristics'!$C:$C,0))),"",INDEX('Policy Characteristics'!D:D,MATCH($C1377,'Policy Characteristics'!$C:$C,0)))</f>
        <v>Industry Energy Efficiency Standards</v>
      </c>
      <c r="K1377" s="254" t="str">
        <f>IF(ISBLANK(INDEX('Policy Characteristics'!E:E,MATCH($C1377,'Policy Characteristics'!$C:$C,0))),"",INDEX('Policy Characteristics'!E:E,MATCH($C1377,'Policy Characteristics'!$C:$C,0)))</f>
        <v>indst efficiency standards</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0.25</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reduction in energy use</v>
      </c>
      <c r="P1377" s="254"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54" t="str">
        <f>IF(ISBLANK(INDEX('Policy Characteristics'!K:K,MATCH($C1377,'Policy Characteristics'!$C:$C,0))),"",INDEX('Policy Characteristics'!K:K,MATCH($C1377,'Policy Characteristics'!$C:$C,0)))</f>
        <v>industry-ag-main.html#eff-stds</v>
      </c>
      <c r="R1377" s="254" t="str">
        <f>IF(ISBLANK(INDEX('Policy Characteristics'!L:L,MATCH($C1377,'Policy Characteristics'!$C:$C,0))),"",INDEX('Policy Characteristics'!L:L,MATCH($C1377,'Policy Characteristics'!$C:$C,0)))</f>
        <v>industry-energy-efficiency-standards.html</v>
      </c>
    </row>
    <row r="1378" spans="1:18" s="4" customFormat="1" x14ac:dyDescent="0.3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Industry Energy Efficiency Standards</v>
      </c>
      <c r="C1378" s="254" t="str">
        <f t="shared" si="49"/>
        <v>Percentage Improvement in Eqpt Efficiency Standards above BAU</v>
      </c>
      <c r="D1378" s="6" t="s">
        <v>3060</v>
      </c>
      <c r="E1378" s="45" t="s">
        <v>2402</v>
      </c>
      <c r="F1378" t="s">
        <v>3024</v>
      </c>
      <c r="G1378" s="45" t="s">
        <v>2406</v>
      </c>
      <c r="H1378" s="43">
        <v>1022</v>
      </c>
      <c r="I1378" s="324" t="s">
        <v>43</v>
      </c>
      <c r="J1378" s="255" t="str">
        <f>IF(ISBLANK(INDEX('Policy Characteristics'!D:D,MATCH($C1378,'Policy Characteristics'!$C:$C,0))),"",INDEX('Policy Characteristics'!D:D,MATCH($C1378,'Policy Characteristics'!$C:$C,0)))</f>
        <v>Industry Energy Efficiency Standards</v>
      </c>
      <c r="K1378" s="254" t="str">
        <f>IF(ISBLANK(INDEX('Policy Characteristics'!E:E,MATCH($C1378,'Policy Characteristics'!$C:$C,0))),"",INDEX('Policy Characteristics'!E:E,MATCH($C1378,'Policy Characteristics'!$C:$C,0)))</f>
        <v>indst efficiency standards</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0.25</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reduction in energy use</v>
      </c>
      <c r="P1378" s="254"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54" t="str">
        <f>IF(ISBLANK(INDEX('Policy Characteristics'!K:K,MATCH($C1378,'Policy Characteristics'!$C:$C,0))),"",INDEX('Policy Characteristics'!K:K,MATCH($C1378,'Policy Characteristics'!$C:$C,0)))</f>
        <v>industry-ag-main.html#eff-stds</v>
      </c>
      <c r="R1378" s="254" t="str">
        <f>IF(ISBLANK(INDEX('Policy Characteristics'!L:L,MATCH($C1378,'Policy Characteristics'!$C:$C,0))),"",INDEX('Policy Characteristics'!L:L,MATCH($C1378,'Policy Characteristics'!$C:$C,0)))</f>
        <v>industry-energy-efficiency-standards.html</v>
      </c>
    </row>
    <row r="1379" spans="1:18" s="4" customFormat="1" x14ac:dyDescent="0.3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Industry Energy Efficiency Standards</v>
      </c>
      <c r="C1379" s="254" t="str">
        <f t="shared" ref="C1379:C1442" si="50">C$1314</f>
        <v>Percentage Improvement in Eqpt Efficiency Standards above BAU</v>
      </c>
      <c r="D1379" s="6" t="s">
        <v>3060</v>
      </c>
      <c r="E1379" s="45" t="s">
        <v>2403</v>
      </c>
      <c r="F1379" t="s">
        <v>3024</v>
      </c>
      <c r="G1379" s="45" t="s">
        <v>2409</v>
      </c>
      <c r="H1379" s="43">
        <v>1023</v>
      </c>
      <c r="I1379" s="324" t="s">
        <v>44</v>
      </c>
      <c r="J1379" s="255" t="str">
        <f>IF(ISBLANK(INDEX('Policy Characteristics'!D:D,MATCH($C1379,'Policy Characteristics'!$C:$C,0))),"",INDEX('Policy Characteristics'!D:D,MATCH($C1379,'Policy Characteristics'!$C:$C,0)))</f>
        <v>Industry Energy Efficiency Standards</v>
      </c>
      <c r="K1379" s="254" t="str">
        <f>IF(ISBLANK(INDEX('Policy Characteristics'!E:E,MATCH($C1379,'Policy Characteristics'!$C:$C,0))),"",INDEX('Policy Characteristics'!E:E,MATCH($C1379,'Policy Characteristics'!$C:$C,0)))</f>
        <v>indst efficiency standards</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0.25</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reduction in energy use</v>
      </c>
      <c r="P1379" s="254"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54" t="str">
        <f>IF(ISBLANK(INDEX('Policy Characteristics'!K:K,MATCH($C1379,'Policy Characteristics'!$C:$C,0))),"",INDEX('Policy Characteristics'!K:K,MATCH($C1379,'Policy Characteristics'!$C:$C,0)))</f>
        <v>industry-ag-main.html#eff-stds</v>
      </c>
      <c r="R1379" s="254" t="str">
        <f>IF(ISBLANK(INDEX('Policy Characteristics'!L:L,MATCH($C1379,'Policy Characteristics'!$C:$C,0))),"",INDEX('Policy Characteristics'!L:L,MATCH($C1379,'Policy Characteristics'!$C:$C,0)))</f>
        <v>industry-energy-efficiency-standards.html</v>
      </c>
    </row>
    <row r="1380" spans="1:18" s="4" customFormat="1" x14ac:dyDescent="0.3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Industry Energy Efficiency Standards</v>
      </c>
      <c r="C1380" s="254" t="str">
        <f t="shared" si="50"/>
        <v>Percentage Improvement in Eqpt Efficiency Standards above BAU</v>
      </c>
      <c r="D1380" s="6" t="s">
        <v>3060</v>
      </c>
      <c r="E1380" s="45" t="s">
        <v>2702</v>
      </c>
      <c r="F1380" t="s">
        <v>3024</v>
      </c>
      <c r="G1380" s="45" t="s">
        <v>2705</v>
      </c>
      <c r="H1380" s="43">
        <v>1024</v>
      </c>
      <c r="I1380" s="324" t="s">
        <v>44</v>
      </c>
      <c r="J1380" s="255" t="str">
        <f>IF(ISBLANK(INDEX('Policy Characteristics'!D:D,MATCH($C1380,'Policy Characteristics'!$C:$C,0))),"",INDEX('Policy Characteristics'!D:D,MATCH($C1380,'Policy Characteristics'!$C:$C,0)))</f>
        <v>Industry Energy Efficiency Standards</v>
      </c>
      <c r="K1380" s="254" t="str">
        <f>IF(ISBLANK(INDEX('Policy Characteristics'!E:E,MATCH($C1380,'Policy Characteristics'!$C:$C,0))),"",INDEX('Policy Characteristics'!E:E,MATCH($C1380,'Policy Characteristics'!$C:$C,0)))</f>
        <v>indst efficiency standards</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0.25</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reduction in energy use</v>
      </c>
      <c r="P1380" s="254"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54" t="str">
        <f>IF(ISBLANK(INDEX('Policy Characteristics'!K:K,MATCH($C1380,'Policy Characteristics'!$C:$C,0))),"",INDEX('Policy Characteristics'!K:K,MATCH($C1380,'Policy Characteristics'!$C:$C,0)))</f>
        <v>industry-ag-main.html#eff-stds</v>
      </c>
      <c r="R1380" s="254" t="str">
        <f>IF(ISBLANK(INDEX('Policy Characteristics'!L:L,MATCH($C1380,'Policy Characteristics'!$C:$C,0))),"",INDEX('Policy Characteristics'!L:L,MATCH($C1380,'Policy Characteristics'!$C:$C,0)))</f>
        <v>industry-energy-efficiency-standards.html</v>
      </c>
    </row>
    <row r="1381" spans="1:18" s="4" customFormat="1" x14ac:dyDescent="0.3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Industry Energy Efficiency Standards</v>
      </c>
      <c r="C1381" s="254" t="str">
        <f t="shared" si="50"/>
        <v>Percentage Improvement in Eqpt Efficiency Standards above BAU</v>
      </c>
      <c r="D1381" s="6" t="s">
        <v>3060</v>
      </c>
      <c r="E1381" s="45" t="s">
        <v>2703</v>
      </c>
      <c r="F1381" t="s">
        <v>3024</v>
      </c>
      <c r="G1381" s="45" t="s">
        <v>2707</v>
      </c>
      <c r="H1381" s="43">
        <v>1025</v>
      </c>
      <c r="I1381" s="324" t="s">
        <v>43</v>
      </c>
      <c r="J1381" s="255" t="str">
        <f>IF(ISBLANK(INDEX('Policy Characteristics'!D:D,MATCH($C1381,'Policy Characteristics'!$C:$C,0))),"",INDEX('Policy Characteristics'!D:D,MATCH($C1381,'Policy Characteristics'!$C:$C,0)))</f>
        <v>Industry Energy Efficiency Standards</v>
      </c>
      <c r="K1381" s="254" t="str">
        <f>IF(ISBLANK(INDEX('Policy Characteristics'!E:E,MATCH($C1381,'Policy Characteristics'!$C:$C,0))),"",INDEX('Policy Characteristics'!E:E,MATCH($C1381,'Policy Characteristics'!$C:$C,0)))</f>
        <v>indst efficiency standards</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0.25</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reduction in energy use</v>
      </c>
      <c r="P1381" s="254"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54" t="str">
        <f>IF(ISBLANK(INDEX('Policy Characteristics'!K:K,MATCH($C1381,'Policy Characteristics'!$C:$C,0))),"",INDEX('Policy Characteristics'!K:K,MATCH($C1381,'Policy Characteristics'!$C:$C,0)))</f>
        <v>industry-ag-main.html#eff-stds</v>
      </c>
      <c r="R1381" s="254" t="str">
        <f>IF(ISBLANK(INDEX('Policy Characteristics'!L:L,MATCH($C1381,'Policy Characteristics'!$C:$C,0))),"",INDEX('Policy Characteristics'!L:L,MATCH($C1381,'Policy Characteristics'!$C:$C,0)))</f>
        <v>industry-energy-efficiency-standards.html</v>
      </c>
    </row>
    <row r="1382" spans="1:18" s="4" customFormat="1" x14ac:dyDescent="0.3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Industry Energy Efficiency Standards</v>
      </c>
      <c r="C1382" s="254" t="str">
        <f t="shared" si="50"/>
        <v>Percentage Improvement in Eqpt Efficiency Standards above BAU</v>
      </c>
      <c r="D1382" s="6" t="s">
        <v>3060</v>
      </c>
      <c r="E1382" s="45" t="s">
        <v>2704</v>
      </c>
      <c r="F1382" t="s">
        <v>3024</v>
      </c>
      <c r="G1382" s="45" t="s">
        <v>2708</v>
      </c>
      <c r="H1382" s="43">
        <v>1026</v>
      </c>
      <c r="I1382" s="324" t="s">
        <v>43</v>
      </c>
      <c r="J1382" s="255" t="str">
        <f>IF(ISBLANK(INDEX('Policy Characteristics'!D:D,MATCH($C1382,'Policy Characteristics'!$C:$C,0))),"",INDEX('Policy Characteristics'!D:D,MATCH($C1382,'Policy Characteristics'!$C:$C,0)))</f>
        <v>Industry Energy Efficiency Standards</v>
      </c>
      <c r="K1382" s="254" t="str">
        <f>IF(ISBLANK(INDEX('Policy Characteristics'!E:E,MATCH($C1382,'Policy Characteristics'!$C:$C,0))),"",INDEX('Policy Characteristics'!E:E,MATCH($C1382,'Policy Characteristics'!$C:$C,0)))</f>
        <v>indst efficiency standards</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0.25</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reduction in energy use</v>
      </c>
      <c r="P1382" s="254"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54" t="str">
        <f>IF(ISBLANK(INDEX('Policy Characteristics'!K:K,MATCH($C1382,'Policy Characteristics'!$C:$C,0))),"",INDEX('Policy Characteristics'!K:K,MATCH($C1382,'Policy Characteristics'!$C:$C,0)))</f>
        <v>industry-ag-main.html#eff-stds</v>
      </c>
      <c r="R1382" s="254" t="str">
        <f>IF(ISBLANK(INDEX('Policy Characteristics'!L:L,MATCH($C1382,'Policy Characteristics'!$C:$C,0))),"",INDEX('Policy Characteristics'!L:L,MATCH($C1382,'Policy Characteristics'!$C:$C,0)))</f>
        <v>industry-energy-efficiency-standards.html</v>
      </c>
    </row>
    <row r="1383" spans="1:18" s="4" customFormat="1" x14ac:dyDescent="0.3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Industry Energy Efficiency Standards</v>
      </c>
      <c r="C1383" s="254" t="str">
        <f t="shared" si="50"/>
        <v>Percentage Improvement in Eqpt Efficiency Standards above BAU</v>
      </c>
      <c r="D1383" s="6" t="s">
        <v>3060</v>
      </c>
      <c r="E1383" s="45" t="s">
        <v>2701</v>
      </c>
      <c r="F1383" t="s">
        <v>3024</v>
      </c>
      <c r="G1383" s="45" t="s">
        <v>2706</v>
      </c>
      <c r="H1383" s="43">
        <v>1027</v>
      </c>
      <c r="I1383" s="324" t="s">
        <v>44</v>
      </c>
      <c r="J1383" s="255" t="str">
        <f>IF(ISBLANK(INDEX('Policy Characteristics'!D:D,MATCH($C1383,'Policy Characteristics'!$C:$C,0))),"",INDEX('Policy Characteristics'!D:D,MATCH($C1383,'Policy Characteristics'!$C:$C,0)))</f>
        <v>Industry Energy Efficiency Standards</v>
      </c>
      <c r="K1383" s="254" t="str">
        <f>IF(ISBLANK(INDEX('Policy Characteristics'!E:E,MATCH($C1383,'Policy Characteristics'!$C:$C,0))),"",INDEX('Policy Characteristics'!E:E,MATCH($C1383,'Policy Characteristics'!$C:$C,0)))</f>
        <v>indst efficiency standards</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0.25</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reduction in energy use</v>
      </c>
      <c r="P1383" s="254"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54" t="str">
        <f>IF(ISBLANK(INDEX('Policy Characteristics'!K:K,MATCH($C1383,'Policy Characteristics'!$C:$C,0))),"",INDEX('Policy Characteristics'!K:K,MATCH($C1383,'Policy Characteristics'!$C:$C,0)))</f>
        <v>industry-ag-main.html#eff-stds</v>
      </c>
      <c r="R1383" s="254" t="str">
        <f>IF(ISBLANK(INDEX('Policy Characteristics'!L:L,MATCH($C1383,'Policy Characteristics'!$C:$C,0))),"",INDEX('Policy Characteristics'!L:L,MATCH($C1383,'Policy Characteristics'!$C:$C,0)))</f>
        <v>industry-energy-efficiency-standards.html</v>
      </c>
    </row>
    <row r="1384" spans="1:18" s="4" customFormat="1" x14ac:dyDescent="0.3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Industry Energy Efficiency Standards</v>
      </c>
      <c r="C1384" s="254" t="str">
        <f t="shared" si="50"/>
        <v>Percentage Improvement in Eqpt Efficiency Standards above BAU</v>
      </c>
      <c r="D1384" s="6" t="s">
        <v>3061</v>
      </c>
      <c r="E1384" s="45" t="s">
        <v>2398</v>
      </c>
      <c r="F1384" t="s">
        <v>3025</v>
      </c>
      <c r="G1384" s="45" t="s">
        <v>2404</v>
      </c>
      <c r="H1384" s="43">
        <v>1028</v>
      </c>
      <c r="I1384" s="324" t="s">
        <v>43</v>
      </c>
      <c r="J1384" s="255" t="str">
        <f>IF(ISBLANK(INDEX('Policy Characteristics'!D:D,MATCH($C1384,'Policy Characteristics'!$C:$C,0))),"",INDEX('Policy Characteristics'!D:D,MATCH($C1384,'Policy Characteristics'!$C:$C,0)))</f>
        <v>Industry Energy Efficiency Standards</v>
      </c>
      <c r="K1384" s="254" t="str">
        <f>IF(ISBLANK(INDEX('Policy Characteristics'!E:E,MATCH($C1384,'Policy Characteristics'!$C:$C,0))),"",INDEX('Policy Characteristics'!E:E,MATCH($C1384,'Policy Characteristics'!$C:$C,0)))</f>
        <v>indst efficiency standards</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0.25</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reduction in energy use</v>
      </c>
      <c r="P1384" s="254"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54" t="str">
        <f>IF(ISBLANK(INDEX('Policy Characteristics'!K:K,MATCH($C1384,'Policy Characteristics'!$C:$C,0))),"",INDEX('Policy Characteristics'!K:K,MATCH($C1384,'Policy Characteristics'!$C:$C,0)))</f>
        <v>industry-ag-main.html#eff-stds</v>
      </c>
      <c r="R1384" s="254" t="str">
        <f>IF(ISBLANK(INDEX('Policy Characteristics'!L:L,MATCH($C1384,'Policy Characteristics'!$C:$C,0))),"",INDEX('Policy Characteristics'!L:L,MATCH($C1384,'Policy Characteristics'!$C:$C,0)))</f>
        <v>industry-energy-efficiency-standards.html</v>
      </c>
    </row>
    <row r="1385" spans="1:18" s="4" customFormat="1" x14ac:dyDescent="0.3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Industry Energy Efficiency Standards</v>
      </c>
      <c r="C1385" s="254" t="str">
        <f t="shared" si="50"/>
        <v>Percentage Improvement in Eqpt Efficiency Standards above BAU</v>
      </c>
      <c r="D1385" s="6" t="s">
        <v>3061</v>
      </c>
      <c r="E1385" s="45" t="s">
        <v>2399</v>
      </c>
      <c r="F1385" t="s">
        <v>3025</v>
      </c>
      <c r="G1385" s="45" t="s">
        <v>2407</v>
      </c>
      <c r="H1385" s="43">
        <v>1029</v>
      </c>
      <c r="I1385" s="324" t="s">
        <v>43</v>
      </c>
      <c r="J1385" s="255" t="str">
        <f>IF(ISBLANK(INDEX('Policy Characteristics'!D:D,MATCH($C1385,'Policy Characteristics'!$C:$C,0))),"",INDEX('Policy Characteristics'!D:D,MATCH($C1385,'Policy Characteristics'!$C:$C,0)))</f>
        <v>Industry Energy Efficiency Standards</v>
      </c>
      <c r="K1385" s="254" t="str">
        <f>IF(ISBLANK(INDEX('Policy Characteristics'!E:E,MATCH($C1385,'Policy Characteristics'!$C:$C,0))),"",INDEX('Policy Characteristics'!E:E,MATCH($C1385,'Policy Characteristics'!$C:$C,0)))</f>
        <v>indst efficiency standards</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0.25</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reduction in energy use</v>
      </c>
      <c r="P1385" s="254"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54" t="str">
        <f>IF(ISBLANK(INDEX('Policy Characteristics'!K:K,MATCH($C1385,'Policy Characteristics'!$C:$C,0))),"",INDEX('Policy Characteristics'!K:K,MATCH($C1385,'Policy Characteristics'!$C:$C,0)))</f>
        <v>industry-ag-main.html#eff-stds</v>
      </c>
      <c r="R1385" s="254" t="str">
        <f>IF(ISBLANK(INDEX('Policy Characteristics'!L:L,MATCH($C1385,'Policy Characteristics'!$C:$C,0))),"",INDEX('Policy Characteristics'!L:L,MATCH($C1385,'Policy Characteristics'!$C:$C,0)))</f>
        <v>industry-energy-efficiency-standards.html</v>
      </c>
    </row>
    <row r="1386" spans="1:18" s="4" customFormat="1" x14ac:dyDescent="0.3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Industry Energy Efficiency Standards</v>
      </c>
      <c r="C1386" s="254" t="str">
        <f t="shared" si="50"/>
        <v>Percentage Improvement in Eqpt Efficiency Standards above BAU</v>
      </c>
      <c r="D1386" s="6" t="s">
        <v>3061</v>
      </c>
      <c r="E1386" s="45" t="s">
        <v>2400</v>
      </c>
      <c r="F1386" t="s">
        <v>3025</v>
      </c>
      <c r="G1386" s="45" t="s">
        <v>2408</v>
      </c>
      <c r="H1386" s="43">
        <v>1030</v>
      </c>
      <c r="I1386" s="324" t="s">
        <v>43</v>
      </c>
      <c r="J1386" s="255" t="str">
        <f>IF(ISBLANK(INDEX('Policy Characteristics'!D:D,MATCH($C1386,'Policy Characteristics'!$C:$C,0))),"",INDEX('Policy Characteristics'!D:D,MATCH($C1386,'Policy Characteristics'!$C:$C,0)))</f>
        <v>Industry Energy Efficiency Standards</v>
      </c>
      <c r="K1386" s="254" t="str">
        <f>IF(ISBLANK(INDEX('Policy Characteristics'!E:E,MATCH($C1386,'Policy Characteristics'!$C:$C,0))),"",INDEX('Policy Characteristics'!E:E,MATCH($C1386,'Policy Characteristics'!$C:$C,0)))</f>
        <v>indst efficiency standards</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0.25</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reduction in energy use</v>
      </c>
      <c r="P1386" s="254"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54" t="str">
        <f>IF(ISBLANK(INDEX('Policy Characteristics'!K:K,MATCH($C1386,'Policy Characteristics'!$C:$C,0))),"",INDEX('Policy Characteristics'!K:K,MATCH($C1386,'Policy Characteristics'!$C:$C,0)))</f>
        <v>industry-ag-main.html#eff-stds</v>
      </c>
      <c r="R1386" s="254" t="str">
        <f>IF(ISBLANK(INDEX('Policy Characteristics'!L:L,MATCH($C1386,'Policy Characteristics'!$C:$C,0))),"",INDEX('Policy Characteristics'!L:L,MATCH($C1386,'Policy Characteristics'!$C:$C,0)))</f>
        <v>industry-energy-efficiency-standards.html</v>
      </c>
    </row>
    <row r="1387" spans="1:18" s="4" customFormat="1" x14ac:dyDescent="0.3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Industry Energy Efficiency Standards</v>
      </c>
      <c r="C1387" s="254" t="str">
        <f t="shared" si="50"/>
        <v>Percentage Improvement in Eqpt Efficiency Standards above BAU</v>
      </c>
      <c r="D1387" s="6" t="s">
        <v>3061</v>
      </c>
      <c r="E1387" s="45" t="s">
        <v>2401</v>
      </c>
      <c r="F1387" t="s">
        <v>3025</v>
      </c>
      <c r="G1387" s="45" t="s">
        <v>2405</v>
      </c>
      <c r="H1387" s="43">
        <v>1031</v>
      </c>
      <c r="I1387" s="324" t="s">
        <v>44</v>
      </c>
      <c r="J1387" s="255" t="str">
        <f>IF(ISBLANK(INDEX('Policy Characteristics'!D:D,MATCH($C1387,'Policy Characteristics'!$C:$C,0))),"",INDEX('Policy Characteristics'!D:D,MATCH($C1387,'Policy Characteristics'!$C:$C,0)))</f>
        <v>Industry Energy Efficiency Standards</v>
      </c>
      <c r="K1387" s="254" t="str">
        <f>IF(ISBLANK(INDEX('Policy Characteristics'!E:E,MATCH($C1387,'Policy Characteristics'!$C:$C,0))),"",INDEX('Policy Characteristics'!E:E,MATCH($C1387,'Policy Characteristics'!$C:$C,0)))</f>
        <v>indst efficiency standards</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0.25</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reduction in energy use</v>
      </c>
      <c r="P1387" s="254"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54" t="str">
        <f>IF(ISBLANK(INDEX('Policy Characteristics'!K:K,MATCH($C1387,'Policy Characteristics'!$C:$C,0))),"",INDEX('Policy Characteristics'!K:K,MATCH($C1387,'Policy Characteristics'!$C:$C,0)))</f>
        <v>industry-ag-main.html#eff-stds</v>
      </c>
      <c r="R1387" s="254" t="str">
        <f>IF(ISBLANK(INDEX('Policy Characteristics'!L:L,MATCH($C1387,'Policy Characteristics'!$C:$C,0))),"",INDEX('Policy Characteristics'!L:L,MATCH($C1387,'Policy Characteristics'!$C:$C,0)))</f>
        <v>industry-energy-efficiency-standards.html</v>
      </c>
    </row>
    <row r="1388" spans="1:18" s="4" customFormat="1" x14ac:dyDescent="0.3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Industry Energy Efficiency Standards</v>
      </c>
      <c r="C1388" s="254" t="str">
        <f t="shared" si="50"/>
        <v>Percentage Improvement in Eqpt Efficiency Standards above BAU</v>
      </c>
      <c r="D1388" s="6" t="s">
        <v>3061</v>
      </c>
      <c r="E1388" s="45" t="s">
        <v>2402</v>
      </c>
      <c r="F1388" t="s">
        <v>3025</v>
      </c>
      <c r="G1388" s="45" t="s">
        <v>2406</v>
      </c>
      <c r="H1388" s="43">
        <v>1032</v>
      </c>
      <c r="I1388" s="324" t="s">
        <v>43</v>
      </c>
      <c r="J1388" s="255" t="str">
        <f>IF(ISBLANK(INDEX('Policy Characteristics'!D:D,MATCH($C1388,'Policy Characteristics'!$C:$C,0))),"",INDEX('Policy Characteristics'!D:D,MATCH($C1388,'Policy Characteristics'!$C:$C,0)))</f>
        <v>Industry Energy Efficiency Standards</v>
      </c>
      <c r="K1388" s="254" t="str">
        <f>IF(ISBLANK(INDEX('Policy Characteristics'!E:E,MATCH($C1388,'Policy Characteristics'!$C:$C,0))),"",INDEX('Policy Characteristics'!E:E,MATCH($C1388,'Policy Characteristics'!$C:$C,0)))</f>
        <v>indst efficiency standards</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0.25</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reduction in energy use</v>
      </c>
      <c r="P1388" s="254"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54" t="str">
        <f>IF(ISBLANK(INDEX('Policy Characteristics'!K:K,MATCH($C1388,'Policy Characteristics'!$C:$C,0))),"",INDEX('Policy Characteristics'!K:K,MATCH($C1388,'Policy Characteristics'!$C:$C,0)))</f>
        <v>industry-ag-main.html#eff-stds</v>
      </c>
      <c r="R1388" s="254" t="str">
        <f>IF(ISBLANK(INDEX('Policy Characteristics'!L:L,MATCH($C1388,'Policy Characteristics'!$C:$C,0))),"",INDEX('Policy Characteristics'!L:L,MATCH($C1388,'Policy Characteristics'!$C:$C,0)))</f>
        <v>industry-energy-efficiency-standards.html</v>
      </c>
    </row>
    <row r="1389" spans="1:18" s="4" customFormat="1" x14ac:dyDescent="0.3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Industry Energy Efficiency Standards</v>
      </c>
      <c r="C1389" s="254" t="str">
        <f t="shared" si="50"/>
        <v>Percentage Improvement in Eqpt Efficiency Standards above BAU</v>
      </c>
      <c r="D1389" s="6" t="s">
        <v>3061</v>
      </c>
      <c r="E1389" s="45" t="s">
        <v>2403</v>
      </c>
      <c r="F1389" t="s">
        <v>3025</v>
      </c>
      <c r="G1389" s="45" t="s">
        <v>2409</v>
      </c>
      <c r="H1389" s="43">
        <v>1033</v>
      </c>
      <c r="I1389" s="324" t="s">
        <v>44</v>
      </c>
      <c r="J1389" s="255" t="str">
        <f>IF(ISBLANK(INDEX('Policy Characteristics'!D:D,MATCH($C1389,'Policy Characteristics'!$C:$C,0))),"",INDEX('Policy Characteristics'!D:D,MATCH($C1389,'Policy Characteristics'!$C:$C,0)))</f>
        <v>Industry Energy Efficiency Standards</v>
      </c>
      <c r="K1389" s="254" t="str">
        <f>IF(ISBLANK(INDEX('Policy Characteristics'!E:E,MATCH($C1389,'Policy Characteristics'!$C:$C,0))),"",INDEX('Policy Characteristics'!E:E,MATCH($C1389,'Policy Characteristics'!$C:$C,0)))</f>
        <v>indst efficiency standards</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0.25</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reduction in energy use</v>
      </c>
      <c r="P1389" s="254"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54" t="str">
        <f>IF(ISBLANK(INDEX('Policy Characteristics'!K:K,MATCH($C1389,'Policy Characteristics'!$C:$C,0))),"",INDEX('Policy Characteristics'!K:K,MATCH($C1389,'Policy Characteristics'!$C:$C,0)))</f>
        <v>industry-ag-main.html#eff-stds</v>
      </c>
      <c r="R1389" s="254" t="str">
        <f>IF(ISBLANK(INDEX('Policy Characteristics'!L:L,MATCH($C1389,'Policy Characteristics'!$C:$C,0))),"",INDEX('Policy Characteristics'!L:L,MATCH($C1389,'Policy Characteristics'!$C:$C,0)))</f>
        <v>industry-energy-efficiency-standards.html</v>
      </c>
    </row>
    <row r="1390" spans="1:18" s="4" customFormat="1" x14ac:dyDescent="0.3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Industry Energy Efficiency Standards</v>
      </c>
      <c r="C1390" s="254" t="str">
        <f t="shared" si="50"/>
        <v>Percentage Improvement in Eqpt Efficiency Standards above BAU</v>
      </c>
      <c r="D1390" s="6" t="s">
        <v>3061</v>
      </c>
      <c r="E1390" s="45" t="s">
        <v>2702</v>
      </c>
      <c r="F1390" t="s">
        <v>3025</v>
      </c>
      <c r="G1390" s="45" t="s">
        <v>2705</v>
      </c>
      <c r="H1390" s="43">
        <v>1034</v>
      </c>
      <c r="I1390" s="324" t="s">
        <v>44</v>
      </c>
      <c r="J1390" s="255" t="str">
        <f>IF(ISBLANK(INDEX('Policy Characteristics'!D:D,MATCH($C1390,'Policy Characteristics'!$C:$C,0))),"",INDEX('Policy Characteristics'!D:D,MATCH($C1390,'Policy Characteristics'!$C:$C,0)))</f>
        <v>Industry Energy Efficiency Standards</v>
      </c>
      <c r="K1390" s="254" t="str">
        <f>IF(ISBLANK(INDEX('Policy Characteristics'!E:E,MATCH($C1390,'Policy Characteristics'!$C:$C,0))),"",INDEX('Policy Characteristics'!E:E,MATCH($C1390,'Policy Characteristics'!$C:$C,0)))</f>
        <v>indst efficiency standards</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0.25</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reduction in energy use</v>
      </c>
      <c r="P1390" s="254"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54" t="str">
        <f>IF(ISBLANK(INDEX('Policy Characteristics'!K:K,MATCH($C1390,'Policy Characteristics'!$C:$C,0))),"",INDEX('Policy Characteristics'!K:K,MATCH($C1390,'Policy Characteristics'!$C:$C,0)))</f>
        <v>industry-ag-main.html#eff-stds</v>
      </c>
      <c r="R1390" s="254" t="str">
        <f>IF(ISBLANK(INDEX('Policy Characteristics'!L:L,MATCH($C1390,'Policy Characteristics'!$C:$C,0))),"",INDEX('Policy Characteristics'!L:L,MATCH($C1390,'Policy Characteristics'!$C:$C,0)))</f>
        <v>industry-energy-efficiency-standards.html</v>
      </c>
    </row>
    <row r="1391" spans="1:18" s="4" customFormat="1" x14ac:dyDescent="0.3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Industry Energy Efficiency Standards</v>
      </c>
      <c r="C1391" s="254" t="str">
        <f t="shared" si="50"/>
        <v>Percentage Improvement in Eqpt Efficiency Standards above BAU</v>
      </c>
      <c r="D1391" s="6" t="s">
        <v>3061</v>
      </c>
      <c r="E1391" s="45" t="s">
        <v>2703</v>
      </c>
      <c r="F1391" t="s">
        <v>3025</v>
      </c>
      <c r="G1391" s="45" t="s">
        <v>2707</v>
      </c>
      <c r="H1391" s="43">
        <v>1035</v>
      </c>
      <c r="I1391" s="324" t="s">
        <v>43</v>
      </c>
      <c r="J1391" s="255" t="str">
        <f>IF(ISBLANK(INDEX('Policy Characteristics'!D:D,MATCH($C1391,'Policy Characteristics'!$C:$C,0))),"",INDEX('Policy Characteristics'!D:D,MATCH($C1391,'Policy Characteristics'!$C:$C,0)))</f>
        <v>Industry Energy Efficiency Standards</v>
      </c>
      <c r="K1391" s="254" t="str">
        <f>IF(ISBLANK(INDEX('Policy Characteristics'!E:E,MATCH($C1391,'Policy Characteristics'!$C:$C,0))),"",INDEX('Policy Characteristics'!E:E,MATCH($C1391,'Policy Characteristics'!$C:$C,0)))</f>
        <v>indst efficiency standards</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0.25</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reduction in energy use</v>
      </c>
      <c r="P1391" s="254"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54" t="str">
        <f>IF(ISBLANK(INDEX('Policy Characteristics'!K:K,MATCH($C1391,'Policy Characteristics'!$C:$C,0))),"",INDEX('Policy Characteristics'!K:K,MATCH($C1391,'Policy Characteristics'!$C:$C,0)))</f>
        <v>industry-ag-main.html#eff-stds</v>
      </c>
      <c r="R1391" s="254" t="str">
        <f>IF(ISBLANK(INDEX('Policy Characteristics'!L:L,MATCH($C1391,'Policy Characteristics'!$C:$C,0))),"",INDEX('Policy Characteristics'!L:L,MATCH($C1391,'Policy Characteristics'!$C:$C,0)))</f>
        <v>industry-energy-efficiency-standards.html</v>
      </c>
    </row>
    <row r="1392" spans="1:18" s="4" customFormat="1" x14ac:dyDescent="0.3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Industry Energy Efficiency Standards</v>
      </c>
      <c r="C1392" s="254" t="str">
        <f t="shared" si="50"/>
        <v>Percentage Improvement in Eqpt Efficiency Standards above BAU</v>
      </c>
      <c r="D1392" s="6" t="s">
        <v>3061</v>
      </c>
      <c r="E1392" s="45" t="s">
        <v>2704</v>
      </c>
      <c r="F1392" t="s">
        <v>3025</v>
      </c>
      <c r="G1392" s="45" t="s">
        <v>2708</v>
      </c>
      <c r="H1392" s="43">
        <v>1036</v>
      </c>
      <c r="I1392" s="324" t="s">
        <v>43</v>
      </c>
      <c r="J1392" s="255" t="str">
        <f>IF(ISBLANK(INDEX('Policy Characteristics'!D:D,MATCH($C1392,'Policy Characteristics'!$C:$C,0))),"",INDEX('Policy Characteristics'!D:D,MATCH($C1392,'Policy Characteristics'!$C:$C,0)))</f>
        <v>Industry Energy Efficiency Standards</v>
      </c>
      <c r="K1392" s="254" t="str">
        <f>IF(ISBLANK(INDEX('Policy Characteristics'!E:E,MATCH($C1392,'Policy Characteristics'!$C:$C,0))),"",INDEX('Policy Characteristics'!E:E,MATCH($C1392,'Policy Characteristics'!$C:$C,0)))</f>
        <v>indst efficiency standards</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0.25</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reduction in energy use</v>
      </c>
      <c r="P1392" s="254"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54" t="str">
        <f>IF(ISBLANK(INDEX('Policy Characteristics'!K:K,MATCH($C1392,'Policy Characteristics'!$C:$C,0))),"",INDEX('Policy Characteristics'!K:K,MATCH($C1392,'Policy Characteristics'!$C:$C,0)))</f>
        <v>industry-ag-main.html#eff-stds</v>
      </c>
      <c r="R1392" s="254" t="str">
        <f>IF(ISBLANK(INDEX('Policy Characteristics'!L:L,MATCH($C1392,'Policy Characteristics'!$C:$C,0))),"",INDEX('Policy Characteristics'!L:L,MATCH($C1392,'Policy Characteristics'!$C:$C,0)))</f>
        <v>industry-energy-efficiency-standards.html</v>
      </c>
    </row>
    <row r="1393" spans="1:18" s="4" customFormat="1" x14ac:dyDescent="0.3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Industry Energy Efficiency Standards</v>
      </c>
      <c r="C1393" s="254" t="str">
        <f t="shared" si="50"/>
        <v>Percentage Improvement in Eqpt Efficiency Standards above BAU</v>
      </c>
      <c r="D1393" s="6" t="s">
        <v>3061</v>
      </c>
      <c r="E1393" s="45" t="s">
        <v>2701</v>
      </c>
      <c r="F1393" t="s">
        <v>3025</v>
      </c>
      <c r="G1393" s="45" t="s">
        <v>2706</v>
      </c>
      <c r="H1393" s="43">
        <v>1037</v>
      </c>
      <c r="I1393" s="324" t="s">
        <v>44</v>
      </c>
      <c r="J1393" s="255" t="str">
        <f>IF(ISBLANK(INDEX('Policy Characteristics'!D:D,MATCH($C1393,'Policy Characteristics'!$C:$C,0))),"",INDEX('Policy Characteristics'!D:D,MATCH($C1393,'Policy Characteristics'!$C:$C,0)))</f>
        <v>Industry Energy Efficiency Standards</v>
      </c>
      <c r="K1393" s="254" t="str">
        <f>IF(ISBLANK(INDEX('Policy Characteristics'!E:E,MATCH($C1393,'Policy Characteristics'!$C:$C,0))),"",INDEX('Policy Characteristics'!E:E,MATCH($C1393,'Policy Characteristics'!$C:$C,0)))</f>
        <v>indst efficiency standards</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0.25</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reduction in energy use</v>
      </c>
      <c r="P1393" s="254"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54" t="str">
        <f>IF(ISBLANK(INDEX('Policy Characteristics'!K:K,MATCH($C1393,'Policy Characteristics'!$C:$C,0))),"",INDEX('Policy Characteristics'!K:K,MATCH($C1393,'Policy Characteristics'!$C:$C,0)))</f>
        <v>industry-ag-main.html#eff-stds</v>
      </c>
      <c r="R1393" s="254" t="str">
        <f>IF(ISBLANK(INDEX('Policy Characteristics'!L:L,MATCH($C1393,'Policy Characteristics'!$C:$C,0))),"",INDEX('Policy Characteristics'!L:L,MATCH($C1393,'Policy Characteristics'!$C:$C,0)))</f>
        <v>industry-energy-efficiency-standards.html</v>
      </c>
    </row>
    <row r="1394" spans="1:18" s="4" customFormat="1" x14ac:dyDescent="0.3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Industry Energy Efficiency Standards</v>
      </c>
      <c r="C1394" s="254" t="str">
        <f t="shared" si="50"/>
        <v>Percentage Improvement in Eqpt Efficiency Standards above BAU</v>
      </c>
      <c r="D1394" s="6" t="s">
        <v>3062</v>
      </c>
      <c r="E1394" s="45" t="s">
        <v>2398</v>
      </c>
      <c r="F1394" t="s">
        <v>3026</v>
      </c>
      <c r="G1394" s="45" t="s">
        <v>2404</v>
      </c>
      <c r="H1394" s="43">
        <v>1038</v>
      </c>
      <c r="I1394" s="324" t="s">
        <v>43</v>
      </c>
      <c r="J1394" s="255" t="str">
        <f>IF(ISBLANK(INDEX('Policy Characteristics'!D:D,MATCH($C1394,'Policy Characteristics'!$C:$C,0))),"",INDEX('Policy Characteristics'!D:D,MATCH($C1394,'Policy Characteristics'!$C:$C,0)))</f>
        <v>Industry Energy Efficiency Standards</v>
      </c>
      <c r="K1394" s="254" t="str">
        <f>IF(ISBLANK(INDEX('Policy Characteristics'!E:E,MATCH($C1394,'Policy Characteristics'!$C:$C,0))),"",INDEX('Policy Characteristics'!E:E,MATCH($C1394,'Policy Characteristics'!$C:$C,0)))</f>
        <v>indst efficiency standards</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0.25</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reduction in energy use</v>
      </c>
      <c r="P1394" s="254"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54" t="str">
        <f>IF(ISBLANK(INDEX('Policy Characteristics'!K:K,MATCH($C1394,'Policy Characteristics'!$C:$C,0))),"",INDEX('Policy Characteristics'!K:K,MATCH($C1394,'Policy Characteristics'!$C:$C,0)))</f>
        <v>industry-ag-main.html#eff-stds</v>
      </c>
      <c r="R1394" s="254" t="str">
        <f>IF(ISBLANK(INDEX('Policy Characteristics'!L:L,MATCH($C1394,'Policy Characteristics'!$C:$C,0))),"",INDEX('Policy Characteristics'!L:L,MATCH($C1394,'Policy Characteristics'!$C:$C,0)))</f>
        <v>industry-energy-efficiency-standards.html</v>
      </c>
    </row>
    <row r="1395" spans="1:18" s="4" customFormat="1" x14ac:dyDescent="0.3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Industry Energy Efficiency Standards</v>
      </c>
      <c r="C1395" s="254" t="str">
        <f t="shared" si="50"/>
        <v>Percentage Improvement in Eqpt Efficiency Standards above BAU</v>
      </c>
      <c r="D1395" s="6" t="s">
        <v>3062</v>
      </c>
      <c r="E1395" s="45" t="s">
        <v>2399</v>
      </c>
      <c r="F1395" t="s">
        <v>3026</v>
      </c>
      <c r="G1395" s="45" t="s">
        <v>2407</v>
      </c>
      <c r="H1395" s="43">
        <v>1039</v>
      </c>
      <c r="I1395" s="324" t="s">
        <v>43</v>
      </c>
      <c r="J1395" s="255" t="str">
        <f>IF(ISBLANK(INDEX('Policy Characteristics'!D:D,MATCH($C1395,'Policy Characteristics'!$C:$C,0))),"",INDEX('Policy Characteristics'!D:D,MATCH($C1395,'Policy Characteristics'!$C:$C,0)))</f>
        <v>Industry Energy Efficiency Standards</v>
      </c>
      <c r="K1395" s="254" t="str">
        <f>IF(ISBLANK(INDEX('Policy Characteristics'!E:E,MATCH($C1395,'Policy Characteristics'!$C:$C,0))),"",INDEX('Policy Characteristics'!E:E,MATCH($C1395,'Policy Characteristics'!$C:$C,0)))</f>
        <v>indst efficiency standards</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0.25</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reduction in energy use</v>
      </c>
      <c r="P1395" s="254"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54" t="str">
        <f>IF(ISBLANK(INDEX('Policy Characteristics'!K:K,MATCH($C1395,'Policy Characteristics'!$C:$C,0))),"",INDEX('Policy Characteristics'!K:K,MATCH($C1395,'Policy Characteristics'!$C:$C,0)))</f>
        <v>industry-ag-main.html#eff-stds</v>
      </c>
      <c r="R1395" s="254" t="str">
        <f>IF(ISBLANK(INDEX('Policy Characteristics'!L:L,MATCH($C1395,'Policy Characteristics'!$C:$C,0))),"",INDEX('Policy Characteristics'!L:L,MATCH($C1395,'Policy Characteristics'!$C:$C,0)))</f>
        <v>industry-energy-efficiency-standards.html</v>
      </c>
    </row>
    <row r="1396" spans="1:18" s="4" customFormat="1" x14ac:dyDescent="0.3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Industry Energy Efficiency Standards</v>
      </c>
      <c r="C1396" s="254" t="str">
        <f t="shared" si="50"/>
        <v>Percentage Improvement in Eqpt Efficiency Standards above BAU</v>
      </c>
      <c r="D1396" s="6" t="s">
        <v>3062</v>
      </c>
      <c r="E1396" s="45" t="s">
        <v>2400</v>
      </c>
      <c r="F1396" t="s">
        <v>3026</v>
      </c>
      <c r="G1396" s="45" t="s">
        <v>2408</v>
      </c>
      <c r="H1396" s="43">
        <v>1040</v>
      </c>
      <c r="I1396" s="324" t="s">
        <v>43</v>
      </c>
      <c r="J1396" s="255" t="str">
        <f>IF(ISBLANK(INDEX('Policy Characteristics'!D:D,MATCH($C1396,'Policy Characteristics'!$C:$C,0))),"",INDEX('Policy Characteristics'!D:D,MATCH($C1396,'Policy Characteristics'!$C:$C,0)))</f>
        <v>Industry Energy Efficiency Standards</v>
      </c>
      <c r="K1396" s="254" t="str">
        <f>IF(ISBLANK(INDEX('Policy Characteristics'!E:E,MATCH($C1396,'Policy Characteristics'!$C:$C,0))),"",INDEX('Policy Characteristics'!E:E,MATCH($C1396,'Policy Characteristics'!$C:$C,0)))</f>
        <v>indst efficiency standards</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0.25</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reduction in energy use</v>
      </c>
      <c r="P1396" s="254"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54" t="str">
        <f>IF(ISBLANK(INDEX('Policy Characteristics'!K:K,MATCH($C1396,'Policy Characteristics'!$C:$C,0))),"",INDEX('Policy Characteristics'!K:K,MATCH($C1396,'Policy Characteristics'!$C:$C,0)))</f>
        <v>industry-ag-main.html#eff-stds</v>
      </c>
      <c r="R1396" s="254" t="str">
        <f>IF(ISBLANK(INDEX('Policy Characteristics'!L:L,MATCH($C1396,'Policy Characteristics'!$C:$C,0))),"",INDEX('Policy Characteristics'!L:L,MATCH($C1396,'Policy Characteristics'!$C:$C,0)))</f>
        <v>industry-energy-efficiency-standards.html</v>
      </c>
    </row>
    <row r="1397" spans="1:18" s="4" customFormat="1" x14ac:dyDescent="0.3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Industry Energy Efficiency Standards</v>
      </c>
      <c r="C1397" s="254" t="str">
        <f t="shared" si="50"/>
        <v>Percentage Improvement in Eqpt Efficiency Standards above BAU</v>
      </c>
      <c r="D1397" s="6" t="s">
        <v>3062</v>
      </c>
      <c r="E1397" s="45" t="s">
        <v>2401</v>
      </c>
      <c r="F1397" t="s">
        <v>3026</v>
      </c>
      <c r="G1397" s="45" t="s">
        <v>2405</v>
      </c>
      <c r="H1397" s="43">
        <v>1041</v>
      </c>
      <c r="I1397" s="324" t="s">
        <v>43</v>
      </c>
      <c r="J1397" s="255" t="str">
        <f>IF(ISBLANK(INDEX('Policy Characteristics'!D:D,MATCH($C1397,'Policy Characteristics'!$C:$C,0))),"",INDEX('Policy Characteristics'!D:D,MATCH($C1397,'Policy Characteristics'!$C:$C,0)))</f>
        <v>Industry Energy Efficiency Standards</v>
      </c>
      <c r="K1397" s="254" t="str">
        <f>IF(ISBLANK(INDEX('Policy Characteristics'!E:E,MATCH($C1397,'Policy Characteristics'!$C:$C,0))),"",INDEX('Policy Characteristics'!E:E,MATCH($C1397,'Policy Characteristics'!$C:$C,0)))</f>
        <v>indst efficiency standards</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0.25</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reduction in energy use</v>
      </c>
      <c r="P1397" s="254"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54" t="str">
        <f>IF(ISBLANK(INDEX('Policy Characteristics'!K:K,MATCH($C1397,'Policy Characteristics'!$C:$C,0))),"",INDEX('Policy Characteristics'!K:K,MATCH($C1397,'Policy Characteristics'!$C:$C,0)))</f>
        <v>industry-ag-main.html#eff-stds</v>
      </c>
      <c r="R1397" s="254" t="str">
        <f>IF(ISBLANK(INDEX('Policy Characteristics'!L:L,MATCH($C1397,'Policy Characteristics'!$C:$C,0))),"",INDEX('Policy Characteristics'!L:L,MATCH($C1397,'Policy Characteristics'!$C:$C,0)))</f>
        <v>industry-energy-efficiency-standards.html</v>
      </c>
    </row>
    <row r="1398" spans="1:18" s="4" customFormat="1" x14ac:dyDescent="0.3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Industry Energy Efficiency Standards</v>
      </c>
      <c r="C1398" s="254" t="str">
        <f t="shared" si="50"/>
        <v>Percentage Improvement in Eqpt Efficiency Standards above BAU</v>
      </c>
      <c r="D1398" s="6" t="s">
        <v>3062</v>
      </c>
      <c r="E1398" s="45" t="s">
        <v>2402</v>
      </c>
      <c r="F1398" t="s">
        <v>3026</v>
      </c>
      <c r="G1398" s="45" t="s">
        <v>2406</v>
      </c>
      <c r="H1398" s="43">
        <v>1042</v>
      </c>
      <c r="I1398" s="324" t="s">
        <v>44</v>
      </c>
      <c r="J1398" s="255" t="str">
        <f>IF(ISBLANK(INDEX('Policy Characteristics'!D:D,MATCH($C1398,'Policy Characteristics'!$C:$C,0))),"",INDEX('Policy Characteristics'!D:D,MATCH($C1398,'Policy Characteristics'!$C:$C,0)))</f>
        <v>Industry Energy Efficiency Standards</v>
      </c>
      <c r="K1398" s="254" t="str">
        <f>IF(ISBLANK(INDEX('Policy Characteristics'!E:E,MATCH($C1398,'Policy Characteristics'!$C:$C,0))),"",INDEX('Policy Characteristics'!E:E,MATCH($C1398,'Policy Characteristics'!$C:$C,0)))</f>
        <v>indst efficiency standards</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0.25</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reduction in energy use</v>
      </c>
      <c r="P1398" s="254"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54" t="str">
        <f>IF(ISBLANK(INDEX('Policy Characteristics'!K:K,MATCH($C1398,'Policy Characteristics'!$C:$C,0))),"",INDEX('Policy Characteristics'!K:K,MATCH($C1398,'Policy Characteristics'!$C:$C,0)))</f>
        <v>industry-ag-main.html#eff-stds</v>
      </c>
      <c r="R1398" s="254" t="str">
        <f>IF(ISBLANK(INDEX('Policy Characteristics'!L:L,MATCH($C1398,'Policy Characteristics'!$C:$C,0))),"",INDEX('Policy Characteristics'!L:L,MATCH($C1398,'Policy Characteristics'!$C:$C,0)))</f>
        <v>industry-energy-efficiency-standards.html</v>
      </c>
    </row>
    <row r="1399" spans="1:18" s="4" customFormat="1" x14ac:dyDescent="0.3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Industry Energy Efficiency Standards</v>
      </c>
      <c r="C1399" s="254" t="str">
        <f t="shared" si="50"/>
        <v>Percentage Improvement in Eqpt Efficiency Standards above BAU</v>
      </c>
      <c r="D1399" s="6" t="s">
        <v>3062</v>
      </c>
      <c r="E1399" s="45" t="s">
        <v>2403</v>
      </c>
      <c r="F1399" t="s">
        <v>3026</v>
      </c>
      <c r="G1399" s="45" t="s">
        <v>2409</v>
      </c>
      <c r="H1399" s="43">
        <v>1043</v>
      </c>
      <c r="I1399" s="324" t="s">
        <v>44</v>
      </c>
      <c r="J1399" s="255" t="str">
        <f>IF(ISBLANK(INDEX('Policy Characteristics'!D:D,MATCH($C1399,'Policy Characteristics'!$C:$C,0))),"",INDEX('Policy Characteristics'!D:D,MATCH($C1399,'Policy Characteristics'!$C:$C,0)))</f>
        <v>Industry Energy Efficiency Standards</v>
      </c>
      <c r="K1399" s="254" t="str">
        <f>IF(ISBLANK(INDEX('Policy Characteristics'!E:E,MATCH($C1399,'Policy Characteristics'!$C:$C,0))),"",INDEX('Policy Characteristics'!E:E,MATCH($C1399,'Policy Characteristics'!$C:$C,0)))</f>
        <v>indst efficiency standards</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0.25</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reduction in energy use</v>
      </c>
      <c r="P1399" s="254"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54" t="str">
        <f>IF(ISBLANK(INDEX('Policy Characteristics'!K:K,MATCH($C1399,'Policy Characteristics'!$C:$C,0))),"",INDEX('Policy Characteristics'!K:K,MATCH($C1399,'Policy Characteristics'!$C:$C,0)))</f>
        <v>industry-ag-main.html#eff-stds</v>
      </c>
      <c r="R1399" s="254" t="str">
        <f>IF(ISBLANK(INDEX('Policy Characteristics'!L:L,MATCH($C1399,'Policy Characteristics'!$C:$C,0))),"",INDEX('Policy Characteristics'!L:L,MATCH($C1399,'Policy Characteristics'!$C:$C,0)))</f>
        <v>industry-energy-efficiency-standards.html</v>
      </c>
    </row>
    <row r="1400" spans="1:18" s="4" customFormat="1" x14ac:dyDescent="0.3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Industry Energy Efficiency Standards</v>
      </c>
      <c r="C1400" s="254" t="str">
        <f t="shared" si="50"/>
        <v>Percentage Improvement in Eqpt Efficiency Standards above BAU</v>
      </c>
      <c r="D1400" s="6" t="s">
        <v>3062</v>
      </c>
      <c r="E1400" s="45" t="s">
        <v>2702</v>
      </c>
      <c r="F1400" t="s">
        <v>3026</v>
      </c>
      <c r="G1400" s="45" t="s">
        <v>2705</v>
      </c>
      <c r="H1400" s="43">
        <v>1044</v>
      </c>
      <c r="I1400" s="324" t="s">
        <v>43</v>
      </c>
      <c r="J1400" s="255" t="str">
        <f>IF(ISBLANK(INDEX('Policy Characteristics'!D:D,MATCH($C1400,'Policy Characteristics'!$C:$C,0))),"",INDEX('Policy Characteristics'!D:D,MATCH($C1400,'Policy Characteristics'!$C:$C,0)))</f>
        <v>Industry Energy Efficiency Standards</v>
      </c>
      <c r="K1400" s="254" t="str">
        <f>IF(ISBLANK(INDEX('Policy Characteristics'!E:E,MATCH($C1400,'Policy Characteristics'!$C:$C,0))),"",INDEX('Policy Characteristics'!E:E,MATCH($C1400,'Policy Characteristics'!$C:$C,0)))</f>
        <v>indst efficiency standards</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0.25</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reduction in energy use</v>
      </c>
      <c r="P1400" s="254"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54" t="str">
        <f>IF(ISBLANK(INDEX('Policy Characteristics'!K:K,MATCH($C1400,'Policy Characteristics'!$C:$C,0))),"",INDEX('Policy Characteristics'!K:K,MATCH($C1400,'Policy Characteristics'!$C:$C,0)))</f>
        <v>industry-ag-main.html#eff-stds</v>
      </c>
      <c r="R1400" s="254" t="str">
        <f>IF(ISBLANK(INDEX('Policy Characteristics'!L:L,MATCH($C1400,'Policy Characteristics'!$C:$C,0))),"",INDEX('Policy Characteristics'!L:L,MATCH($C1400,'Policy Characteristics'!$C:$C,0)))</f>
        <v>industry-energy-efficiency-standards.html</v>
      </c>
    </row>
    <row r="1401" spans="1:18" s="4" customFormat="1" x14ac:dyDescent="0.3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Industry Energy Efficiency Standards</v>
      </c>
      <c r="C1401" s="254" t="str">
        <f t="shared" si="50"/>
        <v>Percentage Improvement in Eqpt Efficiency Standards above BAU</v>
      </c>
      <c r="D1401" s="6" t="s">
        <v>3062</v>
      </c>
      <c r="E1401" s="45" t="s">
        <v>2703</v>
      </c>
      <c r="F1401" t="s">
        <v>3026</v>
      </c>
      <c r="G1401" s="45" t="s">
        <v>2707</v>
      </c>
      <c r="H1401" s="43">
        <v>1045</v>
      </c>
      <c r="I1401" s="324" t="s">
        <v>44</v>
      </c>
      <c r="J1401" s="255" t="str">
        <f>IF(ISBLANK(INDEX('Policy Characteristics'!D:D,MATCH($C1401,'Policy Characteristics'!$C:$C,0))),"",INDEX('Policy Characteristics'!D:D,MATCH($C1401,'Policy Characteristics'!$C:$C,0)))</f>
        <v>Industry Energy Efficiency Standards</v>
      </c>
      <c r="K1401" s="254" t="str">
        <f>IF(ISBLANK(INDEX('Policy Characteristics'!E:E,MATCH($C1401,'Policy Characteristics'!$C:$C,0))),"",INDEX('Policy Characteristics'!E:E,MATCH($C1401,'Policy Characteristics'!$C:$C,0)))</f>
        <v>indst efficiency standards</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0.25</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reduction in energy use</v>
      </c>
      <c r="P1401" s="254"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54" t="str">
        <f>IF(ISBLANK(INDEX('Policy Characteristics'!K:K,MATCH($C1401,'Policy Characteristics'!$C:$C,0))),"",INDEX('Policy Characteristics'!K:K,MATCH($C1401,'Policy Characteristics'!$C:$C,0)))</f>
        <v>industry-ag-main.html#eff-stds</v>
      </c>
      <c r="R1401" s="254" t="str">
        <f>IF(ISBLANK(INDEX('Policy Characteristics'!L:L,MATCH($C1401,'Policy Characteristics'!$C:$C,0))),"",INDEX('Policy Characteristics'!L:L,MATCH($C1401,'Policy Characteristics'!$C:$C,0)))</f>
        <v>industry-energy-efficiency-standards.html</v>
      </c>
    </row>
    <row r="1402" spans="1:18" s="4" customFormat="1" x14ac:dyDescent="0.3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Industry Energy Efficiency Standards</v>
      </c>
      <c r="C1402" s="254" t="str">
        <f t="shared" si="50"/>
        <v>Percentage Improvement in Eqpt Efficiency Standards above BAU</v>
      </c>
      <c r="D1402" s="6" t="s">
        <v>3062</v>
      </c>
      <c r="E1402" s="45" t="s">
        <v>2704</v>
      </c>
      <c r="F1402" t="s">
        <v>3026</v>
      </c>
      <c r="G1402" s="45" t="s">
        <v>2708</v>
      </c>
      <c r="H1402" s="43">
        <v>1046</v>
      </c>
      <c r="I1402" s="324" t="s">
        <v>44</v>
      </c>
      <c r="J1402" s="255" t="str">
        <f>IF(ISBLANK(INDEX('Policy Characteristics'!D:D,MATCH($C1402,'Policy Characteristics'!$C:$C,0))),"",INDEX('Policy Characteristics'!D:D,MATCH($C1402,'Policy Characteristics'!$C:$C,0)))</f>
        <v>Industry Energy Efficiency Standards</v>
      </c>
      <c r="K1402" s="254" t="str">
        <f>IF(ISBLANK(INDEX('Policy Characteristics'!E:E,MATCH($C1402,'Policy Characteristics'!$C:$C,0))),"",INDEX('Policy Characteristics'!E:E,MATCH($C1402,'Policy Characteristics'!$C:$C,0)))</f>
        <v>indst efficiency standards</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0.25</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reduction in energy use</v>
      </c>
      <c r="P1402" s="254"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54" t="str">
        <f>IF(ISBLANK(INDEX('Policy Characteristics'!K:K,MATCH($C1402,'Policy Characteristics'!$C:$C,0))),"",INDEX('Policy Characteristics'!K:K,MATCH($C1402,'Policy Characteristics'!$C:$C,0)))</f>
        <v>industry-ag-main.html#eff-stds</v>
      </c>
      <c r="R1402" s="254" t="str">
        <f>IF(ISBLANK(INDEX('Policy Characteristics'!L:L,MATCH($C1402,'Policy Characteristics'!$C:$C,0))),"",INDEX('Policy Characteristics'!L:L,MATCH($C1402,'Policy Characteristics'!$C:$C,0)))</f>
        <v>industry-energy-efficiency-standards.html</v>
      </c>
    </row>
    <row r="1403" spans="1:18" s="4" customFormat="1" x14ac:dyDescent="0.3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Industry Energy Efficiency Standards</v>
      </c>
      <c r="C1403" s="254" t="str">
        <f t="shared" si="50"/>
        <v>Percentage Improvement in Eqpt Efficiency Standards above BAU</v>
      </c>
      <c r="D1403" s="6" t="s">
        <v>3062</v>
      </c>
      <c r="E1403" s="45" t="s">
        <v>2701</v>
      </c>
      <c r="F1403" t="s">
        <v>3026</v>
      </c>
      <c r="G1403" s="45" t="s">
        <v>2706</v>
      </c>
      <c r="H1403" s="43">
        <v>1047</v>
      </c>
      <c r="I1403" s="324" t="s">
        <v>44</v>
      </c>
      <c r="J1403" s="255" t="str">
        <f>IF(ISBLANK(INDEX('Policy Characteristics'!D:D,MATCH($C1403,'Policy Characteristics'!$C:$C,0))),"",INDEX('Policy Characteristics'!D:D,MATCH($C1403,'Policy Characteristics'!$C:$C,0)))</f>
        <v>Industry Energy Efficiency Standards</v>
      </c>
      <c r="K1403" s="254" t="str">
        <f>IF(ISBLANK(INDEX('Policy Characteristics'!E:E,MATCH($C1403,'Policy Characteristics'!$C:$C,0))),"",INDEX('Policy Characteristics'!E:E,MATCH($C1403,'Policy Characteristics'!$C:$C,0)))</f>
        <v>indst efficiency standards</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0.25</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reduction in energy use</v>
      </c>
      <c r="P1403" s="254"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54" t="str">
        <f>IF(ISBLANK(INDEX('Policy Characteristics'!K:K,MATCH($C1403,'Policy Characteristics'!$C:$C,0))),"",INDEX('Policy Characteristics'!K:K,MATCH($C1403,'Policy Characteristics'!$C:$C,0)))</f>
        <v>industry-ag-main.html#eff-stds</v>
      </c>
      <c r="R1403" s="254" t="str">
        <f>IF(ISBLANK(INDEX('Policy Characteristics'!L:L,MATCH($C1403,'Policy Characteristics'!$C:$C,0))),"",INDEX('Policy Characteristics'!L:L,MATCH($C1403,'Policy Characteristics'!$C:$C,0)))</f>
        <v>industry-energy-efficiency-standards.html</v>
      </c>
    </row>
    <row r="1404" spans="1:18" s="4" customFormat="1" x14ac:dyDescent="0.3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Industry Energy Efficiency Standards</v>
      </c>
      <c r="C1404" s="254" t="str">
        <f t="shared" si="50"/>
        <v>Percentage Improvement in Eqpt Efficiency Standards above BAU</v>
      </c>
      <c r="D1404" s="6" t="s">
        <v>3063</v>
      </c>
      <c r="E1404" s="45" t="s">
        <v>2398</v>
      </c>
      <c r="F1404" t="s">
        <v>2575</v>
      </c>
      <c r="G1404" s="45" t="s">
        <v>2404</v>
      </c>
      <c r="H1404" s="43">
        <v>1048</v>
      </c>
      <c r="I1404" s="324" t="s">
        <v>43</v>
      </c>
      <c r="J1404" s="255" t="str">
        <f>IF(ISBLANK(INDEX('Policy Characteristics'!D:D,MATCH($C1404,'Policy Characteristics'!$C:$C,0))),"",INDEX('Policy Characteristics'!D:D,MATCH($C1404,'Policy Characteristics'!$C:$C,0)))</f>
        <v>Industry Energy Efficiency Standards</v>
      </c>
      <c r="K1404" s="254" t="str">
        <f>IF(ISBLANK(INDEX('Policy Characteristics'!E:E,MATCH($C1404,'Policy Characteristics'!$C:$C,0))),"",INDEX('Policy Characteristics'!E:E,MATCH($C1404,'Policy Characteristics'!$C:$C,0)))</f>
        <v>indst efficiency standards</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0.25</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reduction in energy use</v>
      </c>
      <c r="P1404" s="254"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54" t="str">
        <f>IF(ISBLANK(INDEX('Policy Characteristics'!K:K,MATCH($C1404,'Policy Characteristics'!$C:$C,0))),"",INDEX('Policy Characteristics'!K:K,MATCH($C1404,'Policy Characteristics'!$C:$C,0)))</f>
        <v>industry-ag-main.html#eff-stds</v>
      </c>
      <c r="R1404" s="254" t="str">
        <f>IF(ISBLANK(INDEX('Policy Characteristics'!L:L,MATCH($C1404,'Policy Characteristics'!$C:$C,0))),"",INDEX('Policy Characteristics'!L:L,MATCH($C1404,'Policy Characteristics'!$C:$C,0)))</f>
        <v>industry-energy-efficiency-standards.html</v>
      </c>
    </row>
    <row r="1405" spans="1:18" s="4" customFormat="1" x14ac:dyDescent="0.3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Industry Energy Efficiency Standards</v>
      </c>
      <c r="C1405" s="254" t="str">
        <f t="shared" si="50"/>
        <v>Percentage Improvement in Eqpt Efficiency Standards above BAU</v>
      </c>
      <c r="D1405" s="6" t="s">
        <v>3063</v>
      </c>
      <c r="E1405" s="45" t="s">
        <v>2399</v>
      </c>
      <c r="F1405" t="s">
        <v>2575</v>
      </c>
      <c r="G1405" s="45" t="s">
        <v>2407</v>
      </c>
      <c r="H1405" s="43">
        <v>1049</v>
      </c>
      <c r="I1405" s="324" t="s">
        <v>43</v>
      </c>
      <c r="J1405" s="255" t="str">
        <f>IF(ISBLANK(INDEX('Policy Characteristics'!D:D,MATCH($C1405,'Policy Characteristics'!$C:$C,0))),"",INDEX('Policy Characteristics'!D:D,MATCH($C1405,'Policy Characteristics'!$C:$C,0)))</f>
        <v>Industry Energy Efficiency Standards</v>
      </c>
      <c r="K1405" s="254" t="str">
        <f>IF(ISBLANK(INDEX('Policy Characteristics'!E:E,MATCH($C1405,'Policy Characteristics'!$C:$C,0))),"",INDEX('Policy Characteristics'!E:E,MATCH($C1405,'Policy Characteristics'!$C:$C,0)))</f>
        <v>indst efficiency standards</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0.25</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reduction in energy use</v>
      </c>
      <c r="P1405" s="254"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54" t="str">
        <f>IF(ISBLANK(INDEX('Policy Characteristics'!K:K,MATCH($C1405,'Policy Characteristics'!$C:$C,0))),"",INDEX('Policy Characteristics'!K:K,MATCH($C1405,'Policy Characteristics'!$C:$C,0)))</f>
        <v>industry-ag-main.html#eff-stds</v>
      </c>
      <c r="R1405" s="254" t="str">
        <f>IF(ISBLANK(INDEX('Policy Characteristics'!L:L,MATCH($C1405,'Policy Characteristics'!$C:$C,0))),"",INDEX('Policy Characteristics'!L:L,MATCH($C1405,'Policy Characteristics'!$C:$C,0)))</f>
        <v>industry-energy-efficiency-standards.html</v>
      </c>
    </row>
    <row r="1406" spans="1:18" s="4" customFormat="1" x14ac:dyDescent="0.3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Industry Energy Efficiency Standards</v>
      </c>
      <c r="C1406" s="254" t="str">
        <f t="shared" si="50"/>
        <v>Percentage Improvement in Eqpt Efficiency Standards above BAU</v>
      </c>
      <c r="D1406" s="6" t="s">
        <v>3063</v>
      </c>
      <c r="E1406" s="45" t="s">
        <v>2400</v>
      </c>
      <c r="F1406" t="s">
        <v>2575</v>
      </c>
      <c r="G1406" s="45" t="s">
        <v>2408</v>
      </c>
      <c r="H1406" s="43">
        <v>1050</v>
      </c>
      <c r="I1406" s="324" t="s">
        <v>43</v>
      </c>
      <c r="J1406" s="255" t="str">
        <f>IF(ISBLANK(INDEX('Policy Characteristics'!D:D,MATCH($C1406,'Policy Characteristics'!$C:$C,0))),"",INDEX('Policy Characteristics'!D:D,MATCH($C1406,'Policy Characteristics'!$C:$C,0)))</f>
        <v>Industry Energy Efficiency Standards</v>
      </c>
      <c r="K1406" s="254" t="str">
        <f>IF(ISBLANK(INDEX('Policy Characteristics'!E:E,MATCH($C1406,'Policy Characteristics'!$C:$C,0))),"",INDEX('Policy Characteristics'!E:E,MATCH($C1406,'Policy Characteristics'!$C:$C,0)))</f>
        <v>indst efficiency standards</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0.25</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reduction in energy use</v>
      </c>
      <c r="P1406" s="254"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54" t="str">
        <f>IF(ISBLANK(INDEX('Policy Characteristics'!K:K,MATCH($C1406,'Policy Characteristics'!$C:$C,0))),"",INDEX('Policy Characteristics'!K:K,MATCH($C1406,'Policy Characteristics'!$C:$C,0)))</f>
        <v>industry-ag-main.html#eff-stds</v>
      </c>
      <c r="R1406" s="254" t="str">
        <f>IF(ISBLANK(INDEX('Policy Characteristics'!L:L,MATCH($C1406,'Policy Characteristics'!$C:$C,0))),"",INDEX('Policy Characteristics'!L:L,MATCH($C1406,'Policy Characteristics'!$C:$C,0)))</f>
        <v>industry-energy-efficiency-standards.html</v>
      </c>
    </row>
    <row r="1407" spans="1:18" s="4" customFormat="1" x14ac:dyDescent="0.3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Industry Energy Efficiency Standards</v>
      </c>
      <c r="C1407" s="254" t="str">
        <f t="shared" si="50"/>
        <v>Percentage Improvement in Eqpt Efficiency Standards above BAU</v>
      </c>
      <c r="D1407" s="6" t="s">
        <v>3063</v>
      </c>
      <c r="E1407" s="45" t="s">
        <v>2401</v>
      </c>
      <c r="F1407" t="s">
        <v>2575</v>
      </c>
      <c r="G1407" s="45" t="s">
        <v>2405</v>
      </c>
      <c r="H1407" s="43">
        <v>1051</v>
      </c>
      <c r="I1407" s="324" t="s">
        <v>44</v>
      </c>
      <c r="J1407" s="255" t="str">
        <f>IF(ISBLANK(INDEX('Policy Characteristics'!D:D,MATCH($C1407,'Policy Characteristics'!$C:$C,0))),"",INDEX('Policy Characteristics'!D:D,MATCH($C1407,'Policy Characteristics'!$C:$C,0)))</f>
        <v>Industry Energy Efficiency Standards</v>
      </c>
      <c r="K1407" s="254" t="str">
        <f>IF(ISBLANK(INDEX('Policy Characteristics'!E:E,MATCH($C1407,'Policy Characteristics'!$C:$C,0))),"",INDEX('Policy Characteristics'!E:E,MATCH($C1407,'Policy Characteristics'!$C:$C,0)))</f>
        <v>indst efficiency standards</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0.25</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reduction in energy use</v>
      </c>
      <c r="P1407" s="254"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54" t="str">
        <f>IF(ISBLANK(INDEX('Policy Characteristics'!K:K,MATCH($C1407,'Policy Characteristics'!$C:$C,0))),"",INDEX('Policy Characteristics'!K:K,MATCH($C1407,'Policy Characteristics'!$C:$C,0)))</f>
        <v>industry-ag-main.html#eff-stds</v>
      </c>
      <c r="R1407" s="254" t="str">
        <f>IF(ISBLANK(INDEX('Policy Characteristics'!L:L,MATCH($C1407,'Policy Characteristics'!$C:$C,0))),"",INDEX('Policy Characteristics'!L:L,MATCH($C1407,'Policy Characteristics'!$C:$C,0)))</f>
        <v>industry-energy-efficiency-standards.html</v>
      </c>
    </row>
    <row r="1408" spans="1:18" s="4" customFormat="1" x14ac:dyDescent="0.3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Industry Energy Efficiency Standards</v>
      </c>
      <c r="C1408" s="254" t="str">
        <f t="shared" si="50"/>
        <v>Percentage Improvement in Eqpt Efficiency Standards above BAU</v>
      </c>
      <c r="D1408" s="6" t="s">
        <v>3063</v>
      </c>
      <c r="E1408" s="45" t="s">
        <v>2402</v>
      </c>
      <c r="F1408" t="s">
        <v>2575</v>
      </c>
      <c r="G1408" s="45" t="s">
        <v>2406</v>
      </c>
      <c r="H1408" s="43">
        <v>1052</v>
      </c>
      <c r="I1408" s="324" t="s">
        <v>43</v>
      </c>
      <c r="J1408" s="255" t="str">
        <f>IF(ISBLANK(INDEX('Policy Characteristics'!D:D,MATCH($C1408,'Policy Characteristics'!$C:$C,0))),"",INDEX('Policy Characteristics'!D:D,MATCH($C1408,'Policy Characteristics'!$C:$C,0)))</f>
        <v>Industry Energy Efficiency Standards</v>
      </c>
      <c r="K1408" s="254" t="str">
        <f>IF(ISBLANK(INDEX('Policy Characteristics'!E:E,MATCH($C1408,'Policy Characteristics'!$C:$C,0))),"",INDEX('Policy Characteristics'!E:E,MATCH($C1408,'Policy Characteristics'!$C:$C,0)))</f>
        <v>indst efficiency standards</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0.25</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reduction in energy use</v>
      </c>
      <c r="P1408" s="254"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54" t="str">
        <f>IF(ISBLANK(INDEX('Policy Characteristics'!K:K,MATCH($C1408,'Policy Characteristics'!$C:$C,0))),"",INDEX('Policy Characteristics'!K:K,MATCH($C1408,'Policy Characteristics'!$C:$C,0)))</f>
        <v>industry-ag-main.html#eff-stds</v>
      </c>
      <c r="R1408" s="254" t="str">
        <f>IF(ISBLANK(INDEX('Policy Characteristics'!L:L,MATCH($C1408,'Policy Characteristics'!$C:$C,0))),"",INDEX('Policy Characteristics'!L:L,MATCH($C1408,'Policy Characteristics'!$C:$C,0)))</f>
        <v>industry-energy-efficiency-standards.html</v>
      </c>
    </row>
    <row r="1409" spans="1:18" s="4" customFormat="1" x14ac:dyDescent="0.3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Industry Energy Efficiency Standards</v>
      </c>
      <c r="C1409" s="254" t="str">
        <f t="shared" si="50"/>
        <v>Percentage Improvement in Eqpt Efficiency Standards above BAU</v>
      </c>
      <c r="D1409" s="6" t="s">
        <v>3063</v>
      </c>
      <c r="E1409" s="45" t="s">
        <v>2403</v>
      </c>
      <c r="F1409" t="s">
        <v>2575</v>
      </c>
      <c r="G1409" s="45" t="s">
        <v>2409</v>
      </c>
      <c r="H1409" s="43">
        <v>1053</v>
      </c>
      <c r="I1409" s="324" t="s">
        <v>44</v>
      </c>
      <c r="J1409" s="255" t="str">
        <f>IF(ISBLANK(INDEX('Policy Characteristics'!D:D,MATCH($C1409,'Policy Characteristics'!$C:$C,0))),"",INDEX('Policy Characteristics'!D:D,MATCH($C1409,'Policy Characteristics'!$C:$C,0)))</f>
        <v>Industry Energy Efficiency Standards</v>
      </c>
      <c r="K1409" s="254" t="str">
        <f>IF(ISBLANK(INDEX('Policy Characteristics'!E:E,MATCH($C1409,'Policy Characteristics'!$C:$C,0))),"",INDEX('Policy Characteristics'!E:E,MATCH($C1409,'Policy Characteristics'!$C:$C,0)))</f>
        <v>indst efficiency standards</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0.25</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reduction in energy use</v>
      </c>
      <c r="P1409" s="254"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54" t="str">
        <f>IF(ISBLANK(INDEX('Policy Characteristics'!K:K,MATCH($C1409,'Policy Characteristics'!$C:$C,0))),"",INDEX('Policy Characteristics'!K:K,MATCH($C1409,'Policy Characteristics'!$C:$C,0)))</f>
        <v>industry-ag-main.html#eff-stds</v>
      </c>
      <c r="R1409" s="254" t="str">
        <f>IF(ISBLANK(INDEX('Policy Characteristics'!L:L,MATCH($C1409,'Policy Characteristics'!$C:$C,0))),"",INDEX('Policy Characteristics'!L:L,MATCH($C1409,'Policy Characteristics'!$C:$C,0)))</f>
        <v>industry-energy-efficiency-standards.html</v>
      </c>
    </row>
    <row r="1410" spans="1:18" s="4" customFormat="1" x14ac:dyDescent="0.3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Industry Energy Efficiency Standards</v>
      </c>
      <c r="C1410" s="254" t="str">
        <f t="shared" si="50"/>
        <v>Percentage Improvement in Eqpt Efficiency Standards above BAU</v>
      </c>
      <c r="D1410" s="6" t="s">
        <v>3063</v>
      </c>
      <c r="E1410" s="45" t="s">
        <v>2702</v>
      </c>
      <c r="F1410" t="s">
        <v>2575</v>
      </c>
      <c r="G1410" s="45" t="s">
        <v>2705</v>
      </c>
      <c r="H1410" s="43">
        <v>1054</v>
      </c>
      <c r="I1410" s="324" t="s">
        <v>44</v>
      </c>
      <c r="J1410" s="255" t="str">
        <f>IF(ISBLANK(INDEX('Policy Characteristics'!D:D,MATCH($C1410,'Policy Characteristics'!$C:$C,0))),"",INDEX('Policy Characteristics'!D:D,MATCH($C1410,'Policy Characteristics'!$C:$C,0)))</f>
        <v>Industry Energy Efficiency Standards</v>
      </c>
      <c r="K1410" s="254" t="str">
        <f>IF(ISBLANK(INDEX('Policy Characteristics'!E:E,MATCH($C1410,'Policy Characteristics'!$C:$C,0))),"",INDEX('Policy Characteristics'!E:E,MATCH($C1410,'Policy Characteristics'!$C:$C,0)))</f>
        <v>indst efficiency standards</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0.25</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reduction in energy use</v>
      </c>
      <c r="P1410" s="254"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54" t="str">
        <f>IF(ISBLANK(INDEX('Policy Characteristics'!K:K,MATCH($C1410,'Policy Characteristics'!$C:$C,0))),"",INDEX('Policy Characteristics'!K:K,MATCH($C1410,'Policy Characteristics'!$C:$C,0)))</f>
        <v>industry-ag-main.html#eff-stds</v>
      </c>
      <c r="R1410" s="254" t="str">
        <f>IF(ISBLANK(INDEX('Policy Characteristics'!L:L,MATCH($C1410,'Policy Characteristics'!$C:$C,0))),"",INDEX('Policy Characteristics'!L:L,MATCH($C1410,'Policy Characteristics'!$C:$C,0)))</f>
        <v>industry-energy-efficiency-standards.html</v>
      </c>
    </row>
    <row r="1411" spans="1:18" s="4" customFormat="1" x14ac:dyDescent="0.3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Industry Energy Efficiency Standards</v>
      </c>
      <c r="C1411" s="254" t="str">
        <f t="shared" si="50"/>
        <v>Percentage Improvement in Eqpt Efficiency Standards above BAU</v>
      </c>
      <c r="D1411" s="6" t="s">
        <v>3063</v>
      </c>
      <c r="E1411" s="45" t="s">
        <v>2703</v>
      </c>
      <c r="F1411" t="s">
        <v>2575</v>
      </c>
      <c r="G1411" s="45" t="s">
        <v>2707</v>
      </c>
      <c r="H1411" s="43">
        <v>1055</v>
      </c>
      <c r="I1411" s="324" t="s">
        <v>43</v>
      </c>
      <c r="J1411" s="255" t="str">
        <f>IF(ISBLANK(INDEX('Policy Characteristics'!D:D,MATCH($C1411,'Policy Characteristics'!$C:$C,0))),"",INDEX('Policy Characteristics'!D:D,MATCH($C1411,'Policy Characteristics'!$C:$C,0)))</f>
        <v>Industry Energy Efficiency Standards</v>
      </c>
      <c r="K1411" s="254" t="str">
        <f>IF(ISBLANK(INDEX('Policy Characteristics'!E:E,MATCH($C1411,'Policy Characteristics'!$C:$C,0))),"",INDEX('Policy Characteristics'!E:E,MATCH($C1411,'Policy Characteristics'!$C:$C,0)))</f>
        <v>indst efficiency standards</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0.25</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reduction in energy use</v>
      </c>
      <c r="P1411" s="254"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54" t="str">
        <f>IF(ISBLANK(INDEX('Policy Characteristics'!K:K,MATCH($C1411,'Policy Characteristics'!$C:$C,0))),"",INDEX('Policy Characteristics'!K:K,MATCH($C1411,'Policy Characteristics'!$C:$C,0)))</f>
        <v>industry-ag-main.html#eff-stds</v>
      </c>
      <c r="R1411" s="254" t="str">
        <f>IF(ISBLANK(INDEX('Policy Characteristics'!L:L,MATCH($C1411,'Policy Characteristics'!$C:$C,0))),"",INDEX('Policy Characteristics'!L:L,MATCH($C1411,'Policy Characteristics'!$C:$C,0)))</f>
        <v>industry-energy-efficiency-standards.html</v>
      </c>
    </row>
    <row r="1412" spans="1:18" s="4" customFormat="1" x14ac:dyDescent="0.3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Industry Energy Efficiency Standards</v>
      </c>
      <c r="C1412" s="254" t="str">
        <f t="shared" si="50"/>
        <v>Percentage Improvement in Eqpt Efficiency Standards above BAU</v>
      </c>
      <c r="D1412" s="6" t="s">
        <v>3063</v>
      </c>
      <c r="E1412" s="45" t="s">
        <v>2704</v>
      </c>
      <c r="F1412" t="s">
        <v>2575</v>
      </c>
      <c r="G1412" s="45" t="s">
        <v>2708</v>
      </c>
      <c r="H1412" s="43">
        <v>1056</v>
      </c>
      <c r="I1412" s="324" t="s">
        <v>43</v>
      </c>
      <c r="J1412" s="255" t="str">
        <f>IF(ISBLANK(INDEX('Policy Characteristics'!D:D,MATCH($C1412,'Policy Characteristics'!$C:$C,0))),"",INDEX('Policy Characteristics'!D:D,MATCH($C1412,'Policy Characteristics'!$C:$C,0)))</f>
        <v>Industry Energy Efficiency Standards</v>
      </c>
      <c r="K1412" s="254" t="str">
        <f>IF(ISBLANK(INDEX('Policy Characteristics'!E:E,MATCH($C1412,'Policy Characteristics'!$C:$C,0))),"",INDEX('Policy Characteristics'!E:E,MATCH($C1412,'Policy Characteristics'!$C:$C,0)))</f>
        <v>indst efficiency standards</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0.25</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reduction in energy use</v>
      </c>
      <c r="P1412" s="254"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54" t="str">
        <f>IF(ISBLANK(INDEX('Policy Characteristics'!K:K,MATCH($C1412,'Policy Characteristics'!$C:$C,0))),"",INDEX('Policy Characteristics'!K:K,MATCH($C1412,'Policy Characteristics'!$C:$C,0)))</f>
        <v>industry-ag-main.html#eff-stds</v>
      </c>
      <c r="R1412" s="254" t="str">
        <f>IF(ISBLANK(INDEX('Policy Characteristics'!L:L,MATCH($C1412,'Policy Characteristics'!$C:$C,0))),"",INDEX('Policy Characteristics'!L:L,MATCH($C1412,'Policy Characteristics'!$C:$C,0)))</f>
        <v>industry-energy-efficiency-standards.html</v>
      </c>
    </row>
    <row r="1413" spans="1:18" s="4" customFormat="1" x14ac:dyDescent="0.3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Industry Energy Efficiency Standards</v>
      </c>
      <c r="C1413" s="254" t="str">
        <f t="shared" si="50"/>
        <v>Percentage Improvement in Eqpt Efficiency Standards above BAU</v>
      </c>
      <c r="D1413" s="6" t="s">
        <v>3063</v>
      </c>
      <c r="E1413" s="45" t="s">
        <v>2701</v>
      </c>
      <c r="F1413" t="s">
        <v>2575</v>
      </c>
      <c r="G1413" s="45" t="s">
        <v>2706</v>
      </c>
      <c r="H1413" s="43">
        <v>1057</v>
      </c>
      <c r="I1413" s="324" t="s">
        <v>44</v>
      </c>
      <c r="J1413" s="255" t="str">
        <f>IF(ISBLANK(INDEX('Policy Characteristics'!D:D,MATCH($C1413,'Policy Characteristics'!$C:$C,0))),"",INDEX('Policy Characteristics'!D:D,MATCH($C1413,'Policy Characteristics'!$C:$C,0)))</f>
        <v>Industry Energy Efficiency Standards</v>
      </c>
      <c r="K1413" s="254" t="str">
        <f>IF(ISBLANK(INDEX('Policy Characteristics'!E:E,MATCH($C1413,'Policy Characteristics'!$C:$C,0))),"",INDEX('Policy Characteristics'!E:E,MATCH($C1413,'Policy Characteristics'!$C:$C,0)))</f>
        <v>indst efficiency standards</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0.25</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reduction in energy use</v>
      </c>
      <c r="P1413" s="254"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54" t="str">
        <f>IF(ISBLANK(INDEX('Policy Characteristics'!K:K,MATCH($C1413,'Policy Characteristics'!$C:$C,0))),"",INDEX('Policy Characteristics'!K:K,MATCH($C1413,'Policy Characteristics'!$C:$C,0)))</f>
        <v>industry-ag-main.html#eff-stds</v>
      </c>
      <c r="R1413" s="254" t="str">
        <f>IF(ISBLANK(INDEX('Policy Characteristics'!L:L,MATCH($C1413,'Policy Characteristics'!$C:$C,0))),"",INDEX('Policy Characteristics'!L:L,MATCH($C1413,'Policy Characteristics'!$C:$C,0)))</f>
        <v>industry-energy-efficiency-standards.html</v>
      </c>
    </row>
    <row r="1414" spans="1:18" s="4" customFormat="1" x14ac:dyDescent="0.3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Industry Energy Efficiency Standards</v>
      </c>
      <c r="C1414" s="254" t="str">
        <f t="shared" si="50"/>
        <v>Percentage Improvement in Eqpt Efficiency Standards above BAU</v>
      </c>
      <c r="D1414" s="6" t="s">
        <v>3064</v>
      </c>
      <c r="E1414" s="45" t="s">
        <v>2398</v>
      </c>
      <c r="F1414" t="s">
        <v>3027</v>
      </c>
      <c r="G1414" s="45" t="s">
        <v>2404</v>
      </c>
      <c r="H1414" s="43">
        <v>1058</v>
      </c>
      <c r="I1414" s="324" t="s">
        <v>43</v>
      </c>
      <c r="J1414" s="255" t="str">
        <f>IF(ISBLANK(INDEX('Policy Characteristics'!D:D,MATCH($C1414,'Policy Characteristics'!$C:$C,0))),"",INDEX('Policy Characteristics'!D:D,MATCH($C1414,'Policy Characteristics'!$C:$C,0)))</f>
        <v>Industry Energy Efficiency Standards</v>
      </c>
      <c r="K1414" s="254" t="str">
        <f>IF(ISBLANK(INDEX('Policy Characteristics'!E:E,MATCH($C1414,'Policy Characteristics'!$C:$C,0))),"",INDEX('Policy Characteristics'!E:E,MATCH($C1414,'Policy Characteristics'!$C:$C,0)))</f>
        <v>indst efficiency standards</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0.25</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reduction in energy use</v>
      </c>
      <c r="P1414" s="254"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54" t="str">
        <f>IF(ISBLANK(INDEX('Policy Characteristics'!K:K,MATCH($C1414,'Policy Characteristics'!$C:$C,0))),"",INDEX('Policy Characteristics'!K:K,MATCH($C1414,'Policy Characteristics'!$C:$C,0)))</f>
        <v>industry-ag-main.html#eff-stds</v>
      </c>
      <c r="R1414" s="254" t="str">
        <f>IF(ISBLANK(INDEX('Policy Characteristics'!L:L,MATCH($C1414,'Policy Characteristics'!$C:$C,0))),"",INDEX('Policy Characteristics'!L:L,MATCH($C1414,'Policy Characteristics'!$C:$C,0)))</f>
        <v>industry-energy-efficiency-standards.html</v>
      </c>
    </row>
    <row r="1415" spans="1:18" s="4" customFormat="1" x14ac:dyDescent="0.3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Industry Energy Efficiency Standards</v>
      </c>
      <c r="C1415" s="254" t="str">
        <f t="shared" si="50"/>
        <v>Percentage Improvement in Eqpt Efficiency Standards above BAU</v>
      </c>
      <c r="D1415" s="6" t="s">
        <v>3064</v>
      </c>
      <c r="E1415" s="45" t="s">
        <v>2399</v>
      </c>
      <c r="F1415" t="s">
        <v>3027</v>
      </c>
      <c r="G1415" s="45" t="s">
        <v>2407</v>
      </c>
      <c r="H1415" s="43">
        <v>1059</v>
      </c>
      <c r="I1415" s="324" t="s">
        <v>43</v>
      </c>
      <c r="J1415" s="255" t="str">
        <f>IF(ISBLANK(INDEX('Policy Characteristics'!D:D,MATCH($C1415,'Policy Characteristics'!$C:$C,0))),"",INDEX('Policy Characteristics'!D:D,MATCH($C1415,'Policy Characteristics'!$C:$C,0)))</f>
        <v>Industry Energy Efficiency Standards</v>
      </c>
      <c r="K1415" s="254" t="str">
        <f>IF(ISBLANK(INDEX('Policy Characteristics'!E:E,MATCH($C1415,'Policy Characteristics'!$C:$C,0))),"",INDEX('Policy Characteristics'!E:E,MATCH($C1415,'Policy Characteristics'!$C:$C,0)))</f>
        <v>indst efficiency standards</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0.25</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reduction in energy use</v>
      </c>
      <c r="P1415" s="254"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54" t="str">
        <f>IF(ISBLANK(INDEX('Policy Characteristics'!K:K,MATCH($C1415,'Policy Characteristics'!$C:$C,0))),"",INDEX('Policy Characteristics'!K:K,MATCH($C1415,'Policy Characteristics'!$C:$C,0)))</f>
        <v>industry-ag-main.html#eff-stds</v>
      </c>
      <c r="R1415" s="254" t="str">
        <f>IF(ISBLANK(INDEX('Policy Characteristics'!L:L,MATCH($C1415,'Policy Characteristics'!$C:$C,0))),"",INDEX('Policy Characteristics'!L:L,MATCH($C1415,'Policy Characteristics'!$C:$C,0)))</f>
        <v>industry-energy-efficiency-standards.html</v>
      </c>
    </row>
    <row r="1416" spans="1:18" s="4" customFormat="1" x14ac:dyDescent="0.3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Industry Energy Efficiency Standards</v>
      </c>
      <c r="C1416" s="254" t="str">
        <f t="shared" si="50"/>
        <v>Percentage Improvement in Eqpt Efficiency Standards above BAU</v>
      </c>
      <c r="D1416" s="6" t="s">
        <v>3064</v>
      </c>
      <c r="E1416" s="45" t="s">
        <v>2400</v>
      </c>
      <c r="F1416" t="s">
        <v>3027</v>
      </c>
      <c r="G1416" s="45" t="s">
        <v>2408</v>
      </c>
      <c r="H1416" s="43">
        <v>1060</v>
      </c>
      <c r="I1416" s="324" t="s">
        <v>43</v>
      </c>
      <c r="J1416" s="255" t="str">
        <f>IF(ISBLANK(INDEX('Policy Characteristics'!D:D,MATCH($C1416,'Policy Characteristics'!$C:$C,0))),"",INDEX('Policy Characteristics'!D:D,MATCH($C1416,'Policy Characteristics'!$C:$C,0)))</f>
        <v>Industry Energy Efficiency Standards</v>
      </c>
      <c r="K1416" s="254" t="str">
        <f>IF(ISBLANK(INDEX('Policy Characteristics'!E:E,MATCH($C1416,'Policy Characteristics'!$C:$C,0))),"",INDEX('Policy Characteristics'!E:E,MATCH($C1416,'Policy Characteristics'!$C:$C,0)))</f>
        <v>indst efficiency standards</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0.25</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reduction in energy use</v>
      </c>
      <c r="P1416" s="254"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54" t="str">
        <f>IF(ISBLANK(INDEX('Policy Characteristics'!K:K,MATCH($C1416,'Policy Characteristics'!$C:$C,0))),"",INDEX('Policy Characteristics'!K:K,MATCH($C1416,'Policy Characteristics'!$C:$C,0)))</f>
        <v>industry-ag-main.html#eff-stds</v>
      </c>
      <c r="R1416" s="254" t="str">
        <f>IF(ISBLANK(INDEX('Policy Characteristics'!L:L,MATCH($C1416,'Policy Characteristics'!$C:$C,0))),"",INDEX('Policy Characteristics'!L:L,MATCH($C1416,'Policy Characteristics'!$C:$C,0)))</f>
        <v>industry-energy-efficiency-standards.html</v>
      </c>
    </row>
    <row r="1417" spans="1:18" s="4" customFormat="1" x14ac:dyDescent="0.3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Industry Energy Efficiency Standards</v>
      </c>
      <c r="C1417" s="254" t="str">
        <f t="shared" si="50"/>
        <v>Percentage Improvement in Eqpt Efficiency Standards above BAU</v>
      </c>
      <c r="D1417" s="6" t="s">
        <v>3064</v>
      </c>
      <c r="E1417" s="45" t="s">
        <v>2401</v>
      </c>
      <c r="F1417" t="s">
        <v>3027</v>
      </c>
      <c r="G1417" s="45" t="s">
        <v>2405</v>
      </c>
      <c r="H1417" s="43">
        <v>1061</v>
      </c>
      <c r="I1417" s="324" t="s">
        <v>44</v>
      </c>
      <c r="J1417" s="255" t="str">
        <f>IF(ISBLANK(INDEX('Policy Characteristics'!D:D,MATCH($C1417,'Policy Characteristics'!$C:$C,0))),"",INDEX('Policy Characteristics'!D:D,MATCH($C1417,'Policy Characteristics'!$C:$C,0)))</f>
        <v>Industry Energy Efficiency Standards</v>
      </c>
      <c r="K1417" s="254" t="str">
        <f>IF(ISBLANK(INDEX('Policy Characteristics'!E:E,MATCH($C1417,'Policy Characteristics'!$C:$C,0))),"",INDEX('Policy Characteristics'!E:E,MATCH($C1417,'Policy Characteristics'!$C:$C,0)))</f>
        <v>indst efficiency standards</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0.25</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reduction in energy use</v>
      </c>
      <c r="P1417" s="254"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54" t="str">
        <f>IF(ISBLANK(INDEX('Policy Characteristics'!K:K,MATCH($C1417,'Policy Characteristics'!$C:$C,0))),"",INDEX('Policy Characteristics'!K:K,MATCH($C1417,'Policy Characteristics'!$C:$C,0)))</f>
        <v>industry-ag-main.html#eff-stds</v>
      </c>
      <c r="R1417" s="254" t="str">
        <f>IF(ISBLANK(INDEX('Policy Characteristics'!L:L,MATCH($C1417,'Policy Characteristics'!$C:$C,0))),"",INDEX('Policy Characteristics'!L:L,MATCH($C1417,'Policy Characteristics'!$C:$C,0)))</f>
        <v>industry-energy-efficiency-standards.html</v>
      </c>
    </row>
    <row r="1418" spans="1:18" s="4" customFormat="1" x14ac:dyDescent="0.3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Industry Energy Efficiency Standards</v>
      </c>
      <c r="C1418" s="254" t="str">
        <f t="shared" si="50"/>
        <v>Percentage Improvement in Eqpt Efficiency Standards above BAU</v>
      </c>
      <c r="D1418" s="6" t="s">
        <v>3064</v>
      </c>
      <c r="E1418" s="45" t="s">
        <v>2402</v>
      </c>
      <c r="F1418" t="s">
        <v>3027</v>
      </c>
      <c r="G1418" s="45" t="s">
        <v>2406</v>
      </c>
      <c r="H1418" s="43">
        <v>1062</v>
      </c>
      <c r="I1418" s="324" t="s">
        <v>43</v>
      </c>
      <c r="J1418" s="255" t="str">
        <f>IF(ISBLANK(INDEX('Policy Characteristics'!D:D,MATCH($C1418,'Policy Characteristics'!$C:$C,0))),"",INDEX('Policy Characteristics'!D:D,MATCH($C1418,'Policy Characteristics'!$C:$C,0)))</f>
        <v>Industry Energy Efficiency Standards</v>
      </c>
      <c r="K1418" s="254" t="str">
        <f>IF(ISBLANK(INDEX('Policy Characteristics'!E:E,MATCH($C1418,'Policy Characteristics'!$C:$C,0))),"",INDEX('Policy Characteristics'!E:E,MATCH($C1418,'Policy Characteristics'!$C:$C,0)))</f>
        <v>indst efficiency standards</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0.25</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reduction in energy use</v>
      </c>
      <c r="P1418" s="254"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54" t="str">
        <f>IF(ISBLANK(INDEX('Policy Characteristics'!K:K,MATCH($C1418,'Policy Characteristics'!$C:$C,0))),"",INDEX('Policy Characteristics'!K:K,MATCH($C1418,'Policy Characteristics'!$C:$C,0)))</f>
        <v>industry-ag-main.html#eff-stds</v>
      </c>
      <c r="R1418" s="254" t="str">
        <f>IF(ISBLANK(INDEX('Policy Characteristics'!L:L,MATCH($C1418,'Policy Characteristics'!$C:$C,0))),"",INDEX('Policy Characteristics'!L:L,MATCH($C1418,'Policy Characteristics'!$C:$C,0)))</f>
        <v>industry-energy-efficiency-standards.html</v>
      </c>
    </row>
    <row r="1419" spans="1:18" s="4" customFormat="1" x14ac:dyDescent="0.3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Industry Energy Efficiency Standards</v>
      </c>
      <c r="C1419" s="254" t="str">
        <f t="shared" si="50"/>
        <v>Percentage Improvement in Eqpt Efficiency Standards above BAU</v>
      </c>
      <c r="D1419" s="6" t="s">
        <v>3064</v>
      </c>
      <c r="E1419" s="45" t="s">
        <v>2403</v>
      </c>
      <c r="F1419" t="s">
        <v>3027</v>
      </c>
      <c r="G1419" s="45" t="s">
        <v>2409</v>
      </c>
      <c r="H1419" s="43">
        <v>1063</v>
      </c>
      <c r="I1419" s="324" t="s">
        <v>44</v>
      </c>
      <c r="J1419" s="255" t="str">
        <f>IF(ISBLANK(INDEX('Policy Characteristics'!D:D,MATCH($C1419,'Policy Characteristics'!$C:$C,0))),"",INDEX('Policy Characteristics'!D:D,MATCH($C1419,'Policy Characteristics'!$C:$C,0)))</f>
        <v>Industry Energy Efficiency Standards</v>
      </c>
      <c r="K1419" s="254" t="str">
        <f>IF(ISBLANK(INDEX('Policy Characteristics'!E:E,MATCH($C1419,'Policy Characteristics'!$C:$C,0))),"",INDEX('Policy Characteristics'!E:E,MATCH($C1419,'Policy Characteristics'!$C:$C,0)))</f>
        <v>indst efficiency standards</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0.25</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reduction in energy use</v>
      </c>
      <c r="P1419" s="254"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54" t="str">
        <f>IF(ISBLANK(INDEX('Policy Characteristics'!K:K,MATCH($C1419,'Policy Characteristics'!$C:$C,0))),"",INDEX('Policy Characteristics'!K:K,MATCH($C1419,'Policy Characteristics'!$C:$C,0)))</f>
        <v>industry-ag-main.html#eff-stds</v>
      </c>
      <c r="R1419" s="254" t="str">
        <f>IF(ISBLANK(INDEX('Policy Characteristics'!L:L,MATCH($C1419,'Policy Characteristics'!$C:$C,0))),"",INDEX('Policy Characteristics'!L:L,MATCH($C1419,'Policy Characteristics'!$C:$C,0)))</f>
        <v>industry-energy-efficiency-standards.html</v>
      </c>
    </row>
    <row r="1420" spans="1:18" s="4" customFormat="1" x14ac:dyDescent="0.3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Industry Energy Efficiency Standards</v>
      </c>
      <c r="C1420" s="254" t="str">
        <f t="shared" si="50"/>
        <v>Percentage Improvement in Eqpt Efficiency Standards above BAU</v>
      </c>
      <c r="D1420" s="6" t="s">
        <v>3064</v>
      </c>
      <c r="E1420" s="45" t="s">
        <v>2702</v>
      </c>
      <c r="F1420" t="s">
        <v>3027</v>
      </c>
      <c r="G1420" s="45" t="s">
        <v>2705</v>
      </c>
      <c r="H1420" s="43">
        <v>1064</v>
      </c>
      <c r="I1420" s="324" t="s">
        <v>44</v>
      </c>
      <c r="J1420" s="255" t="str">
        <f>IF(ISBLANK(INDEX('Policy Characteristics'!D:D,MATCH($C1420,'Policy Characteristics'!$C:$C,0))),"",INDEX('Policy Characteristics'!D:D,MATCH($C1420,'Policy Characteristics'!$C:$C,0)))</f>
        <v>Industry Energy Efficiency Standards</v>
      </c>
      <c r="K1420" s="254" t="str">
        <f>IF(ISBLANK(INDEX('Policy Characteristics'!E:E,MATCH($C1420,'Policy Characteristics'!$C:$C,0))),"",INDEX('Policy Characteristics'!E:E,MATCH($C1420,'Policy Characteristics'!$C:$C,0)))</f>
        <v>indst efficiency standards</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0.25</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reduction in energy use</v>
      </c>
      <c r="P1420" s="254"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54" t="str">
        <f>IF(ISBLANK(INDEX('Policy Characteristics'!K:K,MATCH($C1420,'Policy Characteristics'!$C:$C,0))),"",INDEX('Policy Characteristics'!K:K,MATCH($C1420,'Policy Characteristics'!$C:$C,0)))</f>
        <v>industry-ag-main.html#eff-stds</v>
      </c>
      <c r="R1420" s="254" t="str">
        <f>IF(ISBLANK(INDEX('Policy Characteristics'!L:L,MATCH($C1420,'Policy Characteristics'!$C:$C,0))),"",INDEX('Policy Characteristics'!L:L,MATCH($C1420,'Policy Characteristics'!$C:$C,0)))</f>
        <v>industry-energy-efficiency-standards.html</v>
      </c>
    </row>
    <row r="1421" spans="1:18" s="4" customFormat="1" x14ac:dyDescent="0.3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Industry Energy Efficiency Standards</v>
      </c>
      <c r="C1421" s="254" t="str">
        <f t="shared" si="50"/>
        <v>Percentage Improvement in Eqpt Efficiency Standards above BAU</v>
      </c>
      <c r="D1421" s="6" t="s">
        <v>3064</v>
      </c>
      <c r="E1421" s="45" t="s">
        <v>2703</v>
      </c>
      <c r="F1421" t="s">
        <v>3027</v>
      </c>
      <c r="G1421" s="45" t="s">
        <v>2707</v>
      </c>
      <c r="H1421" s="43">
        <v>1065</v>
      </c>
      <c r="I1421" s="324" t="s">
        <v>44</v>
      </c>
      <c r="J1421" s="255" t="str">
        <f>IF(ISBLANK(INDEX('Policy Characteristics'!D:D,MATCH($C1421,'Policy Characteristics'!$C:$C,0))),"",INDEX('Policy Characteristics'!D:D,MATCH($C1421,'Policy Characteristics'!$C:$C,0)))</f>
        <v>Industry Energy Efficiency Standards</v>
      </c>
      <c r="K1421" s="254" t="str">
        <f>IF(ISBLANK(INDEX('Policy Characteristics'!E:E,MATCH($C1421,'Policy Characteristics'!$C:$C,0))),"",INDEX('Policy Characteristics'!E:E,MATCH($C1421,'Policy Characteristics'!$C:$C,0)))</f>
        <v>indst efficiency standards</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0.25</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reduction in energy use</v>
      </c>
      <c r="P1421" s="254"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54" t="str">
        <f>IF(ISBLANK(INDEX('Policy Characteristics'!K:K,MATCH($C1421,'Policy Characteristics'!$C:$C,0))),"",INDEX('Policy Characteristics'!K:K,MATCH($C1421,'Policy Characteristics'!$C:$C,0)))</f>
        <v>industry-ag-main.html#eff-stds</v>
      </c>
      <c r="R1421" s="254" t="str">
        <f>IF(ISBLANK(INDEX('Policy Characteristics'!L:L,MATCH($C1421,'Policy Characteristics'!$C:$C,0))),"",INDEX('Policy Characteristics'!L:L,MATCH($C1421,'Policy Characteristics'!$C:$C,0)))</f>
        <v>industry-energy-efficiency-standards.html</v>
      </c>
    </row>
    <row r="1422" spans="1:18" s="4" customFormat="1" x14ac:dyDescent="0.3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Industry Energy Efficiency Standards</v>
      </c>
      <c r="C1422" s="254" t="str">
        <f t="shared" si="50"/>
        <v>Percentage Improvement in Eqpt Efficiency Standards above BAU</v>
      </c>
      <c r="D1422" s="6" t="s">
        <v>3064</v>
      </c>
      <c r="E1422" s="45" t="s">
        <v>2704</v>
      </c>
      <c r="F1422" t="s">
        <v>3027</v>
      </c>
      <c r="G1422" s="45" t="s">
        <v>2708</v>
      </c>
      <c r="H1422" s="43">
        <v>1066</v>
      </c>
      <c r="I1422" s="324" t="s">
        <v>43</v>
      </c>
      <c r="J1422" s="255" t="str">
        <f>IF(ISBLANK(INDEX('Policy Characteristics'!D:D,MATCH($C1422,'Policy Characteristics'!$C:$C,0))),"",INDEX('Policy Characteristics'!D:D,MATCH($C1422,'Policy Characteristics'!$C:$C,0)))</f>
        <v>Industry Energy Efficiency Standards</v>
      </c>
      <c r="K1422" s="254" t="str">
        <f>IF(ISBLANK(INDEX('Policy Characteristics'!E:E,MATCH($C1422,'Policy Characteristics'!$C:$C,0))),"",INDEX('Policy Characteristics'!E:E,MATCH($C1422,'Policy Characteristics'!$C:$C,0)))</f>
        <v>indst efficiency standards</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0.25</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reduction in energy use</v>
      </c>
      <c r="P1422" s="254"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54" t="str">
        <f>IF(ISBLANK(INDEX('Policy Characteristics'!K:K,MATCH($C1422,'Policy Characteristics'!$C:$C,0))),"",INDEX('Policy Characteristics'!K:K,MATCH($C1422,'Policy Characteristics'!$C:$C,0)))</f>
        <v>industry-ag-main.html#eff-stds</v>
      </c>
      <c r="R1422" s="254" t="str">
        <f>IF(ISBLANK(INDEX('Policy Characteristics'!L:L,MATCH($C1422,'Policy Characteristics'!$C:$C,0))),"",INDEX('Policy Characteristics'!L:L,MATCH($C1422,'Policy Characteristics'!$C:$C,0)))</f>
        <v>industry-energy-efficiency-standards.html</v>
      </c>
    </row>
    <row r="1423" spans="1:18" s="4" customFormat="1" x14ac:dyDescent="0.3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Industry Energy Efficiency Standards</v>
      </c>
      <c r="C1423" s="254" t="str">
        <f t="shared" si="50"/>
        <v>Percentage Improvement in Eqpt Efficiency Standards above BAU</v>
      </c>
      <c r="D1423" s="6" t="s">
        <v>3064</v>
      </c>
      <c r="E1423" s="45" t="s">
        <v>2701</v>
      </c>
      <c r="F1423" t="s">
        <v>3027</v>
      </c>
      <c r="G1423" s="45" t="s">
        <v>2706</v>
      </c>
      <c r="H1423" s="43">
        <v>1067</v>
      </c>
      <c r="I1423" s="324" t="s">
        <v>44</v>
      </c>
      <c r="J1423" s="255" t="str">
        <f>IF(ISBLANK(INDEX('Policy Characteristics'!D:D,MATCH($C1423,'Policy Characteristics'!$C:$C,0))),"",INDEX('Policy Characteristics'!D:D,MATCH($C1423,'Policy Characteristics'!$C:$C,0)))</f>
        <v>Industry Energy Efficiency Standards</v>
      </c>
      <c r="K1423" s="254" t="str">
        <f>IF(ISBLANK(INDEX('Policy Characteristics'!E:E,MATCH($C1423,'Policy Characteristics'!$C:$C,0))),"",INDEX('Policy Characteristics'!E:E,MATCH($C1423,'Policy Characteristics'!$C:$C,0)))</f>
        <v>indst efficiency standards</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0.25</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reduction in energy use</v>
      </c>
      <c r="P1423" s="254"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54" t="str">
        <f>IF(ISBLANK(INDEX('Policy Characteristics'!K:K,MATCH($C1423,'Policy Characteristics'!$C:$C,0))),"",INDEX('Policy Characteristics'!K:K,MATCH($C1423,'Policy Characteristics'!$C:$C,0)))</f>
        <v>industry-ag-main.html#eff-stds</v>
      </c>
      <c r="R1423" s="254" t="str">
        <f>IF(ISBLANK(INDEX('Policy Characteristics'!L:L,MATCH($C1423,'Policy Characteristics'!$C:$C,0))),"",INDEX('Policy Characteristics'!L:L,MATCH($C1423,'Policy Characteristics'!$C:$C,0)))</f>
        <v>industry-energy-efficiency-standards.html</v>
      </c>
    </row>
    <row r="1424" spans="1:18" s="4" customFormat="1" x14ac:dyDescent="0.3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Industry Energy Efficiency Standards</v>
      </c>
      <c r="C1424" s="254" t="str">
        <f t="shared" si="50"/>
        <v>Percentage Improvement in Eqpt Efficiency Standards above BAU</v>
      </c>
      <c r="D1424" s="6" t="s">
        <v>3065</v>
      </c>
      <c r="E1424" s="45" t="s">
        <v>2398</v>
      </c>
      <c r="F1424" t="s">
        <v>3028</v>
      </c>
      <c r="G1424" s="45" t="s">
        <v>2404</v>
      </c>
      <c r="H1424" s="43">
        <v>1068</v>
      </c>
      <c r="I1424" s="324" t="s">
        <v>43</v>
      </c>
      <c r="J1424" s="255" t="str">
        <f>IF(ISBLANK(INDEX('Policy Characteristics'!D:D,MATCH($C1424,'Policy Characteristics'!$C:$C,0))),"",INDEX('Policy Characteristics'!D:D,MATCH($C1424,'Policy Characteristics'!$C:$C,0)))</f>
        <v>Industry Energy Efficiency Standards</v>
      </c>
      <c r="K1424" s="254" t="str">
        <f>IF(ISBLANK(INDEX('Policy Characteristics'!E:E,MATCH($C1424,'Policy Characteristics'!$C:$C,0))),"",INDEX('Policy Characteristics'!E:E,MATCH($C1424,'Policy Characteristics'!$C:$C,0)))</f>
        <v>indst efficiency standards</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0.25</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reduction in energy use</v>
      </c>
      <c r="P1424" s="254"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54" t="str">
        <f>IF(ISBLANK(INDEX('Policy Characteristics'!K:K,MATCH($C1424,'Policy Characteristics'!$C:$C,0))),"",INDEX('Policy Characteristics'!K:K,MATCH($C1424,'Policy Characteristics'!$C:$C,0)))</f>
        <v>industry-ag-main.html#eff-stds</v>
      </c>
      <c r="R1424" s="254" t="str">
        <f>IF(ISBLANK(INDEX('Policy Characteristics'!L:L,MATCH($C1424,'Policy Characteristics'!$C:$C,0))),"",INDEX('Policy Characteristics'!L:L,MATCH($C1424,'Policy Characteristics'!$C:$C,0)))</f>
        <v>industry-energy-efficiency-standards.html</v>
      </c>
    </row>
    <row r="1425" spans="1:18" s="4" customFormat="1" x14ac:dyDescent="0.3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Industry Energy Efficiency Standards</v>
      </c>
      <c r="C1425" s="254" t="str">
        <f t="shared" si="50"/>
        <v>Percentage Improvement in Eqpt Efficiency Standards above BAU</v>
      </c>
      <c r="D1425" s="6" t="s">
        <v>3065</v>
      </c>
      <c r="E1425" s="45" t="s">
        <v>2399</v>
      </c>
      <c r="F1425" t="s">
        <v>3028</v>
      </c>
      <c r="G1425" s="45" t="s">
        <v>2407</v>
      </c>
      <c r="H1425" s="43">
        <v>1069</v>
      </c>
      <c r="I1425" s="324" t="s">
        <v>44</v>
      </c>
      <c r="J1425" s="255" t="str">
        <f>IF(ISBLANK(INDEX('Policy Characteristics'!D:D,MATCH($C1425,'Policy Characteristics'!$C:$C,0))),"",INDEX('Policy Characteristics'!D:D,MATCH($C1425,'Policy Characteristics'!$C:$C,0)))</f>
        <v>Industry Energy Efficiency Standards</v>
      </c>
      <c r="K1425" s="254" t="str">
        <f>IF(ISBLANK(INDEX('Policy Characteristics'!E:E,MATCH($C1425,'Policy Characteristics'!$C:$C,0))),"",INDEX('Policy Characteristics'!E:E,MATCH($C1425,'Policy Characteristics'!$C:$C,0)))</f>
        <v>indst efficiency standards</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0.25</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reduction in energy use</v>
      </c>
      <c r="P1425" s="254"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54" t="str">
        <f>IF(ISBLANK(INDEX('Policy Characteristics'!K:K,MATCH($C1425,'Policy Characteristics'!$C:$C,0))),"",INDEX('Policy Characteristics'!K:K,MATCH($C1425,'Policy Characteristics'!$C:$C,0)))</f>
        <v>industry-ag-main.html#eff-stds</v>
      </c>
      <c r="R1425" s="254" t="str">
        <f>IF(ISBLANK(INDEX('Policy Characteristics'!L:L,MATCH($C1425,'Policy Characteristics'!$C:$C,0))),"",INDEX('Policy Characteristics'!L:L,MATCH($C1425,'Policy Characteristics'!$C:$C,0)))</f>
        <v>industry-energy-efficiency-standards.html</v>
      </c>
    </row>
    <row r="1426" spans="1:18" s="4" customFormat="1" x14ac:dyDescent="0.3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Industry Energy Efficiency Standards</v>
      </c>
      <c r="C1426" s="254" t="str">
        <f t="shared" si="50"/>
        <v>Percentage Improvement in Eqpt Efficiency Standards above BAU</v>
      </c>
      <c r="D1426" s="6" t="s">
        <v>3065</v>
      </c>
      <c r="E1426" s="45" t="s">
        <v>2400</v>
      </c>
      <c r="F1426" t="s">
        <v>3028</v>
      </c>
      <c r="G1426" s="45" t="s">
        <v>2408</v>
      </c>
      <c r="H1426" s="43">
        <v>1070</v>
      </c>
      <c r="I1426" s="324" t="s">
        <v>43</v>
      </c>
      <c r="J1426" s="255" t="str">
        <f>IF(ISBLANK(INDEX('Policy Characteristics'!D:D,MATCH($C1426,'Policy Characteristics'!$C:$C,0))),"",INDEX('Policy Characteristics'!D:D,MATCH($C1426,'Policy Characteristics'!$C:$C,0)))</f>
        <v>Industry Energy Efficiency Standards</v>
      </c>
      <c r="K1426" s="254" t="str">
        <f>IF(ISBLANK(INDEX('Policy Characteristics'!E:E,MATCH($C1426,'Policy Characteristics'!$C:$C,0))),"",INDEX('Policy Characteristics'!E:E,MATCH($C1426,'Policy Characteristics'!$C:$C,0)))</f>
        <v>indst efficiency standards</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0.25</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reduction in energy use</v>
      </c>
      <c r="P1426" s="254"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54" t="str">
        <f>IF(ISBLANK(INDEX('Policy Characteristics'!K:K,MATCH($C1426,'Policy Characteristics'!$C:$C,0))),"",INDEX('Policy Characteristics'!K:K,MATCH($C1426,'Policy Characteristics'!$C:$C,0)))</f>
        <v>industry-ag-main.html#eff-stds</v>
      </c>
      <c r="R1426" s="254" t="str">
        <f>IF(ISBLANK(INDEX('Policy Characteristics'!L:L,MATCH($C1426,'Policy Characteristics'!$C:$C,0))),"",INDEX('Policy Characteristics'!L:L,MATCH($C1426,'Policy Characteristics'!$C:$C,0)))</f>
        <v>industry-energy-efficiency-standards.html</v>
      </c>
    </row>
    <row r="1427" spans="1:18" s="4" customFormat="1" x14ac:dyDescent="0.3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Industry Energy Efficiency Standards</v>
      </c>
      <c r="C1427" s="254" t="str">
        <f t="shared" si="50"/>
        <v>Percentage Improvement in Eqpt Efficiency Standards above BAU</v>
      </c>
      <c r="D1427" s="6" t="s">
        <v>3065</v>
      </c>
      <c r="E1427" s="45" t="s">
        <v>2401</v>
      </c>
      <c r="F1427" t="s">
        <v>3028</v>
      </c>
      <c r="G1427" s="45" t="s">
        <v>2405</v>
      </c>
      <c r="H1427" s="43">
        <v>1071</v>
      </c>
      <c r="I1427" s="324" t="s">
        <v>44</v>
      </c>
      <c r="J1427" s="255" t="str">
        <f>IF(ISBLANK(INDEX('Policy Characteristics'!D:D,MATCH($C1427,'Policy Characteristics'!$C:$C,0))),"",INDEX('Policy Characteristics'!D:D,MATCH($C1427,'Policy Characteristics'!$C:$C,0)))</f>
        <v>Industry Energy Efficiency Standards</v>
      </c>
      <c r="K1427" s="254" t="str">
        <f>IF(ISBLANK(INDEX('Policy Characteristics'!E:E,MATCH($C1427,'Policy Characteristics'!$C:$C,0))),"",INDEX('Policy Characteristics'!E:E,MATCH($C1427,'Policy Characteristics'!$C:$C,0)))</f>
        <v>indst efficiency standards</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0.25</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reduction in energy use</v>
      </c>
      <c r="P1427" s="254"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54" t="str">
        <f>IF(ISBLANK(INDEX('Policy Characteristics'!K:K,MATCH($C1427,'Policy Characteristics'!$C:$C,0))),"",INDEX('Policy Characteristics'!K:K,MATCH($C1427,'Policy Characteristics'!$C:$C,0)))</f>
        <v>industry-ag-main.html#eff-stds</v>
      </c>
      <c r="R1427" s="254" t="str">
        <f>IF(ISBLANK(INDEX('Policy Characteristics'!L:L,MATCH($C1427,'Policy Characteristics'!$C:$C,0))),"",INDEX('Policy Characteristics'!L:L,MATCH($C1427,'Policy Characteristics'!$C:$C,0)))</f>
        <v>industry-energy-efficiency-standards.html</v>
      </c>
    </row>
    <row r="1428" spans="1:18" s="4" customFormat="1" x14ac:dyDescent="0.3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Industry Energy Efficiency Standards</v>
      </c>
      <c r="C1428" s="254" t="str">
        <f t="shared" si="50"/>
        <v>Percentage Improvement in Eqpt Efficiency Standards above BAU</v>
      </c>
      <c r="D1428" s="6" t="s">
        <v>3065</v>
      </c>
      <c r="E1428" s="45" t="s">
        <v>2402</v>
      </c>
      <c r="F1428" t="s">
        <v>3028</v>
      </c>
      <c r="G1428" s="45" t="s">
        <v>2406</v>
      </c>
      <c r="H1428" s="43">
        <v>1072</v>
      </c>
      <c r="I1428" s="324" t="s">
        <v>43</v>
      </c>
      <c r="J1428" s="255" t="str">
        <f>IF(ISBLANK(INDEX('Policy Characteristics'!D:D,MATCH($C1428,'Policy Characteristics'!$C:$C,0))),"",INDEX('Policy Characteristics'!D:D,MATCH($C1428,'Policy Characteristics'!$C:$C,0)))</f>
        <v>Industry Energy Efficiency Standards</v>
      </c>
      <c r="K1428" s="254" t="str">
        <f>IF(ISBLANK(INDEX('Policy Characteristics'!E:E,MATCH($C1428,'Policy Characteristics'!$C:$C,0))),"",INDEX('Policy Characteristics'!E:E,MATCH($C1428,'Policy Characteristics'!$C:$C,0)))</f>
        <v>indst efficiency standards</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0.25</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reduction in energy use</v>
      </c>
      <c r="P1428" s="254"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54" t="str">
        <f>IF(ISBLANK(INDEX('Policy Characteristics'!K:K,MATCH($C1428,'Policy Characteristics'!$C:$C,0))),"",INDEX('Policy Characteristics'!K:K,MATCH($C1428,'Policy Characteristics'!$C:$C,0)))</f>
        <v>industry-ag-main.html#eff-stds</v>
      </c>
      <c r="R1428" s="254" t="str">
        <f>IF(ISBLANK(INDEX('Policy Characteristics'!L:L,MATCH($C1428,'Policy Characteristics'!$C:$C,0))),"",INDEX('Policy Characteristics'!L:L,MATCH($C1428,'Policy Characteristics'!$C:$C,0)))</f>
        <v>industry-energy-efficiency-standards.html</v>
      </c>
    </row>
    <row r="1429" spans="1:18" s="4" customFormat="1" x14ac:dyDescent="0.3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Industry Energy Efficiency Standards</v>
      </c>
      <c r="C1429" s="254" t="str">
        <f t="shared" si="50"/>
        <v>Percentage Improvement in Eqpt Efficiency Standards above BAU</v>
      </c>
      <c r="D1429" s="6" t="s">
        <v>3065</v>
      </c>
      <c r="E1429" s="45" t="s">
        <v>2403</v>
      </c>
      <c r="F1429" t="s">
        <v>3028</v>
      </c>
      <c r="G1429" s="45" t="s">
        <v>2409</v>
      </c>
      <c r="H1429" s="43">
        <v>1073</v>
      </c>
      <c r="I1429" s="324" t="s">
        <v>44</v>
      </c>
      <c r="J1429" s="255" t="str">
        <f>IF(ISBLANK(INDEX('Policy Characteristics'!D:D,MATCH($C1429,'Policy Characteristics'!$C:$C,0))),"",INDEX('Policy Characteristics'!D:D,MATCH($C1429,'Policy Characteristics'!$C:$C,0)))</f>
        <v>Industry Energy Efficiency Standards</v>
      </c>
      <c r="K1429" s="254" t="str">
        <f>IF(ISBLANK(INDEX('Policy Characteristics'!E:E,MATCH($C1429,'Policy Characteristics'!$C:$C,0))),"",INDEX('Policy Characteristics'!E:E,MATCH($C1429,'Policy Characteristics'!$C:$C,0)))</f>
        <v>indst efficiency standards</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0.25</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reduction in energy use</v>
      </c>
      <c r="P1429" s="254"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54" t="str">
        <f>IF(ISBLANK(INDEX('Policy Characteristics'!K:K,MATCH($C1429,'Policy Characteristics'!$C:$C,0))),"",INDEX('Policy Characteristics'!K:K,MATCH($C1429,'Policy Characteristics'!$C:$C,0)))</f>
        <v>industry-ag-main.html#eff-stds</v>
      </c>
      <c r="R1429" s="254" t="str">
        <f>IF(ISBLANK(INDEX('Policy Characteristics'!L:L,MATCH($C1429,'Policy Characteristics'!$C:$C,0))),"",INDEX('Policy Characteristics'!L:L,MATCH($C1429,'Policy Characteristics'!$C:$C,0)))</f>
        <v>industry-energy-efficiency-standards.html</v>
      </c>
    </row>
    <row r="1430" spans="1:18" s="4" customFormat="1" x14ac:dyDescent="0.3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Industry Energy Efficiency Standards</v>
      </c>
      <c r="C1430" s="254" t="str">
        <f t="shared" si="50"/>
        <v>Percentage Improvement in Eqpt Efficiency Standards above BAU</v>
      </c>
      <c r="D1430" s="6" t="s">
        <v>3065</v>
      </c>
      <c r="E1430" s="45" t="s">
        <v>2702</v>
      </c>
      <c r="F1430" t="s">
        <v>3028</v>
      </c>
      <c r="G1430" s="45" t="s">
        <v>2705</v>
      </c>
      <c r="H1430" s="43">
        <v>1074</v>
      </c>
      <c r="I1430" s="324" t="s">
        <v>44</v>
      </c>
      <c r="J1430" s="255" t="str">
        <f>IF(ISBLANK(INDEX('Policy Characteristics'!D:D,MATCH($C1430,'Policy Characteristics'!$C:$C,0))),"",INDEX('Policy Characteristics'!D:D,MATCH($C1430,'Policy Characteristics'!$C:$C,0)))</f>
        <v>Industry Energy Efficiency Standards</v>
      </c>
      <c r="K1430" s="254" t="str">
        <f>IF(ISBLANK(INDEX('Policy Characteristics'!E:E,MATCH($C1430,'Policy Characteristics'!$C:$C,0))),"",INDEX('Policy Characteristics'!E:E,MATCH($C1430,'Policy Characteristics'!$C:$C,0)))</f>
        <v>indst efficiency standards</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0.25</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reduction in energy use</v>
      </c>
      <c r="P1430" s="254"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54" t="str">
        <f>IF(ISBLANK(INDEX('Policy Characteristics'!K:K,MATCH($C1430,'Policy Characteristics'!$C:$C,0))),"",INDEX('Policy Characteristics'!K:K,MATCH($C1430,'Policy Characteristics'!$C:$C,0)))</f>
        <v>industry-ag-main.html#eff-stds</v>
      </c>
      <c r="R1430" s="254" t="str">
        <f>IF(ISBLANK(INDEX('Policy Characteristics'!L:L,MATCH($C1430,'Policy Characteristics'!$C:$C,0))),"",INDEX('Policy Characteristics'!L:L,MATCH($C1430,'Policy Characteristics'!$C:$C,0)))</f>
        <v>industry-energy-efficiency-standards.html</v>
      </c>
    </row>
    <row r="1431" spans="1:18" s="4" customFormat="1" x14ac:dyDescent="0.3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Industry Energy Efficiency Standards</v>
      </c>
      <c r="C1431" s="254" t="str">
        <f t="shared" si="50"/>
        <v>Percentage Improvement in Eqpt Efficiency Standards above BAU</v>
      </c>
      <c r="D1431" s="6" t="s">
        <v>3065</v>
      </c>
      <c r="E1431" s="45" t="s">
        <v>2703</v>
      </c>
      <c r="F1431" t="s">
        <v>3028</v>
      </c>
      <c r="G1431" s="45" t="s">
        <v>2707</v>
      </c>
      <c r="H1431" s="43">
        <v>1075</v>
      </c>
      <c r="I1431" s="324" t="s">
        <v>44</v>
      </c>
      <c r="J1431" s="255" t="str">
        <f>IF(ISBLANK(INDEX('Policy Characteristics'!D:D,MATCH($C1431,'Policy Characteristics'!$C:$C,0))),"",INDEX('Policy Characteristics'!D:D,MATCH($C1431,'Policy Characteristics'!$C:$C,0)))</f>
        <v>Industry Energy Efficiency Standards</v>
      </c>
      <c r="K1431" s="254" t="str">
        <f>IF(ISBLANK(INDEX('Policy Characteristics'!E:E,MATCH($C1431,'Policy Characteristics'!$C:$C,0))),"",INDEX('Policy Characteristics'!E:E,MATCH($C1431,'Policy Characteristics'!$C:$C,0)))</f>
        <v>indst efficiency standards</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0.25</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reduction in energy use</v>
      </c>
      <c r="P1431" s="254"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54" t="str">
        <f>IF(ISBLANK(INDEX('Policy Characteristics'!K:K,MATCH($C1431,'Policy Characteristics'!$C:$C,0))),"",INDEX('Policy Characteristics'!K:K,MATCH($C1431,'Policy Characteristics'!$C:$C,0)))</f>
        <v>industry-ag-main.html#eff-stds</v>
      </c>
      <c r="R1431" s="254" t="str">
        <f>IF(ISBLANK(INDEX('Policy Characteristics'!L:L,MATCH($C1431,'Policy Characteristics'!$C:$C,0))),"",INDEX('Policy Characteristics'!L:L,MATCH($C1431,'Policy Characteristics'!$C:$C,0)))</f>
        <v>industry-energy-efficiency-standards.html</v>
      </c>
    </row>
    <row r="1432" spans="1:18" s="4" customFormat="1" x14ac:dyDescent="0.3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Industry Energy Efficiency Standards</v>
      </c>
      <c r="C1432" s="254" t="str">
        <f t="shared" si="50"/>
        <v>Percentage Improvement in Eqpt Efficiency Standards above BAU</v>
      </c>
      <c r="D1432" s="6" t="s">
        <v>3065</v>
      </c>
      <c r="E1432" s="45" t="s">
        <v>2704</v>
      </c>
      <c r="F1432" t="s">
        <v>3028</v>
      </c>
      <c r="G1432" s="45" t="s">
        <v>2708</v>
      </c>
      <c r="H1432" s="43">
        <v>1076</v>
      </c>
      <c r="I1432" s="324" t="s">
        <v>43</v>
      </c>
      <c r="J1432" s="255" t="str">
        <f>IF(ISBLANK(INDEX('Policy Characteristics'!D:D,MATCH($C1432,'Policy Characteristics'!$C:$C,0))),"",INDEX('Policy Characteristics'!D:D,MATCH($C1432,'Policy Characteristics'!$C:$C,0)))</f>
        <v>Industry Energy Efficiency Standards</v>
      </c>
      <c r="K1432" s="254" t="str">
        <f>IF(ISBLANK(INDEX('Policy Characteristics'!E:E,MATCH($C1432,'Policy Characteristics'!$C:$C,0))),"",INDEX('Policy Characteristics'!E:E,MATCH($C1432,'Policy Characteristics'!$C:$C,0)))</f>
        <v>indst efficiency standards</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0.25</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reduction in energy use</v>
      </c>
      <c r="P1432" s="254"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54" t="str">
        <f>IF(ISBLANK(INDEX('Policy Characteristics'!K:K,MATCH($C1432,'Policy Characteristics'!$C:$C,0))),"",INDEX('Policy Characteristics'!K:K,MATCH($C1432,'Policy Characteristics'!$C:$C,0)))</f>
        <v>industry-ag-main.html#eff-stds</v>
      </c>
      <c r="R1432" s="254" t="str">
        <f>IF(ISBLANK(INDEX('Policy Characteristics'!L:L,MATCH($C1432,'Policy Characteristics'!$C:$C,0))),"",INDEX('Policy Characteristics'!L:L,MATCH($C1432,'Policy Characteristics'!$C:$C,0)))</f>
        <v>industry-energy-efficiency-standards.html</v>
      </c>
    </row>
    <row r="1433" spans="1:18" s="4" customFormat="1" x14ac:dyDescent="0.3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Industry Energy Efficiency Standards</v>
      </c>
      <c r="C1433" s="254" t="str">
        <f t="shared" si="50"/>
        <v>Percentage Improvement in Eqpt Efficiency Standards above BAU</v>
      </c>
      <c r="D1433" s="6" t="s">
        <v>3065</v>
      </c>
      <c r="E1433" s="45" t="s">
        <v>2701</v>
      </c>
      <c r="F1433" t="s">
        <v>3028</v>
      </c>
      <c r="G1433" s="45" t="s">
        <v>2706</v>
      </c>
      <c r="H1433" s="43">
        <v>1077</v>
      </c>
      <c r="I1433" s="324" t="s">
        <v>44</v>
      </c>
      <c r="J1433" s="255" t="str">
        <f>IF(ISBLANK(INDEX('Policy Characteristics'!D:D,MATCH($C1433,'Policy Characteristics'!$C:$C,0))),"",INDEX('Policy Characteristics'!D:D,MATCH($C1433,'Policy Characteristics'!$C:$C,0)))</f>
        <v>Industry Energy Efficiency Standards</v>
      </c>
      <c r="K1433" s="254" t="str">
        <f>IF(ISBLANK(INDEX('Policy Characteristics'!E:E,MATCH($C1433,'Policy Characteristics'!$C:$C,0))),"",INDEX('Policy Characteristics'!E:E,MATCH($C1433,'Policy Characteristics'!$C:$C,0)))</f>
        <v>indst efficiency standards</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0.25</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reduction in energy use</v>
      </c>
      <c r="P1433" s="254"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54" t="str">
        <f>IF(ISBLANK(INDEX('Policy Characteristics'!K:K,MATCH($C1433,'Policy Characteristics'!$C:$C,0))),"",INDEX('Policy Characteristics'!K:K,MATCH($C1433,'Policy Characteristics'!$C:$C,0)))</f>
        <v>industry-ag-main.html#eff-stds</v>
      </c>
      <c r="R1433" s="254" t="str">
        <f>IF(ISBLANK(INDEX('Policy Characteristics'!L:L,MATCH($C1433,'Policy Characteristics'!$C:$C,0))),"",INDEX('Policy Characteristics'!L:L,MATCH($C1433,'Policy Characteristics'!$C:$C,0)))</f>
        <v>industry-energy-efficiency-standards.html</v>
      </c>
    </row>
    <row r="1434" spans="1:18" s="4" customFormat="1" x14ac:dyDescent="0.3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Industry Energy Efficiency Standards</v>
      </c>
      <c r="C1434" s="254" t="str">
        <f t="shared" si="50"/>
        <v>Percentage Improvement in Eqpt Efficiency Standards above BAU</v>
      </c>
      <c r="D1434" s="6" t="s">
        <v>3066</v>
      </c>
      <c r="E1434" s="45" t="s">
        <v>2398</v>
      </c>
      <c r="F1434" t="s">
        <v>3029</v>
      </c>
      <c r="G1434" s="45" t="s">
        <v>2404</v>
      </c>
      <c r="H1434" s="43">
        <v>1078</v>
      </c>
      <c r="I1434" s="324" t="s">
        <v>43</v>
      </c>
      <c r="J1434" s="255" t="str">
        <f>IF(ISBLANK(INDEX('Policy Characteristics'!D:D,MATCH($C1434,'Policy Characteristics'!$C:$C,0))),"",INDEX('Policy Characteristics'!D:D,MATCH($C1434,'Policy Characteristics'!$C:$C,0)))</f>
        <v>Industry Energy Efficiency Standards</v>
      </c>
      <c r="K1434" s="254" t="str">
        <f>IF(ISBLANK(INDEX('Policy Characteristics'!E:E,MATCH($C1434,'Policy Characteristics'!$C:$C,0))),"",INDEX('Policy Characteristics'!E:E,MATCH($C1434,'Policy Characteristics'!$C:$C,0)))</f>
        <v>indst efficiency standards</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0.25</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reduction in energy use</v>
      </c>
      <c r="P1434" s="254"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54" t="str">
        <f>IF(ISBLANK(INDEX('Policy Characteristics'!K:K,MATCH($C1434,'Policy Characteristics'!$C:$C,0))),"",INDEX('Policy Characteristics'!K:K,MATCH($C1434,'Policy Characteristics'!$C:$C,0)))</f>
        <v>industry-ag-main.html#eff-stds</v>
      </c>
      <c r="R1434" s="254" t="str">
        <f>IF(ISBLANK(INDEX('Policy Characteristics'!L:L,MATCH($C1434,'Policy Characteristics'!$C:$C,0))),"",INDEX('Policy Characteristics'!L:L,MATCH($C1434,'Policy Characteristics'!$C:$C,0)))</f>
        <v>industry-energy-efficiency-standards.html</v>
      </c>
    </row>
    <row r="1435" spans="1:18" s="4" customFormat="1" x14ac:dyDescent="0.3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Industry Energy Efficiency Standards</v>
      </c>
      <c r="C1435" s="254" t="str">
        <f t="shared" si="50"/>
        <v>Percentage Improvement in Eqpt Efficiency Standards above BAU</v>
      </c>
      <c r="D1435" s="6" t="s">
        <v>3066</v>
      </c>
      <c r="E1435" s="45" t="s">
        <v>2399</v>
      </c>
      <c r="F1435" t="s">
        <v>3029</v>
      </c>
      <c r="G1435" s="45" t="s">
        <v>2407</v>
      </c>
      <c r="H1435" s="43">
        <v>1079</v>
      </c>
      <c r="I1435" s="324" t="s">
        <v>43</v>
      </c>
      <c r="J1435" s="255" t="str">
        <f>IF(ISBLANK(INDEX('Policy Characteristics'!D:D,MATCH($C1435,'Policy Characteristics'!$C:$C,0))),"",INDEX('Policy Characteristics'!D:D,MATCH($C1435,'Policy Characteristics'!$C:$C,0)))</f>
        <v>Industry Energy Efficiency Standards</v>
      </c>
      <c r="K1435" s="254" t="str">
        <f>IF(ISBLANK(INDEX('Policy Characteristics'!E:E,MATCH($C1435,'Policy Characteristics'!$C:$C,0))),"",INDEX('Policy Characteristics'!E:E,MATCH($C1435,'Policy Characteristics'!$C:$C,0)))</f>
        <v>indst efficiency standards</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0.25</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reduction in energy use</v>
      </c>
      <c r="P1435" s="254"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54" t="str">
        <f>IF(ISBLANK(INDEX('Policy Characteristics'!K:K,MATCH($C1435,'Policy Characteristics'!$C:$C,0))),"",INDEX('Policy Characteristics'!K:K,MATCH($C1435,'Policy Characteristics'!$C:$C,0)))</f>
        <v>industry-ag-main.html#eff-stds</v>
      </c>
      <c r="R1435" s="254" t="str">
        <f>IF(ISBLANK(INDEX('Policy Characteristics'!L:L,MATCH($C1435,'Policy Characteristics'!$C:$C,0))),"",INDEX('Policy Characteristics'!L:L,MATCH($C1435,'Policy Characteristics'!$C:$C,0)))</f>
        <v>industry-energy-efficiency-standards.html</v>
      </c>
    </row>
    <row r="1436" spans="1:18" s="4" customFormat="1" x14ac:dyDescent="0.3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Industry Energy Efficiency Standards</v>
      </c>
      <c r="C1436" s="254" t="str">
        <f t="shared" si="50"/>
        <v>Percentage Improvement in Eqpt Efficiency Standards above BAU</v>
      </c>
      <c r="D1436" s="6" t="s">
        <v>3066</v>
      </c>
      <c r="E1436" s="45" t="s">
        <v>2400</v>
      </c>
      <c r="F1436" t="s">
        <v>3029</v>
      </c>
      <c r="G1436" s="45" t="s">
        <v>2408</v>
      </c>
      <c r="H1436" s="43">
        <v>1080</v>
      </c>
      <c r="I1436" s="324" t="s">
        <v>43</v>
      </c>
      <c r="J1436" s="255" t="str">
        <f>IF(ISBLANK(INDEX('Policy Characteristics'!D:D,MATCH($C1436,'Policy Characteristics'!$C:$C,0))),"",INDEX('Policy Characteristics'!D:D,MATCH($C1436,'Policy Characteristics'!$C:$C,0)))</f>
        <v>Industry Energy Efficiency Standards</v>
      </c>
      <c r="K1436" s="254" t="str">
        <f>IF(ISBLANK(INDEX('Policy Characteristics'!E:E,MATCH($C1436,'Policy Characteristics'!$C:$C,0))),"",INDEX('Policy Characteristics'!E:E,MATCH($C1436,'Policy Characteristics'!$C:$C,0)))</f>
        <v>indst efficiency standards</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0.25</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reduction in energy use</v>
      </c>
      <c r="P1436" s="254"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54" t="str">
        <f>IF(ISBLANK(INDEX('Policy Characteristics'!K:K,MATCH($C1436,'Policy Characteristics'!$C:$C,0))),"",INDEX('Policy Characteristics'!K:K,MATCH($C1436,'Policy Characteristics'!$C:$C,0)))</f>
        <v>industry-ag-main.html#eff-stds</v>
      </c>
      <c r="R1436" s="254" t="str">
        <f>IF(ISBLANK(INDEX('Policy Characteristics'!L:L,MATCH($C1436,'Policy Characteristics'!$C:$C,0))),"",INDEX('Policy Characteristics'!L:L,MATCH($C1436,'Policy Characteristics'!$C:$C,0)))</f>
        <v>industry-energy-efficiency-standards.html</v>
      </c>
    </row>
    <row r="1437" spans="1:18" s="4" customFormat="1" x14ac:dyDescent="0.3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Industry Energy Efficiency Standards</v>
      </c>
      <c r="C1437" s="254" t="str">
        <f t="shared" si="50"/>
        <v>Percentage Improvement in Eqpt Efficiency Standards above BAU</v>
      </c>
      <c r="D1437" s="6" t="s">
        <v>3066</v>
      </c>
      <c r="E1437" s="45" t="s">
        <v>2401</v>
      </c>
      <c r="F1437" t="s">
        <v>3029</v>
      </c>
      <c r="G1437" s="45" t="s">
        <v>2405</v>
      </c>
      <c r="H1437" s="43">
        <v>1081</v>
      </c>
      <c r="I1437" s="324" t="s">
        <v>44</v>
      </c>
      <c r="J1437" s="255" t="str">
        <f>IF(ISBLANK(INDEX('Policy Characteristics'!D:D,MATCH($C1437,'Policy Characteristics'!$C:$C,0))),"",INDEX('Policy Characteristics'!D:D,MATCH($C1437,'Policy Characteristics'!$C:$C,0)))</f>
        <v>Industry Energy Efficiency Standards</v>
      </c>
      <c r="K1437" s="254" t="str">
        <f>IF(ISBLANK(INDEX('Policy Characteristics'!E:E,MATCH($C1437,'Policy Characteristics'!$C:$C,0))),"",INDEX('Policy Characteristics'!E:E,MATCH($C1437,'Policy Characteristics'!$C:$C,0)))</f>
        <v>indst efficiency standards</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0.25</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reduction in energy use</v>
      </c>
      <c r="P1437" s="254"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54" t="str">
        <f>IF(ISBLANK(INDEX('Policy Characteristics'!K:K,MATCH($C1437,'Policy Characteristics'!$C:$C,0))),"",INDEX('Policy Characteristics'!K:K,MATCH($C1437,'Policy Characteristics'!$C:$C,0)))</f>
        <v>industry-ag-main.html#eff-stds</v>
      </c>
      <c r="R1437" s="254" t="str">
        <f>IF(ISBLANK(INDEX('Policy Characteristics'!L:L,MATCH($C1437,'Policy Characteristics'!$C:$C,0))),"",INDEX('Policy Characteristics'!L:L,MATCH($C1437,'Policy Characteristics'!$C:$C,0)))</f>
        <v>industry-energy-efficiency-standards.html</v>
      </c>
    </row>
    <row r="1438" spans="1:18" s="4" customFormat="1" x14ac:dyDescent="0.3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Industry Energy Efficiency Standards</v>
      </c>
      <c r="C1438" s="254" t="str">
        <f t="shared" si="50"/>
        <v>Percentage Improvement in Eqpt Efficiency Standards above BAU</v>
      </c>
      <c r="D1438" s="6" t="s">
        <v>3066</v>
      </c>
      <c r="E1438" s="45" t="s">
        <v>2402</v>
      </c>
      <c r="F1438" t="s">
        <v>3029</v>
      </c>
      <c r="G1438" s="45" t="s">
        <v>2406</v>
      </c>
      <c r="H1438" s="43">
        <v>1082</v>
      </c>
      <c r="I1438" s="324" t="s">
        <v>43</v>
      </c>
      <c r="J1438" s="255" t="str">
        <f>IF(ISBLANK(INDEX('Policy Characteristics'!D:D,MATCH($C1438,'Policy Characteristics'!$C:$C,0))),"",INDEX('Policy Characteristics'!D:D,MATCH($C1438,'Policy Characteristics'!$C:$C,0)))</f>
        <v>Industry Energy Efficiency Standards</v>
      </c>
      <c r="K1438" s="254" t="str">
        <f>IF(ISBLANK(INDEX('Policy Characteristics'!E:E,MATCH($C1438,'Policy Characteristics'!$C:$C,0))),"",INDEX('Policy Characteristics'!E:E,MATCH($C1438,'Policy Characteristics'!$C:$C,0)))</f>
        <v>indst efficiency standards</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0.25</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reduction in energy use</v>
      </c>
      <c r="P1438" s="254"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54" t="str">
        <f>IF(ISBLANK(INDEX('Policy Characteristics'!K:K,MATCH($C1438,'Policy Characteristics'!$C:$C,0))),"",INDEX('Policy Characteristics'!K:K,MATCH($C1438,'Policy Characteristics'!$C:$C,0)))</f>
        <v>industry-ag-main.html#eff-stds</v>
      </c>
      <c r="R1438" s="254" t="str">
        <f>IF(ISBLANK(INDEX('Policy Characteristics'!L:L,MATCH($C1438,'Policy Characteristics'!$C:$C,0))),"",INDEX('Policy Characteristics'!L:L,MATCH($C1438,'Policy Characteristics'!$C:$C,0)))</f>
        <v>industry-energy-efficiency-standards.html</v>
      </c>
    </row>
    <row r="1439" spans="1:18" s="4" customFormat="1" x14ac:dyDescent="0.3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Industry Energy Efficiency Standards</v>
      </c>
      <c r="C1439" s="254" t="str">
        <f t="shared" si="50"/>
        <v>Percentage Improvement in Eqpt Efficiency Standards above BAU</v>
      </c>
      <c r="D1439" s="6" t="s">
        <v>3066</v>
      </c>
      <c r="E1439" s="45" t="s">
        <v>2403</v>
      </c>
      <c r="F1439" t="s">
        <v>3029</v>
      </c>
      <c r="G1439" s="45" t="s">
        <v>2409</v>
      </c>
      <c r="H1439" s="43">
        <v>1083</v>
      </c>
      <c r="I1439" s="324" t="s">
        <v>44</v>
      </c>
      <c r="J1439" s="255" t="str">
        <f>IF(ISBLANK(INDEX('Policy Characteristics'!D:D,MATCH($C1439,'Policy Characteristics'!$C:$C,0))),"",INDEX('Policy Characteristics'!D:D,MATCH($C1439,'Policy Characteristics'!$C:$C,0)))</f>
        <v>Industry Energy Efficiency Standards</v>
      </c>
      <c r="K1439" s="254" t="str">
        <f>IF(ISBLANK(INDEX('Policy Characteristics'!E:E,MATCH($C1439,'Policy Characteristics'!$C:$C,0))),"",INDEX('Policy Characteristics'!E:E,MATCH($C1439,'Policy Characteristics'!$C:$C,0)))</f>
        <v>indst efficiency standards</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0.25</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reduction in energy use</v>
      </c>
      <c r="P1439" s="254"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54" t="str">
        <f>IF(ISBLANK(INDEX('Policy Characteristics'!K:K,MATCH($C1439,'Policy Characteristics'!$C:$C,0))),"",INDEX('Policy Characteristics'!K:K,MATCH($C1439,'Policy Characteristics'!$C:$C,0)))</f>
        <v>industry-ag-main.html#eff-stds</v>
      </c>
      <c r="R1439" s="254" t="str">
        <f>IF(ISBLANK(INDEX('Policy Characteristics'!L:L,MATCH($C1439,'Policy Characteristics'!$C:$C,0))),"",INDEX('Policy Characteristics'!L:L,MATCH($C1439,'Policy Characteristics'!$C:$C,0)))</f>
        <v>industry-energy-efficiency-standards.html</v>
      </c>
    </row>
    <row r="1440" spans="1:18" s="4" customFormat="1" x14ac:dyDescent="0.3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Industry Energy Efficiency Standards</v>
      </c>
      <c r="C1440" s="254" t="str">
        <f t="shared" si="50"/>
        <v>Percentage Improvement in Eqpt Efficiency Standards above BAU</v>
      </c>
      <c r="D1440" s="6" t="s">
        <v>3066</v>
      </c>
      <c r="E1440" s="45" t="s">
        <v>2702</v>
      </c>
      <c r="F1440" t="s">
        <v>3029</v>
      </c>
      <c r="G1440" s="45" t="s">
        <v>2705</v>
      </c>
      <c r="H1440" s="43">
        <v>1084</v>
      </c>
      <c r="I1440" s="324" t="s">
        <v>44</v>
      </c>
      <c r="J1440" s="255" t="str">
        <f>IF(ISBLANK(INDEX('Policy Characteristics'!D:D,MATCH($C1440,'Policy Characteristics'!$C:$C,0))),"",INDEX('Policy Characteristics'!D:D,MATCH($C1440,'Policy Characteristics'!$C:$C,0)))</f>
        <v>Industry Energy Efficiency Standards</v>
      </c>
      <c r="K1440" s="254" t="str">
        <f>IF(ISBLANK(INDEX('Policy Characteristics'!E:E,MATCH($C1440,'Policy Characteristics'!$C:$C,0))),"",INDEX('Policy Characteristics'!E:E,MATCH($C1440,'Policy Characteristics'!$C:$C,0)))</f>
        <v>indst efficiency standards</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0.25</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reduction in energy use</v>
      </c>
      <c r="P1440" s="254"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54" t="str">
        <f>IF(ISBLANK(INDEX('Policy Characteristics'!K:K,MATCH($C1440,'Policy Characteristics'!$C:$C,0))),"",INDEX('Policy Characteristics'!K:K,MATCH($C1440,'Policy Characteristics'!$C:$C,0)))</f>
        <v>industry-ag-main.html#eff-stds</v>
      </c>
      <c r="R1440" s="254" t="str">
        <f>IF(ISBLANK(INDEX('Policy Characteristics'!L:L,MATCH($C1440,'Policy Characteristics'!$C:$C,0))),"",INDEX('Policy Characteristics'!L:L,MATCH($C1440,'Policy Characteristics'!$C:$C,0)))</f>
        <v>industry-energy-efficiency-standards.html</v>
      </c>
    </row>
    <row r="1441" spans="1:18" s="4" customFormat="1" x14ac:dyDescent="0.3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Industry Energy Efficiency Standards</v>
      </c>
      <c r="C1441" s="254" t="str">
        <f t="shared" si="50"/>
        <v>Percentage Improvement in Eqpt Efficiency Standards above BAU</v>
      </c>
      <c r="D1441" s="6" t="s">
        <v>3066</v>
      </c>
      <c r="E1441" s="45" t="s">
        <v>2703</v>
      </c>
      <c r="F1441" t="s">
        <v>3029</v>
      </c>
      <c r="G1441" s="45" t="s">
        <v>2707</v>
      </c>
      <c r="H1441" s="43">
        <v>1085</v>
      </c>
      <c r="I1441" s="324" t="s">
        <v>43</v>
      </c>
      <c r="J1441" s="255" t="str">
        <f>IF(ISBLANK(INDEX('Policy Characteristics'!D:D,MATCH($C1441,'Policy Characteristics'!$C:$C,0))),"",INDEX('Policy Characteristics'!D:D,MATCH($C1441,'Policy Characteristics'!$C:$C,0)))</f>
        <v>Industry Energy Efficiency Standards</v>
      </c>
      <c r="K1441" s="254" t="str">
        <f>IF(ISBLANK(INDEX('Policy Characteristics'!E:E,MATCH($C1441,'Policy Characteristics'!$C:$C,0))),"",INDEX('Policy Characteristics'!E:E,MATCH($C1441,'Policy Characteristics'!$C:$C,0)))</f>
        <v>indst efficiency standards</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0.25</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reduction in energy use</v>
      </c>
      <c r="P1441" s="254"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54" t="str">
        <f>IF(ISBLANK(INDEX('Policy Characteristics'!K:K,MATCH($C1441,'Policy Characteristics'!$C:$C,0))),"",INDEX('Policy Characteristics'!K:K,MATCH($C1441,'Policy Characteristics'!$C:$C,0)))</f>
        <v>industry-ag-main.html#eff-stds</v>
      </c>
      <c r="R1441" s="254" t="str">
        <f>IF(ISBLANK(INDEX('Policy Characteristics'!L:L,MATCH($C1441,'Policy Characteristics'!$C:$C,0))),"",INDEX('Policy Characteristics'!L:L,MATCH($C1441,'Policy Characteristics'!$C:$C,0)))</f>
        <v>industry-energy-efficiency-standards.html</v>
      </c>
    </row>
    <row r="1442" spans="1:18" s="4" customFormat="1" x14ac:dyDescent="0.3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Industry Energy Efficiency Standards</v>
      </c>
      <c r="C1442" s="254" t="str">
        <f t="shared" si="50"/>
        <v>Percentage Improvement in Eqpt Efficiency Standards above BAU</v>
      </c>
      <c r="D1442" s="6" t="s">
        <v>3066</v>
      </c>
      <c r="E1442" s="45" t="s">
        <v>2704</v>
      </c>
      <c r="F1442" t="s">
        <v>3029</v>
      </c>
      <c r="G1442" s="45" t="s">
        <v>2708</v>
      </c>
      <c r="H1442" s="43">
        <v>1086</v>
      </c>
      <c r="I1442" s="324" t="s">
        <v>43</v>
      </c>
      <c r="J1442" s="255" t="str">
        <f>IF(ISBLANK(INDEX('Policy Characteristics'!D:D,MATCH($C1442,'Policy Characteristics'!$C:$C,0))),"",INDEX('Policy Characteristics'!D:D,MATCH($C1442,'Policy Characteristics'!$C:$C,0)))</f>
        <v>Industry Energy Efficiency Standards</v>
      </c>
      <c r="K1442" s="254" t="str">
        <f>IF(ISBLANK(INDEX('Policy Characteristics'!E:E,MATCH($C1442,'Policy Characteristics'!$C:$C,0))),"",INDEX('Policy Characteristics'!E:E,MATCH($C1442,'Policy Characteristics'!$C:$C,0)))</f>
        <v>indst efficiency standards</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0.25</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reduction in energy use</v>
      </c>
      <c r="P1442" s="254"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54" t="str">
        <f>IF(ISBLANK(INDEX('Policy Characteristics'!K:K,MATCH($C1442,'Policy Characteristics'!$C:$C,0))),"",INDEX('Policy Characteristics'!K:K,MATCH($C1442,'Policy Characteristics'!$C:$C,0)))</f>
        <v>industry-ag-main.html#eff-stds</v>
      </c>
      <c r="R1442" s="254" t="str">
        <f>IF(ISBLANK(INDEX('Policy Characteristics'!L:L,MATCH($C1442,'Policy Characteristics'!$C:$C,0))),"",INDEX('Policy Characteristics'!L:L,MATCH($C1442,'Policy Characteristics'!$C:$C,0)))</f>
        <v>industry-energy-efficiency-standards.html</v>
      </c>
    </row>
    <row r="1443" spans="1:18" s="4" customFormat="1" x14ac:dyDescent="0.3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Industry Energy Efficiency Standards</v>
      </c>
      <c r="C1443" s="254" t="str">
        <f t="shared" ref="C1443:C1506" si="51">C$1314</f>
        <v>Percentage Improvement in Eqpt Efficiency Standards above BAU</v>
      </c>
      <c r="D1443" s="6" t="s">
        <v>3066</v>
      </c>
      <c r="E1443" s="45" t="s">
        <v>2701</v>
      </c>
      <c r="F1443" t="s">
        <v>3029</v>
      </c>
      <c r="G1443" s="45" t="s">
        <v>2706</v>
      </c>
      <c r="H1443" s="43">
        <v>1087</v>
      </c>
      <c r="I1443" s="324" t="s">
        <v>44</v>
      </c>
      <c r="J1443" s="255" t="str">
        <f>IF(ISBLANK(INDEX('Policy Characteristics'!D:D,MATCH($C1443,'Policy Characteristics'!$C:$C,0))),"",INDEX('Policy Characteristics'!D:D,MATCH($C1443,'Policy Characteristics'!$C:$C,0)))</f>
        <v>Industry Energy Efficiency Standards</v>
      </c>
      <c r="K1443" s="254" t="str">
        <f>IF(ISBLANK(INDEX('Policy Characteristics'!E:E,MATCH($C1443,'Policy Characteristics'!$C:$C,0))),"",INDEX('Policy Characteristics'!E:E,MATCH($C1443,'Policy Characteristics'!$C:$C,0)))</f>
        <v>indst efficiency standards</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0.25</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reduction in energy use</v>
      </c>
      <c r="P1443" s="254"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54" t="str">
        <f>IF(ISBLANK(INDEX('Policy Characteristics'!K:K,MATCH($C1443,'Policy Characteristics'!$C:$C,0))),"",INDEX('Policy Characteristics'!K:K,MATCH($C1443,'Policy Characteristics'!$C:$C,0)))</f>
        <v>industry-ag-main.html#eff-stds</v>
      </c>
      <c r="R1443" s="254" t="str">
        <f>IF(ISBLANK(INDEX('Policy Characteristics'!L:L,MATCH($C1443,'Policy Characteristics'!$C:$C,0))),"",INDEX('Policy Characteristics'!L:L,MATCH($C1443,'Policy Characteristics'!$C:$C,0)))</f>
        <v>industry-energy-efficiency-standards.html</v>
      </c>
    </row>
    <row r="1444" spans="1:18" s="4" customFormat="1" x14ac:dyDescent="0.3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Industry Energy Efficiency Standards</v>
      </c>
      <c r="C1444" s="254" t="str">
        <f t="shared" si="51"/>
        <v>Percentage Improvement in Eqpt Efficiency Standards above BAU</v>
      </c>
      <c r="D1444" s="6" t="s">
        <v>3067</v>
      </c>
      <c r="E1444" s="45" t="s">
        <v>2398</v>
      </c>
      <c r="F1444" t="s">
        <v>2576</v>
      </c>
      <c r="G1444" s="45" t="s">
        <v>2404</v>
      </c>
      <c r="H1444" s="43">
        <v>1088</v>
      </c>
      <c r="I1444" s="324" t="s">
        <v>43</v>
      </c>
      <c r="J1444" s="255" t="str">
        <f>IF(ISBLANK(INDEX('Policy Characteristics'!D:D,MATCH($C1444,'Policy Characteristics'!$C:$C,0))),"",INDEX('Policy Characteristics'!D:D,MATCH($C1444,'Policy Characteristics'!$C:$C,0)))</f>
        <v>Industry Energy Efficiency Standards</v>
      </c>
      <c r="K1444" s="254" t="str">
        <f>IF(ISBLANK(INDEX('Policy Characteristics'!E:E,MATCH($C1444,'Policy Characteristics'!$C:$C,0))),"",INDEX('Policy Characteristics'!E:E,MATCH($C1444,'Policy Characteristics'!$C:$C,0)))</f>
        <v>indst efficiency standards</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0.25</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reduction in energy use</v>
      </c>
      <c r="P1444" s="254"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54" t="str">
        <f>IF(ISBLANK(INDEX('Policy Characteristics'!K:K,MATCH($C1444,'Policy Characteristics'!$C:$C,0))),"",INDEX('Policy Characteristics'!K:K,MATCH($C1444,'Policy Characteristics'!$C:$C,0)))</f>
        <v>industry-ag-main.html#eff-stds</v>
      </c>
      <c r="R1444" s="254" t="str">
        <f>IF(ISBLANK(INDEX('Policy Characteristics'!L:L,MATCH($C1444,'Policy Characteristics'!$C:$C,0))),"",INDEX('Policy Characteristics'!L:L,MATCH($C1444,'Policy Characteristics'!$C:$C,0)))</f>
        <v>industry-energy-efficiency-standards.html</v>
      </c>
    </row>
    <row r="1445" spans="1:18" s="4" customFormat="1" x14ac:dyDescent="0.3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Industry Energy Efficiency Standards</v>
      </c>
      <c r="C1445" s="254" t="str">
        <f t="shared" si="51"/>
        <v>Percentage Improvement in Eqpt Efficiency Standards above BAU</v>
      </c>
      <c r="D1445" s="6" t="s">
        <v>3067</v>
      </c>
      <c r="E1445" s="45" t="s">
        <v>2399</v>
      </c>
      <c r="F1445" t="s">
        <v>2576</v>
      </c>
      <c r="G1445" s="45" t="s">
        <v>2407</v>
      </c>
      <c r="H1445" s="43">
        <v>1089</v>
      </c>
      <c r="I1445" s="324" t="s">
        <v>43</v>
      </c>
      <c r="J1445" s="255" t="str">
        <f>IF(ISBLANK(INDEX('Policy Characteristics'!D:D,MATCH($C1445,'Policy Characteristics'!$C:$C,0))),"",INDEX('Policy Characteristics'!D:D,MATCH($C1445,'Policy Characteristics'!$C:$C,0)))</f>
        <v>Industry Energy Efficiency Standards</v>
      </c>
      <c r="K1445" s="254" t="str">
        <f>IF(ISBLANK(INDEX('Policy Characteristics'!E:E,MATCH($C1445,'Policy Characteristics'!$C:$C,0))),"",INDEX('Policy Characteristics'!E:E,MATCH($C1445,'Policy Characteristics'!$C:$C,0)))</f>
        <v>indst efficiency standards</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0.25</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reduction in energy use</v>
      </c>
      <c r="P1445" s="254"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54" t="str">
        <f>IF(ISBLANK(INDEX('Policy Characteristics'!K:K,MATCH($C1445,'Policy Characteristics'!$C:$C,0))),"",INDEX('Policy Characteristics'!K:K,MATCH($C1445,'Policy Characteristics'!$C:$C,0)))</f>
        <v>industry-ag-main.html#eff-stds</v>
      </c>
      <c r="R1445" s="254" t="str">
        <f>IF(ISBLANK(INDEX('Policy Characteristics'!L:L,MATCH($C1445,'Policy Characteristics'!$C:$C,0))),"",INDEX('Policy Characteristics'!L:L,MATCH($C1445,'Policy Characteristics'!$C:$C,0)))</f>
        <v>industry-energy-efficiency-standards.html</v>
      </c>
    </row>
    <row r="1446" spans="1:18" s="4" customFormat="1" x14ac:dyDescent="0.3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Industry Energy Efficiency Standards</v>
      </c>
      <c r="C1446" s="254" t="str">
        <f t="shared" si="51"/>
        <v>Percentage Improvement in Eqpt Efficiency Standards above BAU</v>
      </c>
      <c r="D1446" s="6" t="s">
        <v>3067</v>
      </c>
      <c r="E1446" s="45" t="s">
        <v>2400</v>
      </c>
      <c r="F1446" t="s">
        <v>2576</v>
      </c>
      <c r="G1446" s="45" t="s">
        <v>2408</v>
      </c>
      <c r="H1446" s="43">
        <v>1090</v>
      </c>
      <c r="I1446" s="324" t="s">
        <v>43</v>
      </c>
      <c r="J1446" s="255" t="str">
        <f>IF(ISBLANK(INDEX('Policy Characteristics'!D:D,MATCH($C1446,'Policy Characteristics'!$C:$C,0))),"",INDEX('Policy Characteristics'!D:D,MATCH($C1446,'Policy Characteristics'!$C:$C,0)))</f>
        <v>Industry Energy Efficiency Standards</v>
      </c>
      <c r="K1446" s="254" t="str">
        <f>IF(ISBLANK(INDEX('Policy Characteristics'!E:E,MATCH($C1446,'Policy Characteristics'!$C:$C,0))),"",INDEX('Policy Characteristics'!E:E,MATCH($C1446,'Policy Characteristics'!$C:$C,0)))</f>
        <v>indst efficiency standards</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0.25</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reduction in energy use</v>
      </c>
      <c r="P1446" s="254"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54" t="str">
        <f>IF(ISBLANK(INDEX('Policy Characteristics'!K:K,MATCH($C1446,'Policy Characteristics'!$C:$C,0))),"",INDEX('Policy Characteristics'!K:K,MATCH($C1446,'Policy Characteristics'!$C:$C,0)))</f>
        <v>industry-ag-main.html#eff-stds</v>
      </c>
      <c r="R1446" s="254" t="str">
        <f>IF(ISBLANK(INDEX('Policy Characteristics'!L:L,MATCH($C1446,'Policy Characteristics'!$C:$C,0))),"",INDEX('Policy Characteristics'!L:L,MATCH($C1446,'Policy Characteristics'!$C:$C,0)))</f>
        <v>industry-energy-efficiency-standards.html</v>
      </c>
    </row>
    <row r="1447" spans="1:18" s="4" customFormat="1" x14ac:dyDescent="0.3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Industry Energy Efficiency Standards</v>
      </c>
      <c r="C1447" s="254" t="str">
        <f t="shared" si="51"/>
        <v>Percentage Improvement in Eqpt Efficiency Standards above BAU</v>
      </c>
      <c r="D1447" s="6" t="s">
        <v>3067</v>
      </c>
      <c r="E1447" s="45" t="s">
        <v>2401</v>
      </c>
      <c r="F1447" t="s">
        <v>2576</v>
      </c>
      <c r="G1447" s="45" t="s">
        <v>2405</v>
      </c>
      <c r="H1447" s="43">
        <v>1091</v>
      </c>
      <c r="I1447" s="324" t="s">
        <v>44</v>
      </c>
      <c r="J1447" s="255" t="str">
        <f>IF(ISBLANK(INDEX('Policy Characteristics'!D:D,MATCH($C1447,'Policy Characteristics'!$C:$C,0))),"",INDEX('Policy Characteristics'!D:D,MATCH($C1447,'Policy Characteristics'!$C:$C,0)))</f>
        <v>Industry Energy Efficiency Standards</v>
      </c>
      <c r="K1447" s="254" t="str">
        <f>IF(ISBLANK(INDEX('Policy Characteristics'!E:E,MATCH($C1447,'Policy Characteristics'!$C:$C,0))),"",INDEX('Policy Characteristics'!E:E,MATCH($C1447,'Policy Characteristics'!$C:$C,0)))</f>
        <v>indst efficiency standards</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0.25</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reduction in energy use</v>
      </c>
      <c r="P1447" s="254"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54" t="str">
        <f>IF(ISBLANK(INDEX('Policy Characteristics'!K:K,MATCH($C1447,'Policy Characteristics'!$C:$C,0))),"",INDEX('Policy Characteristics'!K:K,MATCH($C1447,'Policy Characteristics'!$C:$C,0)))</f>
        <v>industry-ag-main.html#eff-stds</v>
      </c>
      <c r="R1447" s="254" t="str">
        <f>IF(ISBLANK(INDEX('Policy Characteristics'!L:L,MATCH($C1447,'Policy Characteristics'!$C:$C,0))),"",INDEX('Policy Characteristics'!L:L,MATCH($C1447,'Policy Characteristics'!$C:$C,0)))</f>
        <v>industry-energy-efficiency-standards.html</v>
      </c>
    </row>
    <row r="1448" spans="1:18" s="4" customFormat="1" x14ac:dyDescent="0.3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Industry Energy Efficiency Standards</v>
      </c>
      <c r="C1448" s="254" t="str">
        <f t="shared" si="51"/>
        <v>Percentage Improvement in Eqpt Efficiency Standards above BAU</v>
      </c>
      <c r="D1448" s="6" t="s">
        <v>3067</v>
      </c>
      <c r="E1448" s="45" t="s">
        <v>2402</v>
      </c>
      <c r="F1448" t="s">
        <v>2576</v>
      </c>
      <c r="G1448" s="45" t="s">
        <v>2406</v>
      </c>
      <c r="H1448" s="43">
        <v>1092</v>
      </c>
      <c r="I1448" s="324" t="s">
        <v>43</v>
      </c>
      <c r="J1448" s="255" t="str">
        <f>IF(ISBLANK(INDEX('Policy Characteristics'!D:D,MATCH($C1448,'Policy Characteristics'!$C:$C,0))),"",INDEX('Policy Characteristics'!D:D,MATCH($C1448,'Policy Characteristics'!$C:$C,0)))</f>
        <v>Industry Energy Efficiency Standards</v>
      </c>
      <c r="K1448" s="254" t="str">
        <f>IF(ISBLANK(INDEX('Policy Characteristics'!E:E,MATCH($C1448,'Policy Characteristics'!$C:$C,0))),"",INDEX('Policy Characteristics'!E:E,MATCH($C1448,'Policy Characteristics'!$C:$C,0)))</f>
        <v>indst efficiency standards</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0.25</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reduction in energy use</v>
      </c>
      <c r="P1448" s="254"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54" t="str">
        <f>IF(ISBLANK(INDEX('Policy Characteristics'!K:K,MATCH($C1448,'Policy Characteristics'!$C:$C,0))),"",INDEX('Policy Characteristics'!K:K,MATCH($C1448,'Policy Characteristics'!$C:$C,0)))</f>
        <v>industry-ag-main.html#eff-stds</v>
      </c>
      <c r="R1448" s="254" t="str">
        <f>IF(ISBLANK(INDEX('Policy Characteristics'!L:L,MATCH($C1448,'Policy Characteristics'!$C:$C,0))),"",INDEX('Policy Characteristics'!L:L,MATCH($C1448,'Policy Characteristics'!$C:$C,0)))</f>
        <v>industry-energy-efficiency-standards.html</v>
      </c>
    </row>
    <row r="1449" spans="1:18" s="4" customFormat="1" x14ac:dyDescent="0.3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Industry Energy Efficiency Standards</v>
      </c>
      <c r="C1449" s="254" t="str">
        <f t="shared" si="51"/>
        <v>Percentage Improvement in Eqpt Efficiency Standards above BAU</v>
      </c>
      <c r="D1449" s="6" t="s">
        <v>3067</v>
      </c>
      <c r="E1449" s="45" t="s">
        <v>2403</v>
      </c>
      <c r="F1449" t="s">
        <v>2576</v>
      </c>
      <c r="G1449" s="45" t="s">
        <v>2409</v>
      </c>
      <c r="H1449" s="43">
        <v>1093</v>
      </c>
      <c r="I1449" s="324" t="s">
        <v>44</v>
      </c>
      <c r="J1449" s="255" t="str">
        <f>IF(ISBLANK(INDEX('Policy Characteristics'!D:D,MATCH($C1449,'Policy Characteristics'!$C:$C,0))),"",INDEX('Policy Characteristics'!D:D,MATCH($C1449,'Policy Characteristics'!$C:$C,0)))</f>
        <v>Industry Energy Efficiency Standards</v>
      </c>
      <c r="K1449" s="254" t="str">
        <f>IF(ISBLANK(INDEX('Policy Characteristics'!E:E,MATCH($C1449,'Policy Characteristics'!$C:$C,0))),"",INDEX('Policy Characteristics'!E:E,MATCH($C1449,'Policy Characteristics'!$C:$C,0)))</f>
        <v>indst efficiency standards</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0.25</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reduction in energy use</v>
      </c>
      <c r="P1449" s="254"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54" t="str">
        <f>IF(ISBLANK(INDEX('Policy Characteristics'!K:K,MATCH($C1449,'Policy Characteristics'!$C:$C,0))),"",INDEX('Policy Characteristics'!K:K,MATCH($C1449,'Policy Characteristics'!$C:$C,0)))</f>
        <v>industry-ag-main.html#eff-stds</v>
      </c>
      <c r="R1449" s="254" t="str">
        <f>IF(ISBLANK(INDEX('Policy Characteristics'!L:L,MATCH($C1449,'Policy Characteristics'!$C:$C,0))),"",INDEX('Policy Characteristics'!L:L,MATCH($C1449,'Policy Characteristics'!$C:$C,0)))</f>
        <v>industry-energy-efficiency-standards.html</v>
      </c>
    </row>
    <row r="1450" spans="1:18" s="4" customFormat="1" x14ac:dyDescent="0.3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Industry Energy Efficiency Standards</v>
      </c>
      <c r="C1450" s="254" t="str">
        <f t="shared" si="51"/>
        <v>Percentage Improvement in Eqpt Efficiency Standards above BAU</v>
      </c>
      <c r="D1450" s="6" t="s">
        <v>3067</v>
      </c>
      <c r="E1450" s="45" t="s">
        <v>2702</v>
      </c>
      <c r="F1450" t="s">
        <v>2576</v>
      </c>
      <c r="G1450" s="45" t="s">
        <v>2705</v>
      </c>
      <c r="H1450" s="43">
        <v>1094</v>
      </c>
      <c r="I1450" s="324" t="s">
        <v>44</v>
      </c>
      <c r="J1450" s="255" t="str">
        <f>IF(ISBLANK(INDEX('Policy Characteristics'!D:D,MATCH($C1450,'Policy Characteristics'!$C:$C,0))),"",INDEX('Policy Characteristics'!D:D,MATCH($C1450,'Policy Characteristics'!$C:$C,0)))</f>
        <v>Industry Energy Efficiency Standards</v>
      </c>
      <c r="K1450" s="254" t="str">
        <f>IF(ISBLANK(INDEX('Policy Characteristics'!E:E,MATCH($C1450,'Policy Characteristics'!$C:$C,0))),"",INDEX('Policy Characteristics'!E:E,MATCH($C1450,'Policy Characteristics'!$C:$C,0)))</f>
        <v>indst efficiency standards</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0.25</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reduction in energy use</v>
      </c>
      <c r="P1450" s="254"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54" t="str">
        <f>IF(ISBLANK(INDEX('Policy Characteristics'!K:K,MATCH($C1450,'Policy Characteristics'!$C:$C,0))),"",INDEX('Policy Characteristics'!K:K,MATCH($C1450,'Policy Characteristics'!$C:$C,0)))</f>
        <v>industry-ag-main.html#eff-stds</v>
      </c>
      <c r="R1450" s="254" t="str">
        <f>IF(ISBLANK(INDEX('Policy Characteristics'!L:L,MATCH($C1450,'Policy Characteristics'!$C:$C,0))),"",INDEX('Policy Characteristics'!L:L,MATCH($C1450,'Policy Characteristics'!$C:$C,0)))</f>
        <v>industry-energy-efficiency-standards.html</v>
      </c>
    </row>
    <row r="1451" spans="1:18" s="4" customFormat="1" x14ac:dyDescent="0.3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Industry Energy Efficiency Standards</v>
      </c>
      <c r="C1451" s="254" t="str">
        <f t="shared" si="51"/>
        <v>Percentage Improvement in Eqpt Efficiency Standards above BAU</v>
      </c>
      <c r="D1451" s="6" t="s">
        <v>3067</v>
      </c>
      <c r="E1451" s="45" t="s">
        <v>2703</v>
      </c>
      <c r="F1451" t="s">
        <v>2576</v>
      </c>
      <c r="G1451" s="45" t="s">
        <v>2707</v>
      </c>
      <c r="H1451" s="43">
        <v>1095</v>
      </c>
      <c r="I1451" s="324" t="s">
        <v>43</v>
      </c>
      <c r="J1451" s="255" t="str">
        <f>IF(ISBLANK(INDEX('Policy Characteristics'!D:D,MATCH($C1451,'Policy Characteristics'!$C:$C,0))),"",INDEX('Policy Characteristics'!D:D,MATCH($C1451,'Policy Characteristics'!$C:$C,0)))</f>
        <v>Industry Energy Efficiency Standards</v>
      </c>
      <c r="K1451" s="254" t="str">
        <f>IF(ISBLANK(INDEX('Policy Characteristics'!E:E,MATCH($C1451,'Policy Characteristics'!$C:$C,0))),"",INDEX('Policy Characteristics'!E:E,MATCH($C1451,'Policy Characteristics'!$C:$C,0)))</f>
        <v>indst efficiency standards</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0.25</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reduction in energy use</v>
      </c>
      <c r="P1451" s="254"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54" t="str">
        <f>IF(ISBLANK(INDEX('Policy Characteristics'!K:K,MATCH($C1451,'Policy Characteristics'!$C:$C,0))),"",INDEX('Policy Characteristics'!K:K,MATCH($C1451,'Policy Characteristics'!$C:$C,0)))</f>
        <v>industry-ag-main.html#eff-stds</v>
      </c>
      <c r="R1451" s="254" t="str">
        <f>IF(ISBLANK(INDEX('Policy Characteristics'!L:L,MATCH($C1451,'Policy Characteristics'!$C:$C,0))),"",INDEX('Policy Characteristics'!L:L,MATCH($C1451,'Policy Characteristics'!$C:$C,0)))</f>
        <v>industry-energy-efficiency-standards.html</v>
      </c>
    </row>
    <row r="1452" spans="1:18" s="4" customFormat="1" x14ac:dyDescent="0.3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Industry Energy Efficiency Standards</v>
      </c>
      <c r="C1452" s="254" t="str">
        <f t="shared" si="51"/>
        <v>Percentage Improvement in Eqpt Efficiency Standards above BAU</v>
      </c>
      <c r="D1452" s="6" t="s">
        <v>3067</v>
      </c>
      <c r="E1452" s="45" t="s">
        <v>2704</v>
      </c>
      <c r="F1452" t="s">
        <v>2576</v>
      </c>
      <c r="G1452" s="45" t="s">
        <v>2708</v>
      </c>
      <c r="H1452" s="43">
        <v>1096</v>
      </c>
      <c r="I1452" s="324" t="s">
        <v>43</v>
      </c>
      <c r="J1452" s="255" t="str">
        <f>IF(ISBLANK(INDEX('Policy Characteristics'!D:D,MATCH($C1452,'Policy Characteristics'!$C:$C,0))),"",INDEX('Policy Characteristics'!D:D,MATCH($C1452,'Policy Characteristics'!$C:$C,0)))</f>
        <v>Industry Energy Efficiency Standards</v>
      </c>
      <c r="K1452" s="254" t="str">
        <f>IF(ISBLANK(INDEX('Policy Characteristics'!E:E,MATCH($C1452,'Policy Characteristics'!$C:$C,0))),"",INDEX('Policy Characteristics'!E:E,MATCH($C1452,'Policy Characteristics'!$C:$C,0)))</f>
        <v>indst efficiency standards</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0.25</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reduction in energy use</v>
      </c>
      <c r="P1452" s="254"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54" t="str">
        <f>IF(ISBLANK(INDEX('Policy Characteristics'!K:K,MATCH($C1452,'Policy Characteristics'!$C:$C,0))),"",INDEX('Policy Characteristics'!K:K,MATCH($C1452,'Policy Characteristics'!$C:$C,0)))</f>
        <v>industry-ag-main.html#eff-stds</v>
      </c>
      <c r="R1452" s="254" t="str">
        <f>IF(ISBLANK(INDEX('Policy Characteristics'!L:L,MATCH($C1452,'Policy Characteristics'!$C:$C,0))),"",INDEX('Policy Characteristics'!L:L,MATCH($C1452,'Policy Characteristics'!$C:$C,0)))</f>
        <v>industry-energy-efficiency-standards.html</v>
      </c>
    </row>
    <row r="1453" spans="1:18" s="4" customFormat="1" x14ac:dyDescent="0.3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Industry Energy Efficiency Standards</v>
      </c>
      <c r="C1453" s="254" t="str">
        <f t="shared" si="51"/>
        <v>Percentage Improvement in Eqpt Efficiency Standards above BAU</v>
      </c>
      <c r="D1453" s="6" t="s">
        <v>3067</v>
      </c>
      <c r="E1453" s="45" t="s">
        <v>2701</v>
      </c>
      <c r="F1453" t="s">
        <v>2576</v>
      </c>
      <c r="G1453" s="45" t="s">
        <v>2706</v>
      </c>
      <c r="H1453" s="43">
        <v>1097</v>
      </c>
      <c r="I1453" s="324" t="s">
        <v>44</v>
      </c>
      <c r="J1453" s="255" t="str">
        <f>IF(ISBLANK(INDEX('Policy Characteristics'!D:D,MATCH($C1453,'Policy Characteristics'!$C:$C,0))),"",INDEX('Policy Characteristics'!D:D,MATCH($C1453,'Policy Characteristics'!$C:$C,0)))</f>
        <v>Industry Energy Efficiency Standards</v>
      </c>
      <c r="K1453" s="254" t="str">
        <f>IF(ISBLANK(INDEX('Policy Characteristics'!E:E,MATCH($C1453,'Policy Characteristics'!$C:$C,0))),"",INDEX('Policy Characteristics'!E:E,MATCH($C1453,'Policy Characteristics'!$C:$C,0)))</f>
        <v>indst efficiency standards</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0.25</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reduction in energy use</v>
      </c>
      <c r="P1453" s="254"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54" t="str">
        <f>IF(ISBLANK(INDEX('Policy Characteristics'!K:K,MATCH($C1453,'Policy Characteristics'!$C:$C,0))),"",INDEX('Policy Characteristics'!K:K,MATCH($C1453,'Policy Characteristics'!$C:$C,0)))</f>
        <v>industry-ag-main.html#eff-stds</v>
      </c>
      <c r="R1453" s="254" t="str">
        <f>IF(ISBLANK(INDEX('Policy Characteristics'!L:L,MATCH($C1453,'Policy Characteristics'!$C:$C,0))),"",INDEX('Policy Characteristics'!L:L,MATCH($C1453,'Policy Characteristics'!$C:$C,0)))</f>
        <v>industry-energy-efficiency-standards.html</v>
      </c>
    </row>
    <row r="1454" spans="1:18" s="4" customFormat="1" x14ac:dyDescent="0.3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Industry Energy Efficiency Standards</v>
      </c>
      <c r="C1454" s="254" t="str">
        <f t="shared" si="51"/>
        <v>Percentage Improvement in Eqpt Efficiency Standards above BAU</v>
      </c>
      <c r="D1454" s="6" t="s">
        <v>3068</v>
      </c>
      <c r="E1454" s="45" t="s">
        <v>2398</v>
      </c>
      <c r="F1454" t="s">
        <v>3030</v>
      </c>
      <c r="G1454" s="45" t="s">
        <v>2404</v>
      </c>
      <c r="H1454" s="43">
        <v>1098</v>
      </c>
      <c r="I1454" s="324" t="s">
        <v>43</v>
      </c>
      <c r="J1454" s="255" t="str">
        <f>IF(ISBLANK(INDEX('Policy Characteristics'!D:D,MATCH($C1454,'Policy Characteristics'!$C:$C,0))),"",INDEX('Policy Characteristics'!D:D,MATCH($C1454,'Policy Characteristics'!$C:$C,0)))</f>
        <v>Industry Energy Efficiency Standards</v>
      </c>
      <c r="K1454" s="254" t="str">
        <f>IF(ISBLANK(INDEX('Policy Characteristics'!E:E,MATCH($C1454,'Policy Characteristics'!$C:$C,0))),"",INDEX('Policy Characteristics'!E:E,MATCH($C1454,'Policy Characteristics'!$C:$C,0)))</f>
        <v>indst efficiency standards</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0.25</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reduction in energy use</v>
      </c>
      <c r="P1454" s="254"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54" t="str">
        <f>IF(ISBLANK(INDEX('Policy Characteristics'!K:K,MATCH($C1454,'Policy Characteristics'!$C:$C,0))),"",INDEX('Policy Characteristics'!K:K,MATCH($C1454,'Policy Characteristics'!$C:$C,0)))</f>
        <v>industry-ag-main.html#eff-stds</v>
      </c>
      <c r="R1454" s="254" t="str">
        <f>IF(ISBLANK(INDEX('Policy Characteristics'!L:L,MATCH($C1454,'Policy Characteristics'!$C:$C,0))),"",INDEX('Policy Characteristics'!L:L,MATCH($C1454,'Policy Characteristics'!$C:$C,0)))</f>
        <v>industry-energy-efficiency-standards.html</v>
      </c>
    </row>
    <row r="1455" spans="1:18" s="4" customFormat="1" x14ac:dyDescent="0.3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Industry Energy Efficiency Standards</v>
      </c>
      <c r="C1455" s="254" t="str">
        <f t="shared" si="51"/>
        <v>Percentage Improvement in Eqpt Efficiency Standards above BAU</v>
      </c>
      <c r="D1455" s="6" t="s">
        <v>3068</v>
      </c>
      <c r="E1455" s="45" t="s">
        <v>2399</v>
      </c>
      <c r="F1455" t="s">
        <v>3030</v>
      </c>
      <c r="G1455" s="45" t="s">
        <v>2407</v>
      </c>
      <c r="H1455" s="43">
        <v>1099</v>
      </c>
      <c r="I1455" s="324" t="s">
        <v>43</v>
      </c>
      <c r="J1455" s="255" t="str">
        <f>IF(ISBLANK(INDEX('Policy Characteristics'!D:D,MATCH($C1455,'Policy Characteristics'!$C:$C,0))),"",INDEX('Policy Characteristics'!D:D,MATCH($C1455,'Policy Characteristics'!$C:$C,0)))</f>
        <v>Industry Energy Efficiency Standards</v>
      </c>
      <c r="K1455" s="254" t="str">
        <f>IF(ISBLANK(INDEX('Policy Characteristics'!E:E,MATCH($C1455,'Policy Characteristics'!$C:$C,0))),"",INDEX('Policy Characteristics'!E:E,MATCH($C1455,'Policy Characteristics'!$C:$C,0)))</f>
        <v>indst efficiency standards</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0.25</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reduction in energy use</v>
      </c>
      <c r="P1455" s="254"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54" t="str">
        <f>IF(ISBLANK(INDEX('Policy Characteristics'!K:K,MATCH($C1455,'Policy Characteristics'!$C:$C,0))),"",INDEX('Policy Characteristics'!K:K,MATCH($C1455,'Policy Characteristics'!$C:$C,0)))</f>
        <v>industry-ag-main.html#eff-stds</v>
      </c>
      <c r="R1455" s="254" t="str">
        <f>IF(ISBLANK(INDEX('Policy Characteristics'!L:L,MATCH($C1455,'Policy Characteristics'!$C:$C,0))),"",INDEX('Policy Characteristics'!L:L,MATCH($C1455,'Policy Characteristics'!$C:$C,0)))</f>
        <v>industry-energy-efficiency-standards.html</v>
      </c>
    </row>
    <row r="1456" spans="1:18" s="4" customFormat="1" x14ac:dyDescent="0.3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Industry Energy Efficiency Standards</v>
      </c>
      <c r="C1456" s="254" t="str">
        <f t="shared" si="51"/>
        <v>Percentage Improvement in Eqpt Efficiency Standards above BAU</v>
      </c>
      <c r="D1456" s="6" t="s">
        <v>3068</v>
      </c>
      <c r="E1456" s="45" t="s">
        <v>2400</v>
      </c>
      <c r="F1456" t="s">
        <v>3030</v>
      </c>
      <c r="G1456" s="45" t="s">
        <v>2408</v>
      </c>
      <c r="H1456" s="43">
        <v>1100</v>
      </c>
      <c r="I1456" s="324" t="s">
        <v>43</v>
      </c>
      <c r="J1456" s="255" t="str">
        <f>IF(ISBLANK(INDEX('Policy Characteristics'!D:D,MATCH($C1456,'Policy Characteristics'!$C:$C,0))),"",INDEX('Policy Characteristics'!D:D,MATCH($C1456,'Policy Characteristics'!$C:$C,0)))</f>
        <v>Industry Energy Efficiency Standards</v>
      </c>
      <c r="K1456" s="254" t="str">
        <f>IF(ISBLANK(INDEX('Policy Characteristics'!E:E,MATCH($C1456,'Policy Characteristics'!$C:$C,0))),"",INDEX('Policy Characteristics'!E:E,MATCH($C1456,'Policy Characteristics'!$C:$C,0)))</f>
        <v>indst efficiency standards</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0.25</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reduction in energy use</v>
      </c>
      <c r="P1456" s="254"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54" t="str">
        <f>IF(ISBLANK(INDEX('Policy Characteristics'!K:K,MATCH($C1456,'Policy Characteristics'!$C:$C,0))),"",INDEX('Policy Characteristics'!K:K,MATCH($C1456,'Policy Characteristics'!$C:$C,0)))</f>
        <v>industry-ag-main.html#eff-stds</v>
      </c>
      <c r="R1456" s="254" t="str">
        <f>IF(ISBLANK(INDEX('Policy Characteristics'!L:L,MATCH($C1456,'Policy Characteristics'!$C:$C,0))),"",INDEX('Policy Characteristics'!L:L,MATCH($C1456,'Policy Characteristics'!$C:$C,0)))</f>
        <v>industry-energy-efficiency-standards.html</v>
      </c>
    </row>
    <row r="1457" spans="1:18" s="4" customFormat="1" x14ac:dyDescent="0.3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Industry Energy Efficiency Standards</v>
      </c>
      <c r="C1457" s="254" t="str">
        <f t="shared" si="51"/>
        <v>Percentage Improvement in Eqpt Efficiency Standards above BAU</v>
      </c>
      <c r="D1457" s="6" t="s">
        <v>3068</v>
      </c>
      <c r="E1457" s="45" t="s">
        <v>2401</v>
      </c>
      <c r="F1457" t="s">
        <v>3030</v>
      </c>
      <c r="G1457" s="45" t="s">
        <v>2405</v>
      </c>
      <c r="H1457" s="43">
        <v>1101</v>
      </c>
      <c r="I1457" s="324" t="s">
        <v>44</v>
      </c>
      <c r="J1457" s="255" t="str">
        <f>IF(ISBLANK(INDEX('Policy Characteristics'!D:D,MATCH($C1457,'Policy Characteristics'!$C:$C,0))),"",INDEX('Policy Characteristics'!D:D,MATCH($C1457,'Policy Characteristics'!$C:$C,0)))</f>
        <v>Industry Energy Efficiency Standards</v>
      </c>
      <c r="K1457" s="254" t="str">
        <f>IF(ISBLANK(INDEX('Policy Characteristics'!E:E,MATCH($C1457,'Policy Characteristics'!$C:$C,0))),"",INDEX('Policy Characteristics'!E:E,MATCH($C1457,'Policy Characteristics'!$C:$C,0)))</f>
        <v>indst efficiency standards</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0.25</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reduction in energy use</v>
      </c>
      <c r="P1457" s="254"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54" t="str">
        <f>IF(ISBLANK(INDEX('Policy Characteristics'!K:K,MATCH($C1457,'Policy Characteristics'!$C:$C,0))),"",INDEX('Policy Characteristics'!K:K,MATCH($C1457,'Policy Characteristics'!$C:$C,0)))</f>
        <v>industry-ag-main.html#eff-stds</v>
      </c>
      <c r="R1457" s="254" t="str">
        <f>IF(ISBLANK(INDEX('Policy Characteristics'!L:L,MATCH($C1457,'Policy Characteristics'!$C:$C,0))),"",INDEX('Policy Characteristics'!L:L,MATCH($C1457,'Policy Characteristics'!$C:$C,0)))</f>
        <v>industry-energy-efficiency-standards.html</v>
      </c>
    </row>
    <row r="1458" spans="1:18" s="4" customFormat="1" x14ac:dyDescent="0.3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Industry Energy Efficiency Standards</v>
      </c>
      <c r="C1458" s="254" t="str">
        <f t="shared" si="51"/>
        <v>Percentage Improvement in Eqpt Efficiency Standards above BAU</v>
      </c>
      <c r="D1458" s="6" t="s">
        <v>3068</v>
      </c>
      <c r="E1458" s="45" t="s">
        <v>2402</v>
      </c>
      <c r="F1458" t="s">
        <v>3030</v>
      </c>
      <c r="G1458" s="45" t="s">
        <v>2406</v>
      </c>
      <c r="H1458" s="43">
        <v>1102</v>
      </c>
      <c r="I1458" s="324" t="s">
        <v>43</v>
      </c>
      <c r="J1458" s="255" t="str">
        <f>IF(ISBLANK(INDEX('Policy Characteristics'!D:D,MATCH($C1458,'Policy Characteristics'!$C:$C,0))),"",INDEX('Policy Characteristics'!D:D,MATCH($C1458,'Policy Characteristics'!$C:$C,0)))</f>
        <v>Industry Energy Efficiency Standards</v>
      </c>
      <c r="K1458" s="254" t="str">
        <f>IF(ISBLANK(INDEX('Policy Characteristics'!E:E,MATCH($C1458,'Policy Characteristics'!$C:$C,0))),"",INDEX('Policy Characteristics'!E:E,MATCH($C1458,'Policy Characteristics'!$C:$C,0)))</f>
        <v>indst efficiency standards</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0.25</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reduction in energy use</v>
      </c>
      <c r="P1458" s="254"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54" t="str">
        <f>IF(ISBLANK(INDEX('Policy Characteristics'!K:K,MATCH($C1458,'Policy Characteristics'!$C:$C,0))),"",INDEX('Policy Characteristics'!K:K,MATCH($C1458,'Policy Characteristics'!$C:$C,0)))</f>
        <v>industry-ag-main.html#eff-stds</v>
      </c>
      <c r="R1458" s="254" t="str">
        <f>IF(ISBLANK(INDEX('Policy Characteristics'!L:L,MATCH($C1458,'Policy Characteristics'!$C:$C,0))),"",INDEX('Policy Characteristics'!L:L,MATCH($C1458,'Policy Characteristics'!$C:$C,0)))</f>
        <v>industry-energy-efficiency-standards.html</v>
      </c>
    </row>
    <row r="1459" spans="1:18" s="4" customFormat="1" x14ac:dyDescent="0.3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Industry Energy Efficiency Standards</v>
      </c>
      <c r="C1459" s="254" t="str">
        <f t="shared" si="51"/>
        <v>Percentage Improvement in Eqpt Efficiency Standards above BAU</v>
      </c>
      <c r="D1459" s="6" t="s">
        <v>3068</v>
      </c>
      <c r="E1459" s="45" t="s">
        <v>2403</v>
      </c>
      <c r="F1459" t="s">
        <v>3030</v>
      </c>
      <c r="G1459" s="45" t="s">
        <v>2409</v>
      </c>
      <c r="H1459" s="43">
        <v>1103</v>
      </c>
      <c r="I1459" s="324" t="s">
        <v>44</v>
      </c>
      <c r="J1459" s="255" t="str">
        <f>IF(ISBLANK(INDEX('Policy Characteristics'!D:D,MATCH($C1459,'Policy Characteristics'!$C:$C,0))),"",INDEX('Policy Characteristics'!D:D,MATCH($C1459,'Policy Characteristics'!$C:$C,0)))</f>
        <v>Industry Energy Efficiency Standards</v>
      </c>
      <c r="K1459" s="254" t="str">
        <f>IF(ISBLANK(INDEX('Policy Characteristics'!E:E,MATCH($C1459,'Policy Characteristics'!$C:$C,0))),"",INDEX('Policy Characteristics'!E:E,MATCH($C1459,'Policy Characteristics'!$C:$C,0)))</f>
        <v>indst efficiency standards</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0.25</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reduction in energy use</v>
      </c>
      <c r="P1459" s="254"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54" t="str">
        <f>IF(ISBLANK(INDEX('Policy Characteristics'!K:K,MATCH($C1459,'Policy Characteristics'!$C:$C,0))),"",INDEX('Policy Characteristics'!K:K,MATCH($C1459,'Policy Characteristics'!$C:$C,0)))</f>
        <v>industry-ag-main.html#eff-stds</v>
      </c>
      <c r="R1459" s="254" t="str">
        <f>IF(ISBLANK(INDEX('Policy Characteristics'!L:L,MATCH($C1459,'Policy Characteristics'!$C:$C,0))),"",INDEX('Policy Characteristics'!L:L,MATCH($C1459,'Policy Characteristics'!$C:$C,0)))</f>
        <v>industry-energy-efficiency-standards.html</v>
      </c>
    </row>
    <row r="1460" spans="1:18" s="4" customFormat="1" x14ac:dyDescent="0.3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Industry Energy Efficiency Standards</v>
      </c>
      <c r="C1460" s="254" t="str">
        <f t="shared" si="51"/>
        <v>Percentage Improvement in Eqpt Efficiency Standards above BAU</v>
      </c>
      <c r="D1460" s="6" t="s">
        <v>3068</v>
      </c>
      <c r="E1460" s="45" t="s">
        <v>2702</v>
      </c>
      <c r="F1460" t="s">
        <v>3030</v>
      </c>
      <c r="G1460" s="45" t="s">
        <v>2705</v>
      </c>
      <c r="H1460" s="43">
        <v>1104</v>
      </c>
      <c r="I1460" s="324" t="s">
        <v>44</v>
      </c>
      <c r="J1460" s="255" t="str">
        <f>IF(ISBLANK(INDEX('Policy Characteristics'!D:D,MATCH($C1460,'Policy Characteristics'!$C:$C,0))),"",INDEX('Policy Characteristics'!D:D,MATCH($C1460,'Policy Characteristics'!$C:$C,0)))</f>
        <v>Industry Energy Efficiency Standards</v>
      </c>
      <c r="K1460" s="254" t="str">
        <f>IF(ISBLANK(INDEX('Policy Characteristics'!E:E,MATCH($C1460,'Policy Characteristics'!$C:$C,0))),"",INDEX('Policy Characteristics'!E:E,MATCH($C1460,'Policy Characteristics'!$C:$C,0)))</f>
        <v>indst efficiency standards</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0.25</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reduction in energy use</v>
      </c>
      <c r="P1460" s="254"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54" t="str">
        <f>IF(ISBLANK(INDEX('Policy Characteristics'!K:K,MATCH($C1460,'Policy Characteristics'!$C:$C,0))),"",INDEX('Policy Characteristics'!K:K,MATCH($C1460,'Policy Characteristics'!$C:$C,0)))</f>
        <v>industry-ag-main.html#eff-stds</v>
      </c>
      <c r="R1460" s="254" t="str">
        <f>IF(ISBLANK(INDEX('Policy Characteristics'!L:L,MATCH($C1460,'Policy Characteristics'!$C:$C,0))),"",INDEX('Policy Characteristics'!L:L,MATCH($C1460,'Policy Characteristics'!$C:$C,0)))</f>
        <v>industry-energy-efficiency-standards.html</v>
      </c>
    </row>
    <row r="1461" spans="1:18" s="4" customFormat="1" x14ac:dyDescent="0.3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Industry Energy Efficiency Standards</v>
      </c>
      <c r="C1461" s="254" t="str">
        <f t="shared" si="51"/>
        <v>Percentage Improvement in Eqpt Efficiency Standards above BAU</v>
      </c>
      <c r="D1461" s="6" t="s">
        <v>3068</v>
      </c>
      <c r="E1461" s="45" t="s">
        <v>2703</v>
      </c>
      <c r="F1461" t="s">
        <v>3030</v>
      </c>
      <c r="G1461" s="45" t="s">
        <v>2707</v>
      </c>
      <c r="H1461" s="43">
        <v>1105</v>
      </c>
      <c r="I1461" s="324" t="s">
        <v>43</v>
      </c>
      <c r="J1461" s="255" t="str">
        <f>IF(ISBLANK(INDEX('Policy Characteristics'!D:D,MATCH($C1461,'Policy Characteristics'!$C:$C,0))),"",INDEX('Policy Characteristics'!D:D,MATCH($C1461,'Policy Characteristics'!$C:$C,0)))</f>
        <v>Industry Energy Efficiency Standards</v>
      </c>
      <c r="K1461" s="254" t="str">
        <f>IF(ISBLANK(INDEX('Policy Characteristics'!E:E,MATCH($C1461,'Policy Characteristics'!$C:$C,0))),"",INDEX('Policy Characteristics'!E:E,MATCH($C1461,'Policy Characteristics'!$C:$C,0)))</f>
        <v>indst efficiency standards</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0.25</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reduction in energy use</v>
      </c>
      <c r="P1461" s="254"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54" t="str">
        <f>IF(ISBLANK(INDEX('Policy Characteristics'!K:K,MATCH($C1461,'Policy Characteristics'!$C:$C,0))),"",INDEX('Policy Characteristics'!K:K,MATCH($C1461,'Policy Characteristics'!$C:$C,0)))</f>
        <v>industry-ag-main.html#eff-stds</v>
      </c>
      <c r="R1461" s="254" t="str">
        <f>IF(ISBLANK(INDEX('Policy Characteristics'!L:L,MATCH($C1461,'Policy Characteristics'!$C:$C,0))),"",INDEX('Policy Characteristics'!L:L,MATCH($C1461,'Policy Characteristics'!$C:$C,0)))</f>
        <v>industry-energy-efficiency-standards.html</v>
      </c>
    </row>
    <row r="1462" spans="1:18" s="4" customFormat="1" x14ac:dyDescent="0.3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Industry Energy Efficiency Standards</v>
      </c>
      <c r="C1462" s="254" t="str">
        <f t="shared" si="51"/>
        <v>Percentage Improvement in Eqpt Efficiency Standards above BAU</v>
      </c>
      <c r="D1462" s="6" t="s">
        <v>3068</v>
      </c>
      <c r="E1462" s="45" t="s">
        <v>2704</v>
      </c>
      <c r="F1462" t="s">
        <v>3030</v>
      </c>
      <c r="G1462" s="45" t="s">
        <v>2708</v>
      </c>
      <c r="H1462" s="43">
        <v>1106</v>
      </c>
      <c r="I1462" s="324" t="s">
        <v>43</v>
      </c>
      <c r="J1462" s="255" t="str">
        <f>IF(ISBLANK(INDEX('Policy Characteristics'!D:D,MATCH($C1462,'Policy Characteristics'!$C:$C,0))),"",INDEX('Policy Characteristics'!D:D,MATCH($C1462,'Policy Characteristics'!$C:$C,0)))</f>
        <v>Industry Energy Efficiency Standards</v>
      </c>
      <c r="K1462" s="254" t="str">
        <f>IF(ISBLANK(INDEX('Policy Characteristics'!E:E,MATCH($C1462,'Policy Characteristics'!$C:$C,0))),"",INDEX('Policy Characteristics'!E:E,MATCH($C1462,'Policy Characteristics'!$C:$C,0)))</f>
        <v>indst efficiency standards</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0.25</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reduction in energy use</v>
      </c>
      <c r="P1462" s="254"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54" t="str">
        <f>IF(ISBLANK(INDEX('Policy Characteristics'!K:K,MATCH($C1462,'Policy Characteristics'!$C:$C,0))),"",INDEX('Policy Characteristics'!K:K,MATCH($C1462,'Policy Characteristics'!$C:$C,0)))</f>
        <v>industry-ag-main.html#eff-stds</v>
      </c>
      <c r="R1462" s="254" t="str">
        <f>IF(ISBLANK(INDEX('Policy Characteristics'!L:L,MATCH($C1462,'Policy Characteristics'!$C:$C,0))),"",INDEX('Policy Characteristics'!L:L,MATCH($C1462,'Policy Characteristics'!$C:$C,0)))</f>
        <v>industry-energy-efficiency-standards.html</v>
      </c>
    </row>
    <row r="1463" spans="1:18" s="4" customFormat="1" x14ac:dyDescent="0.3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Industry Energy Efficiency Standards</v>
      </c>
      <c r="C1463" s="254" t="str">
        <f t="shared" si="51"/>
        <v>Percentage Improvement in Eqpt Efficiency Standards above BAU</v>
      </c>
      <c r="D1463" s="6" t="s">
        <v>3068</v>
      </c>
      <c r="E1463" s="45" t="s">
        <v>2701</v>
      </c>
      <c r="F1463" t="s">
        <v>3030</v>
      </c>
      <c r="G1463" s="45" t="s">
        <v>2706</v>
      </c>
      <c r="H1463" s="43">
        <v>1107</v>
      </c>
      <c r="I1463" s="324" t="s">
        <v>44</v>
      </c>
      <c r="J1463" s="255" t="str">
        <f>IF(ISBLANK(INDEX('Policy Characteristics'!D:D,MATCH($C1463,'Policy Characteristics'!$C:$C,0))),"",INDEX('Policy Characteristics'!D:D,MATCH($C1463,'Policy Characteristics'!$C:$C,0)))</f>
        <v>Industry Energy Efficiency Standards</v>
      </c>
      <c r="K1463" s="254" t="str">
        <f>IF(ISBLANK(INDEX('Policy Characteristics'!E:E,MATCH($C1463,'Policy Characteristics'!$C:$C,0))),"",INDEX('Policy Characteristics'!E:E,MATCH($C1463,'Policy Characteristics'!$C:$C,0)))</f>
        <v>indst efficiency standards</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0.25</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reduction in energy use</v>
      </c>
      <c r="P1463" s="254"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54" t="str">
        <f>IF(ISBLANK(INDEX('Policy Characteristics'!K:K,MATCH($C1463,'Policy Characteristics'!$C:$C,0))),"",INDEX('Policy Characteristics'!K:K,MATCH($C1463,'Policy Characteristics'!$C:$C,0)))</f>
        <v>industry-ag-main.html#eff-stds</v>
      </c>
      <c r="R1463" s="254" t="str">
        <f>IF(ISBLANK(INDEX('Policy Characteristics'!L:L,MATCH($C1463,'Policy Characteristics'!$C:$C,0))),"",INDEX('Policy Characteristics'!L:L,MATCH($C1463,'Policy Characteristics'!$C:$C,0)))</f>
        <v>industry-energy-efficiency-standards.html</v>
      </c>
    </row>
    <row r="1464" spans="1:18" s="4" customFormat="1" x14ac:dyDescent="0.3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Industry Energy Efficiency Standards</v>
      </c>
      <c r="C1464" s="254" t="str">
        <f t="shared" si="51"/>
        <v>Percentage Improvement in Eqpt Efficiency Standards above BAU</v>
      </c>
      <c r="D1464" s="6" t="s">
        <v>3069</v>
      </c>
      <c r="E1464" s="45" t="s">
        <v>2398</v>
      </c>
      <c r="F1464" t="s">
        <v>3031</v>
      </c>
      <c r="G1464" s="45" t="s">
        <v>2404</v>
      </c>
      <c r="H1464" s="43">
        <v>1108</v>
      </c>
      <c r="I1464" s="324" t="s">
        <v>43</v>
      </c>
      <c r="J1464" s="255" t="str">
        <f>IF(ISBLANK(INDEX('Policy Characteristics'!D:D,MATCH($C1464,'Policy Characteristics'!$C:$C,0))),"",INDEX('Policy Characteristics'!D:D,MATCH($C1464,'Policy Characteristics'!$C:$C,0)))</f>
        <v>Industry Energy Efficiency Standards</v>
      </c>
      <c r="K1464" s="254" t="str">
        <f>IF(ISBLANK(INDEX('Policy Characteristics'!E:E,MATCH($C1464,'Policy Characteristics'!$C:$C,0))),"",INDEX('Policy Characteristics'!E:E,MATCH($C1464,'Policy Characteristics'!$C:$C,0)))</f>
        <v>indst efficiency standards</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0.25</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reduction in energy use</v>
      </c>
      <c r="P1464" s="254"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54" t="str">
        <f>IF(ISBLANK(INDEX('Policy Characteristics'!K:K,MATCH($C1464,'Policy Characteristics'!$C:$C,0))),"",INDEX('Policy Characteristics'!K:K,MATCH($C1464,'Policy Characteristics'!$C:$C,0)))</f>
        <v>industry-ag-main.html#eff-stds</v>
      </c>
      <c r="R1464" s="254" t="str">
        <f>IF(ISBLANK(INDEX('Policy Characteristics'!L:L,MATCH($C1464,'Policy Characteristics'!$C:$C,0))),"",INDEX('Policy Characteristics'!L:L,MATCH($C1464,'Policy Characteristics'!$C:$C,0)))</f>
        <v>industry-energy-efficiency-standards.html</v>
      </c>
    </row>
    <row r="1465" spans="1:18" s="4" customFormat="1" x14ac:dyDescent="0.3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Industry Energy Efficiency Standards</v>
      </c>
      <c r="C1465" s="254" t="str">
        <f t="shared" si="51"/>
        <v>Percentage Improvement in Eqpt Efficiency Standards above BAU</v>
      </c>
      <c r="D1465" s="6" t="s">
        <v>3069</v>
      </c>
      <c r="E1465" s="45" t="s">
        <v>2399</v>
      </c>
      <c r="F1465" t="s">
        <v>3031</v>
      </c>
      <c r="G1465" s="45" t="s">
        <v>2407</v>
      </c>
      <c r="H1465" s="43">
        <v>1109</v>
      </c>
      <c r="I1465" s="324" t="s">
        <v>44</v>
      </c>
      <c r="J1465" s="255" t="str">
        <f>IF(ISBLANK(INDEX('Policy Characteristics'!D:D,MATCH($C1465,'Policy Characteristics'!$C:$C,0))),"",INDEX('Policy Characteristics'!D:D,MATCH($C1465,'Policy Characteristics'!$C:$C,0)))</f>
        <v>Industry Energy Efficiency Standards</v>
      </c>
      <c r="K1465" s="254" t="str">
        <f>IF(ISBLANK(INDEX('Policy Characteristics'!E:E,MATCH($C1465,'Policy Characteristics'!$C:$C,0))),"",INDEX('Policy Characteristics'!E:E,MATCH($C1465,'Policy Characteristics'!$C:$C,0)))</f>
        <v>indst efficiency standards</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0.25</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reduction in energy use</v>
      </c>
      <c r="P1465" s="254"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54" t="str">
        <f>IF(ISBLANK(INDEX('Policy Characteristics'!K:K,MATCH($C1465,'Policy Characteristics'!$C:$C,0))),"",INDEX('Policy Characteristics'!K:K,MATCH($C1465,'Policy Characteristics'!$C:$C,0)))</f>
        <v>industry-ag-main.html#eff-stds</v>
      </c>
      <c r="R1465" s="254" t="str">
        <f>IF(ISBLANK(INDEX('Policy Characteristics'!L:L,MATCH($C1465,'Policy Characteristics'!$C:$C,0))),"",INDEX('Policy Characteristics'!L:L,MATCH($C1465,'Policy Characteristics'!$C:$C,0)))</f>
        <v>industry-energy-efficiency-standards.html</v>
      </c>
    </row>
    <row r="1466" spans="1:18" s="4" customFormat="1" x14ac:dyDescent="0.3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Industry Energy Efficiency Standards</v>
      </c>
      <c r="C1466" s="254" t="str">
        <f t="shared" si="51"/>
        <v>Percentage Improvement in Eqpt Efficiency Standards above BAU</v>
      </c>
      <c r="D1466" s="6" t="s">
        <v>3069</v>
      </c>
      <c r="E1466" s="45" t="s">
        <v>2400</v>
      </c>
      <c r="F1466" t="s">
        <v>3031</v>
      </c>
      <c r="G1466" s="45" t="s">
        <v>2408</v>
      </c>
      <c r="H1466" s="43">
        <v>1110</v>
      </c>
      <c r="I1466" s="324" t="s">
        <v>43</v>
      </c>
      <c r="J1466" s="255" t="str">
        <f>IF(ISBLANK(INDEX('Policy Characteristics'!D:D,MATCH($C1466,'Policy Characteristics'!$C:$C,0))),"",INDEX('Policy Characteristics'!D:D,MATCH($C1466,'Policy Characteristics'!$C:$C,0)))</f>
        <v>Industry Energy Efficiency Standards</v>
      </c>
      <c r="K1466" s="254" t="str">
        <f>IF(ISBLANK(INDEX('Policy Characteristics'!E:E,MATCH($C1466,'Policy Characteristics'!$C:$C,0))),"",INDEX('Policy Characteristics'!E:E,MATCH($C1466,'Policy Characteristics'!$C:$C,0)))</f>
        <v>indst efficiency standards</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0.25</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reduction in energy use</v>
      </c>
      <c r="P1466" s="254"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54" t="str">
        <f>IF(ISBLANK(INDEX('Policy Characteristics'!K:K,MATCH($C1466,'Policy Characteristics'!$C:$C,0))),"",INDEX('Policy Characteristics'!K:K,MATCH($C1466,'Policy Characteristics'!$C:$C,0)))</f>
        <v>industry-ag-main.html#eff-stds</v>
      </c>
      <c r="R1466" s="254" t="str">
        <f>IF(ISBLANK(INDEX('Policy Characteristics'!L:L,MATCH($C1466,'Policy Characteristics'!$C:$C,0))),"",INDEX('Policy Characteristics'!L:L,MATCH($C1466,'Policy Characteristics'!$C:$C,0)))</f>
        <v>industry-energy-efficiency-standards.html</v>
      </c>
    </row>
    <row r="1467" spans="1:18" s="4" customFormat="1" x14ac:dyDescent="0.3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Industry Energy Efficiency Standards</v>
      </c>
      <c r="C1467" s="254" t="str">
        <f t="shared" si="51"/>
        <v>Percentage Improvement in Eqpt Efficiency Standards above BAU</v>
      </c>
      <c r="D1467" s="6" t="s">
        <v>3069</v>
      </c>
      <c r="E1467" s="45" t="s">
        <v>2401</v>
      </c>
      <c r="F1467" t="s">
        <v>3031</v>
      </c>
      <c r="G1467" s="45" t="s">
        <v>2405</v>
      </c>
      <c r="H1467" s="43">
        <v>1111</v>
      </c>
      <c r="I1467" s="324" t="s">
        <v>44</v>
      </c>
      <c r="J1467" s="255" t="str">
        <f>IF(ISBLANK(INDEX('Policy Characteristics'!D:D,MATCH($C1467,'Policy Characteristics'!$C:$C,0))),"",INDEX('Policy Characteristics'!D:D,MATCH($C1467,'Policy Characteristics'!$C:$C,0)))</f>
        <v>Industry Energy Efficiency Standards</v>
      </c>
      <c r="K1467" s="254" t="str">
        <f>IF(ISBLANK(INDEX('Policy Characteristics'!E:E,MATCH($C1467,'Policy Characteristics'!$C:$C,0))),"",INDEX('Policy Characteristics'!E:E,MATCH($C1467,'Policy Characteristics'!$C:$C,0)))</f>
        <v>indst efficiency standards</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0.25</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reduction in energy use</v>
      </c>
      <c r="P1467" s="254"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54" t="str">
        <f>IF(ISBLANK(INDEX('Policy Characteristics'!K:K,MATCH($C1467,'Policy Characteristics'!$C:$C,0))),"",INDEX('Policy Characteristics'!K:K,MATCH($C1467,'Policy Characteristics'!$C:$C,0)))</f>
        <v>industry-ag-main.html#eff-stds</v>
      </c>
      <c r="R1467" s="254" t="str">
        <f>IF(ISBLANK(INDEX('Policy Characteristics'!L:L,MATCH($C1467,'Policy Characteristics'!$C:$C,0))),"",INDEX('Policy Characteristics'!L:L,MATCH($C1467,'Policy Characteristics'!$C:$C,0)))</f>
        <v>industry-energy-efficiency-standards.html</v>
      </c>
    </row>
    <row r="1468" spans="1:18" s="4" customFormat="1" x14ac:dyDescent="0.3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Industry Energy Efficiency Standards</v>
      </c>
      <c r="C1468" s="254" t="str">
        <f t="shared" si="51"/>
        <v>Percentage Improvement in Eqpt Efficiency Standards above BAU</v>
      </c>
      <c r="D1468" s="6" t="s">
        <v>3069</v>
      </c>
      <c r="E1468" s="45" t="s">
        <v>2402</v>
      </c>
      <c r="F1468" t="s">
        <v>3031</v>
      </c>
      <c r="G1468" s="45" t="s">
        <v>2406</v>
      </c>
      <c r="H1468" s="43">
        <v>1112</v>
      </c>
      <c r="I1468" s="324" t="s">
        <v>43</v>
      </c>
      <c r="J1468" s="255" t="str">
        <f>IF(ISBLANK(INDEX('Policy Characteristics'!D:D,MATCH($C1468,'Policy Characteristics'!$C:$C,0))),"",INDEX('Policy Characteristics'!D:D,MATCH($C1468,'Policy Characteristics'!$C:$C,0)))</f>
        <v>Industry Energy Efficiency Standards</v>
      </c>
      <c r="K1468" s="254" t="str">
        <f>IF(ISBLANK(INDEX('Policy Characteristics'!E:E,MATCH($C1468,'Policy Characteristics'!$C:$C,0))),"",INDEX('Policy Characteristics'!E:E,MATCH($C1468,'Policy Characteristics'!$C:$C,0)))</f>
        <v>indst efficiency standards</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0.25</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reduction in energy use</v>
      </c>
      <c r="P1468" s="254"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54" t="str">
        <f>IF(ISBLANK(INDEX('Policy Characteristics'!K:K,MATCH($C1468,'Policy Characteristics'!$C:$C,0))),"",INDEX('Policy Characteristics'!K:K,MATCH($C1468,'Policy Characteristics'!$C:$C,0)))</f>
        <v>industry-ag-main.html#eff-stds</v>
      </c>
      <c r="R1468" s="254" t="str">
        <f>IF(ISBLANK(INDEX('Policy Characteristics'!L:L,MATCH($C1468,'Policy Characteristics'!$C:$C,0))),"",INDEX('Policy Characteristics'!L:L,MATCH($C1468,'Policy Characteristics'!$C:$C,0)))</f>
        <v>industry-energy-efficiency-standards.html</v>
      </c>
    </row>
    <row r="1469" spans="1:18" s="4" customFormat="1" x14ac:dyDescent="0.3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Industry Energy Efficiency Standards</v>
      </c>
      <c r="C1469" s="254" t="str">
        <f t="shared" si="51"/>
        <v>Percentage Improvement in Eqpt Efficiency Standards above BAU</v>
      </c>
      <c r="D1469" s="6" t="s">
        <v>3069</v>
      </c>
      <c r="E1469" s="45" t="s">
        <v>2403</v>
      </c>
      <c r="F1469" t="s">
        <v>3031</v>
      </c>
      <c r="G1469" s="45" t="s">
        <v>2409</v>
      </c>
      <c r="H1469" s="43">
        <v>1113</v>
      </c>
      <c r="I1469" s="324" t="s">
        <v>44</v>
      </c>
      <c r="J1469" s="255" t="str">
        <f>IF(ISBLANK(INDEX('Policy Characteristics'!D:D,MATCH($C1469,'Policy Characteristics'!$C:$C,0))),"",INDEX('Policy Characteristics'!D:D,MATCH($C1469,'Policy Characteristics'!$C:$C,0)))</f>
        <v>Industry Energy Efficiency Standards</v>
      </c>
      <c r="K1469" s="254" t="str">
        <f>IF(ISBLANK(INDEX('Policy Characteristics'!E:E,MATCH($C1469,'Policy Characteristics'!$C:$C,0))),"",INDEX('Policy Characteristics'!E:E,MATCH($C1469,'Policy Characteristics'!$C:$C,0)))</f>
        <v>indst efficiency standards</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0.25</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reduction in energy use</v>
      </c>
      <c r="P1469" s="254"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54" t="str">
        <f>IF(ISBLANK(INDEX('Policy Characteristics'!K:K,MATCH($C1469,'Policy Characteristics'!$C:$C,0))),"",INDEX('Policy Characteristics'!K:K,MATCH($C1469,'Policy Characteristics'!$C:$C,0)))</f>
        <v>industry-ag-main.html#eff-stds</v>
      </c>
      <c r="R1469" s="254" t="str">
        <f>IF(ISBLANK(INDEX('Policy Characteristics'!L:L,MATCH($C1469,'Policy Characteristics'!$C:$C,0))),"",INDEX('Policy Characteristics'!L:L,MATCH($C1469,'Policy Characteristics'!$C:$C,0)))</f>
        <v>industry-energy-efficiency-standards.html</v>
      </c>
    </row>
    <row r="1470" spans="1:18" s="4" customFormat="1" x14ac:dyDescent="0.3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Industry Energy Efficiency Standards</v>
      </c>
      <c r="C1470" s="254" t="str">
        <f t="shared" si="51"/>
        <v>Percentage Improvement in Eqpt Efficiency Standards above BAU</v>
      </c>
      <c r="D1470" s="6" t="s">
        <v>3069</v>
      </c>
      <c r="E1470" s="45" t="s">
        <v>2702</v>
      </c>
      <c r="F1470" t="s">
        <v>3031</v>
      </c>
      <c r="G1470" s="45" t="s">
        <v>2705</v>
      </c>
      <c r="H1470" s="43">
        <v>1114</v>
      </c>
      <c r="I1470" s="324" t="s">
        <v>44</v>
      </c>
      <c r="J1470" s="255" t="str">
        <f>IF(ISBLANK(INDEX('Policy Characteristics'!D:D,MATCH($C1470,'Policy Characteristics'!$C:$C,0))),"",INDEX('Policy Characteristics'!D:D,MATCH($C1470,'Policy Characteristics'!$C:$C,0)))</f>
        <v>Industry Energy Efficiency Standards</v>
      </c>
      <c r="K1470" s="254" t="str">
        <f>IF(ISBLANK(INDEX('Policy Characteristics'!E:E,MATCH($C1470,'Policy Characteristics'!$C:$C,0))),"",INDEX('Policy Characteristics'!E:E,MATCH($C1470,'Policy Characteristics'!$C:$C,0)))</f>
        <v>indst efficiency standards</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0.25</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reduction in energy use</v>
      </c>
      <c r="P1470" s="254"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54" t="str">
        <f>IF(ISBLANK(INDEX('Policy Characteristics'!K:K,MATCH($C1470,'Policy Characteristics'!$C:$C,0))),"",INDEX('Policy Characteristics'!K:K,MATCH($C1470,'Policy Characteristics'!$C:$C,0)))</f>
        <v>industry-ag-main.html#eff-stds</v>
      </c>
      <c r="R1470" s="254" t="str">
        <f>IF(ISBLANK(INDEX('Policy Characteristics'!L:L,MATCH($C1470,'Policy Characteristics'!$C:$C,0))),"",INDEX('Policy Characteristics'!L:L,MATCH($C1470,'Policy Characteristics'!$C:$C,0)))</f>
        <v>industry-energy-efficiency-standards.html</v>
      </c>
    </row>
    <row r="1471" spans="1:18" s="4" customFormat="1" x14ac:dyDescent="0.3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Industry Energy Efficiency Standards</v>
      </c>
      <c r="C1471" s="254" t="str">
        <f t="shared" si="51"/>
        <v>Percentage Improvement in Eqpt Efficiency Standards above BAU</v>
      </c>
      <c r="D1471" s="6" t="s">
        <v>3069</v>
      </c>
      <c r="E1471" s="45" t="s">
        <v>2703</v>
      </c>
      <c r="F1471" t="s">
        <v>3031</v>
      </c>
      <c r="G1471" s="45" t="s">
        <v>2707</v>
      </c>
      <c r="H1471" s="43">
        <v>1115</v>
      </c>
      <c r="I1471" s="324" t="s">
        <v>44</v>
      </c>
      <c r="J1471" s="255" t="str">
        <f>IF(ISBLANK(INDEX('Policy Characteristics'!D:D,MATCH($C1471,'Policy Characteristics'!$C:$C,0))),"",INDEX('Policy Characteristics'!D:D,MATCH($C1471,'Policy Characteristics'!$C:$C,0)))</f>
        <v>Industry Energy Efficiency Standards</v>
      </c>
      <c r="K1471" s="254" t="str">
        <f>IF(ISBLANK(INDEX('Policy Characteristics'!E:E,MATCH($C1471,'Policy Characteristics'!$C:$C,0))),"",INDEX('Policy Characteristics'!E:E,MATCH($C1471,'Policy Characteristics'!$C:$C,0)))</f>
        <v>indst efficiency standards</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0.25</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reduction in energy use</v>
      </c>
      <c r="P1471" s="254"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54" t="str">
        <f>IF(ISBLANK(INDEX('Policy Characteristics'!K:K,MATCH($C1471,'Policy Characteristics'!$C:$C,0))),"",INDEX('Policy Characteristics'!K:K,MATCH($C1471,'Policy Characteristics'!$C:$C,0)))</f>
        <v>industry-ag-main.html#eff-stds</v>
      </c>
      <c r="R1471" s="254" t="str">
        <f>IF(ISBLANK(INDEX('Policy Characteristics'!L:L,MATCH($C1471,'Policy Characteristics'!$C:$C,0))),"",INDEX('Policy Characteristics'!L:L,MATCH($C1471,'Policy Characteristics'!$C:$C,0)))</f>
        <v>industry-energy-efficiency-standards.html</v>
      </c>
    </row>
    <row r="1472" spans="1:18" s="4" customFormat="1" x14ac:dyDescent="0.3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Industry Energy Efficiency Standards</v>
      </c>
      <c r="C1472" s="254" t="str">
        <f t="shared" si="51"/>
        <v>Percentage Improvement in Eqpt Efficiency Standards above BAU</v>
      </c>
      <c r="D1472" s="6" t="s">
        <v>3069</v>
      </c>
      <c r="E1472" s="45" t="s">
        <v>2704</v>
      </c>
      <c r="F1472" t="s">
        <v>3031</v>
      </c>
      <c r="G1472" s="45" t="s">
        <v>2708</v>
      </c>
      <c r="H1472" s="43">
        <v>1116</v>
      </c>
      <c r="I1472" s="324" t="s">
        <v>43</v>
      </c>
      <c r="J1472" s="255" t="str">
        <f>IF(ISBLANK(INDEX('Policy Characteristics'!D:D,MATCH($C1472,'Policy Characteristics'!$C:$C,0))),"",INDEX('Policy Characteristics'!D:D,MATCH($C1472,'Policy Characteristics'!$C:$C,0)))</f>
        <v>Industry Energy Efficiency Standards</v>
      </c>
      <c r="K1472" s="254" t="str">
        <f>IF(ISBLANK(INDEX('Policy Characteristics'!E:E,MATCH($C1472,'Policy Characteristics'!$C:$C,0))),"",INDEX('Policy Characteristics'!E:E,MATCH($C1472,'Policy Characteristics'!$C:$C,0)))</f>
        <v>indst efficiency standards</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0.25</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reduction in energy use</v>
      </c>
      <c r="P1472" s="254"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54" t="str">
        <f>IF(ISBLANK(INDEX('Policy Characteristics'!K:K,MATCH($C1472,'Policy Characteristics'!$C:$C,0))),"",INDEX('Policy Characteristics'!K:K,MATCH($C1472,'Policy Characteristics'!$C:$C,0)))</f>
        <v>industry-ag-main.html#eff-stds</v>
      </c>
      <c r="R1472" s="254" t="str">
        <f>IF(ISBLANK(INDEX('Policy Characteristics'!L:L,MATCH($C1472,'Policy Characteristics'!$C:$C,0))),"",INDEX('Policy Characteristics'!L:L,MATCH($C1472,'Policy Characteristics'!$C:$C,0)))</f>
        <v>industry-energy-efficiency-standards.html</v>
      </c>
    </row>
    <row r="1473" spans="1:18" s="4" customFormat="1" x14ac:dyDescent="0.3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Industry Energy Efficiency Standards</v>
      </c>
      <c r="C1473" s="254" t="str">
        <f t="shared" si="51"/>
        <v>Percentage Improvement in Eqpt Efficiency Standards above BAU</v>
      </c>
      <c r="D1473" s="6" t="s">
        <v>3069</v>
      </c>
      <c r="E1473" s="45" t="s">
        <v>2701</v>
      </c>
      <c r="F1473" t="s">
        <v>3031</v>
      </c>
      <c r="G1473" s="45" t="s">
        <v>2706</v>
      </c>
      <c r="H1473" s="43">
        <v>1117</v>
      </c>
      <c r="I1473" s="324" t="s">
        <v>44</v>
      </c>
      <c r="J1473" s="255" t="str">
        <f>IF(ISBLANK(INDEX('Policy Characteristics'!D:D,MATCH($C1473,'Policy Characteristics'!$C:$C,0))),"",INDEX('Policy Characteristics'!D:D,MATCH($C1473,'Policy Characteristics'!$C:$C,0)))</f>
        <v>Industry Energy Efficiency Standards</v>
      </c>
      <c r="K1473" s="254" t="str">
        <f>IF(ISBLANK(INDEX('Policy Characteristics'!E:E,MATCH($C1473,'Policy Characteristics'!$C:$C,0))),"",INDEX('Policy Characteristics'!E:E,MATCH($C1473,'Policy Characteristics'!$C:$C,0)))</f>
        <v>indst efficiency standards</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0.25</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reduction in energy use</v>
      </c>
      <c r="P1473" s="254"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54" t="str">
        <f>IF(ISBLANK(INDEX('Policy Characteristics'!K:K,MATCH($C1473,'Policy Characteristics'!$C:$C,0))),"",INDEX('Policy Characteristics'!K:K,MATCH($C1473,'Policy Characteristics'!$C:$C,0)))</f>
        <v>industry-ag-main.html#eff-stds</v>
      </c>
      <c r="R1473" s="254" t="str">
        <f>IF(ISBLANK(INDEX('Policy Characteristics'!L:L,MATCH($C1473,'Policy Characteristics'!$C:$C,0))),"",INDEX('Policy Characteristics'!L:L,MATCH($C1473,'Policy Characteristics'!$C:$C,0)))</f>
        <v>industry-energy-efficiency-standards.html</v>
      </c>
    </row>
    <row r="1474" spans="1:18" s="4" customFormat="1" x14ac:dyDescent="0.3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Industry Energy Efficiency Standards</v>
      </c>
      <c r="C1474" s="254" t="str">
        <f t="shared" si="51"/>
        <v>Percentage Improvement in Eqpt Efficiency Standards above BAU</v>
      </c>
      <c r="D1474" s="6" t="s">
        <v>3070</v>
      </c>
      <c r="E1474" s="45" t="s">
        <v>2398</v>
      </c>
      <c r="F1474" t="s">
        <v>3032</v>
      </c>
      <c r="G1474" s="45" t="s">
        <v>2404</v>
      </c>
      <c r="H1474" s="43">
        <v>1118</v>
      </c>
      <c r="I1474" s="324" t="s">
        <v>43</v>
      </c>
      <c r="J1474" s="255" t="str">
        <f>IF(ISBLANK(INDEX('Policy Characteristics'!D:D,MATCH($C1474,'Policy Characteristics'!$C:$C,0))),"",INDEX('Policy Characteristics'!D:D,MATCH($C1474,'Policy Characteristics'!$C:$C,0)))</f>
        <v>Industry Energy Efficiency Standards</v>
      </c>
      <c r="K1474" s="254" t="str">
        <f>IF(ISBLANK(INDEX('Policy Characteristics'!E:E,MATCH($C1474,'Policy Characteristics'!$C:$C,0))),"",INDEX('Policy Characteristics'!E:E,MATCH($C1474,'Policy Characteristics'!$C:$C,0)))</f>
        <v>indst efficiency standards</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0.25</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reduction in energy use</v>
      </c>
      <c r="P1474" s="254"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54" t="str">
        <f>IF(ISBLANK(INDEX('Policy Characteristics'!K:K,MATCH($C1474,'Policy Characteristics'!$C:$C,0))),"",INDEX('Policy Characteristics'!K:K,MATCH($C1474,'Policy Characteristics'!$C:$C,0)))</f>
        <v>industry-ag-main.html#eff-stds</v>
      </c>
      <c r="R1474" s="254" t="str">
        <f>IF(ISBLANK(INDEX('Policy Characteristics'!L:L,MATCH($C1474,'Policy Characteristics'!$C:$C,0))),"",INDEX('Policy Characteristics'!L:L,MATCH($C1474,'Policy Characteristics'!$C:$C,0)))</f>
        <v>industry-energy-efficiency-standards.html</v>
      </c>
    </row>
    <row r="1475" spans="1:18" s="4" customFormat="1" x14ac:dyDescent="0.3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Industry Energy Efficiency Standards</v>
      </c>
      <c r="C1475" s="254" t="str">
        <f t="shared" si="51"/>
        <v>Percentage Improvement in Eqpt Efficiency Standards above BAU</v>
      </c>
      <c r="D1475" s="6" t="s">
        <v>3070</v>
      </c>
      <c r="E1475" s="45" t="s">
        <v>2399</v>
      </c>
      <c r="F1475" t="s">
        <v>3032</v>
      </c>
      <c r="G1475" s="45" t="s">
        <v>2407</v>
      </c>
      <c r="H1475" s="43">
        <v>1119</v>
      </c>
      <c r="I1475" s="324" t="s">
        <v>44</v>
      </c>
      <c r="J1475" s="255" t="str">
        <f>IF(ISBLANK(INDEX('Policy Characteristics'!D:D,MATCH($C1475,'Policy Characteristics'!$C:$C,0))),"",INDEX('Policy Characteristics'!D:D,MATCH($C1475,'Policy Characteristics'!$C:$C,0)))</f>
        <v>Industry Energy Efficiency Standards</v>
      </c>
      <c r="K1475" s="254" t="str">
        <f>IF(ISBLANK(INDEX('Policy Characteristics'!E:E,MATCH($C1475,'Policy Characteristics'!$C:$C,0))),"",INDEX('Policy Characteristics'!E:E,MATCH($C1475,'Policy Characteristics'!$C:$C,0)))</f>
        <v>indst efficiency standards</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0.25</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reduction in energy use</v>
      </c>
      <c r="P1475" s="254"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54" t="str">
        <f>IF(ISBLANK(INDEX('Policy Characteristics'!K:K,MATCH($C1475,'Policy Characteristics'!$C:$C,0))),"",INDEX('Policy Characteristics'!K:K,MATCH($C1475,'Policy Characteristics'!$C:$C,0)))</f>
        <v>industry-ag-main.html#eff-stds</v>
      </c>
      <c r="R1475" s="254" t="str">
        <f>IF(ISBLANK(INDEX('Policy Characteristics'!L:L,MATCH($C1475,'Policy Characteristics'!$C:$C,0))),"",INDEX('Policy Characteristics'!L:L,MATCH($C1475,'Policy Characteristics'!$C:$C,0)))</f>
        <v>industry-energy-efficiency-standards.html</v>
      </c>
    </row>
    <row r="1476" spans="1:18" s="4" customFormat="1" x14ac:dyDescent="0.3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Industry Energy Efficiency Standards</v>
      </c>
      <c r="C1476" s="254" t="str">
        <f t="shared" si="51"/>
        <v>Percentage Improvement in Eqpt Efficiency Standards above BAU</v>
      </c>
      <c r="D1476" s="6" t="s">
        <v>3070</v>
      </c>
      <c r="E1476" s="45" t="s">
        <v>2400</v>
      </c>
      <c r="F1476" t="s">
        <v>3032</v>
      </c>
      <c r="G1476" s="45" t="s">
        <v>2408</v>
      </c>
      <c r="H1476" s="43">
        <v>1120</v>
      </c>
      <c r="I1476" s="324" t="s">
        <v>43</v>
      </c>
      <c r="J1476" s="255" t="str">
        <f>IF(ISBLANK(INDEX('Policy Characteristics'!D:D,MATCH($C1476,'Policy Characteristics'!$C:$C,0))),"",INDEX('Policy Characteristics'!D:D,MATCH($C1476,'Policy Characteristics'!$C:$C,0)))</f>
        <v>Industry Energy Efficiency Standards</v>
      </c>
      <c r="K1476" s="254" t="str">
        <f>IF(ISBLANK(INDEX('Policy Characteristics'!E:E,MATCH($C1476,'Policy Characteristics'!$C:$C,0))),"",INDEX('Policy Characteristics'!E:E,MATCH($C1476,'Policy Characteristics'!$C:$C,0)))</f>
        <v>indst efficiency standards</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0.25</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reduction in energy use</v>
      </c>
      <c r="P1476" s="254"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54" t="str">
        <f>IF(ISBLANK(INDEX('Policy Characteristics'!K:K,MATCH($C1476,'Policy Characteristics'!$C:$C,0))),"",INDEX('Policy Characteristics'!K:K,MATCH($C1476,'Policy Characteristics'!$C:$C,0)))</f>
        <v>industry-ag-main.html#eff-stds</v>
      </c>
      <c r="R1476" s="254" t="str">
        <f>IF(ISBLANK(INDEX('Policy Characteristics'!L:L,MATCH($C1476,'Policy Characteristics'!$C:$C,0))),"",INDEX('Policy Characteristics'!L:L,MATCH($C1476,'Policy Characteristics'!$C:$C,0)))</f>
        <v>industry-energy-efficiency-standards.html</v>
      </c>
    </row>
    <row r="1477" spans="1:18" s="4" customFormat="1" x14ac:dyDescent="0.3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Industry Energy Efficiency Standards</v>
      </c>
      <c r="C1477" s="254" t="str">
        <f t="shared" si="51"/>
        <v>Percentage Improvement in Eqpt Efficiency Standards above BAU</v>
      </c>
      <c r="D1477" s="6" t="s">
        <v>3070</v>
      </c>
      <c r="E1477" s="45" t="s">
        <v>2401</v>
      </c>
      <c r="F1477" t="s">
        <v>3032</v>
      </c>
      <c r="G1477" s="45" t="s">
        <v>2405</v>
      </c>
      <c r="H1477" s="43">
        <v>1121</v>
      </c>
      <c r="I1477" s="324" t="s">
        <v>44</v>
      </c>
      <c r="J1477" s="255" t="str">
        <f>IF(ISBLANK(INDEX('Policy Characteristics'!D:D,MATCH($C1477,'Policy Characteristics'!$C:$C,0))),"",INDEX('Policy Characteristics'!D:D,MATCH($C1477,'Policy Characteristics'!$C:$C,0)))</f>
        <v>Industry Energy Efficiency Standards</v>
      </c>
      <c r="K1477" s="254" t="str">
        <f>IF(ISBLANK(INDEX('Policy Characteristics'!E:E,MATCH($C1477,'Policy Characteristics'!$C:$C,0))),"",INDEX('Policy Characteristics'!E:E,MATCH($C1477,'Policy Characteristics'!$C:$C,0)))</f>
        <v>indst efficiency standards</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0.25</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reduction in energy use</v>
      </c>
      <c r="P1477" s="254"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54" t="str">
        <f>IF(ISBLANK(INDEX('Policy Characteristics'!K:K,MATCH($C1477,'Policy Characteristics'!$C:$C,0))),"",INDEX('Policy Characteristics'!K:K,MATCH($C1477,'Policy Characteristics'!$C:$C,0)))</f>
        <v>industry-ag-main.html#eff-stds</v>
      </c>
      <c r="R1477" s="254" t="str">
        <f>IF(ISBLANK(INDEX('Policy Characteristics'!L:L,MATCH($C1477,'Policy Characteristics'!$C:$C,0))),"",INDEX('Policy Characteristics'!L:L,MATCH($C1477,'Policy Characteristics'!$C:$C,0)))</f>
        <v>industry-energy-efficiency-standards.html</v>
      </c>
    </row>
    <row r="1478" spans="1:18" s="4" customFormat="1" x14ac:dyDescent="0.3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Industry Energy Efficiency Standards</v>
      </c>
      <c r="C1478" s="254" t="str">
        <f t="shared" si="51"/>
        <v>Percentage Improvement in Eqpt Efficiency Standards above BAU</v>
      </c>
      <c r="D1478" s="6" t="s">
        <v>3070</v>
      </c>
      <c r="E1478" s="45" t="s">
        <v>2402</v>
      </c>
      <c r="F1478" t="s">
        <v>3032</v>
      </c>
      <c r="G1478" s="45" t="s">
        <v>2406</v>
      </c>
      <c r="H1478" s="43">
        <v>1122</v>
      </c>
      <c r="I1478" s="324" t="s">
        <v>43</v>
      </c>
      <c r="J1478" s="255" t="str">
        <f>IF(ISBLANK(INDEX('Policy Characteristics'!D:D,MATCH($C1478,'Policy Characteristics'!$C:$C,0))),"",INDEX('Policy Characteristics'!D:D,MATCH($C1478,'Policy Characteristics'!$C:$C,0)))</f>
        <v>Industry Energy Efficiency Standards</v>
      </c>
      <c r="K1478" s="254" t="str">
        <f>IF(ISBLANK(INDEX('Policy Characteristics'!E:E,MATCH($C1478,'Policy Characteristics'!$C:$C,0))),"",INDEX('Policy Characteristics'!E:E,MATCH($C1478,'Policy Characteristics'!$C:$C,0)))</f>
        <v>indst efficiency standards</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0.25</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reduction in energy use</v>
      </c>
      <c r="P1478" s="254"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54" t="str">
        <f>IF(ISBLANK(INDEX('Policy Characteristics'!K:K,MATCH($C1478,'Policy Characteristics'!$C:$C,0))),"",INDEX('Policy Characteristics'!K:K,MATCH($C1478,'Policy Characteristics'!$C:$C,0)))</f>
        <v>industry-ag-main.html#eff-stds</v>
      </c>
      <c r="R1478" s="254" t="str">
        <f>IF(ISBLANK(INDEX('Policy Characteristics'!L:L,MATCH($C1478,'Policy Characteristics'!$C:$C,0))),"",INDEX('Policy Characteristics'!L:L,MATCH($C1478,'Policy Characteristics'!$C:$C,0)))</f>
        <v>industry-energy-efficiency-standards.html</v>
      </c>
    </row>
    <row r="1479" spans="1:18" s="4" customFormat="1" x14ac:dyDescent="0.3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Industry Energy Efficiency Standards</v>
      </c>
      <c r="C1479" s="254" t="str">
        <f t="shared" si="51"/>
        <v>Percentage Improvement in Eqpt Efficiency Standards above BAU</v>
      </c>
      <c r="D1479" s="6" t="s">
        <v>3070</v>
      </c>
      <c r="E1479" s="45" t="s">
        <v>2403</v>
      </c>
      <c r="F1479" t="s">
        <v>3032</v>
      </c>
      <c r="G1479" s="45" t="s">
        <v>2409</v>
      </c>
      <c r="H1479" s="43">
        <v>1123</v>
      </c>
      <c r="I1479" s="324" t="s">
        <v>44</v>
      </c>
      <c r="J1479" s="255" t="str">
        <f>IF(ISBLANK(INDEX('Policy Characteristics'!D:D,MATCH($C1479,'Policy Characteristics'!$C:$C,0))),"",INDEX('Policy Characteristics'!D:D,MATCH($C1479,'Policy Characteristics'!$C:$C,0)))</f>
        <v>Industry Energy Efficiency Standards</v>
      </c>
      <c r="K1479" s="254" t="str">
        <f>IF(ISBLANK(INDEX('Policy Characteristics'!E:E,MATCH($C1479,'Policy Characteristics'!$C:$C,0))),"",INDEX('Policy Characteristics'!E:E,MATCH($C1479,'Policy Characteristics'!$C:$C,0)))</f>
        <v>indst efficiency standards</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0.25</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reduction in energy use</v>
      </c>
      <c r="P1479" s="254"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54" t="str">
        <f>IF(ISBLANK(INDEX('Policy Characteristics'!K:K,MATCH($C1479,'Policy Characteristics'!$C:$C,0))),"",INDEX('Policy Characteristics'!K:K,MATCH($C1479,'Policy Characteristics'!$C:$C,0)))</f>
        <v>industry-ag-main.html#eff-stds</v>
      </c>
      <c r="R1479" s="254" t="str">
        <f>IF(ISBLANK(INDEX('Policy Characteristics'!L:L,MATCH($C1479,'Policy Characteristics'!$C:$C,0))),"",INDEX('Policy Characteristics'!L:L,MATCH($C1479,'Policy Characteristics'!$C:$C,0)))</f>
        <v>industry-energy-efficiency-standards.html</v>
      </c>
    </row>
    <row r="1480" spans="1:18" s="4" customFormat="1" x14ac:dyDescent="0.3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Industry Energy Efficiency Standards</v>
      </c>
      <c r="C1480" s="254" t="str">
        <f t="shared" si="51"/>
        <v>Percentage Improvement in Eqpt Efficiency Standards above BAU</v>
      </c>
      <c r="D1480" s="6" t="s">
        <v>3070</v>
      </c>
      <c r="E1480" s="45" t="s">
        <v>2702</v>
      </c>
      <c r="F1480" t="s">
        <v>3032</v>
      </c>
      <c r="G1480" s="45" t="s">
        <v>2705</v>
      </c>
      <c r="H1480" s="43">
        <v>1124</v>
      </c>
      <c r="I1480" s="324" t="s">
        <v>44</v>
      </c>
      <c r="J1480" s="255" t="str">
        <f>IF(ISBLANK(INDEX('Policy Characteristics'!D:D,MATCH($C1480,'Policy Characteristics'!$C:$C,0))),"",INDEX('Policy Characteristics'!D:D,MATCH($C1480,'Policy Characteristics'!$C:$C,0)))</f>
        <v>Industry Energy Efficiency Standards</v>
      </c>
      <c r="K1480" s="254" t="str">
        <f>IF(ISBLANK(INDEX('Policy Characteristics'!E:E,MATCH($C1480,'Policy Characteristics'!$C:$C,0))),"",INDEX('Policy Characteristics'!E:E,MATCH($C1480,'Policy Characteristics'!$C:$C,0)))</f>
        <v>indst efficiency standards</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0.25</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reduction in energy use</v>
      </c>
      <c r="P1480" s="254"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54" t="str">
        <f>IF(ISBLANK(INDEX('Policy Characteristics'!K:K,MATCH($C1480,'Policy Characteristics'!$C:$C,0))),"",INDEX('Policy Characteristics'!K:K,MATCH($C1480,'Policy Characteristics'!$C:$C,0)))</f>
        <v>industry-ag-main.html#eff-stds</v>
      </c>
      <c r="R1480" s="254" t="str">
        <f>IF(ISBLANK(INDEX('Policy Characteristics'!L:L,MATCH($C1480,'Policy Characteristics'!$C:$C,0))),"",INDEX('Policy Characteristics'!L:L,MATCH($C1480,'Policy Characteristics'!$C:$C,0)))</f>
        <v>industry-energy-efficiency-standards.html</v>
      </c>
    </row>
    <row r="1481" spans="1:18" s="4" customFormat="1" x14ac:dyDescent="0.3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Industry Energy Efficiency Standards</v>
      </c>
      <c r="C1481" s="254" t="str">
        <f t="shared" si="51"/>
        <v>Percentage Improvement in Eqpt Efficiency Standards above BAU</v>
      </c>
      <c r="D1481" s="6" t="s">
        <v>3070</v>
      </c>
      <c r="E1481" s="45" t="s">
        <v>2703</v>
      </c>
      <c r="F1481" t="s">
        <v>3032</v>
      </c>
      <c r="G1481" s="45" t="s">
        <v>2707</v>
      </c>
      <c r="H1481" s="43">
        <v>1125</v>
      </c>
      <c r="I1481" s="324" t="s">
        <v>44</v>
      </c>
      <c r="J1481" s="255" t="str">
        <f>IF(ISBLANK(INDEX('Policy Characteristics'!D:D,MATCH($C1481,'Policy Characteristics'!$C:$C,0))),"",INDEX('Policy Characteristics'!D:D,MATCH($C1481,'Policy Characteristics'!$C:$C,0)))</f>
        <v>Industry Energy Efficiency Standards</v>
      </c>
      <c r="K1481" s="254" t="str">
        <f>IF(ISBLANK(INDEX('Policy Characteristics'!E:E,MATCH($C1481,'Policy Characteristics'!$C:$C,0))),"",INDEX('Policy Characteristics'!E:E,MATCH($C1481,'Policy Characteristics'!$C:$C,0)))</f>
        <v>indst efficiency standards</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0.25</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reduction in energy use</v>
      </c>
      <c r="P1481" s="254"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54" t="str">
        <f>IF(ISBLANK(INDEX('Policy Characteristics'!K:K,MATCH($C1481,'Policy Characteristics'!$C:$C,0))),"",INDEX('Policy Characteristics'!K:K,MATCH($C1481,'Policy Characteristics'!$C:$C,0)))</f>
        <v>industry-ag-main.html#eff-stds</v>
      </c>
      <c r="R1481" s="254" t="str">
        <f>IF(ISBLANK(INDEX('Policy Characteristics'!L:L,MATCH($C1481,'Policy Characteristics'!$C:$C,0))),"",INDEX('Policy Characteristics'!L:L,MATCH($C1481,'Policy Characteristics'!$C:$C,0)))</f>
        <v>industry-energy-efficiency-standards.html</v>
      </c>
    </row>
    <row r="1482" spans="1:18" s="4" customFormat="1" x14ac:dyDescent="0.3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Industry Energy Efficiency Standards</v>
      </c>
      <c r="C1482" s="254" t="str">
        <f t="shared" si="51"/>
        <v>Percentage Improvement in Eqpt Efficiency Standards above BAU</v>
      </c>
      <c r="D1482" s="6" t="s">
        <v>3070</v>
      </c>
      <c r="E1482" s="45" t="s">
        <v>2704</v>
      </c>
      <c r="F1482" t="s">
        <v>3032</v>
      </c>
      <c r="G1482" s="45" t="s">
        <v>2708</v>
      </c>
      <c r="H1482" s="43">
        <v>1126</v>
      </c>
      <c r="I1482" s="324" t="s">
        <v>43</v>
      </c>
      <c r="J1482" s="255" t="str">
        <f>IF(ISBLANK(INDEX('Policy Characteristics'!D:D,MATCH($C1482,'Policy Characteristics'!$C:$C,0))),"",INDEX('Policy Characteristics'!D:D,MATCH($C1482,'Policy Characteristics'!$C:$C,0)))</f>
        <v>Industry Energy Efficiency Standards</v>
      </c>
      <c r="K1482" s="254" t="str">
        <f>IF(ISBLANK(INDEX('Policy Characteristics'!E:E,MATCH($C1482,'Policy Characteristics'!$C:$C,0))),"",INDEX('Policy Characteristics'!E:E,MATCH($C1482,'Policy Characteristics'!$C:$C,0)))</f>
        <v>indst efficiency standards</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0.25</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reduction in energy use</v>
      </c>
      <c r="P1482" s="254"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54" t="str">
        <f>IF(ISBLANK(INDEX('Policy Characteristics'!K:K,MATCH($C1482,'Policy Characteristics'!$C:$C,0))),"",INDEX('Policy Characteristics'!K:K,MATCH($C1482,'Policy Characteristics'!$C:$C,0)))</f>
        <v>industry-ag-main.html#eff-stds</v>
      </c>
      <c r="R1482" s="254" t="str">
        <f>IF(ISBLANK(INDEX('Policy Characteristics'!L:L,MATCH($C1482,'Policy Characteristics'!$C:$C,0))),"",INDEX('Policy Characteristics'!L:L,MATCH($C1482,'Policy Characteristics'!$C:$C,0)))</f>
        <v>industry-energy-efficiency-standards.html</v>
      </c>
    </row>
    <row r="1483" spans="1:18" s="4" customFormat="1" x14ac:dyDescent="0.3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Industry Energy Efficiency Standards</v>
      </c>
      <c r="C1483" s="254" t="str">
        <f t="shared" si="51"/>
        <v>Percentage Improvement in Eqpt Efficiency Standards above BAU</v>
      </c>
      <c r="D1483" s="6" t="s">
        <v>3070</v>
      </c>
      <c r="E1483" s="45" t="s">
        <v>2701</v>
      </c>
      <c r="F1483" t="s">
        <v>3032</v>
      </c>
      <c r="G1483" s="45" t="s">
        <v>2706</v>
      </c>
      <c r="H1483" s="43">
        <v>1127</v>
      </c>
      <c r="I1483" s="324" t="s">
        <v>44</v>
      </c>
      <c r="J1483" s="255" t="str">
        <f>IF(ISBLANK(INDEX('Policy Characteristics'!D:D,MATCH($C1483,'Policy Characteristics'!$C:$C,0))),"",INDEX('Policy Characteristics'!D:D,MATCH($C1483,'Policy Characteristics'!$C:$C,0)))</f>
        <v>Industry Energy Efficiency Standards</v>
      </c>
      <c r="K1483" s="254" t="str">
        <f>IF(ISBLANK(INDEX('Policy Characteristics'!E:E,MATCH($C1483,'Policy Characteristics'!$C:$C,0))),"",INDEX('Policy Characteristics'!E:E,MATCH($C1483,'Policy Characteristics'!$C:$C,0)))</f>
        <v>indst efficiency standards</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0.25</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reduction in energy use</v>
      </c>
      <c r="P1483" s="254"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54" t="str">
        <f>IF(ISBLANK(INDEX('Policy Characteristics'!K:K,MATCH($C1483,'Policy Characteristics'!$C:$C,0))),"",INDEX('Policy Characteristics'!K:K,MATCH($C1483,'Policy Characteristics'!$C:$C,0)))</f>
        <v>industry-ag-main.html#eff-stds</v>
      </c>
      <c r="R1483" s="254" t="str">
        <f>IF(ISBLANK(INDEX('Policy Characteristics'!L:L,MATCH($C1483,'Policy Characteristics'!$C:$C,0))),"",INDEX('Policy Characteristics'!L:L,MATCH($C1483,'Policy Characteristics'!$C:$C,0)))</f>
        <v>industry-energy-efficiency-standards.html</v>
      </c>
    </row>
    <row r="1484" spans="1:18" s="4" customFormat="1" x14ac:dyDescent="0.3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Industry Energy Efficiency Standards</v>
      </c>
      <c r="C1484" s="254" t="str">
        <f t="shared" si="51"/>
        <v>Percentage Improvement in Eqpt Efficiency Standards above BAU</v>
      </c>
      <c r="D1484" s="6" t="s">
        <v>3071</v>
      </c>
      <c r="E1484" s="45" t="s">
        <v>2398</v>
      </c>
      <c r="F1484" t="s">
        <v>3033</v>
      </c>
      <c r="G1484" s="45" t="s">
        <v>2404</v>
      </c>
      <c r="H1484" s="43">
        <v>1128</v>
      </c>
      <c r="I1484" s="324" t="s">
        <v>43</v>
      </c>
      <c r="J1484" s="255" t="str">
        <f>IF(ISBLANK(INDEX('Policy Characteristics'!D:D,MATCH($C1484,'Policy Characteristics'!$C:$C,0))),"",INDEX('Policy Characteristics'!D:D,MATCH($C1484,'Policy Characteristics'!$C:$C,0)))</f>
        <v>Industry Energy Efficiency Standards</v>
      </c>
      <c r="K1484" s="254" t="str">
        <f>IF(ISBLANK(INDEX('Policy Characteristics'!E:E,MATCH($C1484,'Policy Characteristics'!$C:$C,0))),"",INDEX('Policy Characteristics'!E:E,MATCH($C1484,'Policy Characteristics'!$C:$C,0)))</f>
        <v>indst efficiency standards</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0.25</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reduction in energy use</v>
      </c>
      <c r="P1484" s="254"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54" t="str">
        <f>IF(ISBLANK(INDEX('Policy Characteristics'!K:K,MATCH($C1484,'Policy Characteristics'!$C:$C,0))),"",INDEX('Policy Characteristics'!K:K,MATCH($C1484,'Policy Characteristics'!$C:$C,0)))</f>
        <v>industry-ag-main.html#eff-stds</v>
      </c>
      <c r="R1484" s="254" t="str">
        <f>IF(ISBLANK(INDEX('Policy Characteristics'!L:L,MATCH($C1484,'Policy Characteristics'!$C:$C,0))),"",INDEX('Policy Characteristics'!L:L,MATCH($C1484,'Policy Characteristics'!$C:$C,0)))</f>
        <v>industry-energy-efficiency-standards.html</v>
      </c>
    </row>
    <row r="1485" spans="1:18" s="4" customFormat="1" x14ac:dyDescent="0.3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Industry Energy Efficiency Standards</v>
      </c>
      <c r="C1485" s="254" t="str">
        <f t="shared" si="51"/>
        <v>Percentage Improvement in Eqpt Efficiency Standards above BAU</v>
      </c>
      <c r="D1485" s="6" t="s">
        <v>3071</v>
      </c>
      <c r="E1485" s="45" t="s">
        <v>2399</v>
      </c>
      <c r="F1485" t="s">
        <v>3033</v>
      </c>
      <c r="G1485" s="45" t="s">
        <v>2407</v>
      </c>
      <c r="H1485" s="43">
        <v>1129</v>
      </c>
      <c r="I1485" s="324" t="s">
        <v>44</v>
      </c>
      <c r="J1485" s="255" t="str">
        <f>IF(ISBLANK(INDEX('Policy Characteristics'!D:D,MATCH($C1485,'Policy Characteristics'!$C:$C,0))),"",INDEX('Policy Characteristics'!D:D,MATCH($C1485,'Policy Characteristics'!$C:$C,0)))</f>
        <v>Industry Energy Efficiency Standards</v>
      </c>
      <c r="K1485" s="254" t="str">
        <f>IF(ISBLANK(INDEX('Policy Characteristics'!E:E,MATCH($C1485,'Policy Characteristics'!$C:$C,0))),"",INDEX('Policy Characteristics'!E:E,MATCH($C1485,'Policy Characteristics'!$C:$C,0)))</f>
        <v>indst efficiency standards</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0.25</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reduction in energy use</v>
      </c>
      <c r="P1485" s="254"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54" t="str">
        <f>IF(ISBLANK(INDEX('Policy Characteristics'!K:K,MATCH($C1485,'Policy Characteristics'!$C:$C,0))),"",INDEX('Policy Characteristics'!K:K,MATCH($C1485,'Policy Characteristics'!$C:$C,0)))</f>
        <v>industry-ag-main.html#eff-stds</v>
      </c>
      <c r="R1485" s="254" t="str">
        <f>IF(ISBLANK(INDEX('Policy Characteristics'!L:L,MATCH($C1485,'Policy Characteristics'!$C:$C,0))),"",INDEX('Policy Characteristics'!L:L,MATCH($C1485,'Policy Characteristics'!$C:$C,0)))</f>
        <v>industry-energy-efficiency-standards.html</v>
      </c>
    </row>
    <row r="1486" spans="1:18" s="4" customFormat="1" x14ac:dyDescent="0.3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Industry Energy Efficiency Standards</v>
      </c>
      <c r="C1486" s="254" t="str">
        <f t="shared" si="51"/>
        <v>Percentage Improvement in Eqpt Efficiency Standards above BAU</v>
      </c>
      <c r="D1486" s="6" t="s">
        <v>3071</v>
      </c>
      <c r="E1486" s="45" t="s">
        <v>2400</v>
      </c>
      <c r="F1486" t="s">
        <v>3033</v>
      </c>
      <c r="G1486" s="45" t="s">
        <v>2408</v>
      </c>
      <c r="H1486" s="43">
        <v>1130</v>
      </c>
      <c r="I1486" s="324" t="s">
        <v>43</v>
      </c>
      <c r="J1486" s="255" t="str">
        <f>IF(ISBLANK(INDEX('Policy Characteristics'!D:D,MATCH($C1486,'Policy Characteristics'!$C:$C,0))),"",INDEX('Policy Characteristics'!D:D,MATCH($C1486,'Policy Characteristics'!$C:$C,0)))</f>
        <v>Industry Energy Efficiency Standards</v>
      </c>
      <c r="K1486" s="254" t="str">
        <f>IF(ISBLANK(INDEX('Policy Characteristics'!E:E,MATCH($C1486,'Policy Characteristics'!$C:$C,0))),"",INDEX('Policy Characteristics'!E:E,MATCH($C1486,'Policy Characteristics'!$C:$C,0)))</f>
        <v>indst efficiency standards</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0.25</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reduction in energy use</v>
      </c>
      <c r="P1486" s="254"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54" t="str">
        <f>IF(ISBLANK(INDEX('Policy Characteristics'!K:K,MATCH($C1486,'Policy Characteristics'!$C:$C,0))),"",INDEX('Policy Characteristics'!K:K,MATCH($C1486,'Policy Characteristics'!$C:$C,0)))</f>
        <v>industry-ag-main.html#eff-stds</v>
      </c>
      <c r="R1486" s="254" t="str">
        <f>IF(ISBLANK(INDEX('Policy Characteristics'!L:L,MATCH($C1486,'Policy Characteristics'!$C:$C,0))),"",INDEX('Policy Characteristics'!L:L,MATCH($C1486,'Policy Characteristics'!$C:$C,0)))</f>
        <v>industry-energy-efficiency-standards.html</v>
      </c>
    </row>
    <row r="1487" spans="1:18" s="4" customFormat="1" x14ac:dyDescent="0.3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Industry Energy Efficiency Standards</v>
      </c>
      <c r="C1487" s="254" t="str">
        <f t="shared" si="51"/>
        <v>Percentage Improvement in Eqpt Efficiency Standards above BAU</v>
      </c>
      <c r="D1487" s="6" t="s">
        <v>3071</v>
      </c>
      <c r="E1487" s="45" t="s">
        <v>2401</v>
      </c>
      <c r="F1487" t="s">
        <v>3033</v>
      </c>
      <c r="G1487" s="45" t="s">
        <v>2405</v>
      </c>
      <c r="H1487" s="43">
        <v>1131</v>
      </c>
      <c r="I1487" s="324" t="s">
        <v>44</v>
      </c>
      <c r="J1487" s="255" t="str">
        <f>IF(ISBLANK(INDEX('Policy Characteristics'!D:D,MATCH($C1487,'Policy Characteristics'!$C:$C,0))),"",INDEX('Policy Characteristics'!D:D,MATCH($C1487,'Policy Characteristics'!$C:$C,0)))</f>
        <v>Industry Energy Efficiency Standards</v>
      </c>
      <c r="K1487" s="254" t="str">
        <f>IF(ISBLANK(INDEX('Policy Characteristics'!E:E,MATCH($C1487,'Policy Characteristics'!$C:$C,0))),"",INDEX('Policy Characteristics'!E:E,MATCH($C1487,'Policy Characteristics'!$C:$C,0)))</f>
        <v>indst efficiency standards</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0.25</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reduction in energy use</v>
      </c>
      <c r="P1487" s="254"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54" t="str">
        <f>IF(ISBLANK(INDEX('Policy Characteristics'!K:K,MATCH($C1487,'Policy Characteristics'!$C:$C,0))),"",INDEX('Policy Characteristics'!K:K,MATCH($C1487,'Policy Characteristics'!$C:$C,0)))</f>
        <v>industry-ag-main.html#eff-stds</v>
      </c>
      <c r="R1487" s="254" t="str">
        <f>IF(ISBLANK(INDEX('Policy Characteristics'!L:L,MATCH($C1487,'Policy Characteristics'!$C:$C,0))),"",INDEX('Policy Characteristics'!L:L,MATCH($C1487,'Policy Characteristics'!$C:$C,0)))</f>
        <v>industry-energy-efficiency-standards.html</v>
      </c>
    </row>
    <row r="1488" spans="1:18" s="4" customFormat="1" x14ac:dyDescent="0.3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Industry Energy Efficiency Standards</v>
      </c>
      <c r="C1488" s="254" t="str">
        <f t="shared" si="51"/>
        <v>Percentage Improvement in Eqpt Efficiency Standards above BAU</v>
      </c>
      <c r="D1488" s="6" t="s">
        <v>3071</v>
      </c>
      <c r="E1488" s="45" t="s">
        <v>2402</v>
      </c>
      <c r="F1488" t="s">
        <v>3033</v>
      </c>
      <c r="G1488" s="45" t="s">
        <v>2406</v>
      </c>
      <c r="H1488" s="43">
        <v>1132</v>
      </c>
      <c r="I1488" s="324" t="s">
        <v>43</v>
      </c>
      <c r="J1488" s="255" t="str">
        <f>IF(ISBLANK(INDEX('Policy Characteristics'!D:D,MATCH($C1488,'Policy Characteristics'!$C:$C,0))),"",INDEX('Policy Characteristics'!D:D,MATCH($C1488,'Policy Characteristics'!$C:$C,0)))</f>
        <v>Industry Energy Efficiency Standards</v>
      </c>
      <c r="K1488" s="254" t="str">
        <f>IF(ISBLANK(INDEX('Policy Characteristics'!E:E,MATCH($C1488,'Policy Characteristics'!$C:$C,0))),"",INDEX('Policy Characteristics'!E:E,MATCH($C1488,'Policy Characteristics'!$C:$C,0)))</f>
        <v>indst efficiency standards</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0.25</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reduction in energy use</v>
      </c>
      <c r="P1488" s="254"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54" t="str">
        <f>IF(ISBLANK(INDEX('Policy Characteristics'!K:K,MATCH($C1488,'Policy Characteristics'!$C:$C,0))),"",INDEX('Policy Characteristics'!K:K,MATCH($C1488,'Policy Characteristics'!$C:$C,0)))</f>
        <v>industry-ag-main.html#eff-stds</v>
      </c>
      <c r="R1488" s="254" t="str">
        <f>IF(ISBLANK(INDEX('Policy Characteristics'!L:L,MATCH($C1488,'Policy Characteristics'!$C:$C,0))),"",INDEX('Policy Characteristics'!L:L,MATCH($C1488,'Policy Characteristics'!$C:$C,0)))</f>
        <v>industry-energy-efficiency-standards.html</v>
      </c>
    </row>
    <row r="1489" spans="1:18" s="4" customFormat="1" x14ac:dyDescent="0.3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Industry Energy Efficiency Standards</v>
      </c>
      <c r="C1489" s="254" t="str">
        <f t="shared" si="51"/>
        <v>Percentage Improvement in Eqpt Efficiency Standards above BAU</v>
      </c>
      <c r="D1489" s="6" t="s">
        <v>3071</v>
      </c>
      <c r="E1489" s="45" t="s">
        <v>2403</v>
      </c>
      <c r="F1489" t="s">
        <v>3033</v>
      </c>
      <c r="G1489" s="45" t="s">
        <v>2409</v>
      </c>
      <c r="H1489" s="43">
        <v>1133</v>
      </c>
      <c r="I1489" s="324" t="s">
        <v>44</v>
      </c>
      <c r="J1489" s="255" t="str">
        <f>IF(ISBLANK(INDEX('Policy Characteristics'!D:D,MATCH($C1489,'Policy Characteristics'!$C:$C,0))),"",INDEX('Policy Characteristics'!D:D,MATCH($C1489,'Policy Characteristics'!$C:$C,0)))</f>
        <v>Industry Energy Efficiency Standards</v>
      </c>
      <c r="K1489" s="254" t="str">
        <f>IF(ISBLANK(INDEX('Policy Characteristics'!E:E,MATCH($C1489,'Policy Characteristics'!$C:$C,0))),"",INDEX('Policy Characteristics'!E:E,MATCH($C1489,'Policy Characteristics'!$C:$C,0)))</f>
        <v>indst efficiency standards</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0.25</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reduction in energy use</v>
      </c>
      <c r="P1489" s="254"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54" t="str">
        <f>IF(ISBLANK(INDEX('Policy Characteristics'!K:K,MATCH($C1489,'Policy Characteristics'!$C:$C,0))),"",INDEX('Policy Characteristics'!K:K,MATCH($C1489,'Policy Characteristics'!$C:$C,0)))</f>
        <v>industry-ag-main.html#eff-stds</v>
      </c>
      <c r="R1489" s="254" t="str">
        <f>IF(ISBLANK(INDEX('Policy Characteristics'!L:L,MATCH($C1489,'Policy Characteristics'!$C:$C,0))),"",INDEX('Policy Characteristics'!L:L,MATCH($C1489,'Policy Characteristics'!$C:$C,0)))</f>
        <v>industry-energy-efficiency-standards.html</v>
      </c>
    </row>
    <row r="1490" spans="1:18" s="4" customFormat="1" x14ac:dyDescent="0.3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Industry Energy Efficiency Standards</v>
      </c>
      <c r="C1490" s="254" t="str">
        <f t="shared" si="51"/>
        <v>Percentage Improvement in Eqpt Efficiency Standards above BAU</v>
      </c>
      <c r="D1490" s="6" t="s">
        <v>3071</v>
      </c>
      <c r="E1490" s="45" t="s">
        <v>2702</v>
      </c>
      <c r="F1490" t="s">
        <v>3033</v>
      </c>
      <c r="G1490" s="45" t="s">
        <v>2705</v>
      </c>
      <c r="H1490" s="43">
        <v>1134</v>
      </c>
      <c r="I1490" s="324" t="s">
        <v>44</v>
      </c>
      <c r="J1490" s="255" t="str">
        <f>IF(ISBLANK(INDEX('Policy Characteristics'!D:D,MATCH($C1490,'Policy Characteristics'!$C:$C,0))),"",INDEX('Policy Characteristics'!D:D,MATCH($C1490,'Policy Characteristics'!$C:$C,0)))</f>
        <v>Industry Energy Efficiency Standards</v>
      </c>
      <c r="K1490" s="254" t="str">
        <f>IF(ISBLANK(INDEX('Policy Characteristics'!E:E,MATCH($C1490,'Policy Characteristics'!$C:$C,0))),"",INDEX('Policy Characteristics'!E:E,MATCH($C1490,'Policy Characteristics'!$C:$C,0)))</f>
        <v>indst efficiency standards</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0.25</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reduction in energy use</v>
      </c>
      <c r="P1490" s="254"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54" t="str">
        <f>IF(ISBLANK(INDEX('Policy Characteristics'!K:K,MATCH($C1490,'Policy Characteristics'!$C:$C,0))),"",INDEX('Policy Characteristics'!K:K,MATCH($C1490,'Policy Characteristics'!$C:$C,0)))</f>
        <v>industry-ag-main.html#eff-stds</v>
      </c>
      <c r="R1490" s="254" t="str">
        <f>IF(ISBLANK(INDEX('Policy Characteristics'!L:L,MATCH($C1490,'Policy Characteristics'!$C:$C,0))),"",INDEX('Policy Characteristics'!L:L,MATCH($C1490,'Policy Characteristics'!$C:$C,0)))</f>
        <v>industry-energy-efficiency-standards.html</v>
      </c>
    </row>
    <row r="1491" spans="1:18" s="4" customFormat="1" x14ac:dyDescent="0.3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Industry Energy Efficiency Standards</v>
      </c>
      <c r="C1491" s="254" t="str">
        <f t="shared" si="51"/>
        <v>Percentage Improvement in Eqpt Efficiency Standards above BAU</v>
      </c>
      <c r="D1491" s="6" t="s">
        <v>3071</v>
      </c>
      <c r="E1491" s="45" t="s">
        <v>2703</v>
      </c>
      <c r="F1491" t="s">
        <v>3033</v>
      </c>
      <c r="G1491" s="45" t="s">
        <v>2707</v>
      </c>
      <c r="H1491" s="43">
        <v>1135</v>
      </c>
      <c r="I1491" s="324" t="s">
        <v>44</v>
      </c>
      <c r="J1491" s="255" t="str">
        <f>IF(ISBLANK(INDEX('Policy Characteristics'!D:D,MATCH($C1491,'Policy Characteristics'!$C:$C,0))),"",INDEX('Policy Characteristics'!D:D,MATCH($C1491,'Policy Characteristics'!$C:$C,0)))</f>
        <v>Industry Energy Efficiency Standards</v>
      </c>
      <c r="K1491" s="254" t="str">
        <f>IF(ISBLANK(INDEX('Policy Characteristics'!E:E,MATCH($C1491,'Policy Characteristics'!$C:$C,0))),"",INDEX('Policy Characteristics'!E:E,MATCH($C1491,'Policy Characteristics'!$C:$C,0)))</f>
        <v>indst efficiency standards</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0.25</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reduction in energy use</v>
      </c>
      <c r="P1491" s="254"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54" t="str">
        <f>IF(ISBLANK(INDEX('Policy Characteristics'!K:K,MATCH($C1491,'Policy Characteristics'!$C:$C,0))),"",INDEX('Policy Characteristics'!K:K,MATCH($C1491,'Policy Characteristics'!$C:$C,0)))</f>
        <v>industry-ag-main.html#eff-stds</v>
      </c>
      <c r="R1491" s="254" t="str">
        <f>IF(ISBLANK(INDEX('Policy Characteristics'!L:L,MATCH($C1491,'Policy Characteristics'!$C:$C,0))),"",INDEX('Policy Characteristics'!L:L,MATCH($C1491,'Policy Characteristics'!$C:$C,0)))</f>
        <v>industry-energy-efficiency-standards.html</v>
      </c>
    </row>
    <row r="1492" spans="1:18" s="4" customFormat="1" x14ac:dyDescent="0.3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Industry Energy Efficiency Standards</v>
      </c>
      <c r="C1492" s="254" t="str">
        <f t="shared" si="51"/>
        <v>Percentage Improvement in Eqpt Efficiency Standards above BAU</v>
      </c>
      <c r="D1492" s="6" t="s">
        <v>3071</v>
      </c>
      <c r="E1492" s="45" t="s">
        <v>2704</v>
      </c>
      <c r="F1492" t="s">
        <v>3033</v>
      </c>
      <c r="G1492" s="45" t="s">
        <v>2708</v>
      </c>
      <c r="H1492" s="43">
        <v>1136</v>
      </c>
      <c r="I1492" s="324" t="s">
        <v>43</v>
      </c>
      <c r="J1492" s="255" t="str">
        <f>IF(ISBLANK(INDEX('Policy Characteristics'!D:D,MATCH($C1492,'Policy Characteristics'!$C:$C,0))),"",INDEX('Policy Characteristics'!D:D,MATCH($C1492,'Policy Characteristics'!$C:$C,0)))</f>
        <v>Industry Energy Efficiency Standards</v>
      </c>
      <c r="K1492" s="254" t="str">
        <f>IF(ISBLANK(INDEX('Policy Characteristics'!E:E,MATCH($C1492,'Policy Characteristics'!$C:$C,0))),"",INDEX('Policy Characteristics'!E:E,MATCH($C1492,'Policy Characteristics'!$C:$C,0)))</f>
        <v>indst efficiency standards</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0.25</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reduction in energy use</v>
      </c>
      <c r="P1492" s="254"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54" t="str">
        <f>IF(ISBLANK(INDEX('Policy Characteristics'!K:K,MATCH($C1492,'Policy Characteristics'!$C:$C,0))),"",INDEX('Policy Characteristics'!K:K,MATCH($C1492,'Policy Characteristics'!$C:$C,0)))</f>
        <v>industry-ag-main.html#eff-stds</v>
      </c>
      <c r="R1492" s="254" t="str">
        <f>IF(ISBLANK(INDEX('Policy Characteristics'!L:L,MATCH($C1492,'Policy Characteristics'!$C:$C,0))),"",INDEX('Policy Characteristics'!L:L,MATCH($C1492,'Policy Characteristics'!$C:$C,0)))</f>
        <v>industry-energy-efficiency-standards.html</v>
      </c>
    </row>
    <row r="1493" spans="1:18" s="4" customFormat="1" x14ac:dyDescent="0.3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Industry Energy Efficiency Standards</v>
      </c>
      <c r="C1493" s="254" t="str">
        <f t="shared" si="51"/>
        <v>Percentage Improvement in Eqpt Efficiency Standards above BAU</v>
      </c>
      <c r="D1493" s="6" t="s">
        <v>3071</v>
      </c>
      <c r="E1493" s="45" t="s">
        <v>2701</v>
      </c>
      <c r="F1493" t="s">
        <v>3033</v>
      </c>
      <c r="G1493" s="45" t="s">
        <v>2706</v>
      </c>
      <c r="H1493" s="43">
        <v>1137</v>
      </c>
      <c r="I1493" s="324" t="s">
        <v>44</v>
      </c>
      <c r="J1493" s="255" t="str">
        <f>IF(ISBLANK(INDEX('Policy Characteristics'!D:D,MATCH($C1493,'Policy Characteristics'!$C:$C,0))),"",INDEX('Policy Characteristics'!D:D,MATCH($C1493,'Policy Characteristics'!$C:$C,0)))</f>
        <v>Industry Energy Efficiency Standards</v>
      </c>
      <c r="K1493" s="254" t="str">
        <f>IF(ISBLANK(INDEX('Policy Characteristics'!E:E,MATCH($C1493,'Policy Characteristics'!$C:$C,0))),"",INDEX('Policy Characteristics'!E:E,MATCH($C1493,'Policy Characteristics'!$C:$C,0)))</f>
        <v>indst efficiency standards</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0.25</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reduction in energy use</v>
      </c>
      <c r="P1493" s="254"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54" t="str">
        <f>IF(ISBLANK(INDEX('Policy Characteristics'!K:K,MATCH($C1493,'Policy Characteristics'!$C:$C,0))),"",INDEX('Policy Characteristics'!K:K,MATCH($C1493,'Policy Characteristics'!$C:$C,0)))</f>
        <v>industry-ag-main.html#eff-stds</v>
      </c>
      <c r="R1493" s="254" t="str">
        <f>IF(ISBLANK(INDEX('Policy Characteristics'!L:L,MATCH($C1493,'Policy Characteristics'!$C:$C,0))),"",INDEX('Policy Characteristics'!L:L,MATCH($C1493,'Policy Characteristics'!$C:$C,0)))</f>
        <v>industry-energy-efficiency-standards.html</v>
      </c>
    </row>
    <row r="1494" spans="1:18" s="4" customFormat="1" x14ac:dyDescent="0.3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Industry Energy Efficiency Standards</v>
      </c>
      <c r="C1494" s="254" t="str">
        <f t="shared" si="51"/>
        <v>Percentage Improvement in Eqpt Efficiency Standards above BAU</v>
      </c>
      <c r="D1494" s="6" t="s">
        <v>3072</v>
      </c>
      <c r="E1494" s="45" t="s">
        <v>2398</v>
      </c>
      <c r="F1494" t="s">
        <v>3034</v>
      </c>
      <c r="G1494" s="45" t="s">
        <v>2404</v>
      </c>
      <c r="H1494" s="43">
        <v>1138</v>
      </c>
      <c r="I1494" s="324" t="s">
        <v>43</v>
      </c>
      <c r="J1494" s="255" t="str">
        <f>IF(ISBLANK(INDEX('Policy Characteristics'!D:D,MATCH($C1494,'Policy Characteristics'!$C:$C,0))),"",INDEX('Policy Characteristics'!D:D,MATCH($C1494,'Policy Characteristics'!$C:$C,0)))</f>
        <v>Industry Energy Efficiency Standards</v>
      </c>
      <c r="K1494" s="254" t="str">
        <f>IF(ISBLANK(INDEX('Policy Characteristics'!E:E,MATCH($C1494,'Policy Characteristics'!$C:$C,0))),"",INDEX('Policy Characteristics'!E:E,MATCH($C1494,'Policy Characteristics'!$C:$C,0)))</f>
        <v>indst efficiency standards</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0.25</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reduction in energy use</v>
      </c>
      <c r="P1494" s="254"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54" t="str">
        <f>IF(ISBLANK(INDEX('Policy Characteristics'!K:K,MATCH($C1494,'Policy Characteristics'!$C:$C,0))),"",INDEX('Policy Characteristics'!K:K,MATCH($C1494,'Policy Characteristics'!$C:$C,0)))</f>
        <v>industry-ag-main.html#eff-stds</v>
      </c>
      <c r="R1494" s="254" t="str">
        <f>IF(ISBLANK(INDEX('Policy Characteristics'!L:L,MATCH($C1494,'Policy Characteristics'!$C:$C,0))),"",INDEX('Policy Characteristics'!L:L,MATCH($C1494,'Policy Characteristics'!$C:$C,0)))</f>
        <v>industry-energy-efficiency-standards.html</v>
      </c>
    </row>
    <row r="1495" spans="1:18" s="4" customFormat="1" x14ac:dyDescent="0.3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Industry Energy Efficiency Standards</v>
      </c>
      <c r="C1495" s="254" t="str">
        <f t="shared" si="51"/>
        <v>Percentage Improvement in Eqpt Efficiency Standards above BAU</v>
      </c>
      <c r="D1495" s="6" t="s">
        <v>3072</v>
      </c>
      <c r="E1495" s="45" t="s">
        <v>2399</v>
      </c>
      <c r="F1495" t="s">
        <v>3034</v>
      </c>
      <c r="G1495" s="45" t="s">
        <v>2407</v>
      </c>
      <c r="H1495" s="43">
        <v>1139</v>
      </c>
      <c r="I1495" s="324" t="s">
        <v>43</v>
      </c>
      <c r="J1495" s="255" t="str">
        <f>IF(ISBLANK(INDEX('Policy Characteristics'!D:D,MATCH($C1495,'Policy Characteristics'!$C:$C,0))),"",INDEX('Policy Characteristics'!D:D,MATCH($C1495,'Policy Characteristics'!$C:$C,0)))</f>
        <v>Industry Energy Efficiency Standards</v>
      </c>
      <c r="K1495" s="254" t="str">
        <f>IF(ISBLANK(INDEX('Policy Characteristics'!E:E,MATCH($C1495,'Policy Characteristics'!$C:$C,0))),"",INDEX('Policy Characteristics'!E:E,MATCH($C1495,'Policy Characteristics'!$C:$C,0)))</f>
        <v>indst efficiency standards</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0.25</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reduction in energy use</v>
      </c>
      <c r="P1495" s="254"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54" t="str">
        <f>IF(ISBLANK(INDEX('Policy Characteristics'!K:K,MATCH($C1495,'Policy Characteristics'!$C:$C,0))),"",INDEX('Policy Characteristics'!K:K,MATCH($C1495,'Policy Characteristics'!$C:$C,0)))</f>
        <v>industry-ag-main.html#eff-stds</v>
      </c>
      <c r="R1495" s="254" t="str">
        <f>IF(ISBLANK(INDEX('Policy Characteristics'!L:L,MATCH($C1495,'Policy Characteristics'!$C:$C,0))),"",INDEX('Policy Characteristics'!L:L,MATCH($C1495,'Policy Characteristics'!$C:$C,0)))</f>
        <v>industry-energy-efficiency-standards.html</v>
      </c>
    </row>
    <row r="1496" spans="1:18" s="4" customFormat="1" x14ac:dyDescent="0.3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Industry Energy Efficiency Standards</v>
      </c>
      <c r="C1496" s="254" t="str">
        <f t="shared" si="51"/>
        <v>Percentage Improvement in Eqpt Efficiency Standards above BAU</v>
      </c>
      <c r="D1496" s="6" t="s">
        <v>3072</v>
      </c>
      <c r="E1496" s="45" t="s">
        <v>2400</v>
      </c>
      <c r="F1496" t="s">
        <v>3034</v>
      </c>
      <c r="G1496" s="45" t="s">
        <v>2408</v>
      </c>
      <c r="H1496" s="43">
        <v>1140</v>
      </c>
      <c r="I1496" s="324" t="s">
        <v>43</v>
      </c>
      <c r="J1496" s="255" t="str">
        <f>IF(ISBLANK(INDEX('Policy Characteristics'!D:D,MATCH($C1496,'Policy Characteristics'!$C:$C,0))),"",INDEX('Policy Characteristics'!D:D,MATCH($C1496,'Policy Characteristics'!$C:$C,0)))</f>
        <v>Industry Energy Efficiency Standards</v>
      </c>
      <c r="K1496" s="254" t="str">
        <f>IF(ISBLANK(INDEX('Policy Characteristics'!E:E,MATCH($C1496,'Policy Characteristics'!$C:$C,0))),"",INDEX('Policy Characteristics'!E:E,MATCH($C1496,'Policy Characteristics'!$C:$C,0)))</f>
        <v>indst efficiency standards</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0.25</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reduction in energy use</v>
      </c>
      <c r="P1496" s="254"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54" t="str">
        <f>IF(ISBLANK(INDEX('Policy Characteristics'!K:K,MATCH($C1496,'Policy Characteristics'!$C:$C,0))),"",INDEX('Policy Characteristics'!K:K,MATCH($C1496,'Policy Characteristics'!$C:$C,0)))</f>
        <v>industry-ag-main.html#eff-stds</v>
      </c>
      <c r="R1496" s="254" t="str">
        <f>IF(ISBLANK(INDEX('Policy Characteristics'!L:L,MATCH($C1496,'Policy Characteristics'!$C:$C,0))),"",INDEX('Policy Characteristics'!L:L,MATCH($C1496,'Policy Characteristics'!$C:$C,0)))</f>
        <v>industry-energy-efficiency-standards.html</v>
      </c>
    </row>
    <row r="1497" spans="1:18" s="4" customFormat="1" x14ac:dyDescent="0.3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Industry Energy Efficiency Standards</v>
      </c>
      <c r="C1497" s="254" t="str">
        <f t="shared" si="51"/>
        <v>Percentage Improvement in Eqpt Efficiency Standards above BAU</v>
      </c>
      <c r="D1497" s="6" t="s">
        <v>3072</v>
      </c>
      <c r="E1497" s="45" t="s">
        <v>2401</v>
      </c>
      <c r="F1497" t="s">
        <v>3034</v>
      </c>
      <c r="G1497" s="45" t="s">
        <v>2405</v>
      </c>
      <c r="H1497" s="43">
        <v>1141</v>
      </c>
      <c r="I1497" s="324" t="s">
        <v>44</v>
      </c>
      <c r="J1497" s="255" t="str">
        <f>IF(ISBLANK(INDEX('Policy Characteristics'!D:D,MATCH($C1497,'Policy Characteristics'!$C:$C,0))),"",INDEX('Policy Characteristics'!D:D,MATCH($C1497,'Policy Characteristics'!$C:$C,0)))</f>
        <v>Industry Energy Efficiency Standards</v>
      </c>
      <c r="K1497" s="254" t="str">
        <f>IF(ISBLANK(INDEX('Policy Characteristics'!E:E,MATCH($C1497,'Policy Characteristics'!$C:$C,0))),"",INDEX('Policy Characteristics'!E:E,MATCH($C1497,'Policy Characteristics'!$C:$C,0)))</f>
        <v>indst efficiency standards</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0.25</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reduction in energy use</v>
      </c>
      <c r="P1497" s="254"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54" t="str">
        <f>IF(ISBLANK(INDEX('Policy Characteristics'!K:K,MATCH($C1497,'Policy Characteristics'!$C:$C,0))),"",INDEX('Policy Characteristics'!K:K,MATCH($C1497,'Policy Characteristics'!$C:$C,0)))</f>
        <v>industry-ag-main.html#eff-stds</v>
      </c>
      <c r="R1497" s="254" t="str">
        <f>IF(ISBLANK(INDEX('Policy Characteristics'!L:L,MATCH($C1497,'Policy Characteristics'!$C:$C,0))),"",INDEX('Policy Characteristics'!L:L,MATCH($C1497,'Policy Characteristics'!$C:$C,0)))</f>
        <v>industry-energy-efficiency-standards.html</v>
      </c>
    </row>
    <row r="1498" spans="1:18" s="4" customFormat="1" x14ac:dyDescent="0.3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Industry Energy Efficiency Standards</v>
      </c>
      <c r="C1498" s="254" t="str">
        <f t="shared" si="51"/>
        <v>Percentage Improvement in Eqpt Efficiency Standards above BAU</v>
      </c>
      <c r="D1498" s="6" t="s">
        <v>3072</v>
      </c>
      <c r="E1498" s="45" t="s">
        <v>2402</v>
      </c>
      <c r="F1498" t="s">
        <v>3034</v>
      </c>
      <c r="G1498" s="45" t="s">
        <v>2406</v>
      </c>
      <c r="H1498" s="43">
        <v>1142</v>
      </c>
      <c r="I1498" s="324" t="s">
        <v>43</v>
      </c>
      <c r="J1498" s="255" t="str">
        <f>IF(ISBLANK(INDEX('Policy Characteristics'!D:D,MATCH($C1498,'Policy Characteristics'!$C:$C,0))),"",INDEX('Policy Characteristics'!D:D,MATCH($C1498,'Policy Characteristics'!$C:$C,0)))</f>
        <v>Industry Energy Efficiency Standards</v>
      </c>
      <c r="K1498" s="254" t="str">
        <f>IF(ISBLANK(INDEX('Policy Characteristics'!E:E,MATCH($C1498,'Policy Characteristics'!$C:$C,0))),"",INDEX('Policy Characteristics'!E:E,MATCH($C1498,'Policy Characteristics'!$C:$C,0)))</f>
        <v>indst efficiency standards</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0.25</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reduction in energy use</v>
      </c>
      <c r="P1498" s="254"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54" t="str">
        <f>IF(ISBLANK(INDEX('Policy Characteristics'!K:K,MATCH($C1498,'Policy Characteristics'!$C:$C,0))),"",INDEX('Policy Characteristics'!K:K,MATCH($C1498,'Policy Characteristics'!$C:$C,0)))</f>
        <v>industry-ag-main.html#eff-stds</v>
      </c>
      <c r="R1498" s="254" t="str">
        <f>IF(ISBLANK(INDEX('Policy Characteristics'!L:L,MATCH($C1498,'Policy Characteristics'!$C:$C,0))),"",INDEX('Policy Characteristics'!L:L,MATCH($C1498,'Policy Characteristics'!$C:$C,0)))</f>
        <v>industry-energy-efficiency-standards.html</v>
      </c>
    </row>
    <row r="1499" spans="1:18" s="4" customFormat="1" x14ac:dyDescent="0.3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Industry Energy Efficiency Standards</v>
      </c>
      <c r="C1499" s="254" t="str">
        <f t="shared" si="51"/>
        <v>Percentage Improvement in Eqpt Efficiency Standards above BAU</v>
      </c>
      <c r="D1499" s="6" t="s">
        <v>3072</v>
      </c>
      <c r="E1499" s="45" t="s">
        <v>2403</v>
      </c>
      <c r="F1499" t="s">
        <v>3034</v>
      </c>
      <c r="G1499" s="45" t="s">
        <v>2409</v>
      </c>
      <c r="H1499" s="43">
        <v>1143</v>
      </c>
      <c r="I1499" s="324" t="s">
        <v>44</v>
      </c>
      <c r="J1499" s="255" t="str">
        <f>IF(ISBLANK(INDEX('Policy Characteristics'!D:D,MATCH($C1499,'Policy Characteristics'!$C:$C,0))),"",INDEX('Policy Characteristics'!D:D,MATCH($C1499,'Policy Characteristics'!$C:$C,0)))</f>
        <v>Industry Energy Efficiency Standards</v>
      </c>
      <c r="K1499" s="254" t="str">
        <f>IF(ISBLANK(INDEX('Policy Characteristics'!E:E,MATCH($C1499,'Policy Characteristics'!$C:$C,0))),"",INDEX('Policy Characteristics'!E:E,MATCH($C1499,'Policy Characteristics'!$C:$C,0)))</f>
        <v>indst efficiency standards</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0.25</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reduction in energy use</v>
      </c>
      <c r="P1499" s="254"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54" t="str">
        <f>IF(ISBLANK(INDEX('Policy Characteristics'!K:K,MATCH($C1499,'Policy Characteristics'!$C:$C,0))),"",INDEX('Policy Characteristics'!K:K,MATCH($C1499,'Policy Characteristics'!$C:$C,0)))</f>
        <v>industry-ag-main.html#eff-stds</v>
      </c>
      <c r="R1499" s="254" t="str">
        <f>IF(ISBLANK(INDEX('Policy Characteristics'!L:L,MATCH($C1499,'Policy Characteristics'!$C:$C,0))),"",INDEX('Policy Characteristics'!L:L,MATCH($C1499,'Policy Characteristics'!$C:$C,0)))</f>
        <v>industry-energy-efficiency-standards.html</v>
      </c>
    </row>
    <row r="1500" spans="1:18" s="4" customFormat="1" x14ac:dyDescent="0.3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Industry Energy Efficiency Standards</v>
      </c>
      <c r="C1500" s="254" t="str">
        <f t="shared" si="51"/>
        <v>Percentage Improvement in Eqpt Efficiency Standards above BAU</v>
      </c>
      <c r="D1500" s="6" t="s">
        <v>3072</v>
      </c>
      <c r="E1500" s="45" t="s">
        <v>2702</v>
      </c>
      <c r="F1500" t="s">
        <v>3034</v>
      </c>
      <c r="G1500" s="45" t="s">
        <v>2705</v>
      </c>
      <c r="H1500" s="43">
        <v>1144</v>
      </c>
      <c r="I1500" s="324" t="s">
        <v>44</v>
      </c>
      <c r="J1500" s="255" t="str">
        <f>IF(ISBLANK(INDEX('Policy Characteristics'!D:D,MATCH($C1500,'Policy Characteristics'!$C:$C,0))),"",INDEX('Policy Characteristics'!D:D,MATCH($C1500,'Policy Characteristics'!$C:$C,0)))</f>
        <v>Industry Energy Efficiency Standards</v>
      </c>
      <c r="K1500" s="254" t="str">
        <f>IF(ISBLANK(INDEX('Policy Characteristics'!E:E,MATCH($C1500,'Policy Characteristics'!$C:$C,0))),"",INDEX('Policy Characteristics'!E:E,MATCH($C1500,'Policy Characteristics'!$C:$C,0)))</f>
        <v>indst efficiency standards</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0.25</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reduction in energy use</v>
      </c>
      <c r="P1500" s="254"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54" t="str">
        <f>IF(ISBLANK(INDEX('Policy Characteristics'!K:K,MATCH($C1500,'Policy Characteristics'!$C:$C,0))),"",INDEX('Policy Characteristics'!K:K,MATCH($C1500,'Policy Characteristics'!$C:$C,0)))</f>
        <v>industry-ag-main.html#eff-stds</v>
      </c>
      <c r="R1500" s="254" t="str">
        <f>IF(ISBLANK(INDEX('Policy Characteristics'!L:L,MATCH($C1500,'Policy Characteristics'!$C:$C,0))),"",INDEX('Policy Characteristics'!L:L,MATCH($C1500,'Policy Characteristics'!$C:$C,0)))</f>
        <v>industry-energy-efficiency-standards.html</v>
      </c>
    </row>
    <row r="1501" spans="1:18" s="4" customFormat="1" x14ac:dyDescent="0.3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Industry Energy Efficiency Standards</v>
      </c>
      <c r="C1501" s="254" t="str">
        <f t="shared" si="51"/>
        <v>Percentage Improvement in Eqpt Efficiency Standards above BAU</v>
      </c>
      <c r="D1501" s="6" t="s">
        <v>3072</v>
      </c>
      <c r="E1501" s="45" t="s">
        <v>2703</v>
      </c>
      <c r="F1501" t="s">
        <v>3034</v>
      </c>
      <c r="G1501" s="45" t="s">
        <v>2707</v>
      </c>
      <c r="H1501" s="43">
        <v>1145</v>
      </c>
      <c r="I1501" s="324" t="s">
        <v>44</v>
      </c>
      <c r="J1501" s="255" t="str">
        <f>IF(ISBLANK(INDEX('Policy Characteristics'!D:D,MATCH($C1501,'Policy Characteristics'!$C:$C,0))),"",INDEX('Policy Characteristics'!D:D,MATCH($C1501,'Policy Characteristics'!$C:$C,0)))</f>
        <v>Industry Energy Efficiency Standards</v>
      </c>
      <c r="K1501" s="254" t="str">
        <f>IF(ISBLANK(INDEX('Policy Characteristics'!E:E,MATCH($C1501,'Policy Characteristics'!$C:$C,0))),"",INDEX('Policy Characteristics'!E:E,MATCH($C1501,'Policy Characteristics'!$C:$C,0)))</f>
        <v>indst efficiency standards</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0.25</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reduction in energy use</v>
      </c>
      <c r="P1501" s="254"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54" t="str">
        <f>IF(ISBLANK(INDEX('Policy Characteristics'!K:K,MATCH($C1501,'Policy Characteristics'!$C:$C,0))),"",INDEX('Policy Characteristics'!K:K,MATCH($C1501,'Policy Characteristics'!$C:$C,0)))</f>
        <v>industry-ag-main.html#eff-stds</v>
      </c>
      <c r="R1501" s="254" t="str">
        <f>IF(ISBLANK(INDEX('Policy Characteristics'!L:L,MATCH($C1501,'Policy Characteristics'!$C:$C,0))),"",INDEX('Policy Characteristics'!L:L,MATCH($C1501,'Policy Characteristics'!$C:$C,0)))</f>
        <v>industry-energy-efficiency-standards.html</v>
      </c>
    </row>
    <row r="1502" spans="1:18" s="4" customFormat="1" x14ac:dyDescent="0.3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Industry Energy Efficiency Standards</v>
      </c>
      <c r="C1502" s="254" t="str">
        <f t="shared" si="51"/>
        <v>Percentage Improvement in Eqpt Efficiency Standards above BAU</v>
      </c>
      <c r="D1502" s="6" t="s">
        <v>3072</v>
      </c>
      <c r="E1502" s="45" t="s">
        <v>2704</v>
      </c>
      <c r="F1502" t="s">
        <v>3034</v>
      </c>
      <c r="G1502" s="45" t="s">
        <v>2708</v>
      </c>
      <c r="H1502" s="43">
        <v>1146</v>
      </c>
      <c r="I1502" s="324" t="s">
        <v>43</v>
      </c>
      <c r="J1502" s="255" t="str">
        <f>IF(ISBLANK(INDEX('Policy Characteristics'!D:D,MATCH($C1502,'Policy Characteristics'!$C:$C,0))),"",INDEX('Policy Characteristics'!D:D,MATCH($C1502,'Policy Characteristics'!$C:$C,0)))</f>
        <v>Industry Energy Efficiency Standards</v>
      </c>
      <c r="K1502" s="254" t="str">
        <f>IF(ISBLANK(INDEX('Policy Characteristics'!E:E,MATCH($C1502,'Policy Characteristics'!$C:$C,0))),"",INDEX('Policy Characteristics'!E:E,MATCH($C1502,'Policy Characteristics'!$C:$C,0)))</f>
        <v>indst efficiency standards</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0.25</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reduction in energy use</v>
      </c>
      <c r="P1502" s="254"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54" t="str">
        <f>IF(ISBLANK(INDEX('Policy Characteristics'!K:K,MATCH($C1502,'Policy Characteristics'!$C:$C,0))),"",INDEX('Policy Characteristics'!K:K,MATCH($C1502,'Policy Characteristics'!$C:$C,0)))</f>
        <v>industry-ag-main.html#eff-stds</v>
      </c>
      <c r="R1502" s="254" t="str">
        <f>IF(ISBLANK(INDEX('Policy Characteristics'!L:L,MATCH($C1502,'Policy Characteristics'!$C:$C,0))),"",INDEX('Policy Characteristics'!L:L,MATCH($C1502,'Policy Characteristics'!$C:$C,0)))</f>
        <v>industry-energy-efficiency-standards.html</v>
      </c>
    </row>
    <row r="1503" spans="1:18" s="4" customFormat="1" x14ac:dyDescent="0.3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Industry Energy Efficiency Standards</v>
      </c>
      <c r="C1503" s="254" t="str">
        <f t="shared" si="51"/>
        <v>Percentage Improvement in Eqpt Efficiency Standards above BAU</v>
      </c>
      <c r="D1503" s="6" t="s">
        <v>3072</v>
      </c>
      <c r="E1503" s="45" t="s">
        <v>2701</v>
      </c>
      <c r="F1503" t="s">
        <v>3034</v>
      </c>
      <c r="G1503" s="45" t="s">
        <v>2706</v>
      </c>
      <c r="H1503" s="43">
        <v>1147</v>
      </c>
      <c r="I1503" s="324" t="s">
        <v>44</v>
      </c>
      <c r="J1503" s="255" t="str">
        <f>IF(ISBLANK(INDEX('Policy Characteristics'!D:D,MATCH($C1503,'Policy Characteristics'!$C:$C,0))),"",INDEX('Policy Characteristics'!D:D,MATCH($C1503,'Policy Characteristics'!$C:$C,0)))</f>
        <v>Industry Energy Efficiency Standards</v>
      </c>
      <c r="K1503" s="254" t="str">
        <f>IF(ISBLANK(INDEX('Policy Characteristics'!E:E,MATCH($C1503,'Policy Characteristics'!$C:$C,0))),"",INDEX('Policy Characteristics'!E:E,MATCH($C1503,'Policy Characteristics'!$C:$C,0)))</f>
        <v>indst efficiency standards</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0.25</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reduction in energy use</v>
      </c>
      <c r="P1503" s="254"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54" t="str">
        <f>IF(ISBLANK(INDEX('Policy Characteristics'!K:K,MATCH($C1503,'Policy Characteristics'!$C:$C,0))),"",INDEX('Policy Characteristics'!K:K,MATCH($C1503,'Policy Characteristics'!$C:$C,0)))</f>
        <v>industry-ag-main.html#eff-stds</v>
      </c>
      <c r="R1503" s="254" t="str">
        <f>IF(ISBLANK(INDEX('Policy Characteristics'!L:L,MATCH($C1503,'Policy Characteristics'!$C:$C,0))),"",INDEX('Policy Characteristics'!L:L,MATCH($C1503,'Policy Characteristics'!$C:$C,0)))</f>
        <v>industry-energy-efficiency-standards.html</v>
      </c>
    </row>
    <row r="1504" spans="1:18" s="4" customFormat="1" x14ac:dyDescent="0.3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Industry Energy Efficiency Standards</v>
      </c>
      <c r="C1504" s="254" t="str">
        <f t="shared" si="51"/>
        <v>Percentage Improvement in Eqpt Efficiency Standards above BAU</v>
      </c>
      <c r="D1504" s="6" t="s">
        <v>3073</v>
      </c>
      <c r="E1504" s="45" t="s">
        <v>2398</v>
      </c>
      <c r="F1504" t="s">
        <v>3035</v>
      </c>
      <c r="G1504" s="45" t="s">
        <v>2404</v>
      </c>
      <c r="H1504" s="43">
        <v>1148</v>
      </c>
      <c r="I1504" s="324" t="s">
        <v>43</v>
      </c>
      <c r="J1504" s="255" t="str">
        <f>IF(ISBLANK(INDEX('Policy Characteristics'!D:D,MATCH($C1504,'Policy Characteristics'!$C:$C,0))),"",INDEX('Policy Characteristics'!D:D,MATCH($C1504,'Policy Characteristics'!$C:$C,0)))</f>
        <v>Industry Energy Efficiency Standards</v>
      </c>
      <c r="K1504" s="254" t="str">
        <f>IF(ISBLANK(INDEX('Policy Characteristics'!E:E,MATCH($C1504,'Policy Characteristics'!$C:$C,0))),"",INDEX('Policy Characteristics'!E:E,MATCH($C1504,'Policy Characteristics'!$C:$C,0)))</f>
        <v>indst efficiency standards</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0.25</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reduction in energy use</v>
      </c>
      <c r="P1504" s="254"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54" t="str">
        <f>IF(ISBLANK(INDEX('Policy Characteristics'!K:K,MATCH($C1504,'Policy Characteristics'!$C:$C,0))),"",INDEX('Policy Characteristics'!K:K,MATCH($C1504,'Policy Characteristics'!$C:$C,0)))</f>
        <v>industry-ag-main.html#eff-stds</v>
      </c>
      <c r="R1504" s="254" t="str">
        <f>IF(ISBLANK(INDEX('Policy Characteristics'!L:L,MATCH($C1504,'Policy Characteristics'!$C:$C,0))),"",INDEX('Policy Characteristics'!L:L,MATCH($C1504,'Policy Characteristics'!$C:$C,0)))</f>
        <v>industry-energy-efficiency-standards.html</v>
      </c>
    </row>
    <row r="1505" spans="1:18" s="4" customFormat="1" x14ac:dyDescent="0.3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Industry Energy Efficiency Standards</v>
      </c>
      <c r="C1505" s="254" t="str">
        <f t="shared" si="51"/>
        <v>Percentage Improvement in Eqpt Efficiency Standards above BAU</v>
      </c>
      <c r="D1505" s="6" t="s">
        <v>3073</v>
      </c>
      <c r="E1505" s="45" t="s">
        <v>2399</v>
      </c>
      <c r="F1505" t="s">
        <v>3035</v>
      </c>
      <c r="G1505" s="45" t="s">
        <v>2407</v>
      </c>
      <c r="H1505" s="43">
        <v>1149</v>
      </c>
      <c r="I1505" s="324" t="s">
        <v>43</v>
      </c>
      <c r="J1505" s="255" t="str">
        <f>IF(ISBLANK(INDEX('Policy Characteristics'!D:D,MATCH($C1505,'Policy Characteristics'!$C:$C,0))),"",INDEX('Policy Characteristics'!D:D,MATCH($C1505,'Policy Characteristics'!$C:$C,0)))</f>
        <v>Industry Energy Efficiency Standards</v>
      </c>
      <c r="K1505" s="254" t="str">
        <f>IF(ISBLANK(INDEX('Policy Characteristics'!E:E,MATCH($C1505,'Policy Characteristics'!$C:$C,0))),"",INDEX('Policy Characteristics'!E:E,MATCH($C1505,'Policy Characteristics'!$C:$C,0)))</f>
        <v>indst efficiency standards</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0.25</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reduction in energy use</v>
      </c>
      <c r="P1505" s="254"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54" t="str">
        <f>IF(ISBLANK(INDEX('Policy Characteristics'!K:K,MATCH($C1505,'Policy Characteristics'!$C:$C,0))),"",INDEX('Policy Characteristics'!K:K,MATCH($C1505,'Policy Characteristics'!$C:$C,0)))</f>
        <v>industry-ag-main.html#eff-stds</v>
      </c>
      <c r="R1505" s="254" t="str">
        <f>IF(ISBLANK(INDEX('Policy Characteristics'!L:L,MATCH($C1505,'Policy Characteristics'!$C:$C,0))),"",INDEX('Policy Characteristics'!L:L,MATCH($C1505,'Policy Characteristics'!$C:$C,0)))</f>
        <v>industry-energy-efficiency-standards.html</v>
      </c>
    </row>
    <row r="1506" spans="1:18" s="4" customFormat="1" x14ac:dyDescent="0.3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Industry Energy Efficiency Standards</v>
      </c>
      <c r="C1506" s="254" t="str">
        <f t="shared" si="51"/>
        <v>Percentage Improvement in Eqpt Efficiency Standards above BAU</v>
      </c>
      <c r="D1506" s="6" t="s">
        <v>3073</v>
      </c>
      <c r="E1506" s="45" t="s">
        <v>2400</v>
      </c>
      <c r="F1506" t="s">
        <v>3035</v>
      </c>
      <c r="G1506" s="45" t="s">
        <v>2408</v>
      </c>
      <c r="H1506" s="43">
        <v>1150</v>
      </c>
      <c r="I1506" s="324" t="s">
        <v>43</v>
      </c>
      <c r="J1506" s="255" t="str">
        <f>IF(ISBLANK(INDEX('Policy Characteristics'!D:D,MATCH($C1506,'Policy Characteristics'!$C:$C,0))),"",INDEX('Policy Characteristics'!D:D,MATCH($C1506,'Policy Characteristics'!$C:$C,0)))</f>
        <v>Industry Energy Efficiency Standards</v>
      </c>
      <c r="K1506" s="254" t="str">
        <f>IF(ISBLANK(INDEX('Policy Characteristics'!E:E,MATCH($C1506,'Policy Characteristics'!$C:$C,0))),"",INDEX('Policy Characteristics'!E:E,MATCH($C1506,'Policy Characteristics'!$C:$C,0)))</f>
        <v>indst efficiency standards</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0.25</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reduction in energy use</v>
      </c>
      <c r="P1506" s="254"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54" t="str">
        <f>IF(ISBLANK(INDEX('Policy Characteristics'!K:K,MATCH($C1506,'Policy Characteristics'!$C:$C,0))),"",INDEX('Policy Characteristics'!K:K,MATCH($C1506,'Policy Characteristics'!$C:$C,0)))</f>
        <v>industry-ag-main.html#eff-stds</v>
      </c>
      <c r="R1506" s="254" t="str">
        <f>IF(ISBLANK(INDEX('Policy Characteristics'!L:L,MATCH($C1506,'Policy Characteristics'!$C:$C,0))),"",INDEX('Policy Characteristics'!L:L,MATCH($C1506,'Policy Characteristics'!$C:$C,0)))</f>
        <v>industry-energy-efficiency-standards.html</v>
      </c>
    </row>
    <row r="1507" spans="1:18" s="4" customFormat="1" x14ac:dyDescent="0.3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Industry Energy Efficiency Standards</v>
      </c>
      <c r="C1507" s="254" t="str">
        <f t="shared" ref="C1507:C1563" si="52">C$1314</f>
        <v>Percentage Improvement in Eqpt Efficiency Standards above BAU</v>
      </c>
      <c r="D1507" s="6" t="s">
        <v>3073</v>
      </c>
      <c r="E1507" s="45" t="s">
        <v>2401</v>
      </c>
      <c r="F1507" t="s">
        <v>3035</v>
      </c>
      <c r="G1507" s="45" t="s">
        <v>2405</v>
      </c>
      <c r="H1507" s="43">
        <v>1151</v>
      </c>
      <c r="I1507" s="324" t="s">
        <v>44</v>
      </c>
      <c r="J1507" s="255" t="str">
        <f>IF(ISBLANK(INDEX('Policy Characteristics'!D:D,MATCH($C1507,'Policy Characteristics'!$C:$C,0))),"",INDEX('Policy Characteristics'!D:D,MATCH($C1507,'Policy Characteristics'!$C:$C,0)))</f>
        <v>Industry Energy Efficiency Standards</v>
      </c>
      <c r="K1507" s="254" t="str">
        <f>IF(ISBLANK(INDEX('Policy Characteristics'!E:E,MATCH($C1507,'Policy Characteristics'!$C:$C,0))),"",INDEX('Policy Characteristics'!E:E,MATCH($C1507,'Policy Characteristics'!$C:$C,0)))</f>
        <v>indst efficiency standards</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0.25</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reduction in energy use</v>
      </c>
      <c r="P1507" s="254"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54" t="str">
        <f>IF(ISBLANK(INDEX('Policy Characteristics'!K:K,MATCH($C1507,'Policy Characteristics'!$C:$C,0))),"",INDEX('Policy Characteristics'!K:K,MATCH($C1507,'Policy Characteristics'!$C:$C,0)))</f>
        <v>industry-ag-main.html#eff-stds</v>
      </c>
      <c r="R1507" s="254" t="str">
        <f>IF(ISBLANK(INDEX('Policy Characteristics'!L:L,MATCH($C1507,'Policy Characteristics'!$C:$C,0))),"",INDEX('Policy Characteristics'!L:L,MATCH($C1507,'Policy Characteristics'!$C:$C,0)))</f>
        <v>industry-energy-efficiency-standards.html</v>
      </c>
    </row>
    <row r="1508" spans="1:18" s="4" customFormat="1" x14ac:dyDescent="0.3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Industry Energy Efficiency Standards</v>
      </c>
      <c r="C1508" s="254" t="str">
        <f t="shared" si="52"/>
        <v>Percentage Improvement in Eqpt Efficiency Standards above BAU</v>
      </c>
      <c r="D1508" s="6" t="s">
        <v>3073</v>
      </c>
      <c r="E1508" s="45" t="s">
        <v>2402</v>
      </c>
      <c r="F1508" t="s">
        <v>3035</v>
      </c>
      <c r="G1508" s="45" t="s">
        <v>2406</v>
      </c>
      <c r="H1508" s="43">
        <v>1152</v>
      </c>
      <c r="I1508" s="324" t="s">
        <v>43</v>
      </c>
      <c r="J1508" s="255" t="str">
        <f>IF(ISBLANK(INDEX('Policy Characteristics'!D:D,MATCH($C1508,'Policy Characteristics'!$C:$C,0))),"",INDEX('Policy Characteristics'!D:D,MATCH($C1508,'Policy Characteristics'!$C:$C,0)))</f>
        <v>Industry Energy Efficiency Standards</v>
      </c>
      <c r="K1508" s="254" t="str">
        <f>IF(ISBLANK(INDEX('Policy Characteristics'!E:E,MATCH($C1508,'Policy Characteristics'!$C:$C,0))),"",INDEX('Policy Characteristics'!E:E,MATCH($C1508,'Policy Characteristics'!$C:$C,0)))</f>
        <v>indst efficiency standards</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0.25</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reduction in energy use</v>
      </c>
      <c r="P1508" s="254"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54" t="str">
        <f>IF(ISBLANK(INDEX('Policy Characteristics'!K:K,MATCH($C1508,'Policy Characteristics'!$C:$C,0))),"",INDEX('Policy Characteristics'!K:K,MATCH($C1508,'Policy Characteristics'!$C:$C,0)))</f>
        <v>industry-ag-main.html#eff-stds</v>
      </c>
      <c r="R1508" s="254" t="str">
        <f>IF(ISBLANK(INDEX('Policy Characteristics'!L:L,MATCH($C1508,'Policy Characteristics'!$C:$C,0))),"",INDEX('Policy Characteristics'!L:L,MATCH($C1508,'Policy Characteristics'!$C:$C,0)))</f>
        <v>industry-energy-efficiency-standards.html</v>
      </c>
    </row>
    <row r="1509" spans="1:18" s="4" customFormat="1" x14ac:dyDescent="0.3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Industry Energy Efficiency Standards</v>
      </c>
      <c r="C1509" s="254" t="str">
        <f t="shared" si="52"/>
        <v>Percentage Improvement in Eqpt Efficiency Standards above BAU</v>
      </c>
      <c r="D1509" s="6" t="s">
        <v>3073</v>
      </c>
      <c r="E1509" s="45" t="s">
        <v>2403</v>
      </c>
      <c r="F1509" t="s">
        <v>3035</v>
      </c>
      <c r="G1509" s="45" t="s">
        <v>2409</v>
      </c>
      <c r="H1509" s="43">
        <v>1153</v>
      </c>
      <c r="I1509" s="324" t="s">
        <v>44</v>
      </c>
      <c r="J1509" s="255" t="str">
        <f>IF(ISBLANK(INDEX('Policy Characteristics'!D:D,MATCH($C1509,'Policy Characteristics'!$C:$C,0))),"",INDEX('Policy Characteristics'!D:D,MATCH($C1509,'Policy Characteristics'!$C:$C,0)))</f>
        <v>Industry Energy Efficiency Standards</v>
      </c>
      <c r="K1509" s="254" t="str">
        <f>IF(ISBLANK(INDEX('Policy Characteristics'!E:E,MATCH($C1509,'Policy Characteristics'!$C:$C,0))),"",INDEX('Policy Characteristics'!E:E,MATCH($C1509,'Policy Characteristics'!$C:$C,0)))</f>
        <v>indst efficiency standards</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0.25</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reduction in energy use</v>
      </c>
      <c r="P1509" s="254"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54" t="str">
        <f>IF(ISBLANK(INDEX('Policy Characteristics'!K:K,MATCH($C1509,'Policy Characteristics'!$C:$C,0))),"",INDEX('Policy Characteristics'!K:K,MATCH($C1509,'Policy Characteristics'!$C:$C,0)))</f>
        <v>industry-ag-main.html#eff-stds</v>
      </c>
      <c r="R1509" s="254" t="str">
        <f>IF(ISBLANK(INDEX('Policy Characteristics'!L:L,MATCH($C1509,'Policy Characteristics'!$C:$C,0))),"",INDEX('Policy Characteristics'!L:L,MATCH($C1509,'Policy Characteristics'!$C:$C,0)))</f>
        <v>industry-energy-efficiency-standards.html</v>
      </c>
    </row>
    <row r="1510" spans="1:18" s="4" customFormat="1" x14ac:dyDescent="0.3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Industry Energy Efficiency Standards</v>
      </c>
      <c r="C1510" s="254" t="str">
        <f t="shared" si="52"/>
        <v>Percentage Improvement in Eqpt Efficiency Standards above BAU</v>
      </c>
      <c r="D1510" s="6" t="s">
        <v>3073</v>
      </c>
      <c r="E1510" s="45" t="s">
        <v>2702</v>
      </c>
      <c r="F1510" t="s">
        <v>3035</v>
      </c>
      <c r="G1510" s="45" t="s">
        <v>2705</v>
      </c>
      <c r="H1510" s="43">
        <v>1154</v>
      </c>
      <c r="I1510" s="324" t="s">
        <v>44</v>
      </c>
      <c r="J1510" s="255" t="str">
        <f>IF(ISBLANK(INDEX('Policy Characteristics'!D:D,MATCH($C1510,'Policy Characteristics'!$C:$C,0))),"",INDEX('Policy Characteristics'!D:D,MATCH($C1510,'Policy Characteristics'!$C:$C,0)))</f>
        <v>Industry Energy Efficiency Standards</v>
      </c>
      <c r="K1510" s="254" t="str">
        <f>IF(ISBLANK(INDEX('Policy Characteristics'!E:E,MATCH($C1510,'Policy Characteristics'!$C:$C,0))),"",INDEX('Policy Characteristics'!E:E,MATCH($C1510,'Policy Characteristics'!$C:$C,0)))</f>
        <v>indst efficiency standards</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0.25</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reduction in energy use</v>
      </c>
      <c r="P1510" s="254"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54" t="str">
        <f>IF(ISBLANK(INDEX('Policy Characteristics'!K:K,MATCH($C1510,'Policy Characteristics'!$C:$C,0))),"",INDEX('Policy Characteristics'!K:K,MATCH($C1510,'Policy Characteristics'!$C:$C,0)))</f>
        <v>industry-ag-main.html#eff-stds</v>
      </c>
      <c r="R1510" s="254" t="str">
        <f>IF(ISBLANK(INDEX('Policy Characteristics'!L:L,MATCH($C1510,'Policy Characteristics'!$C:$C,0))),"",INDEX('Policy Characteristics'!L:L,MATCH($C1510,'Policy Characteristics'!$C:$C,0)))</f>
        <v>industry-energy-efficiency-standards.html</v>
      </c>
    </row>
    <row r="1511" spans="1:18" s="4" customFormat="1" x14ac:dyDescent="0.3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Industry Energy Efficiency Standards</v>
      </c>
      <c r="C1511" s="254" t="str">
        <f t="shared" si="52"/>
        <v>Percentage Improvement in Eqpt Efficiency Standards above BAU</v>
      </c>
      <c r="D1511" s="6" t="s">
        <v>3073</v>
      </c>
      <c r="E1511" s="45" t="s">
        <v>2703</v>
      </c>
      <c r="F1511" t="s">
        <v>3035</v>
      </c>
      <c r="G1511" s="45" t="s">
        <v>2707</v>
      </c>
      <c r="H1511" s="43">
        <v>1155</v>
      </c>
      <c r="I1511" s="324" t="s">
        <v>43</v>
      </c>
      <c r="J1511" s="255" t="str">
        <f>IF(ISBLANK(INDEX('Policy Characteristics'!D:D,MATCH($C1511,'Policy Characteristics'!$C:$C,0))),"",INDEX('Policy Characteristics'!D:D,MATCH($C1511,'Policy Characteristics'!$C:$C,0)))</f>
        <v>Industry Energy Efficiency Standards</v>
      </c>
      <c r="K1511" s="254" t="str">
        <f>IF(ISBLANK(INDEX('Policy Characteristics'!E:E,MATCH($C1511,'Policy Characteristics'!$C:$C,0))),"",INDEX('Policy Characteristics'!E:E,MATCH($C1511,'Policy Characteristics'!$C:$C,0)))</f>
        <v>indst efficiency standards</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0.25</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reduction in energy use</v>
      </c>
      <c r="P1511" s="254"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54" t="str">
        <f>IF(ISBLANK(INDEX('Policy Characteristics'!K:K,MATCH($C1511,'Policy Characteristics'!$C:$C,0))),"",INDEX('Policy Characteristics'!K:K,MATCH($C1511,'Policy Characteristics'!$C:$C,0)))</f>
        <v>industry-ag-main.html#eff-stds</v>
      </c>
      <c r="R1511" s="254" t="str">
        <f>IF(ISBLANK(INDEX('Policy Characteristics'!L:L,MATCH($C1511,'Policy Characteristics'!$C:$C,0))),"",INDEX('Policy Characteristics'!L:L,MATCH($C1511,'Policy Characteristics'!$C:$C,0)))</f>
        <v>industry-energy-efficiency-standards.html</v>
      </c>
    </row>
    <row r="1512" spans="1:18" s="4" customFormat="1" x14ac:dyDescent="0.3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Industry Energy Efficiency Standards</v>
      </c>
      <c r="C1512" s="254" t="str">
        <f t="shared" si="52"/>
        <v>Percentage Improvement in Eqpt Efficiency Standards above BAU</v>
      </c>
      <c r="D1512" s="6" t="s">
        <v>3073</v>
      </c>
      <c r="E1512" s="45" t="s">
        <v>2704</v>
      </c>
      <c r="F1512" t="s">
        <v>3035</v>
      </c>
      <c r="G1512" s="45" t="s">
        <v>2708</v>
      </c>
      <c r="H1512" s="43">
        <v>1156</v>
      </c>
      <c r="I1512" s="324" t="s">
        <v>43</v>
      </c>
      <c r="J1512" s="255" t="str">
        <f>IF(ISBLANK(INDEX('Policy Characteristics'!D:D,MATCH($C1512,'Policy Characteristics'!$C:$C,0))),"",INDEX('Policy Characteristics'!D:D,MATCH($C1512,'Policy Characteristics'!$C:$C,0)))</f>
        <v>Industry Energy Efficiency Standards</v>
      </c>
      <c r="K1512" s="254" t="str">
        <f>IF(ISBLANK(INDEX('Policy Characteristics'!E:E,MATCH($C1512,'Policy Characteristics'!$C:$C,0))),"",INDEX('Policy Characteristics'!E:E,MATCH($C1512,'Policy Characteristics'!$C:$C,0)))</f>
        <v>indst efficiency standards</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0.25</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reduction in energy use</v>
      </c>
      <c r="P1512" s="254"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54" t="str">
        <f>IF(ISBLANK(INDEX('Policy Characteristics'!K:K,MATCH($C1512,'Policy Characteristics'!$C:$C,0))),"",INDEX('Policy Characteristics'!K:K,MATCH($C1512,'Policy Characteristics'!$C:$C,0)))</f>
        <v>industry-ag-main.html#eff-stds</v>
      </c>
      <c r="R1512" s="254" t="str">
        <f>IF(ISBLANK(INDEX('Policy Characteristics'!L:L,MATCH($C1512,'Policy Characteristics'!$C:$C,0))),"",INDEX('Policy Characteristics'!L:L,MATCH($C1512,'Policy Characteristics'!$C:$C,0)))</f>
        <v>industry-energy-efficiency-standards.html</v>
      </c>
    </row>
    <row r="1513" spans="1:18" s="4" customFormat="1" x14ac:dyDescent="0.3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Industry Energy Efficiency Standards</v>
      </c>
      <c r="C1513" s="254" t="str">
        <f t="shared" si="52"/>
        <v>Percentage Improvement in Eqpt Efficiency Standards above BAU</v>
      </c>
      <c r="D1513" s="6" t="s">
        <v>3073</v>
      </c>
      <c r="E1513" s="45" t="s">
        <v>2701</v>
      </c>
      <c r="F1513" t="s">
        <v>3035</v>
      </c>
      <c r="G1513" s="45" t="s">
        <v>2706</v>
      </c>
      <c r="H1513" s="43">
        <v>1157</v>
      </c>
      <c r="I1513" s="324" t="s">
        <v>44</v>
      </c>
      <c r="J1513" s="255" t="str">
        <f>IF(ISBLANK(INDEX('Policy Characteristics'!D:D,MATCH($C1513,'Policy Characteristics'!$C:$C,0))),"",INDEX('Policy Characteristics'!D:D,MATCH($C1513,'Policy Characteristics'!$C:$C,0)))</f>
        <v>Industry Energy Efficiency Standards</v>
      </c>
      <c r="K1513" s="254" t="str">
        <f>IF(ISBLANK(INDEX('Policy Characteristics'!E:E,MATCH($C1513,'Policy Characteristics'!$C:$C,0))),"",INDEX('Policy Characteristics'!E:E,MATCH($C1513,'Policy Characteristics'!$C:$C,0)))</f>
        <v>indst efficiency standards</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0.25</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reduction in energy use</v>
      </c>
      <c r="P1513" s="254"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54" t="str">
        <f>IF(ISBLANK(INDEX('Policy Characteristics'!K:K,MATCH($C1513,'Policy Characteristics'!$C:$C,0))),"",INDEX('Policy Characteristics'!K:K,MATCH($C1513,'Policy Characteristics'!$C:$C,0)))</f>
        <v>industry-ag-main.html#eff-stds</v>
      </c>
      <c r="R1513" s="254" t="str">
        <f>IF(ISBLANK(INDEX('Policy Characteristics'!L:L,MATCH($C1513,'Policy Characteristics'!$C:$C,0))),"",INDEX('Policy Characteristics'!L:L,MATCH($C1513,'Policy Characteristics'!$C:$C,0)))</f>
        <v>industry-energy-efficiency-standards.html</v>
      </c>
    </row>
    <row r="1514" spans="1:18" s="4" customFormat="1" x14ac:dyDescent="0.3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Industry Energy Efficiency Standards</v>
      </c>
      <c r="C1514" s="254" t="str">
        <f t="shared" si="52"/>
        <v>Percentage Improvement in Eqpt Efficiency Standards above BAU</v>
      </c>
      <c r="D1514" s="6" t="s">
        <v>3074</v>
      </c>
      <c r="E1514" s="45" t="s">
        <v>2398</v>
      </c>
      <c r="F1514" t="s">
        <v>3036</v>
      </c>
      <c r="G1514" s="45" t="s">
        <v>2404</v>
      </c>
      <c r="H1514" s="43">
        <v>1158</v>
      </c>
      <c r="I1514" s="324" t="s">
        <v>43</v>
      </c>
      <c r="J1514" s="255" t="str">
        <f>IF(ISBLANK(INDEX('Policy Characteristics'!D:D,MATCH($C1514,'Policy Characteristics'!$C:$C,0))),"",INDEX('Policy Characteristics'!D:D,MATCH($C1514,'Policy Characteristics'!$C:$C,0)))</f>
        <v>Industry Energy Efficiency Standards</v>
      </c>
      <c r="K1514" s="254" t="str">
        <f>IF(ISBLANK(INDEX('Policy Characteristics'!E:E,MATCH($C1514,'Policy Characteristics'!$C:$C,0))),"",INDEX('Policy Characteristics'!E:E,MATCH($C1514,'Policy Characteristics'!$C:$C,0)))</f>
        <v>indst efficiency standards</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0.25</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reduction in energy use</v>
      </c>
      <c r="P1514" s="254"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54" t="str">
        <f>IF(ISBLANK(INDEX('Policy Characteristics'!K:K,MATCH($C1514,'Policy Characteristics'!$C:$C,0))),"",INDEX('Policy Characteristics'!K:K,MATCH($C1514,'Policy Characteristics'!$C:$C,0)))</f>
        <v>industry-ag-main.html#eff-stds</v>
      </c>
      <c r="R1514" s="254" t="str">
        <f>IF(ISBLANK(INDEX('Policy Characteristics'!L:L,MATCH($C1514,'Policy Characteristics'!$C:$C,0))),"",INDEX('Policy Characteristics'!L:L,MATCH($C1514,'Policy Characteristics'!$C:$C,0)))</f>
        <v>industry-energy-efficiency-standards.html</v>
      </c>
    </row>
    <row r="1515" spans="1:18" s="4" customFormat="1" x14ac:dyDescent="0.3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Industry Energy Efficiency Standards</v>
      </c>
      <c r="C1515" s="254" t="str">
        <f t="shared" si="52"/>
        <v>Percentage Improvement in Eqpt Efficiency Standards above BAU</v>
      </c>
      <c r="D1515" s="6" t="s">
        <v>3074</v>
      </c>
      <c r="E1515" s="45" t="s">
        <v>2399</v>
      </c>
      <c r="F1515" t="s">
        <v>3036</v>
      </c>
      <c r="G1515" s="45" t="s">
        <v>2407</v>
      </c>
      <c r="H1515" s="43">
        <v>1159</v>
      </c>
      <c r="I1515" s="324" t="s">
        <v>43</v>
      </c>
      <c r="J1515" s="255" t="str">
        <f>IF(ISBLANK(INDEX('Policy Characteristics'!D:D,MATCH($C1515,'Policy Characteristics'!$C:$C,0))),"",INDEX('Policy Characteristics'!D:D,MATCH($C1515,'Policy Characteristics'!$C:$C,0)))</f>
        <v>Industry Energy Efficiency Standards</v>
      </c>
      <c r="K1515" s="254" t="str">
        <f>IF(ISBLANK(INDEX('Policy Characteristics'!E:E,MATCH($C1515,'Policy Characteristics'!$C:$C,0))),"",INDEX('Policy Characteristics'!E:E,MATCH($C1515,'Policy Characteristics'!$C:$C,0)))</f>
        <v>indst efficiency standards</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0.25</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reduction in energy use</v>
      </c>
      <c r="P1515" s="254"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54" t="str">
        <f>IF(ISBLANK(INDEX('Policy Characteristics'!K:K,MATCH($C1515,'Policy Characteristics'!$C:$C,0))),"",INDEX('Policy Characteristics'!K:K,MATCH($C1515,'Policy Characteristics'!$C:$C,0)))</f>
        <v>industry-ag-main.html#eff-stds</v>
      </c>
      <c r="R1515" s="254" t="str">
        <f>IF(ISBLANK(INDEX('Policy Characteristics'!L:L,MATCH($C1515,'Policy Characteristics'!$C:$C,0))),"",INDEX('Policy Characteristics'!L:L,MATCH($C1515,'Policy Characteristics'!$C:$C,0)))</f>
        <v>industry-energy-efficiency-standards.html</v>
      </c>
    </row>
    <row r="1516" spans="1:18" s="4" customFormat="1" x14ac:dyDescent="0.3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Industry Energy Efficiency Standards</v>
      </c>
      <c r="C1516" s="254" t="str">
        <f t="shared" si="52"/>
        <v>Percentage Improvement in Eqpt Efficiency Standards above BAU</v>
      </c>
      <c r="D1516" s="6" t="s">
        <v>3074</v>
      </c>
      <c r="E1516" s="45" t="s">
        <v>2400</v>
      </c>
      <c r="F1516" t="s">
        <v>3036</v>
      </c>
      <c r="G1516" s="45" t="s">
        <v>2408</v>
      </c>
      <c r="H1516" s="43">
        <v>1160</v>
      </c>
      <c r="I1516" s="324" t="s">
        <v>43</v>
      </c>
      <c r="J1516" s="255" t="str">
        <f>IF(ISBLANK(INDEX('Policy Characteristics'!D:D,MATCH($C1516,'Policy Characteristics'!$C:$C,0))),"",INDEX('Policy Characteristics'!D:D,MATCH($C1516,'Policy Characteristics'!$C:$C,0)))</f>
        <v>Industry Energy Efficiency Standards</v>
      </c>
      <c r="K1516" s="254" t="str">
        <f>IF(ISBLANK(INDEX('Policy Characteristics'!E:E,MATCH($C1516,'Policy Characteristics'!$C:$C,0))),"",INDEX('Policy Characteristics'!E:E,MATCH($C1516,'Policy Characteristics'!$C:$C,0)))</f>
        <v>indst efficiency standards</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0.25</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reduction in energy use</v>
      </c>
      <c r="P1516" s="254"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54" t="str">
        <f>IF(ISBLANK(INDEX('Policy Characteristics'!K:K,MATCH($C1516,'Policy Characteristics'!$C:$C,0))),"",INDEX('Policy Characteristics'!K:K,MATCH($C1516,'Policy Characteristics'!$C:$C,0)))</f>
        <v>industry-ag-main.html#eff-stds</v>
      </c>
      <c r="R1516" s="254" t="str">
        <f>IF(ISBLANK(INDEX('Policy Characteristics'!L:L,MATCH($C1516,'Policy Characteristics'!$C:$C,0))),"",INDEX('Policy Characteristics'!L:L,MATCH($C1516,'Policy Characteristics'!$C:$C,0)))</f>
        <v>industry-energy-efficiency-standards.html</v>
      </c>
    </row>
    <row r="1517" spans="1:18" s="4" customFormat="1" x14ac:dyDescent="0.3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Industry Energy Efficiency Standards</v>
      </c>
      <c r="C1517" s="254" t="str">
        <f t="shared" si="52"/>
        <v>Percentage Improvement in Eqpt Efficiency Standards above BAU</v>
      </c>
      <c r="D1517" s="6" t="s">
        <v>3074</v>
      </c>
      <c r="E1517" s="45" t="s">
        <v>2401</v>
      </c>
      <c r="F1517" t="s">
        <v>3036</v>
      </c>
      <c r="G1517" s="45" t="s">
        <v>2405</v>
      </c>
      <c r="H1517" s="43">
        <v>1161</v>
      </c>
      <c r="I1517" s="324" t="s">
        <v>44</v>
      </c>
      <c r="J1517" s="255" t="str">
        <f>IF(ISBLANK(INDEX('Policy Characteristics'!D:D,MATCH($C1517,'Policy Characteristics'!$C:$C,0))),"",INDEX('Policy Characteristics'!D:D,MATCH($C1517,'Policy Characteristics'!$C:$C,0)))</f>
        <v>Industry Energy Efficiency Standards</v>
      </c>
      <c r="K1517" s="254" t="str">
        <f>IF(ISBLANK(INDEX('Policy Characteristics'!E:E,MATCH($C1517,'Policy Characteristics'!$C:$C,0))),"",INDEX('Policy Characteristics'!E:E,MATCH($C1517,'Policy Characteristics'!$C:$C,0)))</f>
        <v>indst efficiency standards</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0.25</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reduction in energy use</v>
      </c>
      <c r="P1517" s="254"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54" t="str">
        <f>IF(ISBLANK(INDEX('Policy Characteristics'!K:K,MATCH($C1517,'Policy Characteristics'!$C:$C,0))),"",INDEX('Policy Characteristics'!K:K,MATCH($C1517,'Policy Characteristics'!$C:$C,0)))</f>
        <v>industry-ag-main.html#eff-stds</v>
      </c>
      <c r="R1517" s="254" t="str">
        <f>IF(ISBLANK(INDEX('Policy Characteristics'!L:L,MATCH($C1517,'Policy Characteristics'!$C:$C,0))),"",INDEX('Policy Characteristics'!L:L,MATCH($C1517,'Policy Characteristics'!$C:$C,0)))</f>
        <v>industry-energy-efficiency-standards.html</v>
      </c>
    </row>
    <row r="1518" spans="1:18" s="4" customFormat="1" x14ac:dyDescent="0.3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Industry Energy Efficiency Standards</v>
      </c>
      <c r="C1518" s="254" t="str">
        <f t="shared" si="52"/>
        <v>Percentage Improvement in Eqpt Efficiency Standards above BAU</v>
      </c>
      <c r="D1518" s="6" t="s">
        <v>3074</v>
      </c>
      <c r="E1518" s="45" t="s">
        <v>2402</v>
      </c>
      <c r="F1518" t="s">
        <v>3036</v>
      </c>
      <c r="G1518" s="45" t="s">
        <v>2406</v>
      </c>
      <c r="H1518" s="43">
        <v>1162</v>
      </c>
      <c r="I1518" s="324" t="s">
        <v>43</v>
      </c>
      <c r="J1518" s="255" t="str">
        <f>IF(ISBLANK(INDEX('Policy Characteristics'!D:D,MATCH($C1518,'Policy Characteristics'!$C:$C,0))),"",INDEX('Policy Characteristics'!D:D,MATCH($C1518,'Policy Characteristics'!$C:$C,0)))</f>
        <v>Industry Energy Efficiency Standards</v>
      </c>
      <c r="K1518" s="254" t="str">
        <f>IF(ISBLANK(INDEX('Policy Characteristics'!E:E,MATCH($C1518,'Policy Characteristics'!$C:$C,0))),"",INDEX('Policy Characteristics'!E:E,MATCH($C1518,'Policy Characteristics'!$C:$C,0)))</f>
        <v>indst efficiency standards</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0.25</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reduction in energy use</v>
      </c>
      <c r="P1518" s="254"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54" t="str">
        <f>IF(ISBLANK(INDEX('Policy Characteristics'!K:K,MATCH($C1518,'Policy Characteristics'!$C:$C,0))),"",INDEX('Policy Characteristics'!K:K,MATCH($C1518,'Policy Characteristics'!$C:$C,0)))</f>
        <v>industry-ag-main.html#eff-stds</v>
      </c>
      <c r="R1518" s="254" t="str">
        <f>IF(ISBLANK(INDEX('Policy Characteristics'!L:L,MATCH($C1518,'Policy Characteristics'!$C:$C,0))),"",INDEX('Policy Characteristics'!L:L,MATCH($C1518,'Policy Characteristics'!$C:$C,0)))</f>
        <v>industry-energy-efficiency-standards.html</v>
      </c>
    </row>
    <row r="1519" spans="1:18" s="4" customFormat="1" x14ac:dyDescent="0.3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Industry Energy Efficiency Standards</v>
      </c>
      <c r="C1519" s="254" t="str">
        <f t="shared" si="52"/>
        <v>Percentage Improvement in Eqpt Efficiency Standards above BAU</v>
      </c>
      <c r="D1519" s="6" t="s">
        <v>3074</v>
      </c>
      <c r="E1519" s="45" t="s">
        <v>2403</v>
      </c>
      <c r="F1519" t="s">
        <v>3036</v>
      </c>
      <c r="G1519" s="45" t="s">
        <v>2409</v>
      </c>
      <c r="H1519" s="43">
        <v>1163</v>
      </c>
      <c r="I1519" s="324" t="s">
        <v>44</v>
      </c>
      <c r="J1519" s="255" t="str">
        <f>IF(ISBLANK(INDEX('Policy Characteristics'!D:D,MATCH($C1519,'Policy Characteristics'!$C:$C,0))),"",INDEX('Policy Characteristics'!D:D,MATCH($C1519,'Policy Characteristics'!$C:$C,0)))</f>
        <v>Industry Energy Efficiency Standards</v>
      </c>
      <c r="K1519" s="254" t="str">
        <f>IF(ISBLANK(INDEX('Policy Characteristics'!E:E,MATCH($C1519,'Policy Characteristics'!$C:$C,0))),"",INDEX('Policy Characteristics'!E:E,MATCH($C1519,'Policy Characteristics'!$C:$C,0)))</f>
        <v>indst efficiency standards</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0.25</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reduction in energy use</v>
      </c>
      <c r="P1519" s="254"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54" t="str">
        <f>IF(ISBLANK(INDEX('Policy Characteristics'!K:K,MATCH($C1519,'Policy Characteristics'!$C:$C,0))),"",INDEX('Policy Characteristics'!K:K,MATCH($C1519,'Policy Characteristics'!$C:$C,0)))</f>
        <v>industry-ag-main.html#eff-stds</v>
      </c>
      <c r="R1519" s="254" t="str">
        <f>IF(ISBLANK(INDEX('Policy Characteristics'!L:L,MATCH($C1519,'Policy Characteristics'!$C:$C,0))),"",INDEX('Policy Characteristics'!L:L,MATCH($C1519,'Policy Characteristics'!$C:$C,0)))</f>
        <v>industry-energy-efficiency-standards.html</v>
      </c>
    </row>
    <row r="1520" spans="1:18" s="4" customFormat="1" x14ac:dyDescent="0.3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Industry Energy Efficiency Standards</v>
      </c>
      <c r="C1520" s="254" t="str">
        <f t="shared" si="52"/>
        <v>Percentage Improvement in Eqpt Efficiency Standards above BAU</v>
      </c>
      <c r="D1520" s="6" t="s">
        <v>3074</v>
      </c>
      <c r="E1520" s="45" t="s">
        <v>2702</v>
      </c>
      <c r="F1520" t="s">
        <v>3036</v>
      </c>
      <c r="G1520" s="45" t="s">
        <v>2705</v>
      </c>
      <c r="H1520" s="43">
        <v>1164</v>
      </c>
      <c r="I1520" s="324" t="s">
        <v>44</v>
      </c>
      <c r="J1520" s="255" t="str">
        <f>IF(ISBLANK(INDEX('Policy Characteristics'!D:D,MATCH($C1520,'Policy Characteristics'!$C:$C,0))),"",INDEX('Policy Characteristics'!D:D,MATCH($C1520,'Policy Characteristics'!$C:$C,0)))</f>
        <v>Industry Energy Efficiency Standards</v>
      </c>
      <c r="K1520" s="254" t="str">
        <f>IF(ISBLANK(INDEX('Policy Characteristics'!E:E,MATCH($C1520,'Policy Characteristics'!$C:$C,0))),"",INDEX('Policy Characteristics'!E:E,MATCH($C1520,'Policy Characteristics'!$C:$C,0)))</f>
        <v>indst efficiency standards</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0.25</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reduction in energy use</v>
      </c>
      <c r="P1520" s="254"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54" t="str">
        <f>IF(ISBLANK(INDEX('Policy Characteristics'!K:K,MATCH($C1520,'Policy Characteristics'!$C:$C,0))),"",INDEX('Policy Characteristics'!K:K,MATCH($C1520,'Policy Characteristics'!$C:$C,0)))</f>
        <v>industry-ag-main.html#eff-stds</v>
      </c>
      <c r="R1520" s="254" t="str">
        <f>IF(ISBLANK(INDEX('Policy Characteristics'!L:L,MATCH($C1520,'Policy Characteristics'!$C:$C,0))),"",INDEX('Policy Characteristics'!L:L,MATCH($C1520,'Policy Characteristics'!$C:$C,0)))</f>
        <v>industry-energy-efficiency-standards.html</v>
      </c>
    </row>
    <row r="1521" spans="1:18" s="4" customFormat="1" x14ac:dyDescent="0.3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Industry Energy Efficiency Standards</v>
      </c>
      <c r="C1521" s="254" t="str">
        <f t="shared" si="52"/>
        <v>Percentage Improvement in Eqpt Efficiency Standards above BAU</v>
      </c>
      <c r="D1521" s="6" t="s">
        <v>3074</v>
      </c>
      <c r="E1521" s="45" t="s">
        <v>2703</v>
      </c>
      <c r="F1521" t="s">
        <v>3036</v>
      </c>
      <c r="G1521" s="45" t="s">
        <v>2707</v>
      </c>
      <c r="H1521" s="43">
        <v>1165</v>
      </c>
      <c r="I1521" s="324" t="s">
        <v>43</v>
      </c>
      <c r="J1521" s="255" t="str">
        <f>IF(ISBLANK(INDEX('Policy Characteristics'!D:D,MATCH($C1521,'Policy Characteristics'!$C:$C,0))),"",INDEX('Policy Characteristics'!D:D,MATCH($C1521,'Policy Characteristics'!$C:$C,0)))</f>
        <v>Industry Energy Efficiency Standards</v>
      </c>
      <c r="K1521" s="254" t="str">
        <f>IF(ISBLANK(INDEX('Policy Characteristics'!E:E,MATCH($C1521,'Policy Characteristics'!$C:$C,0))),"",INDEX('Policy Characteristics'!E:E,MATCH($C1521,'Policy Characteristics'!$C:$C,0)))</f>
        <v>indst efficiency standards</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0.25</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reduction in energy use</v>
      </c>
      <c r="P1521" s="254"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54" t="str">
        <f>IF(ISBLANK(INDEX('Policy Characteristics'!K:K,MATCH($C1521,'Policy Characteristics'!$C:$C,0))),"",INDEX('Policy Characteristics'!K:K,MATCH($C1521,'Policy Characteristics'!$C:$C,0)))</f>
        <v>industry-ag-main.html#eff-stds</v>
      </c>
      <c r="R1521" s="254" t="str">
        <f>IF(ISBLANK(INDEX('Policy Characteristics'!L:L,MATCH($C1521,'Policy Characteristics'!$C:$C,0))),"",INDEX('Policy Characteristics'!L:L,MATCH($C1521,'Policy Characteristics'!$C:$C,0)))</f>
        <v>industry-energy-efficiency-standards.html</v>
      </c>
    </row>
    <row r="1522" spans="1:18" s="4" customFormat="1" x14ac:dyDescent="0.3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Industry Energy Efficiency Standards</v>
      </c>
      <c r="C1522" s="254" t="str">
        <f t="shared" si="52"/>
        <v>Percentage Improvement in Eqpt Efficiency Standards above BAU</v>
      </c>
      <c r="D1522" s="6" t="s">
        <v>3074</v>
      </c>
      <c r="E1522" s="45" t="s">
        <v>2704</v>
      </c>
      <c r="F1522" t="s">
        <v>3036</v>
      </c>
      <c r="G1522" s="45" t="s">
        <v>2708</v>
      </c>
      <c r="H1522" s="43">
        <v>1166</v>
      </c>
      <c r="I1522" s="324" t="s">
        <v>43</v>
      </c>
      <c r="J1522" s="255" t="str">
        <f>IF(ISBLANK(INDEX('Policy Characteristics'!D:D,MATCH($C1522,'Policy Characteristics'!$C:$C,0))),"",INDEX('Policy Characteristics'!D:D,MATCH($C1522,'Policy Characteristics'!$C:$C,0)))</f>
        <v>Industry Energy Efficiency Standards</v>
      </c>
      <c r="K1522" s="254" t="str">
        <f>IF(ISBLANK(INDEX('Policy Characteristics'!E:E,MATCH($C1522,'Policy Characteristics'!$C:$C,0))),"",INDEX('Policy Characteristics'!E:E,MATCH($C1522,'Policy Characteristics'!$C:$C,0)))</f>
        <v>indst efficiency standards</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0.25</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reduction in energy use</v>
      </c>
      <c r="P1522" s="254"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54" t="str">
        <f>IF(ISBLANK(INDEX('Policy Characteristics'!K:K,MATCH($C1522,'Policy Characteristics'!$C:$C,0))),"",INDEX('Policy Characteristics'!K:K,MATCH($C1522,'Policy Characteristics'!$C:$C,0)))</f>
        <v>industry-ag-main.html#eff-stds</v>
      </c>
      <c r="R1522" s="254" t="str">
        <f>IF(ISBLANK(INDEX('Policy Characteristics'!L:L,MATCH($C1522,'Policy Characteristics'!$C:$C,0))),"",INDEX('Policy Characteristics'!L:L,MATCH($C1522,'Policy Characteristics'!$C:$C,0)))</f>
        <v>industry-energy-efficiency-standards.html</v>
      </c>
    </row>
    <row r="1523" spans="1:18" s="4" customFormat="1" x14ac:dyDescent="0.3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Industry Energy Efficiency Standards</v>
      </c>
      <c r="C1523" s="254" t="str">
        <f t="shared" si="52"/>
        <v>Percentage Improvement in Eqpt Efficiency Standards above BAU</v>
      </c>
      <c r="D1523" s="6" t="s">
        <v>3074</v>
      </c>
      <c r="E1523" s="45" t="s">
        <v>2701</v>
      </c>
      <c r="F1523" t="s">
        <v>3036</v>
      </c>
      <c r="G1523" s="45" t="s">
        <v>2706</v>
      </c>
      <c r="H1523" s="43">
        <v>1167</v>
      </c>
      <c r="I1523" s="324" t="s">
        <v>44</v>
      </c>
      <c r="J1523" s="255" t="str">
        <f>IF(ISBLANK(INDEX('Policy Characteristics'!D:D,MATCH($C1523,'Policy Characteristics'!$C:$C,0))),"",INDEX('Policy Characteristics'!D:D,MATCH($C1523,'Policy Characteristics'!$C:$C,0)))</f>
        <v>Industry Energy Efficiency Standards</v>
      </c>
      <c r="K1523" s="254" t="str">
        <f>IF(ISBLANK(INDEX('Policy Characteristics'!E:E,MATCH($C1523,'Policy Characteristics'!$C:$C,0))),"",INDEX('Policy Characteristics'!E:E,MATCH($C1523,'Policy Characteristics'!$C:$C,0)))</f>
        <v>indst efficiency standards</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0.25</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reduction in energy use</v>
      </c>
      <c r="P1523" s="254"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54" t="str">
        <f>IF(ISBLANK(INDEX('Policy Characteristics'!K:K,MATCH($C1523,'Policy Characteristics'!$C:$C,0))),"",INDEX('Policy Characteristics'!K:K,MATCH($C1523,'Policy Characteristics'!$C:$C,0)))</f>
        <v>industry-ag-main.html#eff-stds</v>
      </c>
      <c r="R1523" s="254" t="str">
        <f>IF(ISBLANK(INDEX('Policy Characteristics'!L:L,MATCH($C1523,'Policy Characteristics'!$C:$C,0))),"",INDEX('Policy Characteristics'!L:L,MATCH($C1523,'Policy Characteristics'!$C:$C,0)))</f>
        <v>industry-energy-efficiency-standards.html</v>
      </c>
    </row>
    <row r="1524" spans="1:18" s="4" customFormat="1" x14ac:dyDescent="0.3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Industry Energy Efficiency Standards</v>
      </c>
      <c r="C1524" s="254" t="str">
        <f t="shared" si="52"/>
        <v>Percentage Improvement in Eqpt Efficiency Standards above BAU</v>
      </c>
      <c r="D1524" s="6" t="s">
        <v>3075</v>
      </c>
      <c r="E1524" s="45" t="s">
        <v>2398</v>
      </c>
      <c r="F1524" t="s">
        <v>3037</v>
      </c>
      <c r="G1524" s="45" t="s">
        <v>2404</v>
      </c>
      <c r="H1524" s="43">
        <v>1168</v>
      </c>
      <c r="I1524" s="324" t="s">
        <v>43</v>
      </c>
      <c r="J1524" s="255" t="str">
        <f>IF(ISBLANK(INDEX('Policy Characteristics'!D:D,MATCH($C1524,'Policy Characteristics'!$C:$C,0))),"",INDEX('Policy Characteristics'!D:D,MATCH($C1524,'Policy Characteristics'!$C:$C,0)))</f>
        <v>Industry Energy Efficiency Standards</v>
      </c>
      <c r="K1524" s="254" t="str">
        <f>IF(ISBLANK(INDEX('Policy Characteristics'!E:E,MATCH($C1524,'Policy Characteristics'!$C:$C,0))),"",INDEX('Policy Characteristics'!E:E,MATCH($C1524,'Policy Characteristics'!$C:$C,0)))</f>
        <v>indst efficiency standards</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0.25</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reduction in energy use</v>
      </c>
      <c r="P1524" s="254"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54" t="str">
        <f>IF(ISBLANK(INDEX('Policy Characteristics'!K:K,MATCH($C1524,'Policy Characteristics'!$C:$C,0))),"",INDEX('Policy Characteristics'!K:K,MATCH($C1524,'Policy Characteristics'!$C:$C,0)))</f>
        <v>industry-ag-main.html#eff-stds</v>
      </c>
      <c r="R1524" s="254" t="str">
        <f>IF(ISBLANK(INDEX('Policy Characteristics'!L:L,MATCH($C1524,'Policy Characteristics'!$C:$C,0))),"",INDEX('Policy Characteristics'!L:L,MATCH($C1524,'Policy Characteristics'!$C:$C,0)))</f>
        <v>industry-energy-efficiency-standards.html</v>
      </c>
    </row>
    <row r="1525" spans="1:18" s="4" customFormat="1" x14ac:dyDescent="0.3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Industry Energy Efficiency Standards</v>
      </c>
      <c r="C1525" s="254" t="str">
        <f t="shared" si="52"/>
        <v>Percentage Improvement in Eqpt Efficiency Standards above BAU</v>
      </c>
      <c r="D1525" s="6" t="s">
        <v>3075</v>
      </c>
      <c r="E1525" s="45" t="s">
        <v>2399</v>
      </c>
      <c r="F1525" t="s">
        <v>3037</v>
      </c>
      <c r="G1525" s="45" t="s">
        <v>2407</v>
      </c>
      <c r="H1525" s="43">
        <v>1169</v>
      </c>
      <c r="I1525" s="324" t="s">
        <v>43</v>
      </c>
      <c r="J1525" s="255" t="str">
        <f>IF(ISBLANK(INDEX('Policy Characteristics'!D:D,MATCH($C1525,'Policy Characteristics'!$C:$C,0))),"",INDEX('Policy Characteristics'!D:D,MATCH($C1525,'Policy Characteristics'!$C:$C,0)))</f>
        <v>Industry Energy Efficiency Standards</v>
      </c>
      <c r="K1525" s="254" t="str">
        <f>IF(ISBLANK(INDEX('Policy Characteristics'!E:E,MATCH($C1525,'Policy Characteristics'!$C:$C,0))),"",INDEX('Policy Characteristics'!E:E,MATCH($C1525,'Policy Characteristics'!$C:$C,0)))</f>
        <v>indst efficiency standards</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0.25</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reduction in energy use</v>
      </c>
      <c r="P1525" s="254"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54" t="str">
        <f>IF(ISBLANK(INDEX('Policy Characteristics'!K:K,MATCH($C1525,'Policy Characteristics'!$C:$C,0))),"",INDEX('Policy Characteristics'!K:K,MATCH($C1525,'Policy Characteristics'!$C:$C,0)))</f>
        <v>industry-ag-main.html#eff-stds</v>
      </c>
      <c r="R1525" s="254" t="str">
        <f>IF(ISBLANK(INDEX('Policy Characteristics'!L:L,MATCH($C1525,'Policy Characteristics'!$C:$C,0))),"",INDEX('Policy Characteristics'!L:L,MATCH($C1525,'Policy Characteristics'!$C:$C,0)))</f>
        <v>industry-energy-efficiency-standards.html</v>
      </c>
    </row>
    <row r="1526" spans="1:18" s="4" customFormat="1" x14ac:dyDescent="0.3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Industry Energy Efficiency Standards</v>
      </c>
      <c r="C1526" s="254" t="str">
        <f t="shared" si="52"/>
        <v>Percentage Improvement in Eqpt Efficiency Standards above BAU</v>
      </c>
      <c r="D1526" s="6" t="s">
        <v>3075</v>
      </c>
      <c r="E1526" s="45" t="s">
        <v>2400</v>
      </c>
      <c r="F1526" t="s">
        <v>3037</v>
      </c>
      <c r="G1526" s="45" t="s">
        <v>2408</v>
      </c>
      <c r="H1526" s="43">
        <v>1170</v>
      </c>
      <c r="I1526" s="324" t="s">
        <v>43</v>
      </c>
      <c r="J1526" s="255" t="str">
        <f>IF(ISBLANK(INDEX('Policy Characteristics'!D:D,MATCH($C1526,'Policy Characteristics'!$C:$C,0))),"",INDEX('Policy Characteristics'!D:D,MATCH($C1526,'Policy Characteristics'!$C:$C,0)))</f>
        <v>Industry Energy Efficiency Standards</v>
      </c>
      <c r="K1526" s="254" t="str">
        <f>IF(ISBLANK(INDEX('Policy Characteristics'!E:E,MATCH($C1526,'Policy Characteristics'!$C:$C,0))),"",INDEX('Policy Characteristics'!E:E,MATCH($C1526,'Policy Characteristics'!$C:$C,0)))</f>
        <v>indst efficiency standards</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0.25</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reduction in energy use</v>
      </c>
      <c r="P1526" s="254"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54" t="str">
        <f>IF(ISBLANK(INDEX('Policy Characteristics'!K:K,MATCH($C1526,'Policy Characteristics'!$C:$C,0))),"",INDEX('Policy Characteristics'!K:K,MATCH($C1526,'Policy Characteristics'!$C:$C,0)))</f>
        <v>industry-ag-main.html#eff-stds</v>
      </c>
      <c r="R1526" s="254" t="str">
        <f>IF(ISBLANK(INDEX('Policy Characteristics'!L:L,MATCH($C1526,'Policy Characteristics'!$C:$C,0))),"",INDEX('Policy Characteristics'!L:L,MATCH($C1526,'Policy Characteristics'!$C:$C,0)))</f>
        <v>industry-energy-efficiency-standards.html</v>
      </c>
    </row>
    <row r="1527" spans="1:18" s="4" customFormat="1" x14ac:dyDescent="0.3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Industry Energy Efficiency Standards</v>
      </c>
      <c r="C1527" s="254" t="str">
        <f t="shared" si="52"/>
        <v>Percentage Improvement in Eqpt Efficiency Standards above BAU</v>
      </c>
      <c r="D1527" s="6" t="s">
        <v>3075</v>
      </c>
      <c r="E1527" s="45" t="s">
        <v>2401</v>
      </c>
      <c r="F1527" t="s">
        <v>3037</v>
      </c>
      <c r="G1527" s="45" t="s">
        <v>2405</v>
      </c>
      <c r="H1527" s="43">
        <v>1171</v>
      </c>
      <c r="I1527" s="324" t="s">
        <v>44</v>
      </c>
      <c r="J1527" s="255" t="str">
        <f>IF(ISBLANK(INDEX('Policy Characteristics'!D:D,MATCH($C1527,'Policy Characteristics'!$C:$C,0))),"",INDEX('Policy Characteristics'!D:D,MATCH($C1527,'Policy Characteristics'!$C:$C,0)))</f>
        <v>Industry Energy Efficiency Standards</v>
      </c>
      <c r="K1527" s="254" t="str">
        <f>IF(ISBLANK(INDEX('Policy Characteristics'!E:E,MATCH($C1527,'Policy Characteristics'!$C:$C,0))),"",INDEX('Policy Characteristics'!E:E,MATCH($C1527,'Policy Characteristics'!$C:$C,0)))</f>
        <v>indst efficiency standards</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0.25</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reduction in energy use</v>
      </c>
      <c r="P1527" s="254"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54" t="str">
        <f>IF(ISBLANK(INDEX('Policy Characteristics'!K:K,MATCH($C1527,'Policy Characteristics'!$C:$C,0))),"",INDEX('Policy Characteristics'!K:K,MATCH($C1527,'Policy Characteristics'!$C:$C,0)))</f>
        <v>industry-ag-main.html#eff-stds</v>
      </c>
      <c r="R1527" s="254" t="str">
        <f>IF(ISBLANK(INDEX('Policy Characteristics'!L:L,MATCH($C1527,'Policy Characteristics'!$C:$C,0))),"",INDEX('Policy Characteristics'!L:L,MATCH($C1527,'Policy Characteristics'!$C:$C,0)))</f>
        <v>industry-energy-efficiency-standards.html</v>
      </c>
    </row>
    <row r="1528" spans="1:18" s="4" customFormat="1" x14ac:dyDescent="0.3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Industry Energy Efficiency Standards</v>
      </c>
      <c r="C1528" s="254" t="str">
        <f t="shared" si="52"/>
        <v>Percentage Improvement in Eqpt Efficiency Standards above BAU</v>
      </c>
      <c r="D1528" s="6" t="s">
        <v>3075</v>
      </c>
      <c r="E1528" s="45" t="s">
        <v>2402</v>
      </c>
      <c r="F1528" t="s">
        <v>3037</v>
      </c>
      <c r="G1528" s="45" t="s">
        <v>2406</v>
      </c>
      <c r="H1528" s="43">
        <v>1172</v>
      </c>
      <c r="I1528" s="324" t="s">
        <v>43</v>
      </c>
      <c r="J1528" s="255" t="str">
        <f>IF(ISBLANK(INDEX('Policy Characteristics'!D:D,MATCH($C1528,'Policy Characteristics'!$C:$C,0))),"",INDEX('Policy Characteristics'!D:D,MATCH($C1528,'Policy Characteristics'!$C:$C,0)))</f>
        <v>Industry Energy Efficiency Standards</v>
      </c>
      <c r="K1528" s="254" t="str">
        <f>IF(ISBLANK(INDEX('Policy Characteristics'!E:E,MATCH($C1528,'Policy Characteristics'!$C:$C,0))),"",INDEX('Policy Characteristics'!E:E,MATCH($C1528,'Policy Characteristics'!$C:$C,0)))</f>
        <v>indst efficiency standards</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0.25</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reduction in energy use</v>
      </c>
      <c r="P1528" s="254"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54" t="str">
        <f>IF(ISBLANK(INDEX('Policy Characteristics'!K:K,MATCH($C1528,'Policy Characteristics'!$C:$C,0))),"",INDEX('Policy Characteristics'!K:K,MATCH($C1528,'Policy Characteristics'!$C:$C,0)))</f>
        <v>industry-ag-main.html#eff-stds</v>
      </c>
      <c r="R1528" s="254" t="str">
        <f>IF(ISBLANK(INDEX('Policy Characteristics'!L:L,MATCH($C1528,'Policy Characteristics'!$C:$C,0))),"",INDEX('Policy Characteristics'!L:L,MATCH($C1528,'Policy Characteristics'!$C:$C,0)))</f>
        <v>industry-energy-efficiency-standards.html</v>
      </c>
    </row>
    <row r="1529" spans="1:18" s="4" customFormat="1" x14ac:dyDescent="0.3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Industry Energy Efficiency Standards</v>
      </c>
      <c r="C1529" s="254" t="str">
        <f t="shared" si="52"/>
        <v>Percentage Improvement in Eqpt Efficiency Standards above BAU</v>
      </c>
      <c r="D1529" s="6" t="s">
        <v>3075</v>
      </c>
      <c r="E1529" s="45" t="s">
        <v>2403</v>
      </c>
      <c r="F1529" t="s">
        <v>3037</v>
      </c>
      <c r="G1529" s="45" t="s">
        <v>2409</v>
      </c>
      <c r="H1529" s="43">
        <v>1173</v>
      </c>
      <c r="I1529" s="324" t="s">
        <v>44</v>
      </c>
      <c r="J1529" s="255" t="str">
        <f>IF(ISBLANK(INDEX('Policy Characteristics'!D:D,MATCH($C1529,'Policy Characteristics'!$C:$C,0))),"",INDEX('Policy Characteristics'!D:D,MATCH($C1529,'Policy Characteristics'!$C:$C,0)))</f>
        <v>Industry Energy Efficiency Standards</v>
      </c>
      <c r="K1529" s="254" t="str">
        <f>IF(ISBLANK(INDEX('Policy Characteristics'!E:E,MATCH($C1529,'Policy Characteristics'!$C:$C,0))),"",INDEX('Policy Characteristics'!E:E,MATCH($C1529,'Policy Characteristics'!$C:$C,0)))</f>
        <v>indst efficiency standards</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0.25</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reduction in energy use</v>
      </c>
      <c r="P1529" s="254"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54" t="str">
        <f>IF(ISBLANK(INDEX('Policy Characteristics'!K:K,MATCH($C1529,'Policy Characteristics'!$C:$C,0))),"",INDEX('Policy Characteristics'!K:K,MATCH($C1529,'Policy Characteristics'!$C:$C,0)))</f>
        <v>industry-ag-main.html#eff-stds</v>
      </c>
      <c r="R1529" s="254" t="str">
        <f>IF(ISBLANK(INDEX('Policy Characteristics'!L:L,MATCH($C1529,'Policy Characteristics'!$C:$C,0))),"",INDEX('Policy Characteristics'!L:L,MATCH($C1529,'Policy Characteristics'!$C:$C,0)))</f>
        <v>industry-energy-efficiency-standards.html</v>
      </c>
    </row>
    <row r="1530" spans="1:18" s="4" customFormat="1" x14ac:dyDescent="0.3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Industry Energy Efficiency Standards</v>
      </c>
      <c r="C1530" s="254" t="str">
        <f t="shared" si="52"/>
        <v>Percentage Improvement in Eqpt Efficiency Standards above BAU</v>
      </c>
      <c r="D1530" s="6" t="s">
        <v>3075</v>
      </c>
      <c r="E1530" s="45" t="s">
        <v>2702</v>
      </c>
      <c r="F1530" t="s">
        <v>3037</v>
      </c>
      <c r="G1530" s="45" t="s">
        <v>2705</v>
      </c>
      <c r="H1530" s="43">
        <v>1174</v>
      </c>
      <c r="I1530" s="324" t="s">
        <v>44</v>
      </c>
      <c r="J1530" s="255" t="str">
        <f>IF(ISBLANK(INDEX('Policy Characteristics'!D:D,MATCH($C1530,'Policy Characteristics'!$C:$C,0))),"",INDEX('Policy Characteristics'!D:D,MATCH($C1530,'Policy Characteristics'!$C:$C,0)))</f>
        <v>Industry Energy Efficiency Standards</v>
      </c>
      <c r="K1530" s="254" t="str">
        <f>IF(ISBLANK(INDEX('Policy Characteristics'!E:E,MATCH($C1530,'Policy Characteristics'!$C:$C,0))),"",INDEX('Policy Characteristics'!E:E,MATCH($C1530,'Policy Characteristics'!$C:$C,0)))</f>
        <v>indst efficiency standards</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0.25</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reduction in energy use</v>
      </c>
      <c r="P1530" s="254"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54" t="str">
        <f>IF(ISBLANK(INDEX('Policy Characteristics'!K:K,MATCH($C1530,'Policy Characteristics'!$C:$C,0))),"",INDEX('Policy Characteristics'!K:K,MATCH($C1530,'Policy Characteristics'!$C:$C,0)))</f>
        <v>industry-ag-main.html#eff-stds</v>
      </c>
      <c r="R1530" s="254" t="str">
        <f>IF(ISBLANK(INDEX('Policy Characteristics'!L:L,MATCH($C1530,'Policy Characteristics'!$C:$C,0))),"",INDEX('Policy Characteristics'!L:L,MATCH($C1530,'Policy Characteristics'!$C:$C,0)))</f>
        <v>industry-energy-efficiency-standards.html</v>
      </c>
    </row>
    <row r="1531" spans="1:18" s="4" customFormat="1" x14ac:dyDescent="0.3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Industry Energy Efficiency Standards</v>
      </c>
      <c r="C1531" s="254" t="str">
        <f t="shared" si="52"/>
        <v>Percentage Improvement in Eqpt Efficiency Standards above BAU</v>
      </c>
      <c r="D1531" s="6" t="s">
        <v>3075</v>
      </c>
      <c r="E1531" s="45" t="s">
        <v>2703</v>
      </c>
      <c r="F1531" t="s">
        <v>3037</v>
      </c>
      <c r="G1531" s="45" t="s">
        <v>2707</v>
      </c>
      <c r="H1531" s="43">
        <v>1175</v>
      </c>
      <c r="I1531" s="324" t="s">
        <v>43</v>
      </c>
      <c r="J1531" s="255" t="str">
        <f>IF(ISBLANK(INDEX('Policy Characteristics'!D:D,MATCH($C1531,'Policy Characteristics'!$C:$C,0))),"",INDEX('Policy Characteristics'!D:D,MATCH($C1531,'Policy Characteristics'!$C:$C,0)))</f>
        <v>Industry Energy Efficiency Standards</v>
      </c>
      <c r="K1531" s="254" t="str">
        <f>IF(ISBLANK(INDEX('Policy Characteristics'!E:E,MATCH($C1531,'Policy Characteristics'!$C:$C,0))),"",INDEX('Policy Characteristics'!E:E,MATCH($C1531,'Policy Characteristics'!$C:$C,0)))</f>
        <v>indst efficiency standards</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0.25</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reduction in energy use</v>
      </c>
      <c r="P1531" s="254"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54" t="str">
        <f>IF(ISBLANK(INDEX('Policy Characteristics'!K:K,MATCH($C1531,'Policy Characteristics'!$C:$C,0))),"",INDEX('Policy Characteristics'!K:K,MATCH($C1531,'Policy Characteristics'!$C:$C,0)))</f>
        <v>industry-ag-main.html#eff-stds</v>
      </c>
      <c r="R1531" s="254" t="str">
        <f>IF(ISBLANK(INDEX('Policy Characteristics'!L:L,MATCH($C1531,'Policy Characteristics'!$C:$C,0))),"",INDEX('Policy Characteristics'!L:L,MATCH($C1531,'Policy Characteristics'!$C:$C,0)))</f>
        <v>industry-energy-efficiency-standards.html</v>
      </c>
    </row>
    <row r="1532" spans="1:18" s="4" customFormat="1" x14ac:dyDescent="0.3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Industry Energy Efficiency Standards</v>
      </c>
      <c r="C1532" s="254" t="str">
        <f t="shared" si="52"/>
        <v>Percentage Improvement in Eqpt Efficiency Standards above BAU</v>
      </c>
      <c r="D1532" s="6" t="s">
        <v>3075</v>
      </c>
      <c r="E1532" s="45" t="s">
        <v>2704</v>
      </c>
      <c r="F1532" t="s">
        <v>3037</v>
      </c>
      <c r="G1532" s="45" t="s">
        <v>2708</v>
      </c>
      <c r="H1532" s="43">
        <v>1176</v>
      </c>
      <c r="I1532" s="324" t="s">
        <v>43</v>
      </c>
      <c r="J1532" s="255" t="str">
        <f>IF(ISBLANK(INDEX('Policy Characteristics'!D:D,MATCH($C1532,'Policy Characteristics'!$C:$C,0))),"",INDEX('Policy Characteristics'!D:D,MATCH($C1532,'Policy Characteristics'!$C:$C,0)))</f>
        <v>Industry Energy Efficiency Standards</v>
      </c>
      <c r="K1532" s="254" t="str">
        <f>IF(ISBLANK(INDEX('Policy Characteristics'!E:E,MATCH($C1532,'Policy Characteristics'!$C:$C,0))),"",INDEX('Policy Characteristics'!E:E,MATCH($C1532,'Policy Characteristics'!$C:$C,0)))</f>
        <v>indst efficiency standards</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0.25</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reduction in energy use</v>
      </c>
      <c r="P1532" s="254"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54" t="str">
        <f>IF(ISBLANK(INDEX('Policy Characteristics'!K:K,MATCH($C1532,'Policy Characteristics'!$C:$C,0))),"",INDEX('Policy Characteristics'!K:K,MATCH($C1532,'Policy Characteristics'!$C:$C,0)))</f>
        <v>industry-ag-main.html#eff-stds</v>
      </c>
      <c r="R1532" s="254" t="str">
        <f>IF(ISBLANK(INDEX('Policy Characteristics'!L:L,MATCH($C1532,'Policy Characteristics'!$C:$C,0))),"",INDEX('Policy Characteristics'!L:L,MATCH($C1532,'Policy Characteristics'!$C:$C,0)))</f>
        <v>industry-energy-efficiency-standards.html</v>
      </c>
    </row>
    <row r="1533" spans="1:18" s="4" customFormat="1" x14ac:dyDescent="0.3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Industry Energy Efficiency Standards</v>
      </c>
      <c r="C1533" s="254" t="str">
        <f t="shared" si="52"/>
        <v>Percentage Improvement in Eqpt Efficiency Standards above BAU</v>
      </c>
      <c r="D1533" s="6" t="s">
        <v>3075</v>
      </c>
      <c r="E1533" s="45" t="s">
        <v>2701</v>
      </c>
      <c r="F1533" t="s">
        <v>3037</v>
      </c>
      <c r="G1533" s="45" t="s">
        <v>2706</v>
      </c>
      <c r="H1533" s="43">
        <v>1177</v>
      </c>
      <c r="I1533" s="324" t="s">
        <v>44</v>
      </c>
      <c r="J1533" s="255" t="str">
        <f>IF(ISBLANK(INDEX('Policy Characteristics'!D:D,MATCH($C1533,'Policy Characteristics'!$C:$C,0))),"",INDEX('Policy Characteristics'!D:D,MATCH($C1533,'Policy Characteristics'!$C:$C,0)))</f>
        <v>Industry Energy Efficiency Standards</v>
      </c>
      <c r="K1533" s="254" t="str">
        <f>IF(ISBLANK(INDEX('Policy Characteristics'!E:E,MATCH($C1533,'Policy Characteristics'!$C:$C,0))),"",INDEX('Policy Characteristics'!E:E,MATCH($C1533,'Policy Characteristics'!$C:$C,0)))</f>
        <v>indst efficiency standards</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0.25</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reduction in energy use</v>
      </c>
      <c r="P1533" s="254"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54" t="str">
        <f>IF(ISBLANK(INDEX('Policy Characteristics'!K:K,MATCH($C1533,'Policy Characteristics'!$C:$C,0))),"",INDEX('Policy Characteristics'!K:K,MATCH($C1533,'Policy Characteristics'!$C:$C,0)))</f>
        <v>industry-ag-main.html#eff-stds</v>
      </c>
      <c r="R1533" s="254" t="str">
        <f>IF(ISBLANK(INDEX('Policy Characteristics'!L:L,MATCH($C1533,'Policy Characteristics'!$C:$C,0))),"",INDEX('Policy Characteristics'!L:L,MATCH($C1533,'Policy Characteristics'!$C:$C,0)))</f>
        <v>industry-energy-efficiency-standards.html</v>
      </c>
    </row>
    <row r="1534" spans="1:18" s="4" customFormat="1" x14ac:dyDescent="0.3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Industry Energy Efficiency Standards</v>
      </c>
      <c r="C1534" s="254" t="str">
        <f t="shared" si="52"/>
        <v>Percentage Improvement in Eqpt Efficiency Standards above BAU</v>
      </c>
      <c r="D1534" s="6" t="s">
        <v>3076</v>
      </c>
      <c r="E1534" s="45" t="s">
        <v>2398</v>
      </c>
      <c r="F1534" t="s">
        <v>3038</v>
      </c>
      <c r="G1534" s="45" t="s">
        <v>2404</v>
      </c>
      <c r="H1534" s="43">
        <v>1178</v>
      </c>
      <c r="I1534" s="325" t="s">
        <v>44</v>
      </c>
      <c r="J1534" s="255" t="str">
        <f>IF(ISBLANK(INDEX('Policy Characteristics'!D:D,MATCH($C1534,'Policy Characteristics'!$C:$C,0))),"",INDEX('Policy Characteristics'!D:D,MATCH($C1534,'Policy Characteristics'!$C:$C,0)))</f>
        <v>Industry Energy Efficiency Standards</v>
      </c>
      <c r="K1534" s="254" t="str">
        <f>IF(ISBLANK(INDEX('Policy Characteristics'!E:E,MATCH($C1534,'Policy Characteristics'!$C:$C,0))),"",INDEX('Policy Characteristics'!E:E,MATCH($C1534,'Policy Characteristics'!$C:$C,0)))</f>
        <v>indst efficiency standards</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0.25</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reduction in energy use</v>
      </c>
      <c r="P1534" s="254"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54" t="str">
        <f>IF(ISBLANK(INDEX('Policy Characteristics'!K:K,MATCH($C1534,'Policy Characteristics'!$C:$C,0))),"",INDEX('Policy Characteristics'!K:K,MATCH($C1534,'Policy Characteristics'!$C:$C,0)))</f>
        <v>industry-ag-main.html#eff-stds</v>
      </c>
      <c r="R1534" s="254" t="str">
        <f>IF(ISBLANK(INDEX('Policy Characteristics'!L:L,MATCH($C1534,'Policy Characteristics'!$C:$C,0))),"",INDEX('Policy Characteristics'!L:L,MATCH($C1534,'Policy Characteristics'!$C:$C,0)))</f>
        <v>industry-energy-efficiency-standards.html</v>
      </c>
    </row>
    <row r="1535" spans="1:18" s="4" customFormat="1" x14ac:dyDescent="0.3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Industry Energy Efficiency Standards</v>
      </c>
      <c r="C1535" s="254" t="str">
        <f t="shared" si="52"/>
        <v>Percentage Improvement in Eqpt Efficiency Standards above BAU</v>
      </c>
      <c r="D1535" s="6" t="s">
        <v>3076</v>
      </c>
      <c r="E1535" s="45" t="s">
        <v>2399</v>
      </c>
      <c r="F1535" t="s">
        <v>3038</v>
      </c>
      <c r="G1535" s="45" t="s">
        <v>2407</v>
      </c>
      <c r="H1535" s="43">
        <v>1179</v>
      </c>
      <c r="I1535" s="324" t="s">
        <v>44</v>
      </c>
      <c r="J1535" s="255" t="str">
        <f>IF(ISBLANK(INDEX('Policy Characteristics'!D:D,MATCH($C1535,'Policy Characteristics'!$C:$C,0))),"",INDEX('Policy Characteristics'!D:D,MATCH($C1535,'Policy Characteristics'!$C:$C,0)))</f>
        <v>Industry Energy Efficiency Standards</v>
      </c>
      <c r="K1535" s="254" t="str">
        <f>IF(ISBLANK(INDEX('Policy Characteristics'!E:E,MATCH($C1535,'Policy Characteristics'!$C:$C,0))),"",INDEX('Policy Characteristics'!E:E,MATCH($C1535,'Policy Characteristics'!$C:$C,0)))</f>
        <v>indst efficiency standards</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0.25</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reduction in energy use</v>
      </c>
      <c r="P1535" s="254"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54" t="str">
        <f>IF(ISBLANK(INDEX('Policy Characteristics'!K:K,MATCH($C1535,'Policy Characteristics'!$C:$C,0))),"",INDEX('Policy Characteristics'!K:K,MATCH($C1535,'Policy Characteristics'!$C:$C,0)))</f>
        <v>industry-ag-main.html#eff-stds</v>
      </c>
      <c r="R1535" s="254" t="str">
        <f>IF(ISBLANK(INDEX('Policy Characteristics'!L:L,MATCH($C1535,'Policy Characteristics'!$C:$C,0))),"",INDEX('Policy Characteristics'!L:L,MATCH($C1535,'Policy Characteristics'!$C:$C,0)))</f>
        <v>industry-energy-efficiency-standards.html</v>
      </c>
    </row>
    <row r="1536" spans="1:18" s="4" customFormat="1" x14ac:dyDescent="0.3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Industry Energy Efficiency Standards</v>
      </c>
      <c r="C1536" s="254" t="str">
        <f t="shared" si="52"/>
        <v>Percentage Improvement in Eqpt Efficiency Standards above BAU</v>
      </c>
      <c r="D1536" s="6" t="s">
        <v>3076</v>
      </c>
      <c r="E1536" s="45" t="s">
        <v>2400</v>
      </c>
      <c r="F1536" t="s">
        <v>3038</v>
      </c>
      <c r="G1536" s="45" t="s">
        <v>2408</v>
      </c>
      <c r="H1536" s="43">
        <v>1180</v>
      </c>
      <c r="I1536" s="324" t="s">
        <v>43</v>
      </c>
      <c r="J1536" s="255" t="str">
        <f>IF(ISBLANK(INDEX('Policy Characteristics'!D:D,MATCH($C1536,'Policy Characteristics'!$C:$C,0))),"",INDEX('Policy Characteristics'!D:D,MATCH($C1536,'Policy Characteristics'!$C:$C,0)))</f>
        <v>Industry Energy Efficiency Standards</v>
      </c>
      <c r="K1536" s="254" t="str">
        <f>IF(ISBLANK(INDEX('Policy Characteristics'!E:E,MATCH($C1536,'Policy Characteristics'!$C:$C,0))),"",INDEX('Policy Characteristics'!E:E,MATCH($C1536,'Policy Characteristics'!$C:$C,0)))</f>
        <v>indst efficiency standards</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0.25</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reduction in energy use</v>
      </c>
      <c r="P1536" s="254"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54" t="str">
        <f>IF(ISBLANK(INDEX('Policy Characteristics'!K:K,MATCH($C1536,'Policy Characteristics'!$C:$C,0))),"",INDEX('Policy Characteristics'!K:K,MATCH($C1536,'Policy Characteristics'!$C:$C,0)))</f>
        <v>industry-ag-main.html#eff-stds</v>
      </c>
      <c r="R1536" s="254" t="str">
        <f>IF(ISBLANK(INDEX('Policy Characteristics'!L:L,MATCH($C1536,'Policy Characteristics'!$C:$C,0))),"",INDEX('Policy Characteristics'!L:L,MATCH($C1536,'Policy Characteristics'!$C:$C,0)))</f>
        <v>industry-energy-efficiency-standards.html</v>
      </c>
    </row>
    <row r="1537" spans="1:18" s="4" customFormat="1" x14ac:dyDescent="0.3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Industry Energy Efficiency Standards</v>
      </c>
      <c r="C1537" s="254" t="str">
        <f t="shared" si="52"/>
        <v>Percentage Improvement in Eqpt Efficiency Standards above BAU</v>
      </c>
      <c r="D1537" s="6" t="s">
        <v>3076</v>
      </c>
      <c r="E1537" s="45" t="s">
        <v>2401</v>
      </c>
      <c r="F1537" t="s">
        <v>3038</v>
      </c>
      <c r="G1537" s="45" t="s">
        <v>2405</v>
      </c>
      <c r="H1537" s="43">
        <v>1181</v>
      </c>
      <c r="I1537" s="324" t="s">
        <v>44</v>
      </c>
      <c r="J1537" s="255" t="str">
        <f>IF(ISBLANK(INDEX('Policy Characteristics'!D:D,MATCH($C1537,'Policy Characteristics'!$C:$C,0))),"",INDEX('Policy Characteristics'!D:D,MATCH($C1537,'Policy Characteristics'!$C:$C,0)))</f>
        <v>Industry Energy Efficiency Standards</v>
      </c>
      <c r="K1537" s="254" t="str">
        <f>IF(ISBLANK(INDEX('Policy Characteristics'!E:E,MATCH($C1537,'Policy Characteristics'!$C:$C,0))),"",INDEX('Policy Characteristics'!E:E,MATCH($C1537,'Policy Characteristics'!$C:$C,0)))</f>
        <v>indst efficiency standards</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0.25</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reduction in energy use</v>
      </c>
      <c r="P1537" s="254"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54" t="str">
        <f>IF(ISBLANK(INDEX('Policy Characteristics'!K:K,MATCH($C1537,'Policy Characteristics'!$C:$C,0))),"",INDEX('Policy Characteristics'!K:K,MATCH($C1537,'Policy Characteristics'!$C:$C,0)))</f>
        <v>industry-ag-main.html#eff-stds</v>
      </c>
      <c r="R1537" s="254" t="str">
        <f>IF(ISBLANK(INDEX('Policy Characteristics'!L:L,MATCH($C1537,'Policy Characteristics'!$C:$C,0))),"",INDEX('Policy Characteristics'!L:L,MATCH($C1537,'Policy Characteristics'!$C:$C,0)))</f>
        <v>industry-energy-efficiency-standards.html</v>
      </c>
    </row>
    <row r="1538" spans="1:18" s="4" customFormat="1" x14ac:dyDescent="0.3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Industry Energy Efficiency Standards</v>
      </c>
      <c r="C1538" s="254" t="str">
        <f t="shared" si="52"/>
        <v>Percentage Improvement in Eqpt Efficiency Standards above BAU</v>
      </c>
      <c r="D1538" s="6" t="s">
        <v>3076</v>
      </c>
      <c r="E1538" s="45" t="s">
        <v>2402</v>
      </c>
      <c r="F1538" t="s">
        <v>3038</v>
      </c>
      <c r="G1538" s="45" t="s">
        <v>2406</v>
      </c>
      <c r="H1538" s="43">
        <v>1182</v>
      </c>
      <c r="I1538" s="324" t="s">
        <v>44</v>
      </c>
      <c r="J1538" s="255" t="str">
        <f>IF(ISBLANK(INDEX('Policy Characteristics'!D:D,MATCH($C1538,'Policy Characteristics'!$C:$C,0))),"",INDEX('Policy Characteristics'!D:D,MATCH($C1538,'Policy Characteristics'!$C:$C,0)))</f>
        <v>Industry Energy Efficiency Standards</v>
      </c>
      <c r="K1538" s="254" t="str">
        <f>IF(ISBLANK(INDEX('Policy Characteristics'!E:E,MATCH($C1538,'Policy Characteristics'!$C:$C,0))),"",INDEX('Policy Characteristics'!E:E,MATCH($C1538,'Policy Characteristics'!$C:$C,0)))</f>
        <v>indst efficiency standards</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0.25</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reduction in energy use</v>
      </c>
      <c r="P1538" s="254"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54" t="str">
        <f>IF(ISBLANK(INDEX('Policy Characteristics'!K:K,MATCH($C1538,'Policy Characteristics'!$C:$C,0))),"",INDEX('Policy Characteristics'!K:K,MATCH($C1538,'Policy Characteristics'!$C:$C,0)))</f>
        <v>industry-ag-main.html#eff-stds</v>
      </c>
      <c r="R1538" s="254" t="str">
        <f>IF(ISBLANK(INDEX('Policy Characteristics'!L:L,MATCH($C1538,'Policy Characteristics'!$C:$C,0))),"",INDEX('Policy Characteristics'!L:L,MATCH($C1538,'Policy Characteristics'!$C:$C,0)))</f>
        <v>industry-energy-efficiency-standards.html</v>
      </c>
    </row>
    <row r="1539" spans="1:18" s="4" customFormat="1" x14ac:dyDescent="0.3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Industry Energy Efficiency Standards</v>
      </c>
      <c r="C1539" s="254" t="str">
        <f t="shared" si="52"/>
        <v>Percentage Improvement in Eqpt Efficiency Standards above BAU</v>
      </c>
      <c r="D1539" s="6" t="s">
        <v>3076</v>
      </c>
      <c r="E1539" s="45" t="s">
        <v>2403</v>
      </c>
      <c r="F1539" t="s">
        <v>3038</v>
      </c>
      <c r="G1539" s="45" t="s">
        <v>2409</v>
      </c>
      <c r="H1539" s="43">
        <v>1183</v>
      </c>
      <c r="I1539" s="324" t="s">
        <v>44</v>
      </c>
      <c r="J1539" s="255" t="str">
        <f>IF(ISBLANK(INDEX('Policy Characteristics'!D:D,MATCH($C1539,'Policy Characteristics'!$C:$C,0))),"",INDEX('Policy Characteristics'!D:D,MATCH($C1539,'Policy Characteristics'!$C:$C,0)))</f>
        <v>Industry Energy Efficiency Standards</v>
      </c>
      <c r="K1539" s="254" t="str">
        <f>IF(ISBLANK(INDEX('Policy Characteristics'!E:E,MATCH($C1539,'Policy Characteristics'!$C:$C,0))),"",INDEX('Policy Characteristics'!E:E,MATCH($C1539,'Policy Characteristics'!$C:$C,0)))</f>
        <v>indst efficiency standards</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0.25</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reduction in energy use</v>
      </c>
      <c r="P1539" s="254"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54" t="str">
        <f>IF(ISBLANK(INDEX('Policy Characteristics'!K:K,MATCH($C1539,'Policy Characteristics'!$C:$C,0))),"",INDEX('Policy Characteristics'!K:K,MATCH($C1539,'Policy Characteristics'!$C:$C,0)))</f>
        <v>industry-ag-main.html#eff-stds</v>
      </c>
      <c r="R1539" s="254" t="str">
        <f>IF(ISBLANK(INDEX('Policy Characteristics'!L:L,MATCH($C1539,'Policy Characteristics'!$C:$C,0))),"",INDEX('Policy Characteristics'!L:L,MATCH($C1539,'Policy Characteristics'!$C:$C,0)))</f>
        <v>industry-energy-efficiency-standards.html</v>
      </c>
    </row>
    <row r="1540" spans="1:18" s="4" customFormat="1" x14ac:dyDescent="0.3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Industry Energy Efficiency Standards</v>
      </c>
      <c r="C1540" s="254" t="str">
        <f t="shared" si="52"/>
        <v>Percentage Improvement in Eqpt Efficiency Standards above BAU</v>
      </c>
      <c r="D1540" s="6" t="s">
        <v>3076</v>
      </c>
      <c r="E1540" s="45" t="s">
        <v>2702</v>
      </c>
      <c r="F1540" t="s">
        <v>3038</v>
      </c>
      <c r="G1540" s="45" t="s">
        <v>2705</v>
      </c>
      <c r="H1540" s="43">
        <v>1184</v>
      </c>
      <c r="I1540" s="324" t="s">
        <v>44</v>
      </c>
      <c r="J1540" s="255" t="str">
        <f>IF(ISBLANK(INDEX('Policy Characteristics'!D:D,MATCH($C1540,'Policy Characteristics'!$C:$C,0))),"",INDEX('Policy Characteristics'!D:D,MATCH($C1540,'Policy Characteristics'!$C:$C,0)))</f>
        <v>Industry Energy Efficiency Standards</v>
      </c>
      <c r="K1540" s="254" t="str">
        <f>IF(ISBLANK(INDEX('Policy Characteristics'!E:E,MATCH($C1540,'Policy Characteristics'!$C:$C,0))),"",INDEX('Policy Characteristics'!E:E,MATCH($C1540,'Policy Characteristics'!$C:$C,0)))</f>
        <v>indst efficiency standards</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0.25</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reduction in energy use</v>
      </c>
      <c r="P1540" s="254"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54" t="str">
        <f>IF(ISBLANK(INDEX('Policy Characteristics'!K:K,MATCH($C1540,'Policy Characteristics'!$C:$C,0))),"",INDEX('Policy Characteristics'!K:K,MATCH($C1540,'Policy Characteristics'!$C:$C,0)))</f>
        <v>industry-ag-main.html#eff-stds</v>
      </c>
      <c r="R1540" s="254" t="str">
        <f>IF(ISBLANK(INDEX('Policy Characteristics'!L:L,MATCH($C1540,'Policy Characteristics'!$C:$C,0))),"",INDEX('Policy Characteristics'!L:L,MATCH($C1540,'Policy Characteristics'!$C:$C,0)))</f>
        <v>industry-energy-efficiency-standards.html</v>
      </c>
    </row>
    <row r="1541" spans="1:18" s="4" customFormat="1" x14ac:dyDescent="0.3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Industry Energy Efficiency Standards</v>
      </c>
      <c r="C1541" s="254" t="str">
        <f t="shared" si="52"/>
        <v>Percentage Improvement in Eqpt Efficiency Standards above BAU</v>
      </c>
      <c r="D1541" s="6" t="s">
        <v>3076</v>
      </c>
      <c r="E1541" s="45" t="s">
        <v>2703</v>
      </c>
      <c r="F1541" t="s">
        <v>3038</v>
      </c>
      <c r="G1541" s="45" t="s">
        <v>2707</v>
      </c>
      <c r="H1541" s="43">
        <v>1185</v>
      </c>
      <c r="I1541" s="324" t="s">
        <v>44</v>
      </c>
      <c r="J1541" s="255" t="str">
        <f>IF(ISBLANK(INDEX('Policy Characteristics'!D:D,MATCH($C1541,'Policy Characteristics'!$C:$C,0))),"",INDEX('Policy Characteristics'!D:D,MATCH($C1541,'Policy Characteristics'!$C:$C,0)))</f>
        <v>Industry Energy Efficiency Standards</v>
      </c>
      <c r="K1541" s="254" t="str">
        <f>IF(ISBLANK(INDEX('Policy Characteristics'!E:E,MATCH($C1541,'Policy Characteristics'!$C:$C,0))),"",INDEX('Policy Characteristics'!E:E,MATCH($C1541,'Policy Characteristics'!$C:$C,0)))</f>
        <v>indst efficiency standards</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0.25</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reduction in energy use</v>
      </c>
      <c r="P1541" s="254"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54" t="str">
        <f>IF(ISBLANK(INDEX('Policy Characteristics'!K:K,MATCH($C1541,'Policy Characteristics'!$C:$C,0))),"",INDEX('Policy Characteristics'!K:K,MATCH($C1541,'Policy Characteristics'!$C:$C,0)))</f>
        <v>industry-ag-main.html#eff-stds</v>
      </c>
      <c r="R1541" s="254" t="str">
        <f>IF(ISBLANK(INDEX('Policy Characteristics'!L:L,MATCH($C1541,'Policy Characteristics'!$C:$C,0))),"",INDEX('Policy Characteristics'!L:L,MATCH($C1541,'Policy Characteristics'!$C:$C,0)))</f>
        <v>industry-energy-efficiency-standards.html</v>
      </c>
    </row>
    <row r="1542" spans="1:18" s="4" customFormat="1" x14ac:dyDescent="0.3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Industry Energy Efficiency Standards</v>
      </c>
      <c r="C1542" s="254" t="str">
        <f t="shared" si="52"/>
        <v>Percentage Improvement in Eqpt Efficiency Standards above BAU</v>
      </c>
      <c r="D1542" s="6" t="s">
        <v>3076</v>
      </c>
      <c r="E1542" s="45" t="s">
        <v>2704</v>
      </c>
      <c r="F1542" t="s">
        <v>3038</v>
      </c>
      <c r="G1542" s="45" t="s">
        <v>2708</v>
      </c>
      <c r="H1542" s="43">
        <v>1186</v>
      </c>
      <c r="I1542" s="324" t="s">
        <v>44</v>
      </c>
      <c r="J1542" s="255" t="str">
        <f>IF(ISBLANK(INDEX('Policy Characteristics'!D:D,MATCH($C1542,'Policy Characteristics'!$C:$C,0))),"",INDEX('Policy Characteristics'!D:D,MATCH($C1542,'Policy Characteristics'!$C:$C,0)))</f>
        <v>Industry Energy Efficiency Standards</v>
      </c>
      <c r="K1542" s="254" t="str">
        <f>IF(ISBLANK(INDEX('Policy Characteristics'!E:E,MATCH($C1542,'Policy Characteristics'!$C:$C,0))),"",INDEX('Policy Characteristics'!E:E,MATCH($C1542,'Policy Characteristics'!$C:$C,0)))</f>
        <v>indst efficiency standards</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0.25</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reduction in energy use</v>
      </c>
      <c r="P1542" s="254"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54" t="str">
        <f>IF(ISBLANK(INDEX('Policy Characteristics'!K:K,MATCH($C1542,'Policy Characteristics'!$C:$C,0))),"",INDEX('Policy Characteristics'!K:K,MATCH($C1542,'Policy Characteristics'!$C:$C,0)))</f>
        <v>industry-ag-main.html#eff-stds</v>
      </c>
      <c r="R1542" s="254" t="str">
        <f>IF(ISBLANK(INDEX('Policy Characteristics'!L:L,MATCH($C1542,'Policy Characteristics'!$C:$C,0))),"",INDEX('Policy Characteristics'!L:L,MATCH($C1542,'Policy Characteristics'!$C:$C,0)))</f>
        <v>industry-energy-efficiency-standards.html</v>
      </c>
    </row>
    <row r="1543" spans="1:18" s="4" customFormat="1" x14ac:dyDescent="0.3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Industry Energy Efficiency Standards</v>
      </c>
      <c r="C1543" s="254" t="str">
        <f t="shared" si="52"/>
        <v>Percentage Improvement in Eqpt Efficiency Standards above BAU</v>
      </c>
      <c r="D1543" s="6" t="s">
        <v>3076</v>
      </c>
      <c r="E1543" s="45" t="s">
        <v>2701</v>
      </c>
      <c r="F1543" t="s">
        <v>3038</v>
      </c>
      <c r="G1543" s="45" t="s">
        <v>2706</v>
      </c>
      <c r="H1543" s="43">
        <v>1187</v>
      </c>
      <c r="I1543" s="324" t="s">
        <v>44</v>
      </c>
      <c r="J1543" s="255" t="str">
        <f>IF(ISBLANK(INDEX('Policy Characteristics'!D:D,MATCH($C1543,'Policy Characteristics'!$C:$C,0))),"",INDEX('Policy Characteristics'!D:D,MATCH($C1543,'Policy Characteristics'!$C:$C,0)))</f>
        <v>Industry Energy Efficiency Standards</v>
      </c>
      <c r="K1543" s="254" t="str">
        <f>IF(ISBLANK(INDEX('Policy Characteristics'!E:E,MATCH($C1543,'Policy Characteristics'!$C:$C,0))),"",INDEX('Policy Characteristics'!E:E,MATCH($C1543,'Policy Characteristics'!$C:$C,0)))</f>
        <v>indst efficiency standards</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0.25</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reduction in energy use</v>
      </c>
      <c r="P1543" s="254"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54" t="str">
        <f>IF(ISBLANK(INDEX('Policy Characteristics'!K:K,MATCH($C1543,'Policy Characteristics'!$C:$C,0))),"",INDEX('Policy Characteristics'!K:K,MATCH($C1543,'Policy Characteristics'!$C:$C,0)))</f>
        <v>industry-ag-main.html#eff-stds</v>
      </c>
      <c r="R1543" s="254" t="str">
        <f>IF(ISBLANK(INDEX('Policy Characteristics'!L:L,MATCH($C1543,'Policy Characteristics'!$C:$C,0))),"",INDEX('Policy Characteristics'!L:L,MATCH($C1543,'Policy Characteristics'!$C:$C,0)))</f>
        <v>industry-energy-efficiency-standards.html</v>
      </c>
    </row>
    <row r="1544" spans="1:18" s="4" customFormat="1" x14ac:dyDescent="0.3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Industry Energy Efficiency Standards</v>
      </c>
      <c r="C1544" s="254" t="str">
        <f t="shared" si="52"/>
        <v>Percentage Improvement in Eqpt Efficiency Standards above BAU</v>
      </c>
      <c r="D1544" s="6" t="s">
        <v>3077</v>
      </c>
      <c r="E1544" s="45" t="s">
        <v>2398</v>
      </c>
      <c r="F1544" t="s">
        <v>3080</v>
      </c>
      <c r="G1544" s="45" t="s">
        <v>2404</v>
      </c>
      <c r="H1544" s="43">
        <v>1188</v>
      </c>
      <c r="I1544" s="324" t="s">
        <v>43</v>
      </c>
      <c r="J1544" s="255" t="str">
        <f>IF(ISBLANK(INDEX('Policy Characteristics'!D:D,MATCH($C1544,'Policy Characteristics'!$C:$C,0))),"",INDEX('Policy Characteristics'!D:D,MATCH($C1544,'Policy Characteristics'!$C:$C,0)))</f>
        <v>Industry Energy Efficiency Standards</v>
      </c>
      <c r="K1544" s="254" t="str">
        <f>IF(ISBLANK(INDEX('Policy Characteristics'!E:E,MATCH($C1544,'Policy Characteristics'!$C:$C,0))),"",INDEX('Policy Characteristics'!E:E,MATCH($C1544,'Policy Characteristics'!$C:$C,0)))</f>
        <v>indst efficiency standards</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0.25</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reduction in energy use</v>
      </c>
      <c r="P1544" s="254"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54" t="str">
        <f>IF(ISBLANK(INDEX('Policy Characteristics'!K:K,MATCH($C1544,'Policy Characteristics'!$C:$C,0))),"",INDEX('Policy Characteristics'!K:K,MATCH($C1544,'Policy Characteristics'!$C:$C,0)))</f>
        <v>industry-ag-main.html#eff-stds</v>
      </c>
      <c r="R1544" s="254" t="str">
        <f>IF(ISBLANK(INDEX('Policy Characteristics'!L:L,MATCH($C1544,'Policy Characteristics'!$C:$C,0))),"",INDEX('Policy Characteristics'!L:L,MATCH($C1544,'Policy Characteristics'!$C:$C,0)))</f>
        <v>industry-energy-efficiency-standards.html</v>
      </c>
    </row>
    <row r="1545" spans="1:18" s="4" customFormat="1" x14ac:dyDescent="0.3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Industry Energy Efficiency Standards</v>
      </c>
      <c r="C1545" s="254" t="str">
        <f t="shared" si="52"/>
        <v>Percentage Improvement in Eqpt Efficiency Standards above BAU</v>
      </c>
      <c r="D1545" s="6" t="s">
        <v>3077</v>
      </c>
      <c r="E1545" s="45" t="s">
        <v>2399</v>
      </c>
      <c r="F1545" t="s">
        <v>3080</v>
      </c>
      <c r="G1545" s="45" t="s">
        <v>2407</v>
      </c>
      <c r="H1545" s="43">
        <v>1189</v>
      </c>
      <c r="I1545" s="324" t="s">
        <v>44</v>
      </c>
      <c r="J1545" s="255" t="str">
        <f>IF(ISBLANK(INDEX('Policy Characteristics'!D:D,MATCH($C1545,'Policy Characteristics'!$C:$C,0))),"",INDEX('Policy Characteristics'!D:D,MATCH($C1545,'Policy Characteristics'!$C:$C,0)))</f>
        <v>Industry Energy Efficiency Standards</v>
      </c>
      <c r="K1545" s="254" t="str">
        <f>IF(ISBLANK(INDEX('Policy Characteristics'!E:E,MATCH($C1545,'Policy Characteristics'!$C:$C,0))),"",INDEX('Policy Characteristics'!E:E,MATCH($C1545,'Policy Characteristics'!$C:$C,0)))</f>
        <v>indst efficiency standards</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0.25</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reduction in energy use</v>
      </c>
      <c r="P1545" s="254"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54" t="str">
        <f>IF(ISBLANK(INDEX('Policy Characteristics'!K:K,MATCH($C1545,'Policy Characteristics'!$C:$C,0))),"",INDEX('Policy Characteristics'!K:K,MATCH($C1545,'Policy Characteristics'!$C:$C,0)))</f>
        <v>industry-ag-main.html#eff-stds</v>
      </c>
      <c r="R1545" s="254" t="str">
        <f>IF(ISBLANK(INDEX('Policy Characteristics'!L:L,MATCH($C1545,'Policy Characteristics'!$C:$C,0))),"",INDEX('Policy Characteristics'!L:L,MATCH($C1545,'Policy Characteristics'!$C:$C,0)))</f>
        <v>industry-energy-efficiency-standards.html</v>
      </c>
    </row>
    <row r="1546" spans="1:18" s="4" customFormat="1" x14ac:dyDescent="0.3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Industry Energy Efficiency Standards</v>
      </c>
      <c r="C1546" s="254" t="str">
        <f t="shared" si="52"/>
        <v>Percentage Improvement in Eqpt Efficiency Standards above BAU</v>
      </c>
      <c r="D1546" s="6" t="s">
        <v>3077</v>
      </c>
      <c r="E1546" s="45" t="s">
        <v>2400</v>
      </c>
      <c r="F1546" t="s">
        <v>3080</v>
      </c>
      <c r="G1546" s="45" t="s">
        <v>2408</v>
      </c>
      <c r="H1546" s="43">
        <v>1190</v>
      </c>
      <c r="I1546" s="324" t="s">
        <v>44</v>
      </c>
      <c r="J1546" s="255" t="str">
        <f>IF(ISBLANK(INDEX('Policy Characteristics'!D:D,MATCH($C1546,'Policy Characteristics'!$C:$C,0))),"",INDEX('Policy Characteristics'!D:D,MATCH($C1546,'Policy Characteristics'!$C:$C,0)))</f>
        <v>Industry Energy Efficiency Standards</v>
      </c>
      <c r="K1546" s="254" t="str">
        <f>IF(ISBLANK(INDEX('Policy Characteristics'!E:E,MATCH($C1546,'Policy Characteristics'!$C:$C,0))),"",INDEX('Policy Characteristics'!E:E,MATCH($C1546,'Policy Characteristics'!$C:$C,0)))</f>
        <v>indst efficiency standards</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0.25</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reduction in energy use</v>
      </c>
      <c r="P1546" s="254"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54" t="str">
        <f>IF(ISBLANK(INDEX('Policy Characteristics'!K:K,MATCH($C1546,'Policy Characteristics'!$C:$C,0))),"",INDEX('Policy Characteristics'!K:K,MATCH($C1546,'Policy Characteristics'!$C:$C,0)))</f>
        <v>industry-ag-main.html#eff-stds</v>
      </c>
      <c r="R1546" s="254" t="str">
        <f>IF(ISBLANK(INDEX('Policy Characteristics'!L:L,MATCH($C1546,'Policy Characteristics'!$C:$C,0))),"",INDEX('Policy Characteristics'!L:L,MATCH($C1546,'Policy Characteristics'!$C:$C,0)))</f>
        <v>industry-energy-efficiency-standards.html</v>
      </c>
    </row>
    <row r="1547" spans="1:18" s="4" customFormat="1" x14ac:dyDescent="0.3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Industry Energy Efficiency Standards</v>
      </c>
      <c r="C1547" s="254" t="str">
        <f t="shared" si="52"/>
        <v>Percentage Improvement in Eqpt Efficiency Standards above BAU</v>
      </c>
      <c r="D1547" s="6" t="s">
        <v>3077</v>
      </c>
      <c r="E1547" s="45" t="s">
        <v>2401</v>
      </c>
      <c r="F1547" t="s">
        <v>3080</v>
      </c>
      <c r="G1547" s="45" t="s">
        <v>2405</v>
      </c>
      <c r="H1547" s="43">
        <v>1191</v>
      </c>
      <c r="I1547" s="324" t="s">
        <v>44</v>
      </c>
      <c r="J1547" s="255" t="str">
        <f>IF(ISBLANK(INDEX('Policy Characteristics'!D:D,MATCH($C1547,'Policy Characteristics'!$C:$C,0))),"",INDEX('Policy Characteristics'!D:D,MATCH($C1547,'Policy Characteristics'!$C:$C,0)))</f>
        <v>Industry Energy Efficiency Standards</v>
      </c>
      <c r="K1547" s="254" t="str">
        <f>IF(ISBLANK(INDEX('Policy Characteristics'!E:E,MATCH($C1547,'Policy Characteristics'!$C:$C,0))),"",INDEX('Policy Characteristics'!E:E,MATCH($C1547,'Policy Characteristics'!$C:$C,0)))</f>
        <v>indst efficiency standards</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0.25</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reduction in energy use</v>
      </c>
      <c r="P1547" s="254"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54" t="str">
        <f>IF(ISBLANK(INDEX('Policy Characteristics'!K:K,MATCH($C1547,'Policy Characteristics'!$C:$C,0))),"",INDEX('Policy Characteristics'!K:K,MATCH($C1547,'Policy Characteristics'!$C:$C,0)))</f>
        <v>industry-ag-main.html#eff-stds</v>
      </c>
      <c r="R1547" s="254" t="str">
        <f>IF(ISBLANK(INDEX('Policy Characteristics'!L:L,MATCH($C1547,'Policy Characteristics'!$C:$C,0))),"",INDEX('Policy Characteristics'!L:L,MATCH($C1547,'Policy Characteristics'!$C:$C,0)))</f>
        <v>industry-energy-efficiency-standards.html</v>
      </c>
    </row>
    <row r="1548" spans="1:18" s="4" customFormat="1" x14ac:dyDescent="0.3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Industry Energy Efficiency Standards</v>
      </c>
      <c r="C1548" s="254" t="str">
        <f t="shared" si="52"/>
        <v>Percentage Improvement in Eqpt Efficiency Standards above BAU</v>
      </c>
      <c r="D1548" s="6" t="s">
        <v>3077</v>
      </c>
      <c r="E1548" s="45" t="s">
        <v>2402</v>
      </c>
      <c r="F1548" t="s">
        <v>3080</v>
      </c>
      <c r="G1548" s="45" t="s">
        <v>2406</v>
      </c>
      <c r="H1548" s="43">
        <v>1192</v>
      </c>
      <c r="I1548" s="324" t="s">
        <v>44</v>
      </c>
      <c r="J1548" s="255" t="str">
        <f>IF(ISBLANK(INDEX('Policy Characteristics'!D:D,MATCH($C1548,'Policy Characteristics'!$C:$C,0))),"",INDEX('Policy Characteristics'!D:D,MATCH($C1548,'Policy Characteristics'!$C:$C,0)))</f>
        <v>Industry Energy Efficiency Standards</v>
      </c>
      <c r="K1548" s="254" t="str">
        <f>IF(ISBLANK(INDEX('Policy Characteristics'!E:E,MATCH($C1548,'Policy Characteristics'!$C:$C,0))),"",INDEX('Policy Characteristics'!E:E,MATCH($C1548,'Policy Characteristics'!$C:$C,0)))</f>
        <v>indst efficiency standards</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0.25</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reduction in energy use</v>
      </c>
      <c r="P1548" s="254"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54" t="str">
        <f>IF(ISBLANK(INDEX('Policy Characteristics'!K:K,MATCH($C1548,'Policy Characteristics'!$C:$C,0))),"",INDEX('Policy Characteristics'!K:K,MATCH($C1548,'Policy Characteristics'!$C:$C,0)))</f>
        <v>industry-ag-main.html#eff-stds</v>
      </c>
      <c r="R1548" s="254" t="str">
        <f>IF(ISBLANK(INDEX('Policy Characteristics'!L:L,MATCH($C1548,'Policy Characteristics'!$C:$C,0))),"",INDEX('Policy Characteristics'!L:L,MATCH($C1548,'Policy Characteristics'!$C:$C,0)))</f>
        <v>industry-energy-efficiency-standards.html</v>
      </c>
    </row>
    <row r="1549" spans="1:18" s="4" customFormat="1" x14ac:dyDescent="0.3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Industry Energy Efficiency Standards</v>
      </c>
      <c r="C1549" s="254" t="str">
        <f t="shared" si="52"/>
        <v>Percentage Improvement in Eqpt Efficiency Standards above BAU</v>
      </c>
      <c r="D1549" s="6" t="s">
        <v>3077</v>
      </c>
      <c r="E1549" s="45" t="s">
        <v>2403</v>
      </c>
      <c r="F1549" t="s">
        <v>3080</v>
      </c>
      <c r="G1549" s="45" t="s">
        <v>2409</v>
      </c>
      <c r="H1549" s="43">
        <v>1193</v>
      </c>
      <c r="I1549" s="324" t="s">
        <v>44</v>
      </c>
      <c r="J1549" s="255" t="str">
        <f>IF(ISBLANK(INDEX('Policy Characteristics'!D:D,MATCH($C1549,'Policy Characteristics'!$C:$C,0))),"",INDEX('Policy Characteristics'!D:D,MATCH($C1549,'Policy Characteristics'!$C:$C,0)))</f>
        <v>Industry Energy Efficiency Standards</v>
      </c>
      <c r="K1549" s="254" t="str">
        <f>IF(ISBLANK(INDEX('Policy Characteristics'!E:E,MATCH($C1549,'Policy Characteristics'!$C:$C,0))),"",INDEX('Policy Characteristics'!E:E,MATCH($C1549,'Policy Characteristics'!$C:$C,0)))</f>
        <v>indst efficiency standards</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0.25</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reduction in energy use</v>
      </c>
      <c r="P1549" s="254"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4" customFormat="1" x14ac:dyDescent="0.3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Industry Energy Efficiency Standards</v>
      </c>
      <c r="C1550" s="254" t="str">
        <f t="shared" si="52"/>
        <v>Percentage Improvement in Eqpt Efficiency Standards above BAU</v>
      </c>
      <c r="D1550" s="6" t="s">
        <v>3077</v>
      </c>
      <c r="E1550" s="45" t="s">
        <v>2702</v>
      </c>
      <c r="F1550" t="s">
        <v>3080</v>
      </c>
      <c r="G1550" s="45" t="s">
        <v>2705</v>
      </c>
      <c r="H1550" s="43">
        <v>1194</v>
      </c>
      <c r="I1550" s="324" t="s">
        <v>44</v>
      </c>
      <c r="J1550" s="255" t="str">
        <f>IF(ISBLANK(INDEX('Policy Characteristics'!D:D,MATCH($C1550,'Policy Characteristics'!$C:$C,0))),"",INDEX('Policy Characteristics'!D:D,MATCH($C1550,'Policy Characteristics'!$C:$C,0)))</f>
        <v>Industry Energy Efficiency Standards</v>
      </c>
      <c r="K1550" s="254" t="str">
        <f>IF(ISBLANK(INDEX('Policy Characteristics'!E:E,MATCH($C1550,'Policy Characteristics'!$C:$C,0))),"",INDEX('Policy Characteristics'!E:E,MATCH($C1550,'Policy Characteristics'!$C:$C,0)))</f>
        <v>indst efficiency standards</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0.25</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reduction in energy use</v>
      </c>
      <c r="P1550" s="254"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4" customFormat="1" x14ac:dyDescent="0.3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Industry Energy Efficiency Standards</v>
      </c>
      <c r="C1551" s="254" t="str">
        <f t="shared" si="52"/>
        <v>Percentage Improvement in Eqpt Efficiency Standards above BAU</v>
      </c>
      <c r="D1551" s="6" t="s">
        <v>3077</v>
      </c>
      <c r="E1551" s="45" t="s">
        <v>2703</v>
      </c>
      <c r="F1551" t="s">
        <v>3080</v>
      </c>
      <c r="G1551" s="45" t="s">
        <v>2707</v>
      </c>
      <c r="H1551" s="43">
        <v>1195</v>
      </c>
      <c r="I1551" s="324" t="s">
        <v>44</v>
      </c>
      <c r="J1551" s="255" t="str">
        <f>IF(ISBLANK(INDEX('Policy Characteristics'!D:D,MATCH($C1551,'Policy Characteristics'!$C:$C,0))),"",INDEX('Policy Characteristics'!D:D,MATCH($C1551,'Policy Characteristics'!$C:$C,0)))</f>
        <v>Industry Energy Efficiency Standards</v>
      </c>
      <c r="K1551" s="254" t="str">
        <f>IF(ISBLANK(INDEX('Policy Characteristics'!E:E,MATCH($C1551,'Policy Characteristics'!$C:$C,0))),"",INDEX('Policy Characteristics'!E:E,MATCH($C1551,'Policy Characteristics'!$C:$C,0)))</f>
        <v>indst efficiency standards</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0.25</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reduction in energy use</v>
      </c>
      <c r="P1551" s="254"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4" customFormat="1" x14ac:dyDescent="0.3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Industry Energy Efficiency Standards</v>
      </c>
      <c r="C1552" s="254" t="str">
        <f t="shared" si="52"/>
        <v>Percentage Improvement in Eqpt Efficiency Standards above BAU</v>
      </c>
      <c r="D1552" s="6" t="s">
        <v>3077</v>
      </c>
      <c r="E1552" s="45" t="s">
        <v>2704</v>
      </c>
      <c r="F1552" t="s">
        <v>3080</v>
      </c>
      <c r="G1552" s="45" t="s">
        <v>2708</v>
      </c>
      <c r="H1552" s="43">
        <v>1196</v>
      </c>
      <c r="I1552" s="324" t="s">
        <v>44</v>
      </c>
      <c r="J1552" s="255" t="str">
        <f>IF(ISBLANK(INDEX('Policy Characteristics'!D:D,MATCH($C1552,'Policy Characteristics'!$C:$C,0))),"",INDEX('Policy Characteristics'!D:D,MATCH($C1552,'Policy Characteristics'!$C:$C,0)))</f>
        <v>Industry Energy Efficiency Standards</v>
      </c>
      <c r="K1552" s="254" t="str">
        <f>IF(ISBLANK(INDEX('Policy Characteristics'!E:E,MATCH($C1552,'Policy Characteristics'!$C:$C,0))),"",INDEX('Policy Characteristics'!E:E,MATCH($C1552,'Policy Characteristics'!$C:$C,0)))</f>
        <v>indst efficiency standards</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0.25</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reduction in energy use</v>
      </c>
      <c r="P1552" s="254"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4" customFormat="1" x14ac:dyDescent="0.3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Industry Energy Efficiency Standards</v>
      </c>
      <c r="C1553" s="254" t="str">
        <f t="shared" si="52"/>
        <v>Percentage Improvement in Eqpt Efficiency Standards above BAU</v>
      </c>
      <c r="D1553" s="6" t="s">
        <v>3077</v>
      </c>
      <c r="E1553" s="45" t="s">
        <v>2701</v>
      </c>
      <c r="F1553" t="s">
        <v>3080</v>
      </c>
      <c r="G1553" s="45" t="s">
        <v>2706</v>
      </c>
      <c r="H1553" s="43">
        <v>1197</v>
      </c>
      <c r="I1553" s="324" t="s">
        <v>44</v>
      </c>
      <c r="J1553" s="255" t="str">
        <f>IF(ISBLANK(INDEX('Policy Characteristics'!D:D,MATCH($C1553,'Policy Characteristics'!$C:$C,0))),"",INDEX('Policy Characteristics'!D:D,MATCH($C1553,'Policy Characteristics'!$C:$C,0)))</f>
        <v>Industry Energy Efficiency Standards</v>
      </c>
      <c r="K1553" s="254" t="str">
        <f>IF(ISBLANK(INDEX('Policy Characteristics'!E:E,MATCH($C1553,'Policy Characteristics'!$C:$C,0))),"",INDEX('Policy Characteristics'!E:E,MATCH($C1553,'Policy Characteristics'!$C:$C,0)))</f>
        <v>indst efficiency standards</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0.25</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reduction in energy use</v>
      </c>
      <c r="P1553" s="254"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4" customFormat="1" x14ac:dyDescent="0.3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Industry Energy Efficiency Standards</v>
      </c>
      <c r="C1554" s="254" t="str">
        <f t="shared" si="52"/>
        <v>Percentage Improvement in Eqpt Efficiency Standards above BAU</v>
      </c>
      <c r="D1554" s="6" t="s">
        <v>3078</v>
      </c>
      <c r="E1554" s="45" t="s">
        <v>2398</v>
      </c>
      <c r="F1554" t="s">
        <v>3039</v>
      </c>
      <c r="G1554" s="45" t="s">
        <v>2404</v>
      </c>
      <c r="H1554" s="43">
        <v>1198</v>
      </c>
      <c r="I1554" s="324" t="s">
        <v>43</v>
      </c>
      <c r="J1554" s="255" t="str">
        <f>IF(ISBLANK(INDEX('Policy Characteristics'!D:D,MATCH($C1554,'Policy Characteristics'!$C:$C,0))),"",INDEX('Policy Characteristics'!D:D,MATCH($C1554,'Policy Characteristics'!$C:$C,0)))</f>
        <v>Industry Energy Efficiency Standards</v>
      </c>
      <c r="K1554" s="254" t="str">
        <f>IF(ISBLANK(INDEX('Policy Characteristics'!E:E,MATCH($C1554,'Policy Characteristics'!$C:$C,0))),"",INDEX('Policy Characteristics'!E:E,MATCH($C1554,'Policy Characteristics'!$C:$C,0)))</f>
        <v>indst efficiency standards</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0.25</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reduction in energy use</v>
      </c>
      <c r="P1554" s="254"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s="4" customFormat="1" x14ac:dyDescent="0.3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Industry Energy Efficiency Standards</v>
      </c>
      <c r="C1555" s="254" t="str">
        <f t="shared" si="52"/>
        <v>Percentage Improvement in Eqpt Efficiency Standards above BAU</v>
      </c>
      <c r="D1555" s="6" t="s">
        <v>3078</v>
      </c>
      <c r="E1555" s="45" t="s">
        <v>2399</v>
      </c>
      <c r="F1555" t="s">
        <v>3039</v>
      </c>
      <c r="G1555" s="45" t="s">
        <v>2407</v>
      </c>
      <c r="H1555" s="43">
        <v>1199</v>
      </c>
      <c r="I1555" s="324" t="s">
        <v>44</v>
      </c>
      <c r="J1555" s="255" t="str">
        <f>IF(ISBLANK(INDEX('Policy Characteristics'!D:D,MATCH($C1555,'Policy Characteristics'!$C:$C,0))),"",INDEX('Policy Characteristics'!D:D,MATCH($C1555,'Policy Characteristics'!$C:$C,0)))</f>
        <v>Industry Energy Efficiency Standards</v>
      </c>
      <c r="K1555" s="254" t="str">
        <f>IF(ISBLANK(INDEX('Policy Characteristics'!E:E,MATCH($C1555,'Policy Characteristics'!$C:$C,0))),"",INDEX('Policy Characteristics'!E:E,MATCH($C1555,'Policy Characteristics'!$C:$C,0)))</f>
        <v>indst efficiency standards</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0.25</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reduction in energy use</v>
      </c>
      <c r="P1555" s="254"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4" customFormat="1" x14ac:dyDescent="0.3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Industry Energy Efficiency Standards</v>
      </c>
      <c r="C1556" s="254" t="str">
        <f t="shared" si="52"/>
        <v>Percentage Improvement in Eqpt Efficiency Standards above BAU</v>
      </c>
      <c r="D1556" s="6" t="s">
        <v>3078</v>
      </c>
      <c r="E1556" s="45" t="s">
        <v>2400</v>
      </c>
      <c r="F1556" t="s">
        <v>3039</v>
      </c>
      <c r="G1556" s="45" t="s">
        <v>2408</v>
      </c>
      <c r="H1556" s="43">
        <v>1200</v>
      </c>
      <c r="I1556" s="324" t="s">
        <v>43</v>
      </c>
      <c r="J1556" s="255" t="str">
        <f>IF(ISBLANK(INDEX('Policy Characteristics'!D:D,MATCH($C1556,'Policy Characteristics'!$C:$C,0))),"",INDEX('Policy Characteristics'!D:D,MATCH($C1556,'Policy Characteristics'!$C:$C,0)))</f>
        <v>Industry Energy Efficiency Standards</v>
      </c>
      <c r="K1556" s="254" t="str">
        <f>IF(ISBLANK(INDEX('Policy Characteristics'!E:E,MATCH($C1556,'Policy Characteristics'!$C:$C,0))),"",INDEX('Policy Characteristics'!E:E,MATCH($C1556,'Policy Characteristics'!$C:$C,0)))</f>
        <v>indst efficiency standards</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0.25</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reduction in energy use</v>
      </c>
      <c r="P1556" s="254"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4" customFormat="1" x14ac:dyDescent="0.3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Industry Energy Efficiency Standards</v>
      </c>
      <c r="C1557" s="254" t="str">
        <f t="shared" si="52"/>
        <v>Percentage Improvement in Eqpt Efficiency Standards above BAU</v>
      </c>
      <c r="D1557" s="6" t="s">
        <v>3078</v>
      </c>
      <c r="E1557" s="45" t="s">
        <v>2401</v>
      </c>
      <c r="F1557" t="s">
        <v>3039</v>
      </c>
      <c r="G1557" s="45" t="s">
        <v>2405</v>
      </c>
      <c r="H1557" s="43">
        <v>1201</v>
      </c>
      <c r="I1557" s="324" t="s">
        <v>44</v>
      </c>
      <c r="J1557" s="255" t="str">
        <f>IF(ISBLANK(INDEX('Policy Characteristics'!D:D,MATCH($C1557,'Policy Characteristics'!$C:$C,0))),"",INDEX('Policy Characteristics'!D:D,MATCH($C1557,'Policy Characteristics'!$C:$C,0)))</f>
        <v>Industry Energy Efficiency Standards</v>
      </c>
      <c r="K1557" s="254" t="str">
        <f>IF(ISBLANK(INDEX('Policy Characteristics'!E:E,MATCH($C1557,'Policy Characteristics'!$C:$C,0))),"",INDEX('Policy Characteristics'!E:E,MATCH($C1557,'Policy Characteristics'!$C:$C,0)))</f>
        <v>indst efficiency standards</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0.25</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reduction in energy use</v>
      </c>
      <c r="P1557" s="254"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4" customFormat="1" x14ac:dyDescent="0.3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Industry Energy Efficiency Standards</v>
      </c>
      <c r="C1558" s="254" t="str">
        <f t="shared" si="52"/>
        <v>Percentage Improvement in Eqpt Efficiency Standards above BAU</v>
      </c>
      <c r="D1558" s="6" t="s">
        <v>3078</v>
      </c>
      <c r="E1558" s="45" t="s">
        <v>2402</v>
      </c>
      <c r="F1558" t="s">
        <v>3039</v>
      </c>
      <c r="G1558" s="45" t="s">
        <v>2406</v>
      </c>
      <c r="H1558" s="43">
        <v>1202</v>
      </c>
      <c r="I1558" s="324" t="s">
        <v>43</v>
      </c>
      <c r="J1558" s="255" t="str">
        <f>IF(ISBLANK(INDEX('Policy Characteristics'!D:D,MATCH($C1558,'Policy Characteristics'!$C:$C,0))),"",INDEX('Policy Characteristics'!D:D,MATCH($C1558,'Policy Characteristics'!$C:$C,0)))</f>
        <v>Industry Energy Efficiency Standards</v>
      </c>
      <c r="K1558" s="254" t="str">
        <f>IF(ISBLANK(INDEX('Policy Characteristics'!E:E,MATCH($C1558,'Policy Characteristics'!$C:$C,0))),"",INDEX('Policy Characteristics'!E:E,MATCH($C1558,'Policy Characteristics'!$C:$C,0)))</f>
        <v>indst efficiency standards</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0.25</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reduction in energy use</v>
      </c>
      <c r="P1558" s="254"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4" customFormat="1" x14ac:dyDescent="0.3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Industry Energy Efficiency Standards</v>
      </c>
      <c r="C1559" s="254" t="str">
        <f t="shared" si="52"/>
        <v>Percentage Improvement in Eqpt Efficiency Standards above BAU</v>
      </c>
      <c r="D1559" s="6" t="s">
        <v>3078</v>
      </c>
      <c r="E1559" s="45" t="s">
        <v>2403</v>
      </c>
      <c r="F1559" t="s">
        <v>3039</v>
      </c>
      <c r="G1559" s="45" t="s">
        <v>2409</v>
      </c>
      <c r="H1559" s="43">
        <v>1203</v>
      </c>
      <c r="I1559" s="324" t="s">
        <v>44</v>
      </c>
      <c r="J1559" s="255" t="str">
        <f>IF(ISBLANK(INDEX('Policy Characteristics'!D:D,MATCH($C1559,'Policy Characteristics'!$C:$C,0))),"",INDEX('Policy Characteristics'!D:D,MATCH($C1559,'Policy Characteristics'!$C:$C,0)))</f>
        <v>Industry Energy Efficiency Standards</v>
      </c>
      <c r="K1559" s="254" t="str">
        <f>IF(ISBLANK(INDEX('Policy Characteristics'!E:E,MATCH($C1559,'Policy Characteristics'!$C:$C,0))),"",INDEX('Policy Characteristics'!E:E,MATCH($C1559,'Policy Characteristics'!$C:$C,0)))</f>
        <v>indst efficiency standards</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0.25</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reduction in energy use</v>
      </c>
      <c r="P1559" s="254"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4" customFormat="1" x14ac:dyDescent="0.3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Industry Energy Efficiency Standards</v>
      </c>
      <c r="C1560" s="254" t="str">
        <f t="shared" si="52"/>
        <v>Percentage Improvement in Eqpt Efficiency Standards above BAU</v>
      </c>
      <c r="D1560" s="6" t="s">
        <v>3078</v>
      </c>
      <c r="E1560" s="45" t="s">
        <v>2702</v>
      </c>
      <c r="F1560" t="s">
        <v>3039</v>
      </c>
      <c r="G1560" s="45" t="s">
        <v>2705</v>
      </c>
      <c r="H1560" s="43">
        <v>1204</v>
      </c>
      <c r="I1560" s="324" t="s">
        <v>44</v>
      </c>
      <c r="J1560" s="255" t="str">
        <f>IF(ISBLANK(INDEX('Policy Characteristics'!D:D,MATCH($C1560,'Policy Characteristics'!$C:$C,0))),"",INDEX('Policy Characteristics'!D:D,MATCH($C1560,'Policy Characteristics'!$C:$C,0)))</f>
        <v>Industry Energy Efficiency Standards</v>
      </c>
      <c r="K1560" s="254" t="str">
        <f>IF(ISBLANK(INDEX('Policy Characteristics'!E:E,MATCH($C1560,'Policy Characteristics'!$C:$C,0))),"",INDEX('Policy Characteristics'!E:E,MATCH($C1560,'Policy Characteristics'!$C:$C,0)))</f>
        <v>indst efficiency standards</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0.25</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reduction in energy use</v>
      </c>
      <c r="P1560" s="254"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4" customFormat="1" x14ac:dyDescent="0.3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Industry Energy Efficiency Standards</v>
      </c>
      <c r="C1561" s="254" t="str">
        <f t="shared" si="52"/>
        <v>Percentage Improvement in Eqpt Efficiency Standards above BAU</v>
      </c>
      <c r="D1561" s="6" t="s">
        <v>3078</v>
      </c>
      <c r="E1561" s="45" t="s">
        <v>2703</v>
      </c>
      <c r="F1561" t="s">
        <v>3039</v>
      </c>
      <c r="G1561" s="45" t="s">
        <v>2707</v>
      </c>
      <c r="H1561" s="43">
        <v>1205</v>
      </c>
      <c r="I1561" s="324" t="s">
        <v>43</v>
      </c>
      <c r="J1561" s="255" t="str">
        <f>IF(ISBLANK(INDEX('Policy Characteristics'!D:D,MATCH($C1561,'Policy Characteristics'!$C:$C,0))),"",INDEX('Policy Characteristics'!D:D,MATCH($C1561,'Policy Characteristics'!$C:$C,0)))</f>
        <v>Industry Energy Efficiency Standards</v>
      </c>
      <c r="K1561" s="254" t="str">
        <f>IF(ISBLANK(INDEX('Policy Characteristics'!E:E,MATCH($C1561,'Policy Characteristics'!$C:$C,0))),"",INDEX('Policy Characteristics'!E:E,MATCH($C1561,'Policy Characteristics'!$C:$C,0)))</f>
        <v>indst efficiency standards</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0.25</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reduction in energy use</v>
      </c>
      <c r="P1561" s="254"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4" customFormat="1" x14ac:dyDescent="0.3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Industry Energy Efficiency Standards</v>
      </c>
      <c r="C1562" s="254" t="str">
        <f t="shared" si="52"/>
        <v>Percentage Improvement in Eqpt Efficiency Standards above BAU</v>
      </c>
      <c r="D1562" s="6" t="s">
        <v>3078</v>
      </c>
      <c r="E1562" s="45" t="s">
        <v>2704</v>
      </c>
      <c r="F1562" t="s">
        <v>3039</v>
      </c>
      <c r="G1562" s="45" t="s">
        <v>2708</v>
      </c>
      <c r="H1562" s="43">
        <v>1206</v>
      </c>
      <c r="I1562" s="324" t="s">
        <v>43</v>
      </c>
      <c r="J1562" s="255" t="str">
        <f>IF(ISBLANK(INDEX('Policy Characteristics'!D:D,MATCH($C1562,'Policy Characteristics'!$C:$C,0))),"",INDEX('Policy Characteristics'!D:D,MATCH($C1562,'Policy Characteristics'!$C:$C,0)))</f>
        <v>Industry Energy Efficiency Standards</v>
      </c>
      <c r="K1562" s="254" t="str">
        <f>IF(ISBLANK(INDEX('Policy Characteristics'!E:E,MATCH($C1562,'Policy Characteristics'!$C:$C,0))),"",INDEX('Policy Characteristics'!E:E,MATCH($C1562,'Policy Characteristics'!$C:$C,0)))</f>
        <v>indst efficiency standards</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0.25</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reduction in energy use</v>
      </c>
      <c r="P1562" s="254"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4" customFormat="1" x14ac:dyDescent="0.3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Industry Energy Efficiency Standards</v>
      </c>
      <c r="C1563" s="254" t="str">
        <f t="shared" si="52"/>
        <v>Percentage Improvement in Eqpt Efficiency Standards above BAU</v>
      </c>
      <c r="D1563" s="6" t="s">
        <v>3078</v>
      </c>
      <c r="E1563" s="45" t="s">
        <v>2701</v>
      </c>
      <c r="F1563" t="s">
        <v>3039</v>
      </c>
      <c r="G1563" s="45" t="s">
        <v>2706</v>
      </c>
      <c r="H1563" s="43">
        <v>1207</v>
      </c>
      <c r="I1563" s="324" t="s">
        <v>44</v>
      </c>
      <c r="J1563" s="255" t="str">
        <f>IF(ISBLANK(INDEX('Policy Characteristics'!D:D,MATCH($C1563,'Policy Characteristics'!$C:$C,0))),"",INDEX('Policy Characteristics'!D:D,MATCH($C1563,'Policy Characteristics'!$C:$C,0)))</f>
        <v>Industry Energy Efficiency Standards</v>
      </c>
      <c r="K1563" s="254" t="str">
        <f>IF(ISBLANK(INDEX('Policy Characteristics'!E:E,MATCH($C1563,'Policy Characteristics'!$C:$C,0))),"",INDEX('Policy Characteristics'!E:E,MATCH($C1563,'Policy Characteristics'!$C:$C,0)))</f>
        <v>indst efficiency standards</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0.25</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reduction in energy use</v>
      </c>
      <c r="P1563" s="254"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4" customFormat="1" x14ac:dyDescent="0.3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Material Efficiency, Longevity, &amp; Re-Use</v>
      </c>
      <c r="C1564" t="s">
        <v>2434</v>
      </c>
      <c r="D1564" s="45" t="s">
        <v>3066</v>
      </c>
      <c r="E1564" s="45"/>
      <c r="F1564" s="6" t="s">
        <v>3029</v>
      </c>
      <c r="G1564" s="45"/>
      <c r="H1564" s="43">
        <v>429</v>
      </c>
      <c r="I1564" s="324" t="s">
        <v>43</v>
      </c>
      <c r="J1564" s="255" t="str">
        <f>IF(ISBLANK(INDEX('Policy Characteristics'!D:D,MATCH($C1564,'Policy Characteristics'!$C:$C,0))),"",INDEX('Policy Characteristics'!D:D,MATCH($C1564,'Policy Characteristics'!$C:$C,0)))</f>
        <v>Material Efficiency, Longevity, &amp; Re-Use</v>
      </c>
      <c r="K1564" s="254" t="str">
        <f>IF(ISBLANK(INDEX('Policy Characteristics'!E:E,MATCH($C1564,'Policy Characteristics'!$C:$C,0))),"",INDEX('Policy Characteristics'!E:E,MATCH($C1564,'Policy Characteristics'!$C:$C,0)))</f>
        <v>indst reduce nonenergy product demand</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1</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demand reduction</v>
      </c>
      <c r="P1564" s="254" t="str">
        <f>IF(ISBLANK(INDEX('Policy Characteristics'!J:J,MATCH($C1564,'Policy Characteristics'!$C:$C,0))),"",INDEX('Policy Characteristics'!J:J,MATCH($C1564,'Policy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4" s="254" t="str">
        <f>IF(ISBLANK(INDEX('Policy Characteristics'!K:K,MATCH($C1564,'Policy Characteristics'!$C:$C,0))),"",INDEX('Policy Characteristics'!K:K,MATCH($C1564,'Policy Characteristics'!$C:$C,0)))</f>
        <v/>
      </c>
      <c r="R1564" s="254" t="str">
        <f>IF(ISBLANK(INDEX('Policy Characteristics'!L:L,MATCH($C1564,'Policy Characteristics'!$C:$C,0))),"",INDEX('Policy Characteristics'!L:L,MATCH($C1564,'Policy Characteristics'!$C:$C,0)))</f>
        <v>material-efficiency-longevity-reuse.html</v>
      </c>
    </row>
    <row r="1565" spans="1:18" s="4" customFormat="1" x14ac:dyDescent="0.3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Material Efficiency, Longevity, &amp; Re-Use</v>
      </c>
      <c r="C1565" s="254" t="str">
        <f t="shared" ref="C1565" si="53">C$1564</f>
        <v>Percent Reduction in Nonenergy Nonagriculture Industry Product Demand</v>
      </c>
      <c r="D1565" s="6" t="s">
        <v>3067</v>
      </c>
      <c r="E1565" s="45"/>
      <c r="F1565" s="6" t="s">
        <v>2576</v>
      </c>
      <c r="G1565" s="45"/>
      <c r="H1565" s="43">
        <v>430</v>
      </c>
      <c r="I1565" s="324" t="s">
        <v>43</v>
      </c>
      <c r="J1565" s="255" t="str">
        <f>IF(ISBLANK(INDEX('Policy Characteristics'!D:D,MATCH($C1565,'Policy Characteristics'!$C:$C,0))),"",INDEX('Policy Characteristics'!D:D,MATCH($C1565,'Policy Characteristics'!$C:$C,0)))</f>
        <v>Material Efficiency, Longevity, &amp; Re-Use</v>
      </c>
      <c r="K1565" s="254" t="str">
        <f>IF(ISBLANK(INDEX('Policy Characteristics'!E:E,MATCH($C1565,'Policy Characteristics'!$C:$C,0))),"",INDEX('Policy Characteristics'!E:E,MATCH($C1565,'Policy Characteristics'!$C:$C,0)))</f>
        <v>indst reduce nonenergy product demand</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demand reduction</v>
      </c>
      <c r="P1565" s="254" t="str">
        <f>IF(ISBLANK(INDEX('Policy Characteristics'!J:J,MATCH($C1565,'Policy Characteristics'!$C:$C,0))),"",INDEX('Policy Characteristics'!J:J,MATCH($C1565,'Policy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5" s="254" t="str">
        <f>IF(ISBLANK(INDEX('Policy Characteristics'!K:K,MATCH($C1565,'Policy Characteristics'!$C:$C,0))),"",INDEX('Policy Characteristics'!K:K,MATCH($C1565,'Policy Characteristics'!$C:$C,0)))</f>
        <v/>
      </c>
      <c r="R1565" s="254" t="str">
        <f>IF(ISBLANK(INDEX('Policy Characteristics'!L:L,MATCH($C1565,'Policy Characteristics'!$C:$C,0))),"",INDEX('Policy Characteristics'!L:L,MATCH($C1565,'Policy Characteristics'!$C:$C,0)))</f>
        <v>material-efficiency-longevity-reuse.html</v>
      </c>
    </row>
    <row r="1566" spans="1:18" s="4" customFormat="1" x14ac:dyDescent="0.3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Material Efficiency, Longevity, &amp; Re-Use</v>
      </c>
      <c r="C1566" s="254" t="str">
        <f t="shared" ref="C1566" si="54">C$1564</f>
        <v>Percent Reduction in Nonenergy Nonagriculture Industry Product Demand</v>
      </c>
      <c r="D1566" s="6" t="s">
        <v>3077</v>
      </c>
      <c r="E1566" s="45"/>
      <c r="F1566" s="6" t="s">
        <v>3080</v>
      </c>
      <c r="G1566" s="45"/>
      <c r="H1566" s="43">
        <v>432</v>
      </c>
      <c r="I1566" s="324" t="s">
        <v>43</v>
      </c>
      <c r="J1566" s="255" t="str">
        <f>IF(ISBLANK(INDEX('Policy Characteristics'!D:D,MATCH($C1566,'Policy Characteristics'!$C:$C,0))),"",INDEX('Policy Characteristics'!D:D,MATCH($C1566,'Policy Characteristics'!$C:$C,0)))</f>
        <v>Material Efficiency, Longevity, &amp; Re-Use</v>
      </c>
      <c r="K1566" s="254" t="str">
        <f>IF(ISBLANK(INDEX('Policy Characteristics'!E:E,MATCH($C1566,'Policy Characteristics'!$C:$C,0))),"",INDEX('Policy Characteristics'!E:E,MATCH($C1566,'Policy Characteristics'!$C:$C,0)))</f>
        <v>indst reduce nonenergy product demand</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demand reduction</v>
      </c>
      <c r="P1566" s="254"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54" t="str">
        <f>IF(ISBLANK(INDEX('Policy Characteristics'!K:K,MATCH($C1566,'Policy Characteristics'!$C:$C,0))),"",INDEX('Policy Characteristics'!K:K,MATCH($C1566,'Policy Characteristics'!$C:$C,0)))</f>
        <v/>
      </c>
      <c r="R1566" s="254" t="str">
        <f>IF(ISBLANK(INDEX('Policy Characteristics'!L:L,MATCH($C1566,'Policy Characteristics'!$C:$C,0))),"",INDEX('Policy Characteristics'!L:L,MATCH($C1566,'Policy Characteristics'!$C:$C,0)))</f>
        <v>material-efficiency-longevity-reuse.html</v>
      </c>
    </row>
    <row r="1567" spans="1:18" x14ac:dyDescent="0.3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Methane Capture</v>
      </c>
      <c r="C1567" t="s">
        <v>284</v>
      </c>
      <c r="D1567" s="45" t="s">
        <v>3056</v>
      </c>
      <c r="E1567" s="45"/>
      <c r="F1567" t="s">
        <v>3020</v>
      </c>
      <c r="G1567" s="45"/>
      <c r="H1567" s="43">
        <v>1458</v>
      </c>
      <c r="I1567" s="324" t="s">
        <v>43</v>
      </c>
      <c r="J1567" s="255" t="str">
        <f>IF(ISBLANK(INDEX('Policy Characteristics'!D:D,MATCH($C1567,'Policy Characteristics'!$C:$C,0))),"",INDEX('Policy Characteristics'!D:D,MATCH($C1567,'Policy Characteristics'!$C:$C,0)))</f>
        <v>Methane Capture and Destruction</v>
      </c>
      <c r="K1567" s="254" t="str">
        <f>IF(ISBLANK(INDEX('Policy Characteristics'!E:E,MATCH($C1567,'Policy Characteristics'!$C:$C,0))),"",INDEX('Policy Characteristics'!E:E,MATCH($C1567,'Policy Characteristics'!$C:$C,0)))</f>
        <v>indst methane capture</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of potential achieved</v>
      </c>
      <c r="P1567" s="254" t="str">
        <f>IF(ISBLANK(INDEX('Policy Characteristics'!J:J,MATCH($C1567,'Policy Characteristics'!$C:$C,0))),"",INDEX('Policy Characteristics'!J:J,MATCH($C1567,'Policy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7" s="254" t="str">
        <f>IF(ISBLANK(INDEX('Policy Characteristics'!K:K,MATCH($C1567,'Policy Characteristics'!$C:$C,0))),"",INDEX('Policy Characteristics'!K:K,MATCH($C1567,'Policy Characteristics'!$C:$C,0)))</f>
        <v>industry-ag-main.html#methane-capture</v>
      </c>
      <c r="R1567" s="254" t="str">
        <f>IF(ISBLANK(INDEX('Policy Characteristics'!L:L,MATCH($C1567,'Policy Characteristics'!$C:$C,0))),"",INDEX('Policy Characteristics'!L:L,MATCH($C1567,'Policy Characteristics'!$C:$C,0)))</f>
        <v>methane-capture.html</v>
      </c>
    </row>
    <row r="1568" spans="1:18" x14ac:dyDescent="0.3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Methane Capture</v>
      </c>
      <c r="C1568" s="254" t="str">
        <f t="shared" ref="C1568:C1570" si="55">C$1567</f>
        <v>Fraction of Methane Capture Opportunities Achieved</v>
      </c>
      <c r="D1568" s="45" t="s">
        <v>3076</v>
      </c>
      <c r="E1568" s="45"/>
      <c r="F1568" t="s">
        <v>3038</v>
      </c>
      <c r="G1568" s="45"/>
      <c r="H1568" s="43">
        <v>1459</v>
      </c>
      <c r="I1568" s="324" t="s">
        <v>43</v>
      </c>
      <c r="J1568" s="255" t="str">
        <f>IF(ISBLANK(INDEX('Policy Characteristics'!D:D,MATCH($C1568,'Policy Characteristics'!$C:$C,0))),"",INDEX('Policy Characteristics'!D:D,MATCH($C1568,'Policy Characteristics'!$C:$C,0)))</f>
        <v>Methane Capture and Destruction</v>
      </c>
      <c r="K1568" s="254" t="str">
        <f>IF(ISBLANK(INDEX('Policy Characteristics'!E:E,MATCH($C1568,'Policy Characteristics'!$C:$C,0))),"",INDEX('Policy Characteristics'!E:E,MATCH($C1568,'Policy Characteristics'!$C:$C,0)))</f>
        <v>indst methane capture</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potential achieved</v>
      </c>
      <c r="P1568" s="254" t="str">
        <f>IF(ISBLANK(INDEX('Policy Characteristics'!J:J,MATCH($C1568,'Policy Characteristics'!$C:$C,0))),"",INDEX('Policy Characteristics'!J:J,MATCH($C1568,'Policy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8" s="254" t="str">
        <f>IF(ISBLANK(INDEX('Policy Characteristics'!K:K,MATCH($C1568,'Policy Characteristics'!$C:$C,0))),"",INDEX('Policy Characteristics'!K:K,MATCH($C1568,'Policy Characteristics'!$C:$C,0)))</f>
        <v>industry-ag-main.html#methane-capture</v>
      </c>
      <c r="R1568" s="254" t="str">
        <f>IF(ISBLANK(INDEX('Policy Characteristics'!L:L,MATCH($C1568,'Policy Characteristics'!$C:$C,0))),"",INDEX('Policy Characteristics'!L:L,MATCH($C1568,'Policy Characteristics'!$C:$C,0)))</f>
        <v>methane-capture.html</v>
      </c>
    </row>
    <row r="1569" spans="1:18" x14ac:dyDescent="0.3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Methane Capture</v>
      </c>
      <c r="C1569" s="254" t="str">
        <f t="shared" si="55"/>
        <v>Fraction of Methane Capture Opportunities Achieved</v>
      </c>
      <c r="D1569" s="45" t="s">
        <v>3055</v>
      </c>
      <c r="E1569" s="45"/>
      <c r="F1569" t="s">
        <v>2755</v>
      </c>
      <c r="G1569" s="45"/>
      <c r="H1569" s="43">
        <v>513</v>
      </c>
      <c r="I1569" s="324" t="s">
        <v>43</v>
      </c>
      <c r="J1569" s="255" t="str">
        <f>IF(ISBLANK(INDEX('Policy Characteristics'!D:D,MATCH($C1569,'Policy Characteristics'!$C:$C,0))),"",INDEX('Policy Characteristics'!D:D,MATCH($C1569,'Policy Characteristics'!$C:$C,0)))</f>
        <v>Methane Capture and Destruction</v>
      </c>
      <c r="K1569" s="254" t="str">
        <f>IF(ISBLANK(INDEX('Policy Characteristics'!E:E,MATCH($C1569,'Policy Characteristics'!$C:$C,0))),"",INDEX('Policy Characteristics'!E:E,MATCH($C1569,'Policy Characteristics'!$C:$C,0)))</f>
        <v>indst methane capture</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potential achieved</v>
      </c>
      <c r="P1569" s="254"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54" t="str">
        <f>IF(ISBLANK(INDEX('Policy Characteristics'!K:K,MATCH($C1569,'Policy Characteristics'!$C:$C,0))),"",INDEX('Policy Characteristics'!K:K,MATCH($C1569,'Policy Characteristics'!$C:$C,0)))</f>
        <v>industry-ag-main.html#methane-capture</v>
      </c>
      <c r="R1569" s="254" t="str">
        <f>IF(ISBLANK(INDEX('Policy Characteristics'!L:L,MATCH($C1569,'Policy Characteristics'!$C:$C,0))),"",INDEX('Policy Characteristics'!L:L,MATCH($C1569,'Policy Characteristics'!$C:$C,0)))</f>
        <v>methane-capture.html</v>
      </c>
    </row>
    <row r="1570" spans="1:18" x14ac:dyDescent="0.3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Methane Capture</v>
      </c>
      <c r="C1570" s="254" t="str">
        <f t="shared" si="55"/>
        <v>Fraction of Methane Capture Opportunities Achieved</v>
      </c>
      <c r="D1570" s="45" t="s">
        <v>3077</v>
      </c>
      <c r="E1570" s="45"/>
      <c r="F1570" t="s">
        <v>3080</v>
      </c>
      <c r="G1570" s="45"/>
      <c r="H1570" s="43">
        <v>514</v>
      </c>
      <c r="I1570" s="324" t="s">
        <v>43</v>
      </c>
      <c r="J1570" s="255" t="str">
        <f>IF(ISBLANK(INDEX('Policy Characteristics'!D:D,MATCH($C1570,'Policy Characteristics'!$C:$C,0))),"",INDEX('Policy Characteristics'!D:D,MATCH($C1570,'Policy Characteristics'!$C:$C,0)))</f>
        <v>Methane Capture and Destruction</v>
      </c>
      <c r="K1570" s="254" t="str">
        <f>IF(ISBLANK(INDEX('Policy Characteristics'!E:E,MATCH($C1570,'Policy Characteristics'!$C:$C,0))),"",INDEX('Policy Characteristics'!E:E,MATCH($C1570,'Policy Characteristics'!$C:$C,0)))</f>
        <v>indst methane capture</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potential achieved</v>
      </c>
      <c r="P1570" s="254"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54" t="str">
        <f>IF(ISBLANK(INDEX('Policy Characteristics'!K:K,MATCH($C1570,'Policy Characteristics'!$C:$C,0))),"",INDEX('Policy Characteristics'!K:K,MATCH($C1570,'Policy Characteristics'!$C:$C,0)))</f>
        <v>industry-ag-main.html#methane-capture</v>
      </c>
      <c r="R1570" s="254" t="str">
        <f>IF(ISBLANK(INDEX('Policy Characteristics'!L:L,MATCH($C1570,'Policy Characteristics'!$C:$C,0))),"",INDEX('Policy Characteristics'!L:L,MATCH($C1570,'Policy Characteristics'!$C:$C,0)))</f>
        <v>methane-capture.html</v>
      </c>
    </row>
    <row r="1571" spans="1:18" x14ac:dyDescent="0.3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Methane Destruction</v>
      </c>
      <c r="C1571" t="s">
        <v>285</v>
      </c>
      <c r="D1571" s="45" t="s">
        <v>3056</v>
      </c>
      <c r="E1571" s="45"/>
      <c r="F1571" t="s">
        <v>3020</v>
      </c>
      <c r="G1571" s="45"/>
      <c r="H1571" s="43">
        <v>1460</v>
      </c>
      <c r="I1571" s="324" t="s">
        <v>43</v>
      </c>
      <c r="J1571" s="255" t="str">
        <f>IF(ISBLANK(INDEX('Policy Characteristics'!D:D,MATCH($C1571,'Policy Characteristics'!$C:$C,0))),"",INDEX('Policy Characteristics'!D:D,MATCH($C1571,'Policy Characteristics'!$C:$C,0)))</f>
        <v>Methane Capture and Destruction</v>
      </c>
      <c r="K1571" s="254" t="str">
        <f>IF(ISBLANK(INDEX('Policy Characteristics'!E:E,MATCH($C1571,'Policy Characteristics'!$C:$C,0))),"",INDEX('Policy Characteristics'!E:E,MATCH($C1571,'Policy Characteristics'!$C:$C,0)))</f>
        <v>indst methane destruction</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potential achieved</v>
      </c>
      <c r="P1571" s="254" t="str">
        <f>IF(ISBLANK(INDEX('Policy Characteristics'!J:J,MATCH($C1571,'Policy Characteristics'!$C:$C,0))),"",INDEX('Policy Characteristics'!J:J,MATCH($C1571,'Policy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54" t="str">
        <f>IF(ISBLANK(INDEX('Policy Characteristics'!K:K,MATCH($C1571,'Policy Characteristics'!$C:$C,0))),"",INDEX('Policy Characteristics'!K:K,MATCH($C1571,'Policy Characteristics'!$C:$C,0)))</f>
        <v>industry-ag-main.html#methane-destr</v>
      </c>
      <c r="R1571" s="254" t="str">
        <f>IF(ISBLANK(INDEX('Policy Characteristics'!L:L,MATCH($C1571,'Policy Characteristics'!$C:$C,0))),"",INDEX('Policy Characteristics'!L:L,MATCH($C1571,'Policy Characteristics'!$C:$C,0)))</f>
        <v>methane-destruction.html</v>
      </c>
    </row>
    <row r="1572" spans="1:18" x14ac:dyDescent="0.3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Methane Destruction</v>
      </c>
      <c r="C1572" s="254" t="str">
        <f t="shared" ref="C1572:C1574" si="56">C$1571</f>
        <v>Fraction of Methane Destruction Opportunities Achieved</v>
      </c>
      <c r="D1572" s="45" t="s">
        <v>3076</v>
      </c>
      <c r="E1572" s="45"/>
      <c r="F1572" t="s">
        <v>3038</v>
      </c>
      <c r="G1572" s="45"/>
      <c r="H1572" s="43">
        <v>1461</v>
      </c>
      <c r="I1572" s="324" t="s">
        <v>43</v>
      </c>
      <c r="J1572" s="255" t="str">
        <f>IF(ISBLANK(INDEX('Policy Characteristics'!D:D,MATCH($C1572,'Policy Characteristics'!$C:$C,0))),"",INDEX('Policy Characteristics'!D:D,MATCH($C1572,'Policy Characteristics'!$C:$C,0)))</f>
        <v>Methane Capture and Destruction</v>
      </c>
      <c r="K1572" s="254" t="str">
        <f>IF(ISBLANK(INDEX('Policy Characteristics'!E:E,MATCH($C1572,'Policy Characteristics'!$C:$C,0))),"",INDEX('Policy Characteristics'!E:E,MATCH($C1572,'Policy Characteristics'!$C:$C,0)))</f>
        <v>indst methane destruction</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potential achieved</v>
      </c>
      <c r="P1572" s="254" t="str">
        <f>IF(ISBLANK(INDEX('Policy Characteristics'!J:J,MATCH($C1572,'Policy Characteristics'!$C:$C,0))),"",INDEX('Policy Characteristics'!J:J,MATCH($C1572,'Policy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54" t="str">
        <f>IF(ISBLANK(INDEX('Policy Characteristics'!K:K,MATCH($C1572,'Policy Characteristics'!$C:$C,0))),"",INDEX('Policy Characteristics'!K:K,MATCH($C1572,'Policy Characteristics'!$C:$C,0)))</f>
        <v>industry-ag-main.html#methane-destr</v>
      </c>
      <c r="R1572" s="254" t="str">
        <f>IF(ISBLANK(INDEX('Policy Characteristics'!L:L,MATCH($C1572,'Policy Characteristics'!$C:$C,0))),"",INDEX('Policy Characteristics'!L:L,MATCH($C1572,'Policy Characteristics'!$C:$C,0)))</f>
        <v>methane-destruction.html</v>
      </c>
    </row>
    <row r="1573" spans="1:18" x14ac:dyDescent="0.3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Methane Destruction</v>
      </c>
      <c r="C1573" s="254" t="str">
        <f t="shared" si="56"/>
        <v>Fraction of Methane Destruction Opportunities Achieved</v>
      </c>
      <c r="D1573" s="45" t="s">
        <v>3055</v>
      </c>
      <c r="E1573" s="45"/>
      <c r="F1573" t="s">
        <v>2755</v>
      </c>
      <c r="G1573" s="45"/>
      <c r="H1573" s="43">
        <v>515</v>
      </c>
      <c r="I1573" s="324" t="s">
        <v>43</v>
      </c>
      <c r="J1573" s="255" t="str">
        <f>IF(ISBLANK(INDEX('Policy Characteristics'!D:D,MATCH($C1573,'Policy Characteristics'!$C:$C,0))),"",INDEX('Policy Characteristics'!D:D,MATCH($C1573,'Policy Characteristics'!$C:$C,0)))</f>
        <v>Methane Capture and Destruction</v>
      </c>
      <c r="K1573" s="254" t="str">
        <f>IF(ISBLANK(INDEX('Policy Characteristics'!E:E,MATCH($C1573,'Policy Characteristics'!$C:$C,0))),"",INDEX('Policy Characteristics'!E:E,MATCH($C1573,'Policy Characteristics'!$C:$C,0)))</f>
        <v>indst methane destruction</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potential achieved</v>
      </c>
      <c r="P1573" s="254"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54" t="str">
        <f>IF(ISBLANK(INDEX('Policy Characteristics'!K:K,MATCH($C1573,'Policy Characteristics'!$C:$C,0))),"",INDEX('Policy Characteristics'!K:K,MATCH($C1573,'Policy Characteristics'!$C:$C,0)))</f>
        <v>industry-ag-main.html#methane-destr</v>
      </c>
      <c r="R1573" s="254" t="str">
        <f>IF(ISBLANK(INDEX('Policy Characteristics'!L:L,MATCH($C1573,'Policy Characteristics'!$C:$C,0))),"",INDEX('Policy Characteristics'!L:L,MATCH($C1573,'Policy Characteristics'!$C:$C,0)))</f>
        <v>methane-destruction.html</v>
      </c>
    </row>
    <row r="1574" spans="1:18" x14ac:dyDescent="0.3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Methane Destruction</v>
      </c>
      <c r="C1574" s="254" t="str">
        <f t="shared" si="56"/>
        <v>Fraction of Methane Destruction Opportunities Achieved</v>
      </c>
      <c r="D1574" s="45" t="s">
        <v>3077</v>
      </c>
      <c r="E1574" s="45"/>
      <c r="F1574" t="s">
        <v>3080</v>
      </c>
      <c r="G1574" s="45"/>
      <c r="H1574" s="43">
        <v>516</v>
      </c>
      <c r="I1574" s="324" t="s">
        <v>43</v>
      </c>
      <c r="J1574" s="255" t="str">
        <f>IF(ISBLANK(INDEX('Policy Characteristics'!D:D,MATCH($C1574,'Policy Characteristics'!$C:$C,0))),"",INDEX('Policy Characteristics'!D:D,MATCH($C1574,'Policy Characteristics'!$C:$C,0)))</f>
        <v>Methane Capture and Destruction</v>
      </c>
      <c r="K1574" s="254" t="str">
        <f>IF(ISBLANK(INDEX('Policy Characteristics'!E:E,MATCH($C1574,'Policy Characteristics'!$C:$C,0))),"",INDEX('Policy Characteristics'!E:E,MATCH($C1574,'Policy Characteristics'!$C:$C,0)))</f>
        <v>indst methane destruction</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potential achieved</v>
      </c>
      <c r="P1574" s="254"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54" t="str">
        <f>IF(ISBLANK(INDEX('Policy Characteristics'!K:K,MATCH($C1574,'Policy Characteristics'!$C:$C,0))),"",INDEX('Policy Characteristics'!K:K,MATCH($C1574,'Policy Characteristics'!$C:$C,0)))</f>
        <v>industry-ag-main.html#methane-destr</v>
      </c>
      <c r="R1574" s="254" t="str">
        <f>IF(ISBLANK(INDEX('Policy Characteristics'!L:L,MATCH($C1574,'Policy Characteristics'!$C:$C,0))),"",INDEX('Policy Characteristics'!L:L,MATCH($C1574,'Policy Characteristics'!$C:$C,0)))</f>
        <v>methane-destruction.html</v>
      </c>
    </row>
    <row r="1575" spans="1:18" x14ac:dyDescent="0.3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N2O Abatement</v>
      </c>
      <c r="C1575" s="1" t="s">
        <v>3222</v>
      </c>
      <c r="D1575" s="45"/>
      <c r="E1575" s="45"/>
      <c r="F1575"/>
      <c r="G1575" s="45"/>
      <c r="H1575" s="43">
        <v>1562</v>
      </c>
      <c r="I1575" s="324" t="s">
        <v>43</v>
      </c>
      <c r="J1575" s="255" t="str">
        <f>IF(ISBLANK(INDEX('Policy Characteristics'!D:D,MATCH($C1575,'Policy Characteristics'!$C:$C,0))),"",INDEX('Policy Characteristics'!D:D,MATCH($C1575,'Policy Characteristics'!$C:$C,0)))</f>
        <v>N2O Abatement</v>
      </c>
      <c r="K1575" s="254" t="str">
        <f>IF(ISBLANK(INDEX('Policy Characteristics'!E:E,MATCH($C1575,'Policy Characteristics'!$C:$C,0))),"",INDEX('Policy Characteristics'!E:E,MATCH($C1575,'Policy Characteristics'!$C:$C,0)))</f>
        <v>indst N2O abatement</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potential achieved</v>
      </c>
      <c r="P1575" s="254" t="str">
        <f>IF(ISBLANK(INDEX('Policy Characteristics'!J:J,MATCH($C1575,'Policy Characteristics'!$C:$C,0))),"",INDEX('Policy Characteristics'!J:J,MATCH($C1575,'Policy Characteristics'!$C:$C,0)))</f>
        <v>**Description:** This policy reduces nitrous oxide (N2O) process emissions from the chemicals industry (primarily from the production of nitric acid and adipic acid) by destroying the N2O rather than venting it to the atmosphere. //</v>
      </c>
      <c r="Q1575" s="254" t="str">
        <f>IF(ISBLANK(INDEX('Policy Characteristics'!K:K,MATCH($C1575,'Policy Characteristics'!$C:$C,0))),"",INDEX('Policy Characteristics'!K:K,MATCH($C1575,'Policy Characteristics'!$C:$C,0)))</f>
        <v/>
      </c>
      <c r="R1575" s="254" t="str">
        <f>IF(ISBLANK(INDEX('Policy Characteristics'!L:L,MATCH($C1575,'Policy Characteristics'!$C:$C,0))),"",INDEX('Policy Characteristics'!L:L,MATCH($C1575,'Policy Characteristics'!$C:$C,0)))</f>
        <v/>
      </c>
    </row>
    <row r="1576" spans="1:18" x14ac:dyDescent="0.3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Non BAU Increase in Process Emissions</v>
      </c>
      <c r="C1576" t="s">
        <v>3777</v>
      </c>
      <c r="D1576" s="45" t="s">
        <v>3797</v>
      </c>
      <c r="E1576" s="45"/>
      <c r="F1576" s="45" t="s">
        <v>3815</v>
      </c>
      <c r="G1576" s="45"/>
      <c r="H1576" s="43">
        <v>2751</v>
      </c>
      <c r="I1576" s="324" t="s">
        <v>44</v>
      </c>
      <c r="J1576" s="255" t="str">
        <f>IF(ISBLANK(INDEX('Policy Characteristics'!D:D,MATCH($C1576,'Policy Characteristics'!$C:$C,0))),"",INDEX('Policy Characteristics'!D:D,MATCH($C1576,'Policy Characteristics'!$C:$C,0)))</f>
        <v>Process Emissions Increases</v>
      </c>
      <c r="K1576" s="254" t="str">
        <f>IF(ISBLANK(INDEX('Policy Characteristics'!E:E,MATCH($C1576,'Policy Characteristics'!$C:$C,0))),"",INDEX('Policy Characteristics'!E:E,MATCH($C1576,'Policy Characteristics'!$C:$C,0)))</f>
        <v>non BAU indst process emissions</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1</v>
      </c>
      <c r="O1576" s="254" t="str">
        <f>IF(ISBLANK(INDEX('Policy Characteristics'!I:I,MATCH($C1576,'Policy Characteristics'!$C:$C,0))),"",INDEX('Policy Characteristics'!I:I,MATCH($C1576,'Policy Characteristics'!$C:$C,0)))</f>
        <v>on/off</v>
      </c>
      <c r="P1576" s="254" t="str">
        <f>IF(ISBLANK(INDEX('Policy Characteristics'!J:J,MATCH($C1576,'Policy Characteristics'!$C:$C,0))),"",INDEX('Policy Characteristics'!J:J,MATCH($C1576,'Policy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6" s="254" t="str">
        <f>IF(ISBLANK(INDEX('Policy Characteristics'!K:K,MATCH($C1576,'Policy Characteristics'!$C:$C,0))),"",INDEX('Policy Characteristics'!K:K,MATCH($C1576,'Policy Characteristics'!$C:$C,0)))</f>
        <v/>
      </c>
      <c r="R1576" s="254" t="str">
        <f>IF(ISBLANK(INDEX('Policy Characteristics'!L:L,MATCH($C1576,'Policy Characteristics'!$C:$C,0))),"",INDEX('Policy Characteristics'!L:L,MATCH($C1576,'Policy Characteristics'!$C:$C,0)))</f>
        <v/>
      </c>
    </row>
    <row r="1577" spans="1:18" x14ac:dyDescent="0.3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Non BAU Increase in Process Emissions</v>
      </c>
      <c r="C1577" s="254" t="str">
        <f>$C$1576</f>
        <v>Boolean Use Non BAU Process Emissions Additions</v>
      </c>
      <c r="D1577" s="45" t="s">
        <v>3798</v>
      </c>
      <c r="E1577" s="45"/>
      <c r="F1577" s="45" t="s">
        <v>3816</v>
      </c>
      <c r="G1577" s="45"/>
      <c r="H1577" s="43">
        <v>2752</v>
      </c>
      <c r="I1577" s="324" t="s">
        <v>43</v>
      </c>
      <c r="J1577" s="255" t="str">
        <f>IF(ISBLANK(INDEX('Policy Characteristics'!D:D,MATCH($C1577,'Policy Characteristics'!$C:$C,0))),"",INDEX('Policy Characteristics'!D:D,MATCH($C1577,'Policy Characteristics'!$C:$C,0)))</f>
        <v>Process Emissions Increases</v>
      </c>
      <c r="K1577" s="254" t="str">
        <f>IF(ISBLANK(INDEX('Policy Characteristics'!E:E,MATCH($C1577,'Policy Characteristics'!$C:$C,0))),"",INDEX('Policy Characteristics'!E:E,MATCH($C1577,'Policy Characteristics'!$C:$C,0)))</f>
        <v>non BAU indst process emissions</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1</v>
      </c>
      <c r="O1577" s="254" t="str">
        <f>IF(ISBLANK(INDEX('Policy Characteristics'!I:I,MATCH($C1577,'Policy Characteristics'!$C:$C,0))),"",INDEX('Policy Characteristics'!I:I,MATCH($C1577,'Policy Characteristics'!$C:$C,0)))</f>
        <v>on/off</v>
      </c>
      <c r="P1577" s="254" t="str">
        <f>IF(ISBLANK(INDEX('Policy Characteristics'!J:J,MATCH($C1577,'Policy Characteristics'!$C:$C,0))),"",INDEX('Policy Characteristics'!J:J,MATCH($C1577,'Policy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7" s="254" t="str">
        <f>IF(ISBLANK(INDEX('Policy Characteristics'!K:K,MATCH($C1577,'Policy Characteristics'!$C:$C,0))),"",INDEX('Policy Characteristics'!K:K,MATCH($C1577,'Policy Characteristics'!$C:$C,0)))</f>
        <v/>
      </c>
      <c r="R1577" s="254" t="str">
        <f>IF(ISBLANK(INDEX('Policy Characteristics'!L:L,MATCH($C1577,'Policy Characteristics'!$C:$C,0))),"",INDEX('Policy Characteristics'!L:L,MATCH($C1577,'Policy Characteristics'!$C:$C,0)))</f>
        <v/>
      </c>
    </row>
    <row r="1578" spans="1:18" x14ac:dyDescent="0.3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Non BAU Increase in Process Emissions</v>
      </c>
      <c r="C1578" s="254" t="str">
        <f t="shared" ref="C1578:C1593" si="57">$C$1576</f>
        <v>Boolean Use Non BAU Process Emissions Additions</v>
      </c>
      <c r="D1578" s="45" t="s">
        <v>3799</v>
      </c>
      <c r="E1578" s="45"/>
      <c r="F1578" s="45" t="s">
        <v>3817</v>
      </c>
      <c r="G1578" s="45"/>
      <c r="H1578" s="43">
        <v>2753</v>
      </c>
      <c r="I1578" s="324" t="s">
        <v>43</v>
      </c>
      <c r="J1578" s="255" t="str">
        <f>IF(ISBLANK(INDEX('Policy Characteristics'!D:D,MATCH($C1578,'Policy Characteristics'!$C:$C,0))),"",INDEX('Policy Characteristics'!D:D,MATCH($C1578,'Policy Characteristics'!$C:$C,0)))</f>
        <v>Process Emissions Increases</v>
      </c>
      <c r="K1578" s="254" t="str">
        <f>IF(ISBLANK(INDEX('Policy Characteristics'!E:E,MATCH($C1578,'Policy Characteristics'!$C:$C,0))),"",INDEX('Policy Characteristics'!E:E,MATCH($C1578,'Policy Characteristics'!$C:$C,0)))</f>
        <v>non BAU indst process emissions</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1</v>
      </c>
      <c r="O1578" s="254" t="str">
        <f>IF(ISBLANK(INDEX('Policy Characteristics'!I:I,MATCH($C1578,'Policy Characteristics'!$C:$C,0))),"",INDEX('Policy Characteristics'!I:I,MATCH($C1578,'Policy Characteristics'!$C:$C,0)))</f>
        <v>on/off</v>
      </c>
      <c r="P1578" s="254"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54" t="str">
        <f>IF(ISBLANK(INDEX('Policy Characteristics'!K:K,MATCH($C1578,'Policy Characteristics'!$C:$C,0))),"",INDEX('Policy Characteristics'!K:K,MATCH($C1578,'Policy Characteristics'!$C:$C,0)))</f>
        <v/>
      </c>
      <c r="R1578" s="254" t="str">
        <f>IF(ISBLANK(INDEX('Policy Characteristics'!L:L,MATCH($C1578,'Policy Characteristics'!$C:$C,0))),"",INDEX('Policy Characteristics'!L:L,MATCH($C1578,'Policy Characteristics'!$C:$C,0)))</f>
        <v/>
      </c>
    </row>
    <row r="1579" spans="1:18" x14ac:dyDescent="0.3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Non BAU Increase in Process Emissions</v>
      </c>
      <c r="C1579" s="254" t="str">
        <f t="shared" si="57"/>
        <v>Boolean Use Non BAU Process Emissions Additions</v>
      </c>
      <c r="D1579" s="45" t="s">
        <v>3800</v>
      </c>
      <c r="E1579" s="45"/>
      <c r="F1579" s="45" t="s">
        <v>3818</v>
      </c>
      <c r="G1579" s="45"/>
      <c r="H1579" s="43">
        <v>2754</v>
      </c>
      <c r="I1579" s="324" t="s">
        <v>43</v>
      </c>
      <c r="J1579" s="255" t="str">
        <f>IF(ISBLANK(INDEX('Policy Characteristics'!D:D,MATCH($C1579,'Policy Characteristics'!$C:$C,0))),"",INDEX('Policy Characteristics'!D:D,MATCH($C1579,'Policy Characteristics'!$C:$C,0)))</f>
        <v>Process Emissions Increases</v>
      </c>
      <c r="K1579" s="254" t="str">
        <f>IF(ISBLANK(INDEX('Policy Characteristics'!E:E,MATCH($C1579,'Policy Characteristics'!$C:$C,0))),"",INDEX('Policy Characteristics'!E:E,MATCH($C1579,'Policy Characteristics'!$C:$C,0)))</f>
        <v>non BAU indst process emissions</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1</v>
      </c>
      <c r="O1579" s="254" t="str">
        <f>IF(ISBLANK(INDEX('Policy Characteristics'!I:I,MATCH($C1579,'Policy Characteristics'!$C:$C,0))),"",INDEX('Policy Characteristics'!I:I,MATCH($C1579,'Policy Characteristics'!$C:$C,0)))</f>
        <v>on/off</v>
      </c>
      <c r="P1579" s="254"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54" t="str">
        <f>IF(ISBLANK(INDEX('Policy Characteristics'!K:K,MATCH($C1579,'Policy Characteristics'!$C:$C,0))),"",INDEX('Policy Characteristics'!K:K,MATCH($C1579,'Policy Characteristics'!$C:$C,0)))</f>
        <v/>
      </c>
      <c r="R1579" s="254" t="str">
        <f>IF(ISBLANK(INDEX('Policy Characteristics'!L:L,MATCH($C1579,'Policy Characteristics'!$C:$C,0))),"",INDEX('Policy Characteristics'!L:L,MATCH($C1579,'Policy Characteristics'!$C:$C,0)))</f>
        <v/>
      </c>
    </row>
    <row r="1580" spans="1:18" x14ac:dyDescent="0.3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Non BAU Increase in Process Emissions</v>
      </c>
      <c r="C1580" s="254" t="str">
        <f t="shared" si="57"/>
        <v>Boolean Use Non BAU Process Emissions Additions</v>
      </c>
      <c r="D1580" s="45" t="s">
        <v>3801</v>
      </c>
      <c r="E1580" s="45"/>
      <c r="F1580" s="45" t="s">
        <v>3819</v>
      </c>
      <c r="G1580" s="45"/>
      <c r="H1580" s="43">
        <v>2755</v>
      </c>
      <c r="I1580" s="324" t="s">
        <v>43</v>
      </c>
      <c r="J1580" s="255" t="str">
        <f>IF(ISBLANK(INDEX('Policy Characteristics'!D:D,MATCH($C1580,'Policy Characteristics'!$C:$C,0))),"",INDEX('Policy Characteristics'!D:D,MATCH($C1580,'Policy Characteristics'!$C:$C,0)))</f>
        <v>Process Emissions Increases</v>
      </c>
      <c r="K1580" s="254" t="str">
        <f>IF(ISBLANK(INDEX('Policy Characteristics'!E:E,MATCH($C1580,'Policy Characteristics'!$C:$C,0))),"",INDEX('Policy Characteristics'!E:E,MATCH($C1580,'Policy Characteristics'!$C:$C,0)))</f>
        <v>non BAU indst process emissions</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1</v>
      </c>
      <c r="O1580" s="254" t="str">
        <f>IF(ISBLANK(INDEX('Policy Characteristics'!I:I,MATCH($C1580,'Policy Characteristics'!$C:$C,0))),"",INDEX('Policy Characteristics'!I:I,MATCH($C1580,'Policy Characteristics'!$C:$C,0)))</f>
        <v>on/off</v>
      </c>
      <c r="P1580" s="254"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54" t="str">
        <f>IF(ISBLANK(INDEX('Policy Characteristics'!K:K,MATCH($C1580,'Policy Characteristics'!$C:$C,0))),"",INDEX('Policy Characteristics'!K:K,MATCH($C1580,'Policy Characteristics'!$C:$C,0)))</f>
        <v/>
      </c>
      <c r="R1580" s="254" t="str">
        <f>IF(ISBLANK(INDEX('Policy Characteristics'!L:L,MATCH($C1580,'Policy Characteristics'!$C:$C,0))),"",INDEX('Policy Characteristics'!L:L,MATCH($C1580,'Policy Characteristics'!$C:$C,0)))</f>
        <v/>
      </c>
    </row>
    <row r="1581" spans="1:18" x14ac:dyDescent="0.3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Non BAU Increase in Process Emissions</v>
      </c>
      <c r="C1581" s="254" t="str">
        <f t="shared" si="57"/>
        <v>Boolean Use Non BAU Process Emissions Additions</v>
      </c>
      <c r="D1581" s="45" t="s">
        <v>3802</v>
      </c>
      <c r="E1581" s="45"/>
      <c r="F1581" s="45" t="s">
        <v>3820</v>
      </c>
      <c r="G1581" s="45"/>
      <c r="H1581" s="43">
        <v>2756</v>
      </c>
      <c r="I1581" s="324" t="s">
        <v>44</v>
      </c>
      <c r="J1581" s="255" t="str">
        <f>IF(ISBLANK(INDEX('Policy Characteristics'!D:D,MATCH($C1581,'Policy Characteristics'!$C:$C,0))),"",INDEX('Policy Characteristics'!D:D,MATCH($C1581,'Policy Characteristics'!$C:$C,0)))</f>
        <v>Process Emissions Increases</v>
      </c>
      <c r="K1581" s="254" t="str">
        <f>IF(ISBLANK(INDEX('Policy Characteristics'!E:E,MATCH($C1581,'Policy Characteristics'!$C:$C,0))),"",INDEX('Policy Characteristics'!E:E,MATCH($C1581,'Policy Characteristics'!$C:$C,0)))</f>
        <v>non BAU indst process emissions</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1</v>
      </c>
      <c r="O1581" s="254" t="str">
        <f>IF(ISBLANK(INDEX('Policy Characteristics'!I:I,MATCH($C1581,'Policy Characteristics'!$C:$C,0))),"",INDEX('Policy Characteristics'!I:I,MATCH($C1581,'Policy Characteristics'!$C:$C,0)))</f>
        <v>on/off</v>
      </c>
      <c r="P1581" s="254"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54" t="str">
        <f>IF(ISBLANK(INDEX('Policy Characteristics'!K:K,MATCH($C1581,'Policy Characteristics'!$C:$C,0))),"",INDEX('Policy Characteristics'!K:K,MATCH($C1581,'Policy Characteristics'!$C:$C,0)))</f>
        <v/>
      </c>
      <c r="R1581" s="254" t="str">
        <f>IF(ISBLANK(INDEX('Policy Characteristics'!L:L,MATCH($C1581,'Policy Characteristics'!$C:$C,0))),"",INDEX('Policy Characteristics'!L:L,MATCH($C1581,'Policy Characteristics'!$C:$C,0)))</f>
        <v/>
      </c>
    </row>
    <row r="1582" spans="1:18" x14ac:dyDescent="0.3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Non BAU Increase in Process Emissions</v>
      </c>
      <c r="C1582" s="254" t="str">
        <f t="shared" si="57"/>
        <v>Boolean Use Non BAU Process Emissions Additions</v>
      </c>
      <c r="D1582" s="45" t="s">
        <v>3803</v>
      </c>
      <c r="E1582" s="45"/>
      <c r="F1582" s="45" t="s">
        <v>3821</v>
      </c>
      <c r="G1582" s="45"/>
      <c r="H1582" s="43">
        <v>2757</v>
      </c>
      <c r="I1582" s="324" t="s">
        <v>44</v>
      </c>
      <c r="J1582" s="255" t="str">
        <f>IF(ISBLANK(INDEX('Policy Characteristics'!D:D,MATCH($C1582,'Policy Characteristics'!$C:$C,0))),"",INDEX('Policy Characteristics'!D:D,MATCH($C1582,'Policy Characteristics'!$C:$C,0)))</f>
        <v>Process Emissions Increases</v>
      </c>
      <c r="K1582" s="254" t="str">
        <f>IF(ISBLANK(INDEX('Policy Characteristics'!E:E,MATCH($C1582,'Policy Characteristics'!$C:$C,0))),"",INDEX('Policy Characteristics'!E:E,MATCH($C1582,'Policy Characteristics'!$C:$C,0)))</f>
        <v>non BAU indst process emissions</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1</v>
      </c>
      <c r="O1582" s="254" t="str">
        <f>IF(ISBLANK(INDEX('Policy Characteristics'!I:I,MATCH($C1582,'Policy Characteristics'!$C:$C,0))),"",INDEX('Policy Characteristics'!I:I,MATCH($C1582,'Policy Characteristics'!$C:$C,0)))</f>
        <v>on/off</v>
      </c>
      <c r="P1582" s="254"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54" t="str">
        <f>IF(ISBLANK(INDEX('Policy Characteristics'!K:K,MATCH($C1582,'Policy Characteristics'!$C:$C,0))),"",INDEX('Policy Characteristics'!K:K,MATCH($C1582,'Policy Characteristics'!$C:$C,0)))</f>
        <v/>
      </c>
      <c r="R1582" s="254" t="str">
        <f>IF(ISBLANK(INDEX('Policy Characteristics'!L:L,MATCH($C1582,'Policy Characteristics'!$C:$C,0))),"",INDEX('Policy Characteristics'!L:L,MATCH($C1582,'Policy Characteristics'!$C:$C,0)))</f>
        <v/>
      </c>
    </row>
    <row r="1583" spans="1:18" x14ac:dyDescent="0.3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Non BAU Increase in Process Emissions</v>
      </c>
      <c r="C1583" s="254" t="str">
        <f t="shared" si="57"/>
        <v>Boolean Use Non BAU Process Emissions Additions</v>
      </c>
      <c r="D1583" s="45" t="s">
        <v>3804</v>
      </c>
      <c r="E1583" s="45"/>
      <c r="F1583" s="45" t="s">
        <v>3822</v>
      </c>
      <c r="G1583" s="45"/>
      <c r="H1583" s="43">
        <v>2758</v>
      </c>
      <c r="I1583" s="324" t="s">
        <v>44</v>
      </c>
      <c r="J1583" s="255" t="str">
        <f>IF(ISBLANK(INDEX('Policy Characteristics'!D:D,MATCH($C1583,'Policy Characteristics'!$C:$C,0))),"",INDEX('Policy Characteristics'!D:D,MATCH($C1583,'Policy Characteristics'!$C:$C,0)))</f>
        <v>Process Emissions Increases</v>
      </c>
      <c r="K1583" s="254" t="str">
        <f>IF(ISBLANK(INDEX('Policy Characteristics'!E:E,MATCH($C1583,'Policy Characteristics'!$C:$C,0))),"",INDEX('Policy Characteristics'!E:E,MATCH($C1583,'Policy Characteristics'!$C:$C,0)))</f>
        <v>non BAU indst process emissions</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1</v>
      </c>
      <c r="O1583" s="254" t="str">
        <f>IF(ISBLANK(INDEX('Policy Characteristics'!I:I,MATCH($C1583,'Policy Characteristics'!$C:$C,0))),"",INDEX('Policy Characteristics'!I:I,MATCH($C1583,'Policy Characteristics'!$C:$C,0)))</f>
        <v>on/off</v>
      </c>
      <c r="P1583" s="254"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54" t="str">
        <f>IF(ISBLANK(INDEX('Policy Characteristics'!K:K,MATCH($C1583,'Policy Characteristics'!$C:$C,0))),"",INDEX('Policy Characteristics'!K:K,MATCH($C1583,'Policy Characteristics'!$C:$C,0)))</f>
        <v/>
      </c>
      <c r="R1583" s="254" t="str">
        <f>IF(ISBLANK(INDEX('Policy Characteristics'!L:L,MATCH($C1583,'Policy Characteristics'!$C:$C,0))),"",INDEX('Policy Characteristics'!L:L,MATCH($C1583,'Policy Characteristics'!$C:$C,0)))</f>
        <v/>
      </c>
    </row>
    <row r="1584" spans="1:18" x14ac:dyDescent="0.3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Non BAU Increase in Process Emissions</v>
      </c>
      <c r="C1584" s="254" t="str">
        <f t="shared" si="57"/>
        <v>Boolean Use Non BAU Process Emissions Additions</v>
      </c>
      <c r="D1584" s="45" t="s">
        <v>3805</v>
      </c>
      <c r="E1584" s="45"/>
      <c r="F1584" s="45" t="s">
        <v>3823</v>
      </c>
      <c r="G1584" s="45"/>
      <c r="H1584" s="43">
        <v>2759</v>
      </c>
      <c r="I1584" s="324" t="s">
        <v>44</v>
      </c>
      <c r="J1584" s="255" t="str">
        <f>IF(ISBLANK(INDEX('Policy Characteristics'!D:D,MATCH($C1584,'Policy Characteristics'!$C:$C,0))),"",INDEX('Policy Characteristics'!D:D,MATCH($C1584,'Policy Characteristics'!$C:$C,0)))</f>
        <v>Process Emissions Increases</v>
      </c>
      <c r="K1584" s="254" t="str">
        <f>IF(ISBLANK(INDEX('Policy Characteristics'!E:E,MATCH($C1584,'Policy Characteristics'!$C:$C,0))),"",INDEX('Policy Characteristics'!E:E,MATCH($C1584,'Policy Characteristics'!$C:$C,0)))</f>
        <v>non BAU indst process emissions</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1</v>
      </c>
      <c r="O1584" s="254" t="str">
        <f>IF(ISBLANK(INDEX('Policy Characteristics'!I:I,MATCH($C1584,'Policy Characteristics'!$C:$C,0))),"",INDEX('Policy Characteristics'!I:I,MATCH($C1584,'Policy Characteristics'!$C:$C,0)))</f>
        <v>on/off</v>
      </c>
      <c r="P1584" s="254"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54" t="str">
        <f>IF(ISBLANK(INDEX('Policy Characteristics'!K:K,MATCH($C1584,'Policy Characteristics'!$C:$C,0))),"",INDEX('Policy Characteristics'!K:K,MATCH($C1584,'Policy Characteristics'!$C:$C,0)))</f>
        <v/>
      </c>
      <c r="R1584" s="254" t="str">
        <f>IF(ISBLANK(INDEX('Policy Characteristics'!L:L,MATCH($C1584,'Policy Characteristics'!$C:$C,0))),"",INDEX('Policy Characteristics'!L:L,MATCH($C1584,'Policy Characteristics'!$C:$C,0)))</f>
        <v/>
      </c>
    </row>
    <row r="1585" spans="1:18" x14ac:dyDescent="0.3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Non BAU Increase in Process Emissions</v>
      </c>
      <c r="C1585" s="254" t="str">
        <f t="shared" si="57"/>
        <v>Boolean Use Non BAU Process Emissions Additions</v>
      </c>
      <c r="D1585" s="45" t="s">
        <v>3806</v>
      </c>
      <c r="E1585" s="45"/>
      <c r="F1585" s="45" t="s">
        <v>3824</v>
      </c>
      <c r="G1585" s="45"/>
      <c r="H1585" s="43">
        <v>2760</v>
      </c>
      <c r="I1585" s="324" t="s">
        <v>44</v>
      </c>
      <c r="J1585" s="255" t="str">
        <f>IF(ISBLANK(INDEX('Policy Characteristics'!D:D,MATCH($C1585,'Policy Characteristics'!$C:$C,0))),"",INDEX('Policy Characteristics'!D:D,MATCH($C1585,'Policy Characteristics'!$C:$C,0)))</f>
        <v>Process Emissions Increases</v>
      </c>
      <c r="K1585" s="254" t="str">
        <f>IF(ISBLANK(INDEX('Policy Characteristics'!E:E,MATCH($C1585,'Policy Characteristics'!$C:$C,0))),"",INDEX('Policy Characteristics'!E:E,MATCH($C1585,'Policy Characteristics'!$C:$C,0)))</f>
        <v>non BAU indst process emissions</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1</v>
      </c>
      <c r="O1585" s="254" t="str">
        <f>IF(ISBLANK(INDEX('Policy Characteristics'!I:I,MATCH($C1585,'Policy Characteristics'!$C:$C,0))),"",INDEX('Policy Characteristics'!I:I,MATCH($C1585,'Policy Characteristics'!$C:$C,0)))</f>
        <v>on/off</v>
      </c>
      <c r="P1585" s="254"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54" t="str">
        <f>IF(ISBLANK(INDEX('Policy Characteristics'!K:K,MATCH($C1585,'Policy Characteristics'!$C:$C,0))),"",INDEX('Policy Characteristics'!K:K,MATCH($C1585,'Policy Characteristics'!$C:$C,0)))</f>
        <v/>
      </c>
      <c r="R1585" s="254" t="str">
        <f>IF(ISBLANK(INDEX('Policy Characteristics'!L:L,MATCH($C1585,'Policy Characteristics'!$C:$C,0))),"",INDEX('Policy Characteristics'!L:L,MATCH($C1585,'Policy Characteristics'!$C:$C,0)))</f>
        <v/>
      </c>
    </row>
    <row r="1586" spans="1:18" x14ac:dyDescent="0.3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Non BAU Increase in Process Emissions</v>
      </c>
      <c r="C1586" s="254" t="str">
        <f t="shared" si="57"/>
        <v>Boolean Use Non BAU Process Emissions Additions</v>
      </c>
      <c r="D1586" s="45" t="s">
        <v>3807</v>
      </c>
      <c r="E1586" s="45"/>
      <c r="F1586" s="45" t="s">
        <v>3825</v>
      </c>
      <c r="G1586" s="45"/>
      <c r="H1586" s="43">
        <v>2761</v>
      </c>
      <c r="I1586" s="324" t="s">
        <v>44</v>
      </c>
      <c r="J1586" s="255" t="str">
        <f>IF(ISBLANK(INDEX('Policy Characteristics'!D:D,MATCH($C1586,'Policy Characteristics'!$C:$C,0))),"",INDEX('Policy Characteristics'!D:D,MATCH($C1586,'Policy Characteristics'!$C:$C,0)))</f>
        <v>Process Emissions Increases</v>
      </c>
      <c r="K1586" s="254" t="str">
        <f>IF(ISBLANK(INDEX('Policy Characteristics'!E:E,MATCH($C1586,'Policy Characteristics'!$C:$C,0))),"",INDEX('Policy Characteristics'!E:E,MATCH($C1586,'Policy Characteristics'!$C:$C,0)))</f>
        <v>non BAU indst process emissions</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1</v>
      </c>
      <c r="O1586" s="254" t="str">
        <f>IF(ISBLANK(INDEX('Policy Characteristics'!I:I,MATCH($C1586,'Policy Characteristics'!$C:$C,0))),"",INDEX('Policy Characteristics'!I:I,MATCH($C1586,'Policy Characteristics'!$C:$C,0)))</f>
        <v>on/off</v>
      </c>
      <c r="P1586" s="254"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54" t="str">
        <f>IF(ISBLANK(INDEX('Policy Characteristics'!K:K,MATCH($C1586,'Policy Characteristics'!$C:$C,0))),"",INDEX('Policy Characteristics'!K:K,MATCH($C1586,'Policy Characteristics'!$C:$C,0)))</f>
        <v/>
      </c>
      <c r="R1586" s="254" t="str">
        <f>IF(ISBLANK(INDEX('Policy Characteristics'!L:L,MATCH($C1586,'Policy Characteristics'!$C:$C,0))),"",INDEX('Policy Characteristics'!L:L,MATCH($C1586,'Policy Characteristics'!$C:$C,0)))</f>
        <v/>
      </c>
    </row>
    <row r="1587" spans="1:18" x14ac:dyDescent="0.3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Non BAU Increase in Process Emissions</v>
      </c>
      <c r="C1587" s="254" t="str">
        <f t="shared" si="57"/>
        <v>Boolean Use Non BAU Process Emissions Additions</v>
      </c>
      <c r="D1587" s="45" t="s">
        <v>3808</v>
      </c>
      <c r="E1587" s="45"/>
      <c r="F1587" s="45" t="s">
        <v>3826</v>
      </c>
      <c r="G1587" s="45"/>
      <c r="H1587" s="43">
        <v>2762</v>
      </c>
      <c r="I1587" s="324" t="s">
        <v>44</v>
      </c>
      <c r="J1587" s="255" t="str">
        <f>IF(ISBLANK(INDEX('Policy Characteristics'!D:D,MATCH($C1587,'Policy Characteristics'!$C:$C,0))),"",INDEX('Policy Characteristics'!D:D,MATCH($C1587,'Policy Characteristics'!$C:$C,0)))</f>
        <v>Process Emissions Increases</v>
      </c>
      <c r="K1587" s="254" t="str">
        <f>IF(ISBLANK(INDEX('Policy Characteristics'!E:E,MATCH($C1587,'Policy Characteristics'!$C:$C,0))),"",INDEX('Policy Characteristics'!E:E,MATCH($C1587,'Policy Characteristics'!$C:$C,0)))</f>
        <v>non BAU indst process emissions</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1</v>
      </c>
      <c r="O1587" s="254" t="str">
        <f>IF(ISBLANK(INDEX('Policy Characteristics'!I:I,MATCH($C1587,'Policy Characteristics'!$C:$C,0))),"",INDEX('Policy Characteristics'!I:I,MATCH($C1587,'Policy Characteristics'!$C:$C,0)))</f>
        <v>on/off</v>
      </c>
      <c r="P1587" s="254"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54" t="str">
        <f>IF(ISBLANK(INDEX('Policy Characteristics'!K:K,MATCH($C1587,'Policy Characteristics'!$C:$C,0))),"",INDEX('Policy Characteristics'!K:K,MATCH($C1587,'Policy Characteristics'!$C:$C,0)))</f>
        <v/>
      </c>
      <c r="R1587" s="254" t="str">
        <f>IF(ISBLANK(INDEX('Policy Characteristics'!L:L,MATCH($C1587,'Policy Characteristics'!$C:$C,0))),"",INDEX('Policy Characteristics'!L:L,MATCH($C1587,'Policy Characteristics'!$C:$C,0)))</f>
        <v/>
      </c>
    </row>
    <row r="1588" spans="1:18" x14ac:dyDescent="0.3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Non BAU Increase in Process Emissions</v>
      </c>
      <c r="C1588" s="254" t="str">
        <f t="shared" si="57"/>
        <v>Boolean Use Non BAU Process Emissions Additions</v>
      </c>
      <c r="D1588" s="45" t="s">
        <v>3809</v>
      </c>
      <c r="E1588" s="45"/>
      <c r="F1588" s="45" t="s">
        <v>3827</v>
      </c>
      <c r="G1588" s="45"/>
      <c r="H1588" s="43">
        <v>2763</v>
      </c>
      <c r="I1588" s="324" t="s">
        <v>44</v>
      </c>
      <c r="J1588" s="255" t="str">
        <f>IF(ISBLANK(INDEX('Policy Characteristics'!D:D,MATCH($C1588,'Policy Characteristics'!$C:$C,0))),"",INDEX('Policy Characteristics'!D:D,MATCH($C1588,'Policy Characteristics'!$C:$C,0)))</f>
        <v>Process Emissions Increases</v>
      </c>
      <c r="K1588" s="254" t="str">
        <f>IF(ISBLANK(INDEX('Policy Characteristics'!E:E,MATCH($C1588,'Policy Characteristics'!$C:$C,0))),"",INDEX('Policy Characteristics'!E:E,MATCH($C1588,'Policy Characteristics'!$C:$C,0)))</f>
        <v>non BAU indst process emissions</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1</v>
      </c>
      <c r="O1588" s="254" t="str">
        <f>IF(ISBLANK(INDEX('Policy Characteristics'!I:I,MATCH($C1588,'Policy Characteristics'!$C:$C,0))),"",INDEX('Policy Characteristics'!I:I,MATCH($C1588,'Policy Characteristics'!$C:$C,0)))</f>
        <v>on/off</v>
      </c>
      <c r="P1588" s="254"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54" t="str">
        <f>IF(ISBLANK(INDEX('Policy Characteristics'!K:K,MATCH($C1588,'Policy Characteristics'!$C:$C,0))),"",INDEX('Policy Characteristics'!K:K,MATCH($C1588,'Policy Characteristics'!$C:$C,0)))</f>
        <v/>
      </c>
      <c r="R1588" s="254" t="str">
        <f>IF(ISBLANK(INDEX('Policy Characteristics'!L:L,MATCH($C1588,'Policy Characteristics'!$C:$C,0))),"",INDEX('Policy Characteristics'!L:L,MATCH($C1588,'Policy Characteristics'!$C:$C,0)))</f>
        <v/>
      </c>
    </row>
    <row r="1589" spans="1:18" x14ac:dyDescent="0.3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Non BAU Increase in Process Emissions</v>
      </c>
      <c r="C1589" s="254" t="str">
        <f t="shared" si="57"/>
        <v>Boolean Use Non BAU Process Emissions Additions</v>
      </c>
      <c r="D1589" s="45" t="s">
        <v>3810</v>
      </c>
      <c r="E1589" s="45"/>
      <c r="F1589" s="45" t="s">
        <v>2766</v>
      </c>
      <c r="G1589" s="45"/>
      <c r="H1589" s="43">
        <v>2764</v>
      </c>
      <c r="I1589" s="324" t="s">
        <v>43</v>
      </c>
      <c r="J1589" s="255" t="str">
        <f>IF(ISBLANK(INDEX('Policy Characteristics'!D:D,MATCH($C1589,'Policy Characteristics'!$C:$C,0))),"",INDEX('Policy Characteristics'!D:D,MATCH($C1589,'Policy Characteristics'!$C:$C,0)))</f>
        <v>Process Emissions Increases</v>
      </c>
      <c r="K1589" s="254" t="str">
        <f>IF(ISBLANK(INDEX('Policy Characteristics'!E:E,MATCH($C1589,'Policy Characteristics'!$C:$C,0))),"",INDEX('Policy Characteristics'!E:E,MATCH($C1589,'Policy Characteristics'!$C:$C,0)))</f>
        <v>non BAU indst process emissions</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1</v>
      </c>
      <c r="O1589" s="254" t="str">
        <f>IF(ISBLANK(INDEX('Policy Characteristics'!I:I,MATCH($C1589,'Policy Characteristics'!$C:$C,0))),"",INDEX('Policy Characteristics'!I:I,MATCH($C1589,'Policy Characteristics'!$C:$C,0)))</f>
        <v>on/off</v>
      </c>
      <c r="P1589" s="254"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54" t="str">
        <f>IF(ISBLANK(INDEX('Policy Characteristics'!K:K,MATCH($C1589,'Policy Characteristics'!$C:$C,0))),"",INDEX('Policy Characteristics'!K:K,MATCH($C1589,'Policy Characteristics'!$C:$C,0)))</f>
        <v/>
      </c>
      <c r="R1589" s="254" t="str">
        <f>IF(ISBLANK(INDEX('Policy Characteristics'!L:L,MATCH($C1589,'Policy Characteristics'!$C:$C,0))),"",INDEX('Policy Characteristics'!L:L,MATCH($C1589,'Policy Characteristics'!$C:$C,0)))</f>
        <v/>
      </c>
    </row>
    <row r="1590" spans="1:18" x14ac:dyDescent="0.3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Non BAU Increase in Process Emissions</v>
      </c>
      <c r="C1590" s="254" t="str">
        <f t="shared" si="57"/>
        <v>Boolean Use Non BAU Process Emissions Additions</v>
      </c>
      <c r="D1590" s="45" t="s">
        <v>3811</v>
      </c>
      <c r="E1590" s="45"/>
      <c r="F1590" s="45" t="s">
        <v>133</v>
      </c>
      <c r="G1590" s="45"/>
      <c r="H1590" s="43">
        <v>2765</v>
      </c>
      <c r="I1590" s="324" t="s">
        <v>43</v>
      </c>
      <c r="J1590" s="255" t="str">
        <f>IF(ISBLANK(INDEX('Policy Characteristics'!D:D,MATCH($C1590,'Policy Characteristics'!$C:$C,0))),"",INDEX('Policy Characteristics'!D:D,MATCH($C1590,'Policy Characteristics'!$C:$C,0)))</f>
        <v>Process Emissions Increases</v>
      </c>
      <c r="K1590" s="254" t="str">
        <f>IF(ISBLANK(INDEX('Policy Characteristics'!E:E,MATCH($C1590,'Policy Characteristics'!$C:$C,0))),"",INDEX('Policy Characteristics'!E:E,MATCH($C1590,'Policy Characteristics'!$C:$C,0)))</f>
        <v>non BAU indst process emissions</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1</v>
      </c>
      <c r="O1590" s="254" t="str">
        <f>IF(ISBLANK(INDEX('Policy Characteristics'!I:I,MATCH($C1590,'Policy Characteristics'!$C:$C,0))),"",INDEX('Policy Characteristics'!I:I,MATCH($C1590,'Policy Characteristics'!$C:$C,0)))</f>
        <v>on/off</v>
      </c>
      <c r="P1590" s="254"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54" t="str">
        <f>IF(ISBLANK(INDEX('Policy Characteristics'!K:K,MATCH($C1590,'Policy Characteristics'!$C:$C,0))),"",INDEX('Policy Characteristics'!K:K,MATCH($C1590,'Policy Characteristics'!$C:$C,0)))</f>
        <v/>
      </c>
      <c r="R1590" s="254" t="str">
        <f>IF(ISBLANK(INDEX('Policy Characteristics'!L:L,MATCH($C1590,'Policy Characteristics'!$C:$C,0))),"",INDEX('Policy Characteristics'!L:L,MATCH($C1590,'Policy Characteristics'!$C:$C,0)))</f>
        <v/>
      </c>
    </row>
    <row r="1591" spans="1:18" x14ac:dyDescent="0.3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Non BAU Increase in Process Emissions</v>
      </c>
      <c r="C1591" s="254" t="str">
        <f t="shared" si="57"/>
        <v>Boolean Use Non BAU Process Emissions Additions</v>
      </c>
      <c r="D1591" s="45" t="s">
        <v>3812</v>
      </c>
      <c r="E1591" s="45"/>
      <c r="F1591" s="45" t="s">
        <v>3828</v>
      </c>
      <c r="G1591" s="45"/>
      <c r="H1591" s="43">
        <v>2766</v>
      </c>
      <c r="I1591" s="324" t="s">
        <v>44</v>
      </c>
      <c r="J1591" s="255" t="str">
        <f>IF(ISBLANK(INDEX('Policy Characteristics'!D:D,MATCH($C1591,'Policy Characteristics'!$C:$C,0))),"",INDEX('Policy Characteristics'!D:D,MATCH($C1591,'Policy Characteristics'!$C:$C,0)))</f>
        <v>Process Emissions Increases</v>
      </c>
      <c r="K1591" s="254" t="str">
        <f>IF(ISBLANK(INDEX('Policy Characteristics'!E:E,MATCH($C1591,'Policy Characteristics'!$C:$C,0))),"",INDEX('Policy Characteristics'!E:E,MATCH($C1591,'Policy Characteristics'!$C:$C,0)))</f>
        <v>non BAU indst process emissions</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1</v>
      </c>
      <c r="O1591" s="254" t="str">
        <f>IF(ISBLANK(INDEX('Policy Characteristics'!I:I,MATCH($C1591,'Policy Characteristics'!$C:$C,0))),"",INDEX('Policy Characteristics'!I:I,MATCH($C1591,'Policy Characteristics'!$C:$C,0)))</f>
        <v>on/off</v>
      </c>
      <c r="P1591" s="254"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54" t="str">
        <f>IF(ISBLANK(INDEX('Policy Characteristics'!K:K,MATCH($C1591,'Policy Characteristics'!$C:$C,0))),"",INDEX('Policy Characteristics'!K:K,MATCH($C1591,'Policy Characteristics'!$C:$C,0)))</f>
        <v/>
      </c>
      <c r="R1591" s="254" t="str">
        <f>IF(ISBLANK(INDEX('Policy Characteristics'!L:L,MATCH($C1591,'Policy Characteristics'!$C:$C,0))),"",INDEX('Policy Characteristics'!L:L,MATCH($C1591,'Policy Characteristics'!$C:$C,0)))</f>
        <v/>
      </c>
    </row>
    <row r="1592" spans="1:18" x14ac:dyDescent="0.3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Non BAU Increase in Process Emissions</v>
      </c>
      <c r="C1592" s="254" t="str">
        <f t="shared" si="57"/>
        <v>Boolean Use Non BAU Process Emissions Additions</v>
      </c>
      <c r="D1592" s="45" t="s">
        <v>3813</v>
      </c>
      <c r="E1592" s="45"/>
      <c r="F1592" s="45" t="s">
        <v>3829</v>
      </c>
      <c r="G1592" s="45"/>
      <c r="H1592" s="43">
        <v>2767</v>
      </c>
      <c r="I1592" s="324" t="s">
        <v>44</v>
      </c>
      <c r="J1592" s="255" t="str">
        <f>IF(ISBLANK(INDEX('Policy Characteristics'!D:D,MATCH($C1592,'Policy Characteristics'!$C:$C,0))),"",INDEX('Policy Characteristics'!D:D,MATCH($C1592,'Policy Characteristics'!$C:$C,0)))</f>
        <v>Process Emissions Increases</v>
      </c>
      <c r="K1592" s="254" t="str">
        <f>IF(ISBLANK(INDEX('Policy Characteristics'!E:E,MATCH($C1592,'Policy Characteristics'!$C:$C,0))),"",INDEX('Policy Characteristics'!E:E,MATCH($C1592,'Policy Characteristics'!$C:$C,0)))</f>
        <v>non BAU indst process emissions</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1</v>
      </c>
      <c r="O1592" s="254" t="str">
        <f>IF(ISBLANK(INDEX('Policy Characteristics'!I:I,MATCH($C1592,'Policy Characteristics'!$C:$C,0))),"",INDEX('Policy Characteristics'!I:I,MATCH($C1592,'Policy Characteristics'!$C:$C,0)))</f>
        <v>on/off</v>
      </c>
      <c r="P1592" s="254"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54" t="str">
        <f>IF(ISBLANK(INDEX('Policy Characteristics'!K:K,MATCH($C1592,'Policy Characteristics'!$C:$C,0))),"",INDEX('Policy Characteristics'!K:K,MATCH($C1592,'Policy Characteristics'!$C:$C,0)))</f>
        <v/>
      </c>
      <c r="R1592" s="254" t="str">
        <f>IF(ISBLANK(INDEX('Policy Characteristics'!L:L,MATCH($C1592,'Policy Characteristics'!$C:$C,0))),"",INDEX('Policy Characteristics'!L:L,MATCH($C1592,'Policy Characteristics'!$C:$C,0)))</f>
        <v/>
      </c>
    </row>
    <row r="1593" spans="1:18" ht="29" x14ac:dyDescent="0.3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Non BAU Increase in Process Emissions</v>
      </c>
      <c r="C1593" s="254" t="str">
        <f t="shared" si="57"/>
        <v>Boolean Use Non BAU Process Emissions Additions</v>
      </c>
      <c r="D1593" s="45" t="s">
        <v>3814</v>
      </c>
      <c r="E1593" s="45"/>
      <c r="F1593" s="45" t="s">
        <v>3830</v>
      </c>
      <c r="G1593" s="45"/>
      <c r="H1593" s="43">
        <v>2768</v>
      </c>
      <c r="I1593" s="324" t="s">
        <v>44</v>
      </c>
      <c r="J1593" s="255" t="str">
        <f>IF(ISBLANK(INDEX('Policy Characteristics'!D:D,MATCH($C1593,'Policy Characteristics'!$C:$C,0))),"",INDEX('Policy Characteristics'!D:D,MATCH($C1593,'Policy Characteristics'!$C:$C,0)))</f>
        <v>Process Emissions Increases</v>
      </c>
      <c r="K1593" s="254" t="str">
        <f>IF(ISBLANK(INDEX('Policy Characteristics'!E:E,MATCH($C1593,'Policy Characteristics'!$C:$C,0))),"",INDEX('Policy Characteristics'!E:E,MATCH($C1593,'Policy Characteristics'!$C:$C,0)))</f>
        <v>non BAU indst process emissions</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1</v>
      </c>
      <c r="O1593" s="254" t="str">
        <f>IF(ISBLANK(INDEX('Policy Characteristics'!I:I,MATCH($C1593,'Policy Characteristics'!$C:$C,0))),"",INDEX('Policy Characteristics'!I:I,MATCH($C1593,'Policy Characteristics'!$C:$C,0)))</f>
        <v>on/off</v>
      </c>
      <c r="P1593" s="254"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54" t="str">
        <f>IF(ISBLANK(INDEX('Policy Characteristics'!K:K,MATCH($C1593,'Policy Characteristics'!$C:$C,0))),"",INDEX('Policy Characteristics'!K:K,MATCH($C1593,'Policy Characteristics'!$C:$C,0)))</f>
        <v/>
      </c>
      <c r="R1593" s="254" t="str">
        <f>IF(ISBLANK(INDEX('Policy Characteristics'!L:L,MATCH($C1593,'Policy Characteristics'!$C:$C,0))),"",INDEX('Policy Characteristics'!L:L,MATCH($C1593,'Policy Characteristics'!$C:$C,0)))</f>
        <v/>
      </c>
    </row>
    <row r="1594" spans="1:18" x14ac:dyDescent="0.3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Reduce Fossil Fuel Exports</v>
      </c>
      <c r="C1594" t="s">
        <v>2488</v>
      </c>
      <c r="D1594" s="6" t="s">
        <v>448</v>
      </c>
      <c r="E1594" s="45"/>
      <c r="F1594" s="6" t="s">
        <v>445</v>
      </c>
      <c r="G1594" s="45"/>
      <c r="H1594" s="43">
        <v>451</v>
      </c>
      <c r="I1594" s="324" t="s">
        <v>43</v>
      </c>
      <c r="J1594" s="255" t="str">
        <f>IF(ISBLANK(INDEX('Policy Characteristics'!D:D,MATCH($C1594,'Policy Characteristics'!$C:$C,0))),"",INDEX('Policy Characteristics'!D:D,MATCH($C1594,'Policy Characteristics'!$C:$C,0)))</f>
        <v>Percent Reduction in Fossil Fuel Exports</v>
      </c>
      <c r="K1594" s="254" t="str">
        <f>IF(ISBLANK(INDEX('Policy Characteristics'!E:E,MATCH($C1594,'Policy Characteristics'!$C:$C,0))),"",INDEX('Policy Characteristics'!E:E,MATCH($C1594,'Policy Characteristics'!$C:$C,0)))</f>
        <v>indst reduce fossil fuel exports</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reduction in exports</v>
      </c>
      <c r="P1594" s="254" t="str">
        <f>IF(ISBLANK(INDEX('Policy Characteristics'!J:J,MATCH($C1594,'Policy Characteristics'!$C:$C,0))),"",INDEX('Policy Characteristics'!J:J,MATCH($C1594,'Policy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4" s="254" t="str">
        <f>IF(ISBLANK(INDEX('Policy Characteristics'!K:K,MATCH($C1594,'Policy Characteristics'!$C:$C,0))),"",INDEX('Policy Characteristics'!K:K,MATCH($C1594,'Policy Characteristics'!$C:$C,0)))</f>
        <v/>
      </c>
      <c r="R1594" s="254" t="str">
        <f>IF(ISBLANK(INDEX('Policy Characteristics'!L:L,MATCH($C1594,'Policy Characteristics'!$C:$C,0))),"",INDEX('Policy Characteristics'!L:L,MATCH($C1594,'Policy Characteristics'!$C:$C,0)))</f>
        <v>reduce-fuel-exports.html</v>
      </c>
    </row>
    <row r="1595" spans="1:18" x14ac:dyDescent="0.3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Reduce Fossil Fuel Exports</v>
      </c>
      <c r="C1595" s="254" t="str">
        <f t="shared" ref="C1595:C1602" si="58">C$1594</f>
        <v>Percent Reduction in Fossil Fuel Exports</v>
      </c>
      <c r="D1595" s="6" t="s">
        <v>46</v>
      </c>
      <c r="E1595" s="45"/>
      <c r="F1595" s="6" t="s">
        <v>87</v>
      </c>
      <c r="G1595" s="45"/>
      <c r="H1595" s="43">
        <v>452</v>
      </c>
      <c r="I1595" s="324" t="s">
        <v>43</v>
      </c>
      <c r="J1595" s="255" t="str">
        <f>IF(ISBLANK(INDEX('Policy Characteristics'!D:D,MATCH($C1595,'Policy Characteristics'!$C:$C,0))),"",INDEX('Policy Characteristics'!D:D,MATCH($C1595,'Policy Characteristics'!$C:$C,0)))</f>
        <v>Percent Reduction in Fossil Fuel Exports</v>
      </c>
      <c r="K1595" s="254" t="str">
        <f>IF(ISBLANK(INDEX('Policy Characteristics'!E:E,MATCH($C1595,'Policy Characteristics'!$C:$C,0))),"",INDEX('Policy Characteristics'!E:E,MATCH($C1595,'Policy Characteristics'!$C:$C,0)))</f>
        <v>indst reduce fossil fuel exports</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reduction in exports</v>
      </c>
      <c r="P1595" s="254" t="str">
        <f>IF(ISBLANK(INDEX('Policy Characteristics'!J:J,MATCH($C1595,'Policy Characteristics'!$C:$C,0))),"",INDEX('Policy Characteristics'!J:J,MATCH($C1595,'Policy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5" s="254" t="str">
        <f>IF(ISBLANK(INDEX('Policy Characteristics'!K:K,MATCH($C1595,'Policy Characteristics'!$C:$C,0))),"",INDEX('Policy Characteristics'!K:K,MATCH($C1595,'Policy Characteristics'!$C:$C,0)))</f>
        <v/>
      </c>
      <c r="R1595" s="254" t="str">
        <f>IF(ISBLANK(INDEX('Policy Characteristics'!L:L,MATCH($C1595,'Policy Characteristics'!$C:$C,0))),"",INDEX('Policy Characteristics'!L:L,MATCH($C1595,'Policy Characteristics'!$C:$C,0)))</f>
        <v>reduce-fuel-exports.html</v>
      </c>
    </row>
    <row r="1596" spans="1:18" x14ac:dyDescent="0.3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Reduce Fossil Fuel Exports</v>
      </c>
      <c r="C1596" s="254" t="str">
        <f t="shared" si="58"/>
        <v>Percent Reduction in Fossil Fuel Exports</v>
      </c>
      <c r="D1596" s="6" t="s">
        <v>53</v>
      </c>
      <c r="E1596" s="45"/>
      <c r="F1596" s="6" t="s">
        <v>95</v>
      </c>
      <c r="G1596" s="45"/>
      <c r="H1596" s="43">
        <v>453</v>
      </c>
      <c r="I1596" s="324" t="s">
        <v>43</v>
      </c>
      <c r="J1596" s="255" t="str">
        <f>IF(ISBLANK(INDEX('Policy Characteristics'!D:D,MATCH($C1596,'Policy Characteristics'!$C:$C,0))),"",INDEX('Policy Characteristics'!D:D,MATCH($C1596,'Policy Characteristics'!$C:$C,0)))</f>
        <v>Percent Reduction in Fossil Fuel Exports</v>
      </c>
      <c r="K1596" s="254" t="str">
        <f>IF(ISBLANK(INDEX('Policy Characteristics'!E:E,MATCH($C1596,'Policy Characteristics'!$C:$C,0))),"",INDEX('Policy Characteristics'!E:E,MATCH($C1596,'Policy Characteristics'!$C:$C,0)))</f>
        <v>indst reduce fossil fuel exports</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reduction in exports</v>
      </c>
      <c r="P1596" s="254"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6" s="254" t="str">
        <f>IF(ISBLANK(INDEX('Policy Characteristics'!K:K,MATCH($C1596,'Policy Characteristics'!$C:$C,0))),"",INDEX('Policy Characteristics'!K:K,MATCH($C1596,'Policy Characteristics'!$C:$C,0)))</f>
        <v/>
      </c>
      <c r="R1596" s="254" t="str">
        <f>IF(ISBLANK(INDEX('Policy Characteristics'!L:L,MATCH($C1596,'Policy Characteristics'!$C:$C,0))),"",INDEX('Policy Characteristics'!L:L,MATCH($C1596,'Policy Characteristics'!$C:$C,0)))</f>
        <v>reduce-fuel-exports.html</v>
      </c>
    </row>
    <row r="1597" spans="1:18" x14ac:dyDescent="0.3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Reduce Fossil Fuel Exports</v>
      </c>
      <c r="C1597" s="254" t="str">
        <f t="shared" si="58"/>
        <v>Percent Reduction in Fossil Fuel Exports</v>
      </c>
      <c r="D1597" s="6" t="s">
        <v>54</v>
      </c>
      <c r="E1597" s="45"/>
      <c r="F1597" s="6" t="s">
        <v>96</v>
      </c>
      <c r="G1597" s="45"/>
      <c r="H1597" s="43">
        <v>454</v>
      </c>
      <c r="I1597" s="324" t="s">
        <v>43</v>
      </c>
      <c r="J1597" s="255" t="str">
        <f>IF(ISBLANK(INDEX('Policy Characteristics'!D:D,MATCH($C1597,'Policy Characteristics'!$C:$C,0))),"",INDEX('Policy Characteristics'!D:D,MATCH($C1597,'Policy Characteristics'!$C:$C,0)))</f>
        <v>Percent Reduction in Fossil Fuel Exports</v>
      </c>
      <c r="K1597" s="254" t="str">
        <f>IF(ISBLANK(INDEX('Policy Characteristics'!E:E,MATCH($C1597,'Policy Characteristics'!$C:$C,0))),"",INDEX('Policy Characteristics'!E:E,MATCH($C1597,'Policy Characteristics'!$C:$C,0)))</f>
        <v>indst reduce fossil fuel exports</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reduction in exports</v>
      </c>
      <c r="P1597" s="254"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7" s="254" t="str">
        <f>IF(ISBLANK(INDEX('Policy Characteristics'!K:K,MATCH($C1597,'Policy Characteristics'!$C:$C,0))),"",INDEX('Policy Characteristics'!K:K,MATCH($C1597,'Policy Characteristics'!$C:$C,0)))</f>
        <v/>
      </c>
      <c r="R1597" s="254" t="str">
        <f>IF(ISBLANK(INDEX('Policy Characteristics'!L:L,MATCH($C1597,'Policy Characteristics'!$C:$C,0))),"",INDEX('Policy Characteristics'!L:L,MATCH($C1597,'Policy Characteristics'!$C:$C,0)))</f>
        <v>reduce-fuel-exports.html</v>
      </c>
    </row>
    <row r="1598" spans="1:18" x14ac:dyDescent="0.3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Reduce Fossil Fuel Exports</v>
      </c>
      <c r="C1598" s="254" t="str">
        <f t="shared" si="58"/>
        <v>Percent Reduction in Fossil Fuel Exports</v>
      </c>
      <c r="D1598" s="6" t="s">
        <v>2472</v>
      </c>
      <c r="E1598" s="45"/>
      <c r="F1598" s="6" t="s">
        <v>2473</v>
      </c>
      <c r="G1598" s="45"/>
      <c r="H1598" s="43">
        <v>455</v>
      </c>
      <c r="I1598" s="324" t="s">
        <v>43</v>
      </c>
      <c r="J1598" s="255" t="str">
        <f>IF(ISBLANK(INDEX('Policy Characteristics'!D:D,MATCH($C1598,'Policy Characteristics'!$C:$C,0))),"",INDEX('Policy Characteristics'!D:D,MATCH($C1598,'Policy Characteristics'!$C:$C,0)))</f>
        <v>Percent Reduction in Fossil Fuel Exports</v>
      </c>
      <c r="K1598" s="254" t="str">
        <f>IF(ISBLANK(INDEX('Policy Characteristics'!E:E,MATCH($C1598,'Policy Characteristics'!$C:$C,0))),"",INDEX('Policy Characteristics'!E:E,MATCH($C1598,'Policy Characteristics'!$C:$C,0)))</f>
        <v>indst reduce fossil fuel exports</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reduction in exports</v>
      </c>
      <c r="P1598" s="254"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8" s="254" t="str">
        <f>IF(ISBLANK(INDEX('Policy Characteristics'!K:K,MATCH($C1598,'Policy Characteristics'!$C:$C,0))),"",INDEX('Policy Characteristics'!K:K,MATCH($C1598,'Policy Characteristics'!$C:$C,0)))</f>
        <v/>
      </c>
      <c r="R1598" s="254" t="str">
        <f>IF(ISBLANK(INDEX('Policy Characteristics'!L:L,MATCH($C1598,'Policy Characteristics'!$C:$C,0))),"",INDEX('Policy Characteristics'!L:L,MATCH($C1598,'Policy Characteristics'!$C:$C,0)))</f>
        <v>reduce-fuel-exports.html</v>
      </c>
    </row>
    <row r="1599" spans="1:18" x14ac:dyDescent="0.3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Reduce Fossil Fuel Exports</v>
      </c>
      <c r="C1599" s="254" t="str">
        <f t="shared" si="58"/>
        <v>Percent Reduction in Fossil Fuel Exports</v>
      </c>
      <c r="D1599" s="6" t="s">
        <v>441</v>
      </c>
      <c r="E1599" s="45"/>
      <c r="F1599" s="6" t="s">
        <v>442</v>
      </c>
      <c r="G1599" s="45"/>
      <c r="H1599" s="43">
        <v>456</v>
      </c>
      <c r="I1599" s="325" t="s">
        <v>44</v>
      </c>
      <c r="J1599" s="255" t="str">
        <f>IF(ISBLANK(INDEX('Policy Characteristics'!D:D,MATCH($C1599,'Policy Characteristics'!$C:$C,0))),"",INDEX('Policy Characteristics'!D:D,MATCH($C1599,'Policy Characteristics'!$C:$C,0)))</f>
        <v>Percent Reduction in Fossil Fuel Exports</v>
      </c>
      <c r="K1599" s="254" t="str">
        <f>IF(ISBLANK(INDEX('Policy Characteristics'!E:E,MATCH($C1599,'Policy Characteristics'!$C:$C,0))),"",INDEX('Policy Characteristics'!E:E,MATCH($C1599,'Policy Characteristics'!$C:$C,0)))</f>
        <v>indst reduce fossil fuel exports</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reduction in exports</v>
      </c>
      <c r="P1599" s="254"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9" s="254" t="str">
        <f>IF(ISBLANK(INDEX('Policy Characteristics'!K:K,MATCH($C1599,'Policy Characteristics'!$C:$C,0))),"",INDEX('Policy Characteristics'!K:K,MATCH($C1599,'Policy Characteristics'!$C:$C,0)))</f>
        <v/>
      </c>
      <c r="R1599" s="254" t="str">
        <f>IF(ISBLANK(INDEX('Policy Characteristics'!L:L,MATCH($C1599,'Policy Characteristics'!$C:$C,0))),"",INDEX('Policy Characteristics'!L:L,MATCH($C1599,'Policy Characteristics'!$C:$C,0)))</f>
        <v>reduce-fuel-exports.html</v>
      </c>
    </row>
    <row r="1600" spans="1:18" x14ac:dyDescent="0.3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Reduce Fossil Fuel Exports</v>
      </c>
      <c r="C1600" s="254" t="str">
        <f t="shared" si="58"/>
        <v>Percent Reduction in Fossil Fuel Exports</v>
      </c>
      <c r="D1600" s="6" t="s">
        <v>2464</v>
      </c>
      <c r="E1600" s="45"/>
      <c r="F1600" s="6" t="s">
        <v>2468</v>
      </c>
      <c r="G1600" s="45"/>
      <c r="H1600" s="43">
        <v>457</v>
      </c>
      <c r="I1600" s="324" t="s">
        <v>43</v>
      </c>
      <c r="J1600" s="255" t="str">
        <f>IF(ISBLANK(INDEX('Policy Characteristics'!D:D,MATCH($C1600,'Policy Characteristics'!$C:$C,0))),"",INDEX('Policy Characteristics'!D:D,MATCH($C1600,'Policy Characteristics'!$C:$C,0)))</f>
        <v>Percent Reduction in Fossil Fuel Exports</v>
      </c>
      <c r="K1600" s="254" t="str">
        <f>IF(ISBLANK(INDEX('Policy Characteristics'!E:E,MATCH($C1600,'Policy Characteristics'!$C:$C,0))),"",INDEX('Policy Characteristics'!E:E,MATCH($C1600,'Policy Characteristics'!$C:$C,0)))</f>
        <v>indst reduce fossil fuel exports</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reduction in exports</v>
      </c>
      <c r="P1600" s="254"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0" s="254" t="str">
        <f>IF(ISBLANK(INDEX('Policy Characteristics'!K:K,MATCH($C1600,'Policy Characteristics'!$C:$C,0))),"",INDEX('Policy Characteristics'!K:K,MATCH($C1600,'Policy Characteristics'!$C:$C,0)))</f>
        <v/>
      </c>
      <c r="R1600" s="254" t="str">
        <f>IF(ISBLANK(INDEX('Policy Characteristics'!L:L,MATCH($C1600,'Policy Characteristics'!$C:$C,0))),"",INDEX('Policy Characteristics'!L:L,MATCH($C1600,'Policy Characteristics'!$C:$C,0)))</f>
        <v>reduce-fuel-exports.html</v>
      </c>
    </row>
    <row r="1601" spans="1:18" x14ac:dyDescent="0.3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Reduce Fossil Fuel Exports</v>
      </c>
      <c r="C1601" s="254" t="str">
        <f t="shared" si="58"/>
        <v>Percent Reduction in Fossil Fuel Exports</v>
      </c>
      <c r="D1601" s="6" t="s">
        <v>2474</v>
      </c>
      <c r="E1601" s="45"/>
      <c r="F1601" s="6" t="s">
        <v>2475</v>
      </c>
      <c r="G1601" s="45"/>
      <c r="H1601" s="43">
        <v>458</v>
      </c>
      <c r="I1601" s="324" t="s">
        <v>43</v>
      </c>
      <c r="J1601" s="255" t="str">
        <f>IF(ISBLANK(INDEX('Policy Characteristics'!D:D,MATCH($C1601,'Policy Characteristics'!$C:$C,0))),"",INDEX('Policy Characteristics'!D:D,MATCH($C1601,'Policy Characteristics'!$C:$C,0)))</f>
        <v>Percent Reduction in Fossil Fuel Exports</v>
      </c>
      <c r="K1601" s="254" t="str">
        <f>IF(ISBLANK(INDEX('Policy Characteristics'!E:E,MATCH($C1601,'Policy Characteristics'!$C:$C,0))),"",INDEX('Policy Characteristics'!E:E,MATCH($C1601,'Policy Characteristics'!$C:$C,0)))</f>
        <v>indst reduce fossil fuel exports</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reduction in exports</v>
      </c>
      <c r="P1601" s="254"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1" s="254" t="str">
        <f>IF(ISBLANK(INDEX('Policy Characteristics'!K:K,MATCH($C1601,'Policy Characteristics'!$C:$C,0))),"",INDEX('Policy Characteristics'!K:K,MATCH($C1601,'Policy Characteristics'!$C:$C,0)))</f>
        <v/>
      </c>
      <c r="R1601" s="254" t="str">
        <f>IF(ISBLANK(INDEX('Policy Characteristics'!L:L,MATCH($C1601,'Policy Characteristics'!$C:$C,0))),"",INDEX('Policy Characteristics'!L:L,MATCH($C1601,'Policy Characteristics'!$C:$C,0)))</f>
        <v>reduce-fuel-exports.html</v>
      </c>
    </row>
    <row r="1602" spans="1:18" x14ac:dyDescent="0.3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Reduce Fossil Fuel Exports</v>
      </c>
      <c r="C1602" s="254" t="str">
        <f t="shared" si="58"/>
        <v>Percent Reduction in Fossil Fuel Exports</v>
      </c>
      <c r="D1602" s="6" t="s">
        <v>2465</v>
      </c>
      <c r="E1602" s="45"/>
      <c r="F1602" s="6" t="s">
        <v>2469</v>
      </c>
      <c r="G1602" s="45"/>
      <c r="H1602" s="43">
        <v>459</v>
      </c>
      <c r="I1602" s="324" t="s">
        <v>43</v>
      </c>
      <c r="J1602" s="255" t="str">
        <f>IF(ISBLANK(INDEX('Policy Characteristics'!D:D,MATCH($C1602,'Policy Characteristics'!$C:$C,0))),"",INDEX('Policy Characteristics'!D:D,MATCH($C1602,'Policy Characteristics'!$C:$C,0)))</f>
        <v>Percent Reduction in Fossil Fuel Exports</v>
      </c>
      <c r="K1602" s="254" t="str">
        <f>IF(ISBLANK(INDEX('Policy Characteristics'!E:E,MATCH($C1602,'Policy Characteristics'!$C:$C,0))),"",INDEX('Policy Characteristics'!E:E,MATCH($C1602,'Policy Characteristics'!$C:$C,0)))</f>
        <v>indst reduce fossil fuel exports</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reduction in exports</v>
      </c>
      <c r="P1602" s="254"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2" s="254" t="str">
        <f>IF(ISBLANK(INDEX('Policy Characteristics'!K:K,MATCH($C1602,'Policy Characteristics'!$C:$C,0))),"",INDEX('Policy Characteristics'!K:K,MATCH($C1602,'Policy Characteristics'!$C:$C,0)))</f>
        <v/>
      </c>
      <c r="R1602" s="254" t="str">
        <f>IF(ISBLANK(INDEX('Policy Characteristics'!L:L,MATCH($C1602,'Policy Characteristics'!$C:$C,0))),"",INDEX('Policy Characteristics'!L:L,MATCH($C1602,'Policy Characteristics'!$C:$C,0)))</f>
        <v>reduce-fuel-exports.html</v>
      </c>
    </row>
    <row r="1603" spans="1:18" x14ac:dyDescent="0.35">
      <c r="A1603" s="254" t="str">
        <f>IF(ISBLANK(INDEX('Policy Characteristics'!A:A,MATCH($C1603,'Policy Characteristics'!$C:$C,0))),"",INDEX('Policy Characteristics'!A:A,MATCH($C1603,'Policy Characteristics'!$C:$C,0)))</f>
        <v>Agriculture, Land Use, and Forestry</v>
      </c>
      <c r="B1603" s="262" t="str">
        <f>IF(ISBLANK(INDEX('Policy Characteristics'!B:B,MATCH($C1603,'Policy Characteristics'!$C:$C,0))),"",INDEX('Policy Characteristics'!B:B,MATCH($C1603,'Policy Characteristics'!$C:$C,0)))</f>
        <v>Afforestation and Reforestation</v>
      </c>
      <c r="C1603" t="s">
        <v>429</v>
      </c>
      <c r="D1603" s="45"/>
      <c r="E1603" s="45"/>
      <c r="F1603" s="45"/>
      <c r="G1603" s="45"/>
      <c r="H1603" s="43">
        <v>60</v>
      </c>
      <c r="I1603" s="324" t="s">
        <v>43</v>
      </c>
      <c r="J1603" s="255" t="str">
        <f>IF(ISBLANK(INDEX('Policy Characteristics'!D:D,MATCH($C1603,'Policy Characteristics'!$C:$C,0))),"",INDEX('Policy Characteristics'!D:D,MATCH($C1603,'Policy Characteristics'!$C:$C,0)))</f>
        <v>Afforestation and Reforestation</v>
      </c>
      <c r="K1603" s="254" t="str">
        <f>IF(ISBLANK(INDEX('Policy Characteristics'!E:E,MATCH($C1603,'Policy Characteristics'!$C:$C,0))),"",INDEX('Policy Characteristics'!E:E,MATCH($C1603,'Policy Characteristics'!$C:$C,0)))</f>
        <v>land afforestation and reforestation</v>
      </c>
      <c r="L1603" s="261">
        <f>IF(ISBLANK(INDEX('Policy Characteristics'!F:F,MATCH($C1603,'Policy Characteristics'!$C:$C,0))),"",INDEX('Policy Characteristics'!F:F,MATCH($C1603,'Policy Characteristics'!$C:$C,0)))</f>
        <v>-3</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of potential achieved</v>
      </c>
      <c r="P1603" s="254" t="str">
        <f>IF(ISBLANK(INDEX('Policy Characteristics'!J:J,MATCH($C1603,'Policy Characteristics'!$C:$C,0))),"",INDEX('Policy Characteristics'!J:J,MATCH($C1603,'Policy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03" s="254" t="str">
        <f>IF(ISBLANK(INDEX('Policy Characteristics'!K:K,MATCH($C1603,'Policy Characteristics'!$C:$C,0))),"",INDEX('Policy Characteristics'!K:K,MATCH($C1603,'Policy Characteristics'!$C:$C,0)))</f>
        <v>lulucf.html#aff-ref</v>
      </c>
      <c r="R1603" s="254" t="str">
        <f>IF(ISBLANK(INDEX('Policy Characteristics'!L:L,MATCH($C1603,'Policy Characteristics'!$C:$C,0))),"",INDEX('Policy Characteristics'!L:L,MATCH($C1603,'Policy Characteristics'!$C:$C,0)))</f>
        <v>afforestation-and-reforestation.html</v>
      </c>
    </row>
    <row r="1604" spans="1:18" x14ac:dyDescent="0.35">
      <c r="A1604" s="254" t="str">
        <f>IF(ISBLANK(INDEX('Policy Characteristics'!A:A,MATCH($C1604,'Policy Characteristics'!$C:$C,0))),"",INDEX('Policy Characteristics'!A:A,MATCH($C1604,'Policy Characteristics'!$C:$C,0)))</f>
        <v>Agriculture, Land Use, and Forestry</v>
      </c>
      <c r="B1604" s="262" t="str">
        <f>IF(ISBLANK(INDEX('Policy Characteristics'!B:B,MATCH($C1604,'Policy Characteristics'!$C:$C,0))),"",INDEX('Policy Characteristics'!B:B,MATCH($C1604,'Policy Characteristics'!$C:$C,0)))</f>
        <v>Avoid Deforestation</v>
      </c>
      <c r="C1604" t="s">
        <v>436</v>
      </c>
      <c r="D1604" s="45"/>
      <c r="E1604" s="45"/>
      <c r="F1604" s="45"/>
      <c r="G1604" s="45"/>
      <c r="H1604" s="43">
        <v>705</v>
      </c>
      <c r="I1604" s="325" t="s">
        <v>44</v>
      </c>
      <c r="J1604" s="255" t="str">
        <f>IF(ISBLANK(INDEX('Policy Characteristics'!D:D,MATCH($C1604,'Policy Characteristics'!$C:$C,0))),"",INDEX('Policy Characteristics'!D:D,MATCH($C1604,'Policy Characteristics'!$C:$C,0)))</f>
        <v>Avoid Deforestation</v>
      </c>
      <c r="K1604" s="254" t="str">
        <f>IF(ISBLANK(INDEX('Policy Characteristics'!E:E,MATCH($C1604,'Policy Characteristics'!$C:$C,0))),"",INDEX('Policy Characteristics'!E:E,MATCH($C1604,'Policy Characteristics'!$C:$C,0)))</f>
        <v>land avoid deforestation</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potential achieved</v>
      </c>
      <c r="P1604" s="254" t="str">
        <f>IF(ISBLANK(INDEX('Policy Characteristics'!J:J,MATCH($C1604,'Policy Characteristics'!$C:$C,0))),"",INDEX('Policy Characteristics'!J:J,MATCH($C1604,'Policy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4" s="254" t="str">
        <f>IF(ISBLANK(INDEX('Policy Characteristics'!K:K,MATCH($C1604,'Policy Characteristics'!$C:$C,0))),"",INDEX('Policy Characteristics'!K:K,MATCH($C1604,'Policy Characteristics'!$C:$C,0)))</f>
        <v>lulucf.html#avoid-def</v>
      </c>
      <c r="R1604" s="254" t="str">
        <f>IF(ISBLANK(INDEX('Policy Characteristics'!L:L,MATCH($C1604,'Policy Characteristics'!$C:$C,0))),"",INDEX('Policy Characteristics'!L:L,MATCH($C1604,'Policy Characteristics'!$C:$C,0)))</f>
        <v>avoid-deforestation.html</v>
      </c>
    </row>
    <row r="1605" spans="1:18" x14ac:dyDescent="0.35">
      <c r="A1605" s="254" t="str">
        <f>IF(ISBLANK(INDEX('Policy Characteristics'!A:A,MATCH($C1605,'Policy Characteristics'!$C:$C,0))),"",INDEX('Policy Characteristics'!A:A,MATCH($C1605,'Policy Characteristics'!$C:$C,0)))</f>
        <v>Agriculture, Land Use, and Forestry</v>
      </c>
      <c r="B1605" s="262" t="str">
        <f>IF(ISBLANK(INDEX('Policy Characteristics'!B:B,MATCH($C1605,'Policy Characteristics'!$C:$C,0))),"",INDEX('Policy Characteristics'!B:B,MATCH($C1605,'Policy Characteristics'!$C:$C,0)))</f>
        <v>Grassland Restoration and Avoided Conversion</v>
      </c>
      <c r="C1605" t="s">
        <v>433</v>
      </c>
      <c r="D1605" s="45"/>
      <c r="E1605" s="45"/>
      <c r="F1605" s="45"/>
      <c r="G1605" s="45"/>
      <c r="H1605" s="43">
        <v>177</v>
      </c>
      <c r="I1605" s="325" t="s">
        <v>43</v>
      </c>
      <c r="J1605" s="255" t="str">
        <f>IF(ISBLANK(INDEX('Policy Characteristics'!D:D,MATCH($C1605,'Policy Characteristics'!$C:$C,0))),"",INDEX('Policy Characteristics'!D:D,MATCH($C1605,'Policy Characteristics'!$C:$C,0)))</f>
        <v>Grassland Restoration and Avoided Conversion</v>
      </c>
      <c r="K1605" s="254" t="str">
        <f>IF(ISBLANK(INDEX('Policy Characteristics'!E:E,MATCH($C1605,'Policy Characteristics'!$C:$C,0))),"",INDEX('Policy Characteristics'!E:E,MATCH($C1605,'Policy Characteristics'!$C:$C,0)))</f>
        <v>land forest restoration</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potential achieved</v>
      </c>
      <c r="P1605" s="254" t="str">
        <f>IF(ISBLANK(INDEX('Policy Characteristics'!J:J,MATCH($C1605,'Policy Characteristics'!$C:$C,0))),"",INDEX('Policy Characteristics'!J:J,MATCH($C1605,'Policy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5" s="254" t="str">
        <f>IF(ISBLANK(INDEX('Policy Characteristics'!K:K,MATCH($C1605,'Policy Characteristics'!$C:$C,0))),"",INDEX('Policy Characteristics'!K:K,MATCH($C1605,'Policy Characteristics'!$C:$C,0)))</f>
        <v/>
      </c>
      <c r="R1605" s="254" t="str">
        <f>IF(ISBLANK(INDEX('Policy Characteristics'!L:L,MATCH($C1605,'Policy Characteristics'!$C:$C,0))),"",INDEX('Policy Characteristics'!L:L,MATCH($C1605,'Policy Characteristics'!$C:$C,0)))</f>
        <v>forest-restoration.html</v>
      </c>
    </row>
    <row r="1606" spans="1:18" x14ac:dyDescent="0.35">
      <c r="A1606" s="254" t="str">
        <f>IF(ISBLANK(INDEX('Policy Characteristics'!A:A,MATCH($C1606,'Policy Characteristics'!$C:$C,0))),"",INDEX('Policy Characteristics'!A:A,MATCH($C1606,'Policy Characteristics'!$C:$C,0)))</f>
        <v>Agriculture, Land Use, and Forestry</v>
      </c>
      <c r="B1606" s="262" t="str">
        <f>IF(ISBLANK(INDEX('Policy Characteristics'!B:B,MATCH($C1606,'Policy Characteristics'!$C:$C,0))),"",INDEX('Policy Characteristics'!B:B,MATCH($C1606,'Policy Characteristics'!$C:$C,0)))</f>
        <v>Forest Set-Asides</v>
      </c>
      <c r="C1606" t="s">
        <v>430</v>
      </c>
      <c r="D1606" s="45"/>
      <c r="E1606" s="45"/>
      <c r="F1606" s="45"/>
      <c r="G1606" s="45"/>
      <c r="H1606" s="43">
        <v>61</v>
      </c>
      <c r="I1606" s="324" t="s">
        <v>44</v>
      </c>
      <c r="J1606" s="255" t="str">
        <f>IF(ISBLANK(INDEX('Policy Characteristics'!D:D,MATCH($C1606,'Policy Characteristics'!$C:$C,0))),"",INDEX('Policy Characteristics'!D:D,MATCH($C1606,'Policy Characteristics'!$C:$C,0)))</f>
        <v>Forest Set-Asides</v>
      </c>
      <c r="K1606" s="254" t="str">
        <f>IF(ISBLANK(INDEX('Policy Characteristics'!E:E,MATCH($C1606,'Policy Characteristics'!$C:$C,0))),"",INDEX('Policy Characteristics'!E:E,MATCH($C1606,'Policy Characteristics'!$C:$C,0)))</f>
        <v>land forest set asides</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potential achieved</v>
      </c>
      <c r="P1606" s="254" t="str">
        <f>IF(ISBLANK(INDEX('Policy Characteristics'!J:J,MATCH($C1606,'Policy Characteristics'!$C:$C,0))),"",INDEX('Policy Characteristics'!J:J,MATCH($C1606,'Policy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6" s="254" t="str">
        <f>IF(ISBLANK(INDEX('Policy Characteristics'!K:K,MATCH($C1606,'Policy Characteristics'!$C:$C,0))),"",INDEX('Policy Characteristics'!K:K,MATCH($C1606,'Policy Characteristics'!$C:$C,0)))</f>
        <v>lulucf.html#set-asides</v>
      </c>
      <c r="R1606" s="254" t="str">
        <f>IF(ISBLANK(INDEX('Policy Characteristics'!L:L,MATCH($C1606,'Policy Characteristics'!$C:$C,0))),"",INDEX('Policy Characteristics'!L:L,MATCH($C1606,'Policy Characteristics'!$C:$C,0)))</f>
        <v>forest-set-asides.html</v>
      </c>
    </row>
    <row r="1607" spans="1:18" x14ac:dyDescent="0.35">
      <c r="A1607" s="254" t="str">
        <f>IF(ISBLANK(INDEX('Policy Characteristics'!A:A,MATCH($C1607,'Policy Characteristics'!$C:$C,0))),"",INDEX('Policy Characteristics'!A:A,MATCH($C1607,'Policy Characteristics'!$C:$C,0)))</f>
        <v>Agriculture, Land Use, and Forestry</v>
      </c>
      <c r="B1607" s="262" t="str">
        <f>IF(ISBLANK(INDEX('Policy Characteristics'!B:B,MATCH($C1607,'Policy Characteristics'!$C:$C,0))),"",INDEX('Policy Characteristics'!B:B,MATCH($C1607,'Policy Characteristics'!$C:$C,0)))</f>
        <v>Cropland and Rice Measures</v>
      </c>
      <c r="C1607" t="s">
        <v>2767</v>
      </c>
      <c r="D1607" s="45"/>
      <c r="E1607" s="45"/>
      <c r="F1607" s="45"/>
      <c r="G1607" s="45"/>
      <c r="H1607" s="43">
        <v>62</v>
      </c>
      <c r="I1607" s="324" t="s">
        <v>43</v>
      </c>
      <c r="J1607" s="255" t="str">
        <f>IF(ISBLANK(INDEX('Policy Characteristics'!D:D,MATCH($C1607,'Policy Characteristics'!$C:$C,0))),"",INDEX('Policy Characteristics'!D:D,MATCH($C1607,'Policy Characteristics'!$C:$C,0)))</f>
        <v>Cropland and Rice Measures</v>
      </c>
      <c r="K1607" s="254" t="str">
        <f>IF(ISBLANK(INDEX('Policy Characteristics'!E:E,MATCH($C1607,'Policy Characteristics'!$C:$C,0))),"",INDEX('Policy Characteristics'!E:E,MATCH($C1607,'Policy Characteristics'!$C:$C,0)))</f>
        <v>indst cropland and rice measures</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potential achieved</v>
      </c>
      <c r="P1607" s="254" t="str">
        <f>IF(ISBLANK(INDEX('Policy Characteristics'!J:J,MATCH($C1607,'Policy Characteristics'!$C:$C,0))),"",INDEX('Policy Characteristics'!J:J,MATCH($C1607,'Policy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07" s="254" t="str">
        <f>IF(ISBLANK(INDEX('Policy Characteristics'!K:K,MATCH($C1607,'Policy Characteristics'!$C:$C,0))),"",INDEX('Policy Characteristics'!K:K,MATCH($C1607,'Policy Characteristics'!$C:$C,0)))</f>
        <v>industry-ag-main.html#cropland</v>
      </c>
      <c r="R1607" s="254" t="str">
        <f>IF(ISBLANK(INDEX('Policy Characteristics'!L:L,MATCH($C1607,'Policy Characteristics'!$C:$C,0))),"",INDEX('Policy Characteristics'!L:L,MATCH($C1607,'Policy Characteristics'!$C:$C,0)))</f>
        <v>cropland-management.html</v>
      </c>
    </row>
    <row r="1608" spans="1:18" x14ac:dyDescent="0.35">
      <c r="A1608" s="254" t="str">
        <f>IF(ISBLANK(INDEX('Policy Characteristics'!A:A,MATCH($C1608,'Policy Characteristics'!$C:$C,0))),"",INDEX('Policy Characteristics'!A:A,MATCH($C1608,'Policy Characteristics'!$C:$C,0)))</f>
        <v>Agriculture, Land Use, and Forestry</v>
      </c>
      <c r="B1608" s="262" t="str">
        <f>IF(ISBLANK(INDEX('Policy Characteristics'!B:B,MATCH($C1608,'Policy Characteristics'!$C:$C,0))),"",INDEX('Policy Characteristics'!B:B,MATCH($C1608,'Policy Characteristics'!$C:$C,0)))</f>
        <v>Improved Soil Measures</v>
      </c>
      <c r="C1608" t="s">
        <v>3330</v>
      </c>
      <c r="D1608" s="45"/>
      <c r="E1608" s="45"/>
      <c r="F1608" s="45"/>
      <c r="G1608" s="45"/>
      <c r="H1608" s="43">
        <v>1654</v>
      </c>
      <c r="I1608" s="324" t="s">
        <v>44</v>
      </c>
      <c r="J1608" s="255" t="str">
        <f>IF(ISBLANK(INDEX('Policy Characteristics'!D:D,MATCH($C1608,'Policy Characteristics'!$C:$C,0))),"",INDEX('Policy Characteristics'!D:D,MATCH($C1608,'Policy Characteristics'!$C:$C,0)))</f>
        <v>Improved Soil Measures</v>
      </c>
      <c r="K1608" s="254" t="str">
        <f>IF(ISBLANK(INDEX('Policy Characteristics'!E:E,MATCH($C1608,'Policy Characteristics'!$C:$C,0))),"",INDEX('Policy Characteristics'!E:E,MATCH($C1608,'Policy Characteristics'!$C:$C,0)))</f>
        <v>indst tillage</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potential achieved</v>
      </c>
      <c r="P1608" s="254" t="str">
        <f>IF(ISBLANK(INDEX('Policy Characteristics'!J:J,MATCH($C1608,'Policy Characteristics'!$C:$C,0))),"",INDEX('Policy Characteristics'!J:J,MATCH($C1608,'Policy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08" s="254" t="str">
        <f>IF(ISBLANK(INDEX('Policy Characteristics'!K:K,MATCH($C1608,'Policy Characteristics'!$C:$C,0))),"",INDEX('Policy Characteristics'!K:K,MATCH($C1608,'Policy Characteristics'!$C:$C,0)))</f>
        <v/>
      </c>
      <c r="R1608" s="254" t="str">
        <f>IF(ISBLANK(INDEX('Policy Characteristics'!L:L,MATCH($C1608,'Policy Characteristics'!$C:$C,0))),"",INDEX('Policy Characteristics'!L:L,MATCH($C1608,'Policy Characteristics'!$C:$C,0)))</f>
        <v/>
      </c>
    </row>
    <row r="1609" spans="1:18" x14ac:dyDescent="0.35">
      <c r="A1609" s="254" t="str">
        <f>IF(ISBLANK(INDEX('Policy Characteristics'!A:A,MATCH($C1609,'Policy Characteristics'!$C:$C,0))),"",INDEX('Policy Characteristics'!A:A,MATCH($C1609,'Policy Characteristics'!$C:$C,0)))</f>
        <v>Agriculture, Land Use, and Forestry</v>
      </c>
      <c r="B1609" s="262" t="str">
        <f>IF(ISBLANK(INDEX('Policy Characteristics'!B:B,MATCH($C1609,'Policy Characteristics'!$C:$C,0))),"",INDEX('Policy Characteristics'!B:B,MATCH($C1609,'Policy Characteristics'!$C:$C,0)))</f>
        <v>Improved Forest Management</v>
      </c>
      <c r="C1609" t="s">
        <v>431</v>
      </c>
      <c r="D1609" s="45"/>
      <c r="E1609" s="45"/>
      <c r="F1609" s="45"/>
      <c r="G1609" s="45"/>
      <c r="H1609" s="43">
        <v>63</v>
      </c>
      <c r="I1609" s="324" t="s">
        <v>43</v>
      </c>
      <c r="J1609" s="255" t="str">
        <f>IF(ISBLANK(INDEX('Policy Characteristics'!D:D,MATCH($C1609,'Policy Characteristics'!$C:$C,0))),"",INDEX('Policy Characteristics'!D:D,MATCH($C1609,'Policy Characteristics'!$C:$C,0)))</f>
        <v>Improved Forest Management</v>
      </c>
      <c r="K1609" s="254" t="str">
        <f>IF(ISBLANK(INDEX('Policy Characteristics'!E:E,MATCH($C1609,'Policy Characteristics'!$C:$C,0))),"",INDEX('Policy Characteristics'!E:E,MATCH($C1609,'Policy Characteristics'!$C:$C,0)))</f>
        <v>land forest management</v>
      </c>
      <c r="L1609" s="261">
        <f>IF(ISBLANK(INDEX('Policy Characteristics'!F:F,MATCH($C1609,'Policy Characteristics'!$C:$C,0))),"",INDEX('Policy Characteristics'!F:F,MATCH($C1609,'Policy Characteristics'!$C:$C,0)))</f>
        <v>-1.5</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potential achieved</v>
      </c>
      <c r="P1609" s="254" t="str">
        <f>IF(ISBLANK(INDEX('Policy Characteristics'!J:J,MATCH($C1609,'Policy Characteristics'!$C:$C,0))),"",INDEX('Policy Characteristics'!J:J,MATCH($C1609,'Policy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09" s="254" t="str">
        <f>IF(ISBLANK(INDEX('Policy Characteristics'!K:K,MATCH($C1609,'Policy Characteristics'!$C:$C,0))),"",INDEX('Policy Characteristics'!K:K,MATCH($C1609,'Policy Characteristics'!$C:$C,0)))</f>
        <v>lulucf.html#forest-mgmt</v>
      </c>
      <c r="R1609" s="254" t="str">
        <f>IF(ISBLANK(INDEX('Policy Characteristics'!L:L,MATCH($C1609,'Policy Characteristics'!$C:$C,0))),"",INDEX('Policy Characteristics'!L:L,MATCH($C1609,'Policy Characteristics'!$C:$C,0)))</f>
        <v>improved-forest-management.html</v>
      </c>
    </row>
    <row r="1610" spans="1:18" x14ac:dyDescent="0.35">
      <c r="A1610" s="254" t="str">
        <f>IF(ISBLANK(INDEX('Policy Characteristics'!A:A,MATCH($C1610,'Policy Characteristics'!$C:$C,0))),"",INDEX('Policy Characteristics'!A:A,MATCH($C1610,'Policy Characteristics'!$C:$C,0)))</f>
        <v>Agriculture, Land Use, and Forestry</v>
      </c>
      <c r="B1610" s="262" t="str">
        <f>IF(ISBLANK(INDEX('Policy Characteristics'!B:B,MATCH($C1610,'Policy Characteristics'!$C:$C,0))),"",INDEX('Policy Characteristics'!B:B,MATCH($C1610,'Policy Characteristics'!$C:$C,0)))</f>
        <v>Livestock Measures</v>
      </c>
      <c r="C1610" t="s">
        <v>2799</v>
      </c>
      <c r="D1610" s="45"/>
      <c r="E1610" s="45"/>
      <c r="F1610" s="45"/>
      <c r="G1610" s="45"/>
      <c r="H1610" s="43">
        <v>64</v>
      </c>
      <c r="I1610" s="324" t="s">
        <v>43</v>
      </c>
      <c r="J1610" s="255" t="str">
        <f>IF(ISBLANK(INDEX('Policy Characteristics'!D:D,MATCH($C1610,'Policy Characteristics'!$C:$C,0))),"",INDEX('Policy Characteristics'!D:D,MATCH($C1610,'Policy Characteristics'!$C:$C,0)))</f>
        <v>Livestock Measures</v>
      </c>
      <c r="K1610" s="254" t="str">
        <f>IF(ISBLANK(INDEX('Policy Characteristics'!E:E,MATCH($C1610,'Policy Characteristics'!$C:$C,0))),"",INDEX('Policy Characteristics'!E:E,MATCH($C1610,'Policy Characteristics'!$C:$C,0)))</f>
        <v>indst livestock measures</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potential achieved</v>
      </c>
      <c r="P1610" s="254" t="str">
        <f>IF(ISBLANK(INDEX('Policy Characteristics'!J:J,MATCH($C1610,'Policy Characteristics'!$C:$C,0))),"",INDEX('Policy Characteristics'!J:J,MATCH($C1610,'Policy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0" s="254" t="str">
        <f>IF(ISBLANK(INDEX('Policy Characteristics'!K:K,MATCH($C1610,'Policy Characteristics'!$C:$C,0))),"",INDEX('Policy Characteristics'!K:K,MATCH($C1610,'Policy Characteristics'!$C:$C,0)))</f>
        <v>industry-ag-main.html#livestock</v>
      </c>
      <c r="R1610" s="254" t="str">
        <f>IF(ISBLANK(INDEX('Policy Characteristics'!L:L,MATCH($C1610,'Policy Characteristics'!$C:$C,0))),"",INDEX('Policy Characteristics'!L:L,MATCH($C1610,'Policy Characteristics'!$C:$C,0)))</f>
        <v>livestock-measures.html</v>
      </c>
    </row>
    <row r="1611" spans="1:18" x14ac:dyDescent="0.35">
      <c r="A1611" s="254" t="str">
        <f>IF(ISBLANK(INDEX('Policy Characteristics'!A:A,MATCH($C1611,'Policy Characteristics'!$C:$C,0))),"",INDEX('Policy Characteristics'!A:A,MATCH($C1611,'Policy Characteristics'!$C:$C,0)))</f>
        <v>Agriculture, Land Use, and Forestry</v>
      </c>
      <c r="B1611" s="262" t="str">
        <f>IF(ISBLANK(INDEX('Policy Characteristics'!B:B,MATCH($C1611,'Policy Characteristics'!$C:$C,0))),"",INDEX('Policy Characteristics'!B:B,MATCH($C1611,'Policy Characteristics'!$C:$C,0)))</f>
        <v>Wetland Restoration</v>
      </c>
      <c r="C1611" t="s">
        <v>432</v>
      </c>
      <c r="D1611" s="45"/>
      <c r="E1611" s="45"/>
      <c r="F1611" s="45"/>
      <c r="G1611" s="45"/>
      <c r="H1611" s="43">
        <v>178</v>
      </c>
      <c r="I1611" s="324" t="s">
        <v>43</v>
      </c>
      <c r="J1611" s="255" t="str">
        <f>IF(ISBLANK(INDEX('Policy Characteristics'!D:D,MATCH($C1611,'Policy Characteristics'!$C:$C,0))),"",INDEX('Policy Characteristics'!D:D,MATCH($C1611,'Policy Characteristics'!$C:$C,0)))</f>
        <v>Wetland Restoration</v>
      </c>
      <c r="K1611" s="254" t="str">
        <f>IF(ISBLANK(INDEX('Policy Characteristics'!E:E,MATCH($C1611,'Policy Characteristics'!$C:$C,0))),"",INDEX('Policy Characteristics'!E:E,MATCH($C1611,'Policy Characteristics'!$C:$C,0)))</f>
        <v>land peatland restoration</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potential achieved</v>
      </c>
      <c r="P1611" s="254" t="str">
        <f>IF(ISBLANK(INDEX('Policy Characteristics'!J:J,MATCH($C1611,'Policy Characteristics'!$C:$C,0))),"",INDEX('Policy Characteristics'!J:J,MATCH($C1611,'Policy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1" s="254" t="str">
        <f>IF(ISBLANK(INDEX('Policy Characteristics'!K:K,MATCH($C1611,'Policy Characteristics'!$C:$C,0))),"",INDEX('Policy Characteristics'!K:K,MATCH($C1611,'Policy Characteristics'!$C:$C,0)))</f>
        <v/>
      </c>
      <c r="R1611" s="254" t="str">
        <f>IF(ISBLANK(INDEX('Policy Characteristics'!L:L,MATCH($C1611,'Policy Characteristics'!$C:$C,0))),"",INDEX('Policy Characteristics'!L:L,MATCH($C1611,'Policy Characteristics'!$C:$C,0)))</f>
        <v>peatland-restoration.html</v>
      </c>
    </row>
    <row r="1612" spans="1:18" x14ac:dyDescent="0.35">
      <c r="A1612" s="254" t="str">
        <f>IF(ISBLANK(INDEX('Policy Characteristics'!A:A,MATCH($C1612,'Policy Characteristics'!$C:$C,0))),"",INDEX('Policy Characteristics'!A:A,MATCH($C1612,'Policy Characteristics'!$C:$C,0)))</f>
        <v>Agriculture, Land Use, and Forestry</v>
      </c>
      <c r="B1612" s="262" t="str">
        <f>IF(ISBLANK(INDEX('Policy Characteristics'!B:B,MATCH($C1612,'Policy Characteristics'!$C:$C,0))),"",INDEX('Policy Characteristics'!B:B,MATCH($C1612,'Policy Characteristics'!$C:$C,0)))</f>
        <v>Shift to Non-Animal Products</v>
      </c>
      <c r="C1612" t="s">
        <v>2440</v>
      </c>
      <c r="D1612" s="45"/>
      <c r="E1612" s="45"/>
      <c r="F1612" s="45"/>
      <c r="G1612" s="45"/>
      <c r="H1612" s="43">
        <v>434</v>
      </c>
      <c r="I1612" s="324" t="s">
        <v>43</v>
      </c>
      <c r="J1612" s="255" t="str">
        <f>IF(ISBLANK(INDEX('Policy Characteristics'!D:D,MATCH($C1612,'Policy Characteristics'!$C:$C,0))),"",INDEX('Policy Characteristics'!D:D,MATCH($C1612,'Policy Characteristics'!$C:$C,0)))</f>
        <v>Shift to Non-Animal Products</v>
      </c>
      <c r="K1612" s="254" t="str">
        <f>IF(ISBLANK(INDEX('Policy Characteristics'!E:E,MATCH($C1612,'Policy Characteristics'!$C:$C,0))),"",INDEX('Policy Characteristics'!E:E,MATCH($C1612,'Policy Characteristics'!$C:$C,0)))</f>
        <v>indst shift to nonanimal products</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reduction in animal products</v>
      </c>
      <c r="P1612" s="254" t="str">
        <f>IF(ISBLANK(INDEX('Policy Characteristics'!J:J,MATCH($C1612,'Policy Characteristics'!$C:$C,0))),"",INDEX('Policy Characteristics'!J:J,MATCH($C1612,'Policy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2" s="254" t="str">
        <f>IF(ISBLANK(INDEX('Policy Characteristics'!K:K,MATCH($C1612,'Policy Characteristics'!$C:$C,0))),"",INDEX('Policy Characteristics'!K:K,MATCH($C1612,'Policy Characteristics'!$C:$C,0)))</f>
        <v/>
      </c>
      <c r="R1612" s="254" t="str">
        <f>IF(ISBLANK(INDEX('Policy Characteristics'!L:L,MATCH($C1612,'Policy Characteristics'!$C:$C,0))),"",INDEX('Policy Characteristics'!L:L,MATCH($C1612,'Policy Characteristics'!$C:$C,0)))</f>
        <v>shift-to-non-animal-products.html</v>
      </c>
    </row>
    <row r="1613" spans="1:18" s="2" customFormat="1" x14ac:dyDescent="0.35">
      <c r="A1613" s="254" t="str">
        <f>IF(ISBLANK(INDEX('Policy Characteristics'!A:A,MATCH($C1613,'Policy Characteristics'!$C:$C,0))),"",INDEX('Policy Characteristics'!A:A,MATCH($C1613,'Policy Characteristics'!$C:$C,0)))</f>
        <v>District Heat and Hydrogen</v>
      </c>
      <c r="B1613" s="262" t="str">
        <f>IF(ISBLANK(INDEX('Policy Characteristics'!B:B,MATCH($C1613,'Policy Characteristics'!$C:$C,0))),"",INDEX('Policy Characteristics'!B:B,MATCH($C1613,'Policy Characteristics'!$C:$C,0)))</f>
        <v>Use CHP for District Heat</v>
      </c>
      <c r="C1613" s="317" t="s">
        <v>286</v>
      </c>
      <c r="D1613" s="6"/>
      <c r="E1613" s="6"/>
      <c r="F1613" s="6"/>
      <c r="G1613" s="6"/>
      <c r="H1613" s="43">
        <v>68</v>
      </c>
      <c r="I1613" s="325" t="s">
        <v>43</v>
      </c>
      <c r="J1613" s="255" t="str">
        <f>IF(ISBLANK(INDEX('Policy Characteristics'!D:D,MATCH($C1613,'Policy Characteristics'!$C:$C,0))),"",INDEX('Policy Characteristics'!D:D,MATCH($C1613,'Policy Characteristics'!$C:$C,0)))</f>
        <v>District Heat CHP</v>
      </c>
      <c r="K1613" s="254" t="str">
        <f>IF(ISBLANK(INDEX('Policy Characteristics'!E:E,MATCH($C1613,'Policy Characteristics'!$C:$C,0))),"",INDEX('Policy Characteristics'!E:E,MATCH($C1613,'Policy Characteristics'!$C:$C,0)))</f>
        <v>heat convert heat to CHP</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non-CHP heat converted</v>
      </c>
      <c r="P1613" s="254" t="str">
        <f>IF(ISBLANK(INDEX('Policy Characteristics'!J:J,MATCH($C1613,'Policy Characteristics'!$C:$C,0))),"",INDEX('Policy Characteristics'!J:J,MATCH($C1613,'Policy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3" s="254" t="str">
        <f>IF(ISBLANK(INDEX('Policy Characteristics'!K:K,MATCH($C1613,'Policy Characteristics'!$C:$C,0))),"",INDEX('Policy Characteristics'!K:K,MATCH($C1613,'Policy Characteristics'!$C:$C,0)))</f>
        <v>district-heating.html#chp</v>
      </c>
      <c r="R1613" s="254" t="str">
        <f>IF(ISBLANK(INDEX('Policy Characteristics'!L:L,MATCH($C1613,'Policy Characteristics'!$C:$C,0))),"",INDEX('Policy Characteristics'!L:L,MATCH($C1613,'Policy Characteristics'!$C:$C,0)))</f>
        <v>convert-non-chp-heat-production.html</v>
      </c>
    </row>
    <row r="1614" spans="1:18" s="2" customFormat="1" x14ac:dyDescent="0.35">
      <c r="A1614" s="254" t="str">
        <f>IF(ISBLANK(INDEX('Policy Characteristics'!A:A,MATCH($C1614,'Policy Characteristics'!$C:$C,0))),"",INDEX('Policy Characteristics'!A:A,MATCH($C1614,'Policy Characteristics'!$C:$C,0)))</f>
        <v>District Heat and Hydrogen</v>
      </c>
      <c r="B1614" s="262" t="str">
        <f>IF(ISBLANK(INDEX('Policy Characteristics'!B:B,MATCH($C1614,'Policy Characteristics'!$C:$C,0))),"",INDEX('Policy Characteristics'!B:B,MATCH($C1614,'Policy Characteristics'!$C:$C,0)))</f>
        <v>Produce District Heat with Electricity</v>
      </c>
      <c r="C1614" s="317" t="s">
        <v>2735</v>
      </c>
      <c r="D1614" s="6"/>
      <c r="E1614" s="6"/>
      <c r="F1614" s="6"/>
      <c r="G1614" s="6"/>
      <c r="H1614" s="43">
        <v>176</v>
      </c>
      <c r="I1614" s="325" t="s">
        <v>43</v>
      </c>
      <c r="J1614" s="255" t="str">
        <f>IF(ISBLANK(INDEX('Policy Characteristics'!D:D,MATCH($C1614,'Policy Characteristics'!$C:$C,0))),"",INDEX('Policy Characteristics'!D:D,MATCH($C1614,'Policy Characteristics'!$C:$C,0)))</f>
        <v>District Heat Fuel Switching</v>
      </c>
      <c r="K1614" s="254" t="str">
        <f>IF(ISBLANK(INDEX('Policy Characteristics'!E:E,MATCH($C1614,'Policy Characteristics'!$C:$C,0))),"",INDEX('Policy Characteristics'!E:E,MATCH($C1614,'Policy Characteristics'!$C:$C,0)))</f>
        <v>heat fuel type shifting</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of fuel use</v>
      </c>
      <c r="P1614" s="254" t="str">
        <f>IF(ISBLANK(INDEX('Policy Characteristics'!J:J,MATCH($C1614,'Policy Characteristics'!$C:$C,0))),"",INDEX('Policy Characteristics'!J:J,MATCH($C1614,'Policy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4" s="254" t="str">
        <f>IF(ISBLANK(INDEX('Policy Characteristics'!K:K,MATCH($C1614,'Policy Characteristics'!$C:$C,0))),"",INDEX('Policy Characteristics'!K:K,MATCH($C1614,'Policy Characteristics'!$C:$C,0)))</f>
        <v>district-heating.html#convert-coal</v>
      </c>
      <c r="R1614" s="254" t="str">
        <f>IF(ISBLANK(INDEX('Policy Characteristics'!L:L,MATCH($C1614,'Policy Characteristics'!$C:$C,0))),"",INDEX('Policy Characteristics'!L:L,MATCH($C1614,'Policy Characteristics'!$C:$C,0)))</f>
        <v>district-heat-fuel-switching.html</v>
      </c>
    </row>
    <row r="1615" spans="1:18" s="2" customFormat="1" x14ac:dyDescent="0.35">
      <c r="A1615" s="254" t="str">
        <f>IF(ISBLANK(INDEX('Policy Characteristics'!A:A,MATCH($C1615,'Policy Characteristics'!$C:$C,0))),"",INDEX('Policy Characteristics'!A:A,MATCH($C1615,'Policy Characteristics'!$C:$C,0)))</f>
        <v>District Heat and Hydrogen</v>
      </c>
      <c r="B1615" s="262" t="str">
        <f>IF(ISBLANK(INDEX('Policy Characteristics'!B:B,MATCH($C1615,'Policy Characteristics'!$C:$C,0))),"",INDEX('Policy Characteristics'!B:B,MATCH($C1615,'Policy Characteristics'!$C:$C,0)))</f>
        <v>Shift Hydrogen Production Pathways</v>
      </c>
      <c r="C1615" s="317" t="s">
        <v>2477</v>
      </c>
      <c r="D1615" s="6"/>
      <c r="E1615" s="6"/>
      <c r="F1615" s="6"/>
      <c r="G1615" s="6"/>
      <c r="H1615" s="43">
        <v>450</v>
      </c>
      <c r="I1615" s="325" t="s">
        <v>43</v>
      </c>
      <c r="J1615" s="255" t="str">
        <f>IF(ISBLANK(INDEX('Policy Characteristics'!D:D,MATCH($C1615,'Policy Characteristics'!$C:$C,0))),"",INDEX('Policy Characteristics'!D:D,MATCH($C1615,'Policy Characteristics'!$C:$C,0)))</f>
        <v>Shift Hydrogen Production Pathways</v>
      </c>
      <c r="K1615" s="254" t="str">
        <f>IF(ISBLANK(INDEX('Policy Characteristics'!E:E,MATCH($C1615,'Policy Characteristics'!$C:$C,0))),"",INDEX('Policy Characteristics'!E:E,MATCH($C1615,'Policy Characteristics'!$C:$C,0)))</f>
        <v>hydgn shift production pathways</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hydrogen production</v>
      </c>
      <c r="P1615" s="254" t="str">
        <f>IF(ISBLANK(INDEX('Policy Characteristics'!J:J,MATCH($C1615,'Policy Characteristics'!$C:$C,0))),"",INDEX('Policy Characteristics'!J:J,MATCH($C1615,'Policy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15" s="254" t="str">
        <f>IF(ISBLANK(INDEX('Policy Characteristics'!K:K,MATCH($C1615,'Policy Characteristics'!$C:$C,0))),"",INDEX('Policy Characteristics'!K:K,MATCH($C1615,'Policy Characteristics'!$C:$C,0)))</f>
        <v/>
      </c>
      <c r="R1615" s="254" t="str">
        <f>IF(ISBLANK(INDEX('Policy Characteristics'!L:L,MATCH($C1615,'Policy Characteristics'!$C:$C,0))),"",INDEX('Policy Characteristics'!L:L,MATCH($C1615,'Policy Characteristics'!$C:$C,0)))</f>
        <v>switch-hydrogen-production-pathway.html</v>
      </c>
    </row>
    <row r="1616" spans="1:18" s="2" customFormat="1" x14ac:dyDescent="0.35">
      <c r="A1616" s="254" t="str">
        <f>IF(ISBLANK(INDEX('Policy Characteristics'!A:A,MATCH($C1616,'Policy Characteristics'!$C:$C,0))),"",INDEX('Policy Characteristics'!A:A,MATCH($C1616,'Policy Characteristics'!$C:$C,0)))</f>
        <v>District Heat and Hydrogen</v>
      </c>
      <c r="B1616" s="262" t="str">
        <f>IF(ISBLANK(INDEX('Policy Characteristics'!B:B,MATCH($C1616,'Policy Characteristics'!$C:$C,0))),"",INDEX('Policy Characteristics'!B:B,MATCH($C1616,'Policy Characteristics'!$C:$C,0)))</f>
        <v>Non BAU Hydrogen Production Pathways</v>
      </c>
      <c r="C1616" t="s">
        <v>3778</v>
      </c>
      <c r="D1616" s="6"/>
      <c r="E1616" s="6"/>
      <c r="F1616" s="6"/>
      <c r="G1616" s="6"/>
      <c r="H1616" s="43">
        <v>2722</v>
      </c>
      <c r="I1616" s="325" t="s">
        <v>43</v>
      </c>
      <c r="J1616" s="255" t="str">
        <f>IF(ISBLANK(INDEX('Policy Characteristics'!D:D,MATCH($C1616,'Policy Characteristics'!$C:$C,0))),"",INDEX('Policy Characteristics'!D:D,MATCH($C1616,'Policy Characteristics'!$C:$C,0)))</f>
        <v>Hydrogen Steam Methane Reforming</v>
      </c>
      <c r="K1616" s="254" t="str">
        <f>IF(ISBLANK(INDEX('Policy Characteristics'!E:E,MATCH($C1616,'Policy Characteristics'!$C:$C,0))),"",INDEX('Policy Characteristics'!E:E,MATCH($C1616,'Policy Characteristics'!$C:$C,0)))</f>
        <v>hydgn non BAU shift</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1</v>
      </c>
      <c r="O1616" s="254" t="str">
        <f>IF(ISBLANK(INDEX('Policy Characteristics'!I:I,MATCH($C1616,'Policy Characteristics'!$C:$C,0))),"",INDEX('Policy Characteristics'!I:I,MATCH($C1616,'Policy Characteristics'!$C:$C,0)))</f>
        <v>on/off</v>
      </c>
      <c r="P1616" s="254" t="str">
        <f>IF(ISBLANK(INDEX('Policy Characteristics'!J:J,MATCH($C1616,'Policy Characteristics'!$C:$C,0))),"",INDEX('Policy Characteristics'!J:J,MATCH($C1616,'Policy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16" s="254" t="str">
        <f>IF(ISBLANK(INDEX('Policy Characteristics'!K:K,MATCH($C1616,'Policy Characteristics'!$C:$C,0))),"",INDEX('Policy Characteristics'!K:K,MATCH($C1616,'Policy Characteristics'!$C:$C,0)))</f>
        <v/>
      </c>
      <c r="R1616" s="254" t="str">
        <f>IF(ISBLANK(INDEX('Policy Characteristics'!L:L,MATCH($C1616,'Policy Characteristics'!$C:$C,0))),"",INDEX('Policy Characteristics'!L:L,MATCH($C1616,'Policy Characteristics'!$C:$C,0)))</f>
        <v>switch-hydrogen-production-pathway.html</v>
      </c>
    </row>
    <row r="1617" spans="1:18" s="4" customFormat="1" x14ac:dyDescent="0.35">
      <c r="A1617" s="254" t="str">
        <f>IF(ISBLANK(INDEX('Policy Characteristics'!A:A,MATCH($C1617,'Policy Characteristics'!$C:$C,0))),"",INDEX('Policy Characteristics'!A:A,MATCH($C1617,'Policy Characteristics'!$C:$C,0)))</f>
        <v>Cross-Sector</v>
      </c>
      <c r="B1617" s="262" t="str">
        <f>IF(ISBLANK(INDEX('Policy Characteristics'!B:B,MATCH($C1617,'Policy Characteristics'!$C:$C,0))),"",INDEX('Policy Characteristics'!B:B,MATCH($C1617,'Policy Characteristics'!$C:$C,0)))</f>
        <v>Carbon Price</v>
      </c>
      <c r="C1617" t="s">
        <v>2411</v>
      </c>
      <c r="D1617" s="45" t="s">
        <v>331</v>
      </c>
      <c r="E1617" s="45"/>
      <c r="F1617" s="45" t="s">
        <v>335</v>
      </c>
      <c r="G1617" s="45"/>
      <c r="H1617" s="43">
        <v>171</v>
      </c>
      <c r="I1617" s="324" t="s">
        <v>43</v>
      </c>
      <c r="J1617" s="255" t="str">
        <f>IF(ISBLANK(INDEX('Policy Characteristics'!D:D,MATCH($C1617,'Policy Characteristics'!$C:$C,0))),"",INDEX('Policy Characteristics'!D:D,MATCH($C1617,'Policy Characteristics'!$C:$C,0)))</f>
        <v>Carbon Price</v>
      </c>
      <c r="K1617" s="254" t="str">
        <f>IF(ISBLANK(INDEX('Policy Characteristics'!E:E,MATCH($C1617,'Policy Characteristics'!$C:$C,0))),"",INDEX('Policy Characteristics'!E:E,MATCH($C1617,'Policy Characteristics'!$C:$C,0)))</f>
        <v>cross carbon tax</v>
      </c>
      <c r="L1617" s="254">
        <f>IF(ISBLANK(INDEX('Policy Characteristics'!F:F,MATCH($C1617,'Policy Characteristics'!$C:$C,0))),"",INDEX('Policy Characteristics'!F:F,MATCH($C1617,'Policy Characteristics'!$C:$C,0)))</f>
        <v>0</v>
      </c>
      <c r="M1617" s="254">
        <f>IF(ISBLANK(INDEX('Policy Characteristics'!G:G,MATCH($C1617,'Policy Characteristics'!$C:$C,0))),"",INDEX('Policy Characteristics'!G:G,MATCH($C1617,'Policy Characteristics'!$C:$C,0)))</f>
        <v>300</v>
      </c>
      <c r="N1617" s="254">
        <f>IF(ISBLANK(INDEX('Policy Characteristics'!H:H,MATCH($C1617,'Policy Characteristics'!$C:$C,0))),"",INDEX('Policy Characteristics'!H:H,MATCH($C1617,'Policy Characteristics'!$C:$C,0)))</f>
        <v>5</v>
      </c>
      <c r="O1617" s="254" t="str">
        <f>IF(ISBLANK(INDEX('Policy Characteristics'!I:I,MATCH($C1617,'Policy Characteristics'!$C:$C,0))),"",INDEX('Policy Characteristics'!I:I,MATCH($C1617,'Policy Characteristics'!$C:$C,0)))</f>
        <v>$/metric ton CO2e</v>
      </c>
      <c r="P1617" s="254" t="str">
        <f>IF(ISBLANK(INDEX('Policy Characteristics'!J:J,MATCH($C1617,'Policy Characteristics'!$C:$C,0))),"",INDEX('Policy Characteristics'!J:J,MATCH($C1617,'Policy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7" s="254" t="str">
        <f>IF(ISBLANK(INDEX('Policy Characteristics'!K:K,MATCH($C1617,'Policy Characteristics'!$C:$C,0))),"",INDEX('Policy Characteristics'!K:K,MATCH($C1617,'Policy Characteristics'!$C:$C,0)))</f>
        <v>fuels.html#carbon-tax</v>
      </c>
      <c r="R1617" s="254" t="str">
        <f>IF(ISBLANK(INDEX('Policy Characteristics'!L:L,MATCH($C1617,'Policy Characteristics'!$C:$C,0))),"",INDEX('Policy Characteristics'!L:L,MATCH($C1617,'Policy Characteristics'!$C:$C,0)))</f>
        <v>carbon-tax.html</v>
      </c>
    </row>
    <row r="1618" spans="1:18" s="4" customFormat="1" x14ac:dyDescent="0.35">
      <c r="A1618" s="254" t="str">
        <f>IF(ISBLANK(INDEX('Policy Characteristics'!A:A,MATCH($C1618,'Policy Characteristics'!$C:$C,0))),"",INDEX('Policy Characteristics'!A:A,MATCH($C1618,'Policy Characteristics'!$C:$C,0)))</f>
        <v>Cross-Sector</v>
      </c>
      <c r="B1618" s="262" t="str">
        <f>IF(ISBLANK(INDEX('Policy Characteristics'!B:B,MATCH($C1618,'Policy Characteristics'!$C:$C,0))),"",INDEX('Policy Characteristics'!B:B,MATCH($C1618,'Policy Characteristics'!$C:$C,0)))</f>
        <v>Carbon Price</v>
      </c>
      <c r="C1618" s="254" t="str">
        <f t="shared" ref="C1618" si="59">C$1617</f>
        <v>Additional Carbon Tax Rate</v>
      </c>
      <c r="D1618" s="45" t="s">
        <v>339</v>
      </c>
      <c r="E1618" s="45"/>
      <c r="F1618" s="45" t="s">
        <v>340</v>
      </c>
      <c r="G1618" s="45"/>
      <c r="H1618" s="43">
        <v>172</v>
      </c>
      <c r="I1618" s="324" t="s">
        <v>43</v>
      </c>
      <c r="J1618" s="255" t="str">
        <f>IF(ISBLANK(INDEX('Policy Characteristics'!D:D,MATCH($C1618,'Policy Characteristics'!$C:$C,0))),"",INDEX('Policy Characteristics'!D:D,MATCH($C1618,'Policy Characteristics'!$C:$C,0)))</f>
        <v>Carbon Price</v>
      </c>
      <c r="K1618" s="254" t="str">
        <f>IF(ISBLANK(INDEX('Policy Characteristics'!E:E,MATCH($C1618,'Policy Characteristics'!$C:$C,0))),"",INDEX('Policy Characteristics'!E:E,MATCH($C1618,'Policy Characteristics'!$C:$C,0)))</f>
        <v>cross carbon tax</v>
      </c>
      <c r="L1618" s="254">
        <f>IF(ISBLANK(INDEX('Policy Characteristics'!F:F,MATCH($C1618,'Policy Characteristics'!$C:$C,0))),"",INDEX('Policy Characteristics'!F:F,MATCH($C1618,'Policy Characteristics'!$C:$C,0)))</f>
        <v>0</v>
      </c>
      <c r="M1618" s="254">
        <f>IF(ISBLANK(INDEX('Policy Characteristics'!G:G,MATCH($C1618,'Policy Characteristics'!$C:$C,0))),"",INDEX('Policy Characteristics'!G:G,MATCH($C1618,'Policy Characteristics'!$C:$C,0)))</f>
        <v>300</v>
      </c>
      <c r="N1618" s="254">
        <f>IF(ISBLANK(INDEX('Policy Characteristics'!H:H,MATCH($C1618,'Policy Characteristics'!$C:$C,0))),"",INDEX('Policy Characteristics'!H:H,MATCH($C1618,'Policy Characteristics'!$C:$C,0)))</f>
        <v>5</v>
      </c>
      <c r="O1618" s="254" t="str">
        <f>IF(ISBLANK(INDEX('Policy Characteristics'!I:I,MATCH($C1618,'Policy Characteristics'!$C:$C,0))),"",INDEX('Policy Characteristics'!I:I,MATCH($C1618,'Policy Characteristics'!$C:$C,0)))</f>
        <v>$/metric ton CO2e</v>
      </c>
      <c r="P1618" s="254" t="str">
        <f>IF(ISBLANK(INDEX('Policy Characteristics'!J:J,MATCH($C1618,'Policy Characteristics'!$C:$C,0))),"",INDEX('Policy Characteristics'!J:J,MATCH($C1618,'Policy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8" s="254" t="str">
        <f>IF(ISBLANK(INDEX('Policy Characteristics'!K:K,MATCH($C1618,'Policy Characteristics'!$C:$C,0))),"",INDEX('Policy Characteristics'!K:K,MATCH($C1618,'Policy Characteristics'!$C:$C,0)))</f>
        <v>fuels.html#carbon-tax</v>
      </c>
      <c r="R1618" s="254" t="str">
        <f>IF(ISBLANK(INDEX('Policy Characteristics'!L:L,MATCH($C1618,'Policy Characteristics'!$C:$C,0))),"",INDEX('Policy Characteristics'!L:L,MATCH($C1618,'Policy Characteristics'!$C:$C,0)))</f>
        <v>carbon-tax.html</v>
      </c>
    </row>
    <row r="1619" spans="1:18" s="4" customFormat="1" x14ac:dyDescent="0.35">
      <c r="A1619" s="254" t="str">
        <f>IF(ISBLANK(INDEX('Policy Characteristics'!A:A,MATCH($C1619,'Policy Characteristics'!$C:$C,0))),"",INDEX('Policy Characteristics'!A:A,MATCH($C1619,'Policy Characteristics'!$C:$C,0)))</f>
        <v>Cross-Sector</v>
      </c>
      <c r="B1619" s="262" t="str">
        <f>IF(ISBLANK(INDEX('Policy Characteristics'!B:B,MATCH($C1619,'Policy Characteristics'!$C:$C,0))),"",INDEX('Policy Characteristics'!B:B,MATCH($C1619,'Policy Characteristics'!$C:$C,0)))</f>
        <v>Carbon Price</v>
      </c>
      <c r="C1619" s="254" t="str">
        <f t="shared" ref="C1619:C1622" si="60">C$1617</f>
        <v>Additional Carbon Tax Rate</v>
      </c>
      <c r="D1619" s="45" t="s">
        <v>333</v>
      </c>
      <c r="E1619" s="45"/>
      <c r="F1619" s="45" t="s">
        <v>337</v>
      </c>
      <c r="G1619" s="45"/>
      <c r="H1619" s="43">
        <v>173</v>
      </c>
      <c r="I1619" s="324" t="s">
        <v>43</v>
      </c>
      <c r="J1619" s="255" t="str">
        <f>IF(ISBLANK(INDEX('Policy Characteristics'!D:D,MATCH($C1619,'Policy Characteristics'!$C:$C,0))),"",INDEX('Policy Characteristics'!D:D,MATCH($C1619,'Policy Characteristics'!$C:$C,0)))</f>
        <v>Carbon Price</v>
      </c>
      <c r="K1619" s="254" t="str">
        <f>IF(ISBLANK(INDEX('Policy Characteristics'!E:E,MATCH($C1619,'Policy Characteristics'!$C:$C,0))),"",INDEX('Policy Characteristics'!E:E,MATCH($C1619,'Policy Characteristics'!$C:$C,0)))</f>
        <v>cross carbon tax</v>
      </c>
      <c r="L1619" s="254">
        <f>IF(ISBLANK(INDEX('Policy Characteristics'!F:F,MATCH($C1619,'Policy Characteristics'!$C:$C,0))),"",INDEX('Policy Characteristics'!F:F,MATCH($C1619,'Policy Characteristics'!$C:$C,0)))</f>
        <v>0</v>
      </c>
      <c r="M1619" s="254">
        <f>IF(ISBLANK(INDEX('Policy Characteristics'!G:G,MATCH($C1619,'Policy Characteristics'!$C:$C,0))),"",INDEX('Policy Characteristics'!G:G,MATCH($C1619,'Policy Characteristics'!$C:$C,0)))</f>
        <v>300</v>
      </c>
      <c r="N1619" s="254">
        <f>IF(ISBLANK(INDEX('Policy Characteristics'!H:H,MATCH($C1619,'Policy Characteristics'!$C:$C,0))),"",INDEX('Policy Characteristics'!H:H,MATCH($C1619,'Policy Characteristics'!$C:$C,0)))</f>
        <v>5</v>
      </c>
      <c r="O1619" s="254" t="str">
        <f>IF(ISBLANK(INDEX('Policy Characteristics'!I:I,MATCH($C1619,'Policy Characteristics'!$C:$C,0))),"",INDEX('Policy Characteristics'!I:I,MATCH($C1619,'Policy Characteristics'!$C:$C,0)))</f>
        <v>$/metric ton CO2e</v>
      </c>
      <c r="P1619" s="254"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254" t="str">
        <f>IF(ISBLANK(INDEX('Policy Characteristics'!K:K,MATCH($C1619,'Policy Characteristics'!$C:$C,0))),"",INDEX('Policy Characteristics'!K:K,MATCH($C1619,'Policy Characteristics'!$C:$C,0)))</f>
        <v>fuels.html#carbon-tax</v>
      </c>
      <c r="R1619" s="254" t="str">
        <f>IF(ISBLANK(INDEX('Policy Characteristics'!L:L,MATCH($C1619,'Policy Characteristics'!$C:$C,0))),"",INDEX('Policy Characteristics'!L:L,MATCH($C1619,'Policy Characteristics'!$C:$C,0)))</f>
        <v>carbon-tax.html</v>
      </c>
    </row>
    <row r="1620" spans="1:18" s="4" customFormat="1" x14ac:dyDescent="0.35">
      <c r="A1620" s="254" t="str">
        <f>IF(ISBLANK(INDEX('Policy Characteristics'!A:A,MATCH($C1620,'Policy Characteristics'!$C:$C,0))),"",INDEX('Policy Characteristics'!A:A,MATCH($C1620,'Policy Characteristics'!$C:$C,0)))</f>
        <v>Cross-Sector</v>
      </c>
      <c r="B1620" s="262" t="str">
        <f>IF(ISBLANK(INDEX('Policy Characteristics'!B:B,MATCH($C1620,'Policy Characteristics'!$C:$C,0))),"",INDEX('Policy Characteristics'!B:B,MATCH($C1620,'Policy Characteristics'!$C:$C,0)))</f>
        <v>Carbon Price</v>
      </c>
      <c r="C1620" s="254" t="str">
        <f t="shared" si="60"/>
        <v>Additional Carbon Tax Rate</v>
      </c>
      <c r="D1620" s="45" t="s">
        <v>334</v>
      </c>
      <c r="E1620" s="45"/>
      <c r="F1620" s="45" t="s">
        <v>338</v>
      </c>
      <c r="G1620" s="45"/>
      <c r="H1620" s="43">
        <v>174</v>
      </c>
      <c r="I1620" s="324" t="s">
        <v>43</v>
      </c>
      <c r="J1620" s="255" t="str">
        <f>IF(ISBLANK(INDEX('Policy Characteristics'!D:D,MATCH($C1620,'Policy Characteristics'!$C:$C,0))),"",INDEX('Policy Characteristics'!D:D,MATCH($C1620,'Policy Characteristics'!$C:$C,0)))</f>
        <v>Carbon Price</v>
      </c>
      <c r="K1620" s="254" t="str">
        <f>IF(ISBLANK(INDEX('Policy Characteristics'!E:E,MATCH($C1620,'Policy Characteristics'!$C:$C,0))),"",INDEX('Policy Characteristics'!E:E,MATCH($C1620,'Policy Characteristics'!$C:$C,0)))</f>
        <v>cross carbon tax</v>
      </c>
      <c r="L1620" s="254">
        <f>IF(ISBLANK(INDEX('Policy Characteristics'!F:F,MATCH($C1620,'Policy Characteristics'!$C:$C,0))),"",INDEX('Policy Characteristics'!F:F,MATCH($C1620,'Policy Characteristics'!$C:$C,0)))</f>
        <v>0</v>
      </c>
      <c r="M1620" s="254">
        <f>IF(ISBLANK(INDEX('Policy Characteristics'!G:G,MATCH($C1620,'Policy Characteristics'!$C:$C,0))),"",INDEX('Policy Characteristics'!G:G,MATCH($C1620,'Policy Characteristics'!$C:$C,0)))</f>
        <v>300</v>
      </c>
      <c r="N1620" s="254">
        <f>IF(ISBLANK(INDEX('Policy Characteristics'!H:H,MATCH($C1620,'Policy Characteristics'!$C:$C,0))),"",INDEX('Policy Characteristics'!H:H,MATCH($C1620,'Policy Characteristics'!$C:$C,0)))</f>
        <v>5</v>
      </c>
      <c r="O1620" s="254" t="str">
        <f>IF(ISBLANK(INDEX('Policy Characteristics'!I:I,MATCH($C1620,'Policy Characteristics'!$C:$C,0))),"",INDEX('Policy Characteristics'!I:I,MATCH($C1620,'Policy Characteristics'!$C:$C,0)))</f>
        <v>$/metric ton CO2e</v>
      </c>
      <c r="P1620" s="254"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254" t="str">
        <f>IF(ISBLANK(INDEX('Policy Characteristics'!K:K,MATCH($C1620,'Policy Characteristics'!$C:$C,0))),"",INDEX('Policy Characteristics'!K:K,MATCH($C1620,'Policy Characteristics'!$C:$C,0)))</f>
        <v>fuels.html#carbon-tax</v>
      </c>
      <c r="R1620" s="254" t="str">
        <f>IF(ISBLANK(INDEX('Policy Characteristics'!L:L,MATCH($C1620,'Policy Characteristics'!$C:$C,0))),"",INDEX('Policy Characteristics'!L:L,MATCH($C1620,'Policy Characteristics'!$C:$C,0)))</f>
        <v>carbon-tax.html</v>
      </c>
    </row>
    <row r="1621" spans="1:18" s="4" customFormat="1" x14ac:dyDescent="0.35">
      <c r="A1621" s="254" t="str">
        <f>IF(ISBLANK(INDEX('Policy Characteristics'!A:A,MATCH($C1621,'Policy Characteristics'!$C:$C,0))),"",INDEX('Policy Characteristics'!A:A,MATCH($C1621,'Policy Characteristics'!$C:$C,0)))</f>
        <v>Cross-Sector</v>
      </c>
      <c r="B1621" s="262" t="str">
        <f>IF(ISBLANK(INDEX('Policy Characteristics'!B:B,MATCH($C1621,'Policy Characteristics'!$C:$C,0))),"",INDEX('Policy Characteristics'!B:B,MATCH($C1621,'Policy Characteristics'!$C:$C,0)))</f>
        <v>Carbon Price</v>
      </c>
      <c r="C1621" s="254" t="str">
        <f t="shared" si="60"/>
        <v>Additional Carbon Tax Rate</v>
      </c>
      <c r="D1621" s="45" t="s">
        <v>332</v>
      </c>
      <c r="E1621" s="45"/>
      <c r="F1621" s="45" t="s">
        <v>336</v>
      </c>
      <c r="G1621" s="45"/>
      <c r="H1621" s="43">
        <v>175</v>
      </c>
      <c r="I1621" s="324" t="s">
        <v>43</v>
      </c>
      <c r="J1621" s="255" t="str">
        <f>IF(ISBLANK(INDEX('Policy Characteristics'!D:D,MATCH($C1621,'Policy Characteristics'!$C:$C,0))),"",INDEX('Policy Characteristics'!D:D,MATCH($C1621,'Policy Characteristics'!$C:$C,0)))</f>
        <v>Carbon Price</v>
      </c>
      <c r="K1621" s="254" t="str">
        <f>IF(ISBLANK(INDEX('Policy Characteristics'!E:E,MATCH($C1621,'Policy Characteristics'!$C:$C,0))),"",INDEX('Policy Characteristics'!E:E,MATCH($C1621,'Policy Characteristics'!$C:$C,0)))</f>
        <v>cross carbon tax</v>
      </c>
      <c r="L1621" s="254">
        <f>IF(ISBLANK(INDEX('Policy Characteristics'!F:F,MATCH($C1621,'Policy Characteristics'!$C:$C,0))),"",INDEX('Policy Characteristics'!F:F,MATCH($C1621,'Policy Characteristics'!$C:$C,0)))</f>
        <v>0</v>
      </c>
      <c r="M1621" s="254">
        <f>IF(ISBLANK(INDEX('Policy Characteristics'!G:G,MATCH($C1621,'Policy Characteristics'!$C:$C,0))),"",INDEX('Policy Characteristics'!G:G,MATCH($C1621,'Policy Characteristics'!$C:$C,0)))</f>
        <v>300</v>
      </c>
      <c r="N1621" s="254">
        <f>IF(ISBLANK(INDEX('Policy Characteristics'!H:H,MATCH($C1621,'Policy Characteristics'!$C:$C,0))),"",INDEX('Policy Characteristics'!H:H,MATCH($C1621,'Policy Characteristics'!$C:$C,0)))</f>
        <v>5</v>
      </c>
      <c r="O1621" s="254" t="str">
        <f>IF(ISBLANK(INDEX('Policy Characteristics'!I:I,MATCH($C1621,'Policy Characteristics'!$C:$C,0))),"",INDEX('Policy Characteristics'!I:I,MATCH($C1621,'Policy Characteristics'!$C:$C,0)))</f>
        <v>$/metric ton CO2e</v>
      </c>
      <c r="P1621" s="254"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254" t="str">
        <f>IF(ISBLANK(INDEX('Policy Characteristics'!K:K,MATCH($C1621,'Policy Characteristics'!$C:$C,0))),"",INDEX('Policy Characteristics'!K:K,MATCH($C1621,'Policy Characteristics'!$C:$C,0)))</f>
        <v>fuels.html#carbon-tax</v>
      </c>
      <c r="R1621" s="254" t="str">
        <f>IF(ISBLANK(INDEX('Policy Characteristics'!L:L,MATCH($C1621,'Policy Characteristics'!$C:$C,0))),"",INDEX('Policy Characteristics'!L:L,MATCH($C1621,'Policy Characteristics'!$C:$C,0)))</f>
        <v>carbon-tax.html</v>
      </c>
    </row>
    <row r="1622" spans="1:18" s="4" customFormat="1" x14ac:dyDescent="0.35">
      <c r="A1622" s="254" t="str">
        <f>IF(ISBLANK(INDEX('Policy Characteristics'!A:A,MATCH($C1622,'Policy Characteristics'!$C:$C,0))),"",INDEX('Policy Characteristics'!A:A,MATCH($C1622,'Policy Characteristics'!$C:$C,0)))</f>
        <v>Cross-Sector</v>
      </c>
      <c r="B1622" s="262" t="str">
        <f>IF(ISBLANK(INDEX('Policy Characteristics'!B:B,MATCH($C1622,'Policy Characteristics'!$C:$C,0))),"",INDEX('Policy Characteristics'!B:B,MATCH($C1622,'Policy Characteristics'!$C:$C,0)))</f>
        <v>Carbon Price</v>
      </c>
      <c r="C1622" s="254" t="str">
        <f t="shared" si="60"/>
        <v>Additional Carbon Tax Rate</v>
      </c>
      <c r="D1622" s="45" t="s">
        <v>2491</v>
      </c>
      <c r="E1622" s="45"/>
      <c r="F1622" s="45" t="s">
        <v>2873</v>
      </c>
      <c r="G1622" s="45"/>
      <c r="H1622" s="43">
        <v>544</v>
      </c>
      <c r="I1622" s="324" t="s">
        <v>43</v>
      </c>
      <c r="J1622" s="255" t="str">
        <f>IF(ISBLANK(INDEX('Policy Characteristics'!D:D,MATCH($C1622,'Policy Characteristics'!$C:$C,0))),"",INDEX('Policy Characteristics'!D:D,MATCH($C1622,'Policy Characteristics'!$C:$C,0)))</f>
        <v>Carbon Price</v>
      </c>
      <c r="K1622" s="254" t="str">
        <f>IF(ISBLANK(INDEX('Policy Characteristics'!E:E,MATCH($C1622,'Policy Characteristics'!$C:$C,0))),"",INDEX('Policy Characteristics'!E:E,MATCH($C1622,'Policy Characteristics'!$C:$C,0)))</f>
        <v>cross carbon tax</v>
      </c>
      <c r="L1622" s="254">
        <f>IF(ISBLANK(INDEX('Policy Characteristics'!F:F,MATCH($C1622,'Policy Characteristics'!$C:$C,0))),"",INDEX('Policy Characteristics'!F:F,MATCH($C1622,'Policy Characteristics'!$C:$C,0)))</f>
        <v>0</v>
      </c>
      <c r="M1622" s="254">
        <f>IF(ISBLANK(INDEX('Policy Characteristics'!G:G,MATCH($C1622,'Policy Characteristics'!$C:$C,0))),"",INDEX('Policy Characteristics'!G:G,MATCH($C1622,'Policy Characteristics'!$C:$C,0)))</f>
        <v>300</v>
      </c>
      <c r="N1622" s="254">
        <f>IF(ISBLANK(INDEX('Policy Characteristics'!H:H,MATCH($C1622,'Policy Characteristics'!$C:$C,0))),"",INDEX('Policy Characteristics'!H:H,MATCH($C1622,'Policy Characteristics'!$C:$C,0)))</f>
        <v>5</v>
      </c>
      <c r="O1622" s="254" t="str">
        <f>IF(ISBLANK(INDEX('Policy Characteristics'!I:I,MATCH($C1622,'Policy Characteristics'!$C:$C,0))),"",INDEX('Policy Characteristics'!I:I,MATCH($C1622,'Policy Characteristics'!$C:$C,0)))</f>
        <v>$/metric ton CO2e</v>
      </c>
      <c r="P1622" s="254"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254" t="str">
        <f>IF(ISBLANK(INDEX('Policy Characteristics'!K:K,MATCH($C1622,'Policy Characteristics'!$C:$C,0))),"",INDEX('Policy Characteristics'!K:K,MATCH($C1622,'Policy Characteristics'!$C:$C,0)))</f>
        <v>fuels.html#carbon-tax</v>
      </c>
      <c r="R1622" s="254" t="str">
        <f>IF(ISBLANK(INDEX('Policy Characteristics'!L:L,MATCH($C1622,'Policy Characteristics'!$C:$C,0))),"",INDEX('Policy Characteristics'!L:L,MATCH($C1622,'Policy Characteristics'!$C:$C,0)))</f>
        <v>carbon-tax.html</v>
      </c>
    </row>
    <row r="1623" spans="1:18" s="4" customFormat="1" x14ac:dyDescent="0.35">
      <c r="A1623" s="254" t="str">
        <f>IF(ISBLANK(INDEX('Policy Characteristics'!A:A,MATCH($C1623,'Policy Characteristics'!$C:$C,0))),"",INDEX('Policy Characteristics'!A:A,MATCH($C1623,'Policy Characteristics'!$C:$C,0)))</f>
        <v>Cross-Sector</v>
      </c>
      <c r="B1623" s="262" t="str">
        <f>IF(ISBLANK(INDEX('Policy Characteristics'!B:B,MATCH($C1623,'Policy Characteristics'!$C:$C,0))),"",INDEX('Policy Characteristics'!B:B,MATCH($C1623,'Policy Characteristics'!$C:$C,0)))</f>
        <v>End Existing Subsidies</v>
      </c>
      <c r="C1623" t="s">
        <v>138</v>
      </c>
      <c r="D1623" s="45" t="s">
        <v>52</v>
      </c>
      <c r="E1623" s="45"/>
      <c r="F1623" s="45" t="s">
        <v>93</v>
      </c>
      <c r="G1623" s="45"/>
      <c r="H1623" s="43">
        <v>706</v>
      </c>
      <c r="I1623" s="325" t="s">
        <v>44</v>
      </c>
      <c r="J1623" s="255" t="str">
        <f>IF(ISBLANK(INDEX('Policy Characteristics'!D:D,MATCH($C1623,'Policy Characteristics'!$C:$C,0))),"",INDEX('Policy Characteristics'!D:D,MATCH($C1623,'Policy Characteristics'!$C:$C,0)))</f>
        <v>End Existing Subsidies</v>
      </c>
      <c r="K1623" s="254" t="str">
        <f>IF(ISBLANK(INDEX('Policy Characteristics'!E:E,MATCH($C1623,'Policy Characteristics'!$C:$C,0))),"",INDEX('Policy Characteristics'!E:E,MATCH($C1623,'Policy Characteristics'!$C:$C,0)))</f>
        <v>cross reduce BAU subsidies</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1</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reduction in BAU subsidies</v>
      </c>
      <c r="P1623" s="254" t="str">
        <f>IF(ISBLANK(INDEX('Policy Characteristics'!J:J,MATCH($C1623,'Policy Characteristics'!$C:$C,0))),"",INDEX('Policy Characteristics'!J:J,MATCH($C1623,'Policy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3" s="254" t="str">
        <f>IF(ISBLANK(INDEX('Policy Characteristics'!K:K,MATCH($C1623,'Policy Characteristics'!$C:$C,0))),"",INDEX('Policy Characteristics'!K:K,MATCH($C1623,'Policy Characteristics'!$C:$C,0)))</f>
        <v>fuels.html#end-subsidies</v>
      </c>
      <c r="R1623" s="254" t="str">
        <f>IF(ISBLANK(INDEX('Policy Characteristics'!L:L,MATCH($C1623,'Policy Characteristics'!$C:$C,0))),"",INDEX('Policy Characteristics'!L:L,MATCH($C1623,'Policy Characteristics'!$C:$C,0)))</f>
        <v>end-existing-subsidies.html</v>
      </c>
    </row>
    <row r="1624" spans="1:18" s="4" customFormat="1" x14ac:dyDescent="0.35">
      <c r="A1624" s="254" t="str">
        <f>IF(ISBLANK(INDEX('Policy Characteristics'!A:A,MATCH($C1624,'Policy Characteristics'!$C:$C,0))),"",INDEX('Policy Characteristics'!A:A,MATCH($C1624,'Policy Characteristics'!$C:$C,0)))</f>
        <v>Cross-Sector</v>
      </c>
      <c r="B1624" s="262" t="str">
        <f>IF(ISBLANK(INDEX('Policy Characteristics'!B:B,MATCH($C1624,'Policy Characteristics'!$C:$C,0))),"",INDEX('Policy Characteristics'!B:B,MATCH($C1624,'Policy Characteristics'!$C:$C,0)))</f>
        <v>End Existing Subsidies</v>
      </c>
      <c r="C1624" s="254" t="str">
        <f t="shared" ref="C1624:C1639" si="61">C$1623</f>
        <v>Percent Reduction in BAU Subsidies</v>
      </c>
      <c r="D1624" s="6" t="s">
        <v>448</v>
      </c>
      <c r="E1624" s="45"/>
      <c r="F1624" s="6" t="s">
        <v>445</v>
      </c>
      <c r="G1624" s="45"/>
      <c r="H1624" s="43">
        <v>69</v>
      </c>
      <c r="I1624" s="325" t="s">
        <v>43</v>
      </c>
      <c r="J1624" s="255" t="str">
        <f>IF(ISBLANK(INDEX('Policy Characteristics'!D:D,MATCH($C1624,'Policy Characteristics'!$C:$C,0))),"",INDEX('Policy Characteristics'!D:D,MATCH($C1624,'Policy Characteristics'!$C:$C,0)))</f>
        <v>End Existing Subsidies</v>
      </c>
      <c r="K1624" s="254" t="str">
        <f>IF(ISBLANK(INDEX('Policy Characteristics'!E:E,MATCH($C1624,'Policy Characteristics'!$C:$C,0))),"",INDEX('Policy Characteristics'!E:E,MATCH($C1624,'Policy Characteristics'!$C:$C,0)))</f>
        <v>cross reduce BAU subsidies</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reduction in BAU subsidies</v>
      </c>
      <c r="P1624" s="254" t="str">
        <f>IF(ISBLANK(INDEX('Policy Characteristics'!J:J,MATCH($C1624,'Policy Characteristics'!$C:$C,0))),"",INDEX('Policy Characteristics'!J:J,MATCH($C1624,'Policy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4" s="254" t="str">
        <f>IF(ISBLANK(INDEX('Policy Characteristics'!K:K,MATCH($C1624,'Policy Characteristics'!$C:$C,0))),"",INDEX('Policy Characteristics'!K:K,MATCH($C1624,'Policy Characteristics'!$C:$C,0)))</f>
        <v>fuels.html#end-subsidies</v>
      </c>
      <c r="R1624" s="254" t="str">
        <f>IF(ISBLANK(INDEX('Policy Characteristics'!L:L,MATCH($C1624,'Policy Characteristics'!$C:$C,0))),"",INDEX('Policy Characteristics'!L:L,MATCH($C1624,'Policy Characteristics'!$C:$C,0)))</f>
        <v>end-existing-subsidies.html</v>
      </c>
    </row>
    <row r="1625" spans="1:18" s="4" customFormat="1" x14ac:dyDescent="0.35">
      <c r="A1625" s="254" t="str">
        <f>IF(ISBLANK(INDEX('Policy Characteristics'!A:A,MATCH($C1625,'Policy Characteristics'!$C:$C,0))),"",INDEX('Policy Characteristics'!A:A,MATCH($C1625,'Policy Characteristics'!$C:$C,0)))</f>
        <v>Cross-Sector</v>
      </c>
      <c r="B1625" s="262" t="str">
        <f>IF(ISBLANK(INDEX('Policy Characteristics'!B:B,MATCH($C1625,'Policy Characteristics'!$C:$C,0))),"",INDEX('Policy Characteristics'!B:B,MATCH($C1625,'Policy Characteristics'!$C:$C,0)))</f>
        <v>End Existing Subsidies</v>
      </c>
      <c r="C1625" s="254" t="str">
        <f t="shared" si="61"/>
        <v>Percent Reduction in BAU Subsidies</v>
      </c>
      <c r="D1625" s="6" t="s">
        <v>46</v>
      </c>
      <c r="E1625" s="45"/>
      <c r="F1625" s="6" t="s">
        <v>87</v>
      </c>
      <c r="G1625" s="45"/>
      <c r="H1625" s="43">
        <v>70</v>
      </c>
      <c r="I1625" s="325" t="s">
        <v>43</v>
      </c>
      <c r="J1625" s="255" t="str">
        <f>IF(ISBLANK(INDEX('Policy Characteristics'!D:D,MATCH($C1625,'Policy Characteristics'!$C:$C,0))),"",INDEX('Policy Characteristics'!D:D,MATCH($C1625,'Policy Characteristics'!$C:$C,0)))</f>
        <v>End Existing Subsidies</v>
      </c>
      <c r="K1625" s="254" t="str">
        <f>IF(ISBLANK(INDEX('Policy Characteristics'!E:E,MATCH($C1625,'Policy Characteristics'!$C:$C,0))),"",INDEX('Policy Characteristics'!E:E,MATCH($C1625,'Policy Characteristics'!$C:$C,0)))</f>
        <v>cross reduce BAU subsidies</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reduction in BAU subsidies</v>
      </c>
      <c r="P1625" s="254"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254" t="str">
        <f>IF(ISBLANK(INDEX('Policy Characteristics'!K:K,MATCH($C1625,'Policy Characteristics'!$C:$C,0))),"",INDEX('Policy Characteristics'!K:K,MATCH($C1625,'Policy Characteristics'!$C:$C,0)))</f>
        <v>fuels.html#end-subsidies</v>
      </c>
      <c r="R1625" s="254" t="str">
        <f>IF(ISBLANK(INDEX('Policy Characteristics'!L:L,MATCH($C1625,'Policy Characteristics'!$C:$C,0))),"",INDEX('Policy Characteristics'!L:L,MATCH($C1625,'Policy Characteristics'!$C:$C,0)))</f>
        <v>end-existing-subsidies.html</v>
      </c>
    </row>
    <row r="1626" spans="1:18" s="4" customFormat="1" x14ac:dyDescent="0.35">
      <c r="A1626" s="254" t="str">
        <f>IF(ISBLANK(INDEX('Policy Characteristics'!A:A,MATCH($C1626,'Policy Characteristics'!$C:$C,0))),"",INDEX('Policy Characteristics'!A:A,MATCH($C1626,'Policy Characteristics'!$C:$C,0)))</f>
        <v>Cross-Sector</v>
      </c>
      <c r="B1626" s="262" t="str">
        <f>IF(ISBLANK(INDEX('Policy Characteristics'!B:B,MATCH($C1626,'Policy Characteristics'!$C:$C,0))),"",INDEX('Policy Characteristics'!B:B,MATCH($C1626,'Policy Characteristics'!$C:$C,0)))</f>
        <v>End Existing Subsidies</v>
      </c>
      <c r="C1626" s="254" t="str">
        <f t="shared" si="61"/>
        <v>Percent Reduction in BAU Subsidies</v>
      </c>
      <c r="D1626" s="6" t="s">
        <v>47</v>
      </c>
      <c r="E1626" s="45"/>
      <c r="F1626" s="6" t="s">
        <v>88</v>
      </c>
      <c r="G1626" s="45"/>
      <c r="H1626" s="43">
        <v>71</v>
      </c>
      <c r="I1626" s="325" t="s">
        <v>43</v>
      </c>
      <c r="J1626" s="255" t="str">
        <f>IF(ISBLANK(INDEX('Policy Characteristics'!D:D,MATCH($C1626,'Policy Characteristics'!$C:$C,0))),"",INDEX('Policy Characteristics'!D:D,MATCH($C1626,'Policy Characteristics'!$C:$C,0)))</f>
        <v>End Existing Subsidies</v>
      </c>
      <c r="K1626" s="254" t="str">
        <f>IF(ISBLANK(INDEX('Policy Characteristics'!E:E,MATCH($C1626,'Policy Characteristics'!$C:$C,0))),"",INDEX('Policy Characteristics'!E:E,MATCH($C1626,'Policy Characteristics'!$C:$C,0)))</f>
        <v>cross reduce BAU subsidies</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reduction in BAU subsidies</v>
      </c>
      <c r="P1626" s="254"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254" t="str">
        <f>IF(ISBLANK(INDEX('Policy Characteristics'!K:K,MATCH($C1626,'Policy Characteristics'!$C:$C,0))),"",INDEX('Policy Characteristics'!K:K,MATCH($C1626,'Policy Characteristics'!$C:$C,0)))</f>
        <v>fuels.html#end-subsidies</v>
      </c>
      <c r="R1626" s="254" t="str">
        <f>IF(ISBLANK(INDEX('Policy Characteristics'!L:L,MATCH($C1626,'Policy Characteristics'!$C:$C,0))),"",INDEX('Policy Characteristics'!L:L,MATCH($C1626,'Policy Characteristics'!$C:$C,0)))</f>
        <v>end-existing-subsidies.html</v>
      </c>
    </row>
    <row r="1627" spans="1:18" s="4" customFormat="1" x14ac:dyDescent="0.35">
      <c r="A1627" s="254" t="str">
        <f>IF(ISBLANK(INDEX('Policy Characteristics'!A:A,MATCH($C1627,'Policy Characteristics'!$C:$C,0))),"",INDEX('Policy Characteristics'!A:A,MATCH($C1627,'Policy Characteristics'!$C:$C,0)))</f>
        <v>Cross-Sector</v>
      </c>
      <c r="B1627" s="262" t="str">
        <f>IF(ISBLANK(INDEX('Policy Characteristics'!B:B,MATCH($C1627,'Policy Characteristics'!$C:$C,0))),"",INDEX('Policy Characteristics'!B:B,MATCH($C1627,'Policy Characteristics'!$C:$C,0)))</f>
        <v>End Existing Subsidies</v>
      </c>
      <c r="C1627" s="254" t="str">
        <f t="shared" si="61"/>
        <v>Percent Reduction in BAU Subsidies</v>
      </c>
      <c r="D1627" s="6" t="s">
        <v>48</v>
      </c>
      <c r="E1627" s="45"/>
      <c r="F1627" s="6" t="s">
        <v>89</v>
      </c>
      <c r="G1627" s="45"/>
      <c r="H1627" s="43">
        <v>72</v>
      </c>
      <c r="I1627" s="325" t="s">
        <v>44</v>
      </c>
      <c r="J1627" s="255" t="str">
        <f>IF(ISBLANK(INDEX('Policy Characteristics'!D:D,MATCH($C1627,'Policy Characteristics'!$C:$C,0))),"",INDEX('Policy Characteristics'!D:D,MATCH($C1627,'Policy Characteristics'!$C:$C,0)))</f>
        <v>End Existing Subsidies</v>
      </c>
      <c r="K1627" s="254" t="str">
        <f>IF(ISBLANK(INDEX('Policy Characteristics'!E:E,MATCH($C1627,'Policy Characteristics'!$C:$C,0))),"",INDEX('Policy Characteristics'!E:E,MATCH($C1627,'Policy Characteristics'!$C:$C,0)))</f>
        <v>cross reduce BAU subsidies</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reduction in BAU subsidies</v>
      </c>
      <c r="P1627" s="254"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254" t="str">
        <f>IF(ISBLANK(INDEX('Policy Characteristics'!K:K,MATCH($C1627,'Policy Characteristics'!$C:$C,0))),"",INDEX('Policy Characteristics'!K:K,MATCH($C1627,'Policy Characteristics'!$C:$C,0)))</f>
        <v>fuels.html#end-subsidies</v>
      </c>
      <c r="R1627" s="254" t="str">
        <f>IF(ISBLANK(INDEX('Policy Characteristics'!L:L,MATCH($C1627,'Policy Characteristics'!$C:$C,0))),"",INDEX('Policy Characteristics'!L:L,MATCH($C1627,'Policy Characteristics'!$C:$C,0)))</f>
        <v>end-existing-subsidies.html</v>
      </c>
    </row>
    <row r="1628" spans="1:18" s="4" customFormat="1" x14ac:dyDescent="0.35">
      <c r="A1628" s="254" t="str">
        <f>IF(ISBLANK(INDEX('Policy Characteristics'!A:A,MATCH($C1628,'Policy Characteristics'!$C:$C,0))),"",INDEX('Policy Characteristics'!A:A,MATCH($C1628,'Policy Characteristics'!$C:$C,0)))</f>
        <v>Cross-Sector</v>
      </c>
      <c r="B1628" s="262" t="str">
        <f>IF(ISBLANK(INDEX('Policy Characteristics'!B:B,MATCH($C1628,'Policy Characteristics'!$C:$C,0))),"",INDEX('Policy Characteristics'!B:B,MATCH($C1628,'Policy Characteristics'!$C:$C,0)))</f>
        <v>End Existing Subsidies</v>
      </c>
      <c r="C1628" s="254" t="str">
        <f t="shared" si="61"/>
        <v>Percent Reduction in BAU Subsidies</v>
      </c>
      <c r="D1628" s="6" t="s">
        <v>49</v>
      </c>
      <c r="E1628" s="45"/>
      <c r="F1628" s="6" t="s">
        <v>3868</v>
      </c>
      <c r="G1628" s="45"/>
      <c r="H1628" s="43">
        <v>73</v>
      </c>
      <c r="I1628" s="325" t="s">
        <v>43</v>
      </c>
      <c r="J1628" s="255" t="str">
        <f>IF(ISBLANK(INDEX('Policy Characteristics'!D:D,MATCH($C1628,'Policy Characteristics'!$C:$C,0))),"",INDEX('Policy Characteristics'!D:D,MATCH($C1628,'Policy Characteristics'!$C:$C,0)))</f>
        <v>End Existing Subsidies</v>
      </c>
      <c r="K1628" s="254" t="str">
        <f>IF(ISBLANK(INDEX('Policy Characteristics'!E:E,MATCH($C1628,'Policy Characteristics'!$C:$C,0))),"",INDEX('Policy Characteristics'!E:E,MATCH($C1628,'Policy Characteristics'!$C:$C,0)))</f>
        <v>cross reduce BAU subsidies</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reduction in BAU subsidies</v>
      </c>
      <c r="P1628" s="254"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254" t="str">
        <f>IF(ISBLANK(INDEX('Policy Characteristics'!K:K,MATCH($C1628,'Policy Characteristics'!$C:$C,0))),"",INDEX('Policy Characteristics'!K:K,MATCH($C1628,'Policy Characteristics'!$C:$C,0)))</f>
        <v>fuels.html#end-subsidies</v>
      </c>
      <c r="R1628" s="254" t="str">
        <f>IF(ISBLANK(INDEX('Policy Characteristics'!L:L,MATCH($C1628,'Policy Characteristics'!$C:$C,0))),"",INDEX('Policy Characteristics'!L:L,MATCH($C1628,'Policy Characteristics'!$C:$C,0)))</f>
        <v>end-existing-subsidies.html</v>
      </c>
    </row>
    <row r="1629" spans="1:18" s="4" customFormat="1" x14ac:dyDescent="0.35">
      <c r="A1629" s="254" t="str">
        <f>IF(ISBLANK(INDEX('Policy Characteristics'!A:A,MATCH($C1629,'Policy Characteristics'!$C:$C,0))),"",INDEX('Policy Characteristics'!A:A,MATCH($C1629,'Policy Characteristics'!$C:$C,0)))</f>
        <v>Cross-Sector</v>
      </c>
      <c r="B1629" s="262" t="str">
        <f>IF(ISBLANK(INDEX('Policy Characteristics'!B:B,MATCH($C1629,'Policy Characteristics'!$C:$C,0))),"",INDEX('Policy Characteristics'!B:B,MATCH($C1629,'Policy Characteristics'!$C:$C,0)))</f>
        <v>End Existing Subsidies</v>
      </c>
      <c r="C1629" s="254" t="str">
        <f t="shared" si="61"/>
        <v>Percent Reduction in BAU Subsidies</v>
      </c>
      <c r="D1629" s="6" t="s">
        <v>50</v>
      </c>
      <c r="E1629" s="45"/>
      <c r="F1629" s="6" t="s">
        <v>94</v>
      </c>
      <c r="G1629" s="45"/>
      <c r="H1629" s="43">
        <v>74</v>
      </c>
      <c r="I1629" s="325" t="s">
        <v>43</v>
      </c>
      <c r="J1629" s="255" t="str">
        <f>IF(ISBLANK(INDEX('Policy Characteristics'!D:D,MATCH($C1629,'Policy Characteristics'!$C:$C,0))),"",INDEX('Policy Characteristics'!D:D,MATCH($C1629,'Policy Characteristics'!$C:$C,0)))</f>
        <v>End Existing Subsidies</v>
      </c>
      <c r="K1629" s="254" t="str">
        <f>IF(ISBLANK(INDEX('Policy Characteristics'!E:E,MATCH($C1629,'Policy Characteristics'!$C:$C,0))),"",INDEX('Policy Characteristics'!E:E,MATCH($C1629,'Policy Characteristics'!$C:$C,0)))</f>
        <v>cross reduce BAU subsidies</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reduction in BAU subsidies</v>
      </c>
      <c r="P1629" s="254"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254" t="str">
        <f>IF(ISBLANK(INDEX('Policy Characteristics'!K:K,MATCH($C1629,'Policy Characteristics'!$C:$C,0))),"",INDEX('Policy Characteristics'!K:K,MATCH($C1629,'Policy Characteristics'!$C:$C,0)))</f>
        <v>fuels.html#end-subsidies</v>
      </c>
      <c r="R1629" s="254" t="str">
        <f>IF(ISBLANK(INDEX('Policy Characteristics'!L:L,MATCH($C1629,'Policy Characteristics'!$C:$C,0))),"",INDEX('Policy Characteristics'!L:L,MATCH($C1629,'Policy Characteristics'!$C:$C,0)))</f>
        <v>end-existing-subsidies.html</v>
      </c>
    </row>
    <row r="1630" spans="1:18" s="4" customFormat="1" x14ac:dyDescent="0.35">
      <c r="A1630" s="254" t="str">
        <f>IF(ISBLANK(INDEX('Policy Characteristics'!A:A,MATCH($C1630,'Policy Characteristics'!$C:$C,0))),"",INDEX('Policy Characteristics'!A:A,MATCH($C1630,'Policy Characteristics'!$C:$C,0)))</f>
        <v>Cross-Sector</v>
      </c>
      <c r="B1630" s="262" t="str">
        <f>IF(ISBLANK(INDEX('Policy Characteristics'!B:B,MATCH($C1630,'Policy Characteristics'!$C:$C,0))),"",INDEX('Policy Characteristics'!B:B,MATCH($C1630,'Policy Characteristics'!$C:$C,0)))</f>
        <v>End Existing Subsidies</v>
      </c>
      <c r="C1630" s="254" t="str">
        <f t="shared" si="61"/>
        <v>Percent Reduction in BAU Subsidies</v>
      </c>
      <c r="D1630" s="6" t="s">
        <v>51</v>
      </c>
      <c r="E1630" s="45"/>
      <c r="F1630" s="6" t="s">
        <v>92</v>
      </c>
      <c r="G1630" s="45"/>
      <c r="H1630" s="43">
        <v>707</v>
      </c>
      <c r="I1630" s="325" t="s">
        <v>44</v>
      </c>
      <c r="J1630" s="255" t="str">
        <f>IF(ISBLANK(INDEX('Policy Characteristics'!D:D,MATCH($C1630,'Policy Characteristics'!$C:$C,0))),"",INDEX('Policy Characteristics'!D:D,MATCH($C1630,'Policy Characteristics'!$C:$C,0)))</f>
        <v>End Existing Subsidies</v>
      </c>
      <c r="K1630" s="254" t="str">
        <f>IF(ISBLANK(INDEX('Policy Characteristics'!E:E,MATCH($C1630,'Policy Characteristics'!$C:$C,0))),"",INDEX('Policy Characteristics'!E:E,MATCH($C1630,'Policy Characteristics'!$C:$C,0)))</f>
        <v>cross reduce BAU subsidies</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reduction in BAU subsidies</v>
      </c>
      <c r="P1630" s="254"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254" t="str">
        <f>IF(ISBLANK(INDEX('Policy Characteristics'!K:K,MATCH($C1630,'Policy Characteristics'!$C:$C,0))),"",INDEX('Policy Characteristics'!K:K,MATCH($C1630,'Policy Characteristics'!$C:$C,0)))</f>
        <v>fuels.html#end-subsidies</v>
      </c>
      <c r="R1630" s="254" t="str">
        <f>IF(ISBLANK(INDEX('Policy Characteristics'!L:L,MATCH($C1630,'Policy Characteristics'!$C:$C,0))),"",INDEX('Policy Characteristics'!L:L,MATCH($C1630,'Policy Characteristics'!$C:$C,0)))</f>
        <v>end-existing-subsidies.html</v>
      </c>
    </row>
    <row r="1631" spans="1:18" s="4" customFormat="1" x14ac:dyDescent="0.35">
      <c r="A1631" s="254" t="str">
        <f>IF(ISBLANK(INDEX('Policy Characteristics'!A:A,MATCH($C1631,'Policy Characteristics'!$C:$C,0))),"",INDEX('Policy Characteristics'!A:A,MATCH($C1631,'Policy Characteristics'!$C:$C,0)))</f>
        <v>Cross-Sector</v>
      </c>
      <c r="B1631" s="262" t="str">
        <f>IF(ISBLANK(INDEX('Policy Characteristics'!B:B,MATCH($C1631,'Policy Characteristics'!$C:$C,0))),"",INDEX('Policy Characteristics'!B:B,MATCH($C1631,'Policy Characteristics'!$C:$C,0)))</f>
        <v>End Existing Subsidies</v>
      </c>
      <c r="C1631" s="254" t="str">
        <f t="shared" si="61"/>
        <v>Percent Reduction in BAU Subsidies</v>
      </c>
      <c r="D1631" s="6" t="s">
        <v>53</v>
      </c>
      <c r="E1631" s="45"/>
      <c r="F1631" s="6" t="s">
        <v>95</v>
      </c>
      <c r="G1631" s="45"/>
      <c r="H1631" s="43">
        <v>75</v>
      </c>
      <c r="I1631" s="325" t="s">
        <v>43</v>
      </c>
      <c r="J1631" s="255" t="str">
        <f>IF(ISBLANK(INDEX('Policy Characteristics'!D:D,MATCH($C1631,'Policy Characteristics'!$C:$C,0))),"",INDEX('Policy Characteristics'!D:D,MATCH($C1631,'Policy Characteristics'!$C:$C,0)))</f>
        <v>End Existing Subsidies</v>
      </c>
      <c r="K1631" s="254" t="str">
        <f>IF(ISBLANK(INDEX('Policy Characteristics'!E:E,MATCH($C1631,'Policy Characteristics'!$C:$C,0))),"",INDEX('Policy Characteristics'!E:E,MATCH($C1631,'Policy Characteristics'!$C:$C,0)))</f>
        <v>cross reduce BAU subsidies</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reduction in BAU subsidies</v>
      </c>
      <c r="P1631" s="254"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254" t="str">
        <f>IF(ISBLANK(INDEX('Policy Characteristics'!K:K,MATCH($C1631,'Policy Characteristics'!$C:$C,0))),"",INDEX('Policy Characteristics'!K:K,MATCH($C1631,'Policy Characteristics'!$C:$C,0)))</f>
        <v>fuels.html#end-subsidies</v>
      </c>
      <c r="R1631" s="254" t="str">
        <f>IF(ISBLANK(INDEX('Policy Characteristics'!L:L,MATCH($C1631,'Policy Characteristics'!$C:$C,0))),"",INDEX('Policy Characteristics'!L:L,MATCH($C1631,'Policy Characteristics'!$C:$C,0)))</f>
        <v>end-existing-subsidies.html</v>
      </c>
    </row>
    <row r="1632" spans="1:18" s="4" customFormat="1" x14ac:dyDescent="0.35">
      <c r="A1632" s="254" t="str">
        <f>IF(ISBLANK(INDEX('Policy Characteristics'!A:A,MATCH($C1632,'Policy Characteristics'!$C:$C,0))),"",INDEX('Policy Characteristics'!A:A,MATCH($C1632,'Policy Characteristics'!$C:$C,0)))</f>
        <v>Cross-Sector</v>
      </c>
      <c r="B1632" s="262" t="str">
        <f>IF(ISBLANK(INDEX('Policy Characteristics'!B:B,MATCH($C1632,'Policy Characteristics'!$C:$C,0))),"",INDEX('Policy Characteristics'!B:B,MATCH($C1632,'Policy Characteristics'!$C:$C,0)))</f>
        <v>End Existing Subsidies</v>
      </c>
      <c r="C1632" s="254" t="str">
        <f t="shared" si="61"/>
        <v>Percent Reduction in BAU Subsidies</v>
      </c>
      <c r="D1632" s="6" t="s">
        <v>54</v>
      </c>
      <c r="E1632" s="45"/>
      <c r="F1632" s="6" t="s">
        <v>96</v>
      </c>
      <c r="G1632" s="45"/>
      <c r="H1632" s="43">
        <v>76</v>
      </c>
      <c r="I1632" s="325" t="s">
        <v>43</v>
      </c>
      <c r="J1632" s="255" t="str">
        <f>IF(ISBLANK(INDEX('Policy Characteristics'!D:D,MATCH($C1632,'Policy Characteristics'!$C:$C,0))),"",INDEX('Policy Characteristics'!D:D,MATCH($C1632,'Policy Characteristics'!$C:$C,0)))</f>
        <v>End Existing Subsidies</v>
      </c>
      <c r="K1632" s="254" t="str">
        <f>IF(ISBLANK(INDEX('Policy Characteristics'!E:E,MATCH($C1632,'Policy Characteristics'!$C:$C,0))),"",INDEX('Policy Characteristics'!E:E,MATCH($C1632,'Policy Characteristics'!$C:$C,0)))</f>
        <v>cross reduce BAU subsidies</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reduction in BAU subsidies</v>
      </c>
      <c r="P1632" s="254"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254" t="str">
        <f>IF(ISBLANK(INDEX('Policy Characteristics'!K:K,MATCH($C1632,'Policy Characteristics'!$C:$C,0))),"",INDEX('Policy Characteristics'!K:K,MATCH($C1632,'Policy Characteristics'!$C:$C,0)))</f>
        <v>fuels.html#end-subsidies</v>
      </c>
      <c r="R1632" s="254" t="str">
        <f>IF(ISBLANK(INDEX('Policy Characteristics'!L:L,MATCH($C1632,'Policy Characteristics'!$C:$C,0))),"",INDEX('Policy Characteristics'!L:L,MATCH($C1632,'Policy Characteristics'!$C:$C,0)))</f>
        <v>end-existing-subsidies.html</v>
      </c>
    </row>
    <row r="1633" spans="1:18" s="4" customFormat="1" x14ac:dyDescent="0.35">
      <c r="A1633" s="254" t="str">
        <f>IF(ISBLANK(INDEX('Policy Characteristics'!A:A,MATCH($C1633,'Policy Characteristics'!$C:$C,0))),"",INDEX('Policy Characteristics'!A:A,MATCH($C1633,'Policy Characteristics'!$C:$C,0)))</f>
        <v>Cross-Sector</v>
      </c>
      <c r="B1633" s="262" t="str">
        <f>IF(ISBLANK(INDEX('Policy Characteristics'!B:B,MATCH($C1633,'Policy Characteristics'!$C:$C,0))),"",INDEX('Policy Characteristics'!B:B,MATCH($C1633,'Policy Characteristics'!$C:$C,0)))</f>
        <v>End Existing Subsidies</v>
      </c>
      <c r="C1633" s="254" t="str">
        <f t="shared" si="61"/>
        <v>Percent Reduction in BAU Subsidies</v>
      </c>
      <c r="D1633" s="6" t="s">
        <v>55</v>
      </c>
      <c r="E1633" s="45"/>
      <c r="F1633" s="6" t="s">
        <v>97</v>
      </c>
      <c r="G1633" s="45"/>
      <c r="H1633" s="43">
        <v>708</v>
      </c>
      <c r="I1633" s="325" t="s">
        <v>44</v>
      </c>
      <c r="J1633" s="255" t="str">
        <f>IF(ISBLANK(INDEX('Policy Characteristics'!D:D,MATCH($C1633,'Policy Characteristics'!$C:$C,0))),"",INDEX('Policy Characteristics'!D:D,MATCH($C1633,'Policy Characteristics'!$C:$C,0)))</f>
        <v>End Existing Subsidies</v>
      </c>
      <c r="K1633" s="254" t="str">
        <f>IF(ISBLANK(INDEX('Policy Characteristics'!E:E,MATCH($C1633,'Policy Characteristics'!$C:$C,0))),"",INDEX('Policy Characteristics'!E:E,MATCH($C1633,'Policy Characteristics'!$C:$C,0)))</f>
        <v>cross reduce BAU subsidies</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reduction in BAU subsidies</v>
      </c>
      <c r="P1633" s="254"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254" t="str">
        <f>IF(ISBLANK(INDEX('Policy Characteristics'!K:K,MATCH($C1633,'Policy Characteristics'!$C:$C,0))),"",INDEX('Policy Characteristics'!K:K,MATCH($C1633,'Policy Characteristics'!$C:$C,0)))</f>
        <v>fuels.html#end-subsidies</v>
      </c>
      <c r="R1633" s="254" t="str">
        <f>IF(ISBLANK(INDEX('Policy Characteristics'!L:L,MATCH($C1633,'Policy Characteristics'!$C:$C,0))),"",INDEX('Policy Characteristics'!L:L,MATCH($C1633,'Policy Characteristics'!$C:$C,0)))</f>
        <v>end-existing-subsidies.html</v>
      </c>
    </row>
    <row r="1634" spans="1:18" s="4" customFormat="1" x14ac:dyDescent="0.35">
      <c r="A1634" s="254" t="str">
        <f>IF(ISBLANK(INDEX('Policy Characteristics'!A:A,MATCH($C1634,'Policy Characteristics'!$C:$C,0))),"",INDEX('Policy Characteristics'!A:A,MATCH($C1634,'Policy Characteristics'!$C:$C,0)))</f>
        <v>Cross-Sector</v>
      </c>
      <c r="B1634" s="262" t="str">
        <f>IF(ISBLANK(INDEX('Policy Characteristics'!B:B,MATCH($C1634,'Policy Characteristics'!$C:$C,0))),"",INDEX('Policy Characteristics'!B:B,MATCH($C1634,'Policy Characteristics'!$C:$C,0)))</f>
        <v>End Existing Subsidies</v>
      </c>
      <c r="C1634" s="254" t="str">
        <f t="shared" si="61"/>
        <v>Percent Reduction in BAU Subsidies</v>
      </c>
      <c r="D1634" s="6" t="s">
        <v>56</v>
      </c>
      <c r="E1634" s="45"/>
      <c r="F1634" s="6" t="s">
        <v>98</v>
      </c>
      <c r="G1634" s="45"/>
      <c r="H1634" s="43">
        <v>709</v>
      </c>
      <c r="I1634" s="325" t="s">
        <v>44</v>
      </c>
      <c r="J1634" s="255" t="str">
        <f>IF(ISBLANK(INDEX('Policy Characteristics'!D:D,MATCH($C1634,'Policy Characteristics'!$C:$C,0))),"",INDEX('Policy Characteristics'!D:D,MATCH($C1634,'Policy Characteristics'!$C:$C,0)))</f>
        <v>End Existing Subsidies</v>
      </c>
      <c r="K1634" s="254" t="str">
        <f>IF(ISBLANK(INDEX('Policy Characteristics'!E:E,MATCH($C1634,'Policy Characteristics'!$C:$C,0))),"",INDEX('Policy Characteristics'!E:E,MATCH($C1634,'Policy Characteristics'!$C:$C,0)))</f>
        <v>cross reduce BAU subsidies</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reduction in BAU subsidies</v>
      </c>
      <c r="P1634" s="254"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254" t="str">
        <f>IF(ISBLANK(INDEX('Policy Characteristics'!K:K,MATCH($C1634,'Policy Characteristics'!$C:$C,0))),"",INDEX('Policy Characteristics'!K:K,MATCH($C1634,'Policy Characteristics'!$C:$C,0)))</f>
        <v>fuels.html#end-subsidies</v>
      </c>
      <c r="R1634" s="254" t="str">
        <f>IF(ISBLANK(INDEX('Policy Characteristics'!L:L,MATCH($C1634,'Policy Characteristics'!$C:$C,0))),"",INDEX('Policy Characteristics'!L:L,MATCH($C1634,'Policy Characteristics'!$C:$C,0)))</f>
        <v>end-existing-subsidies.html</v>
      </c>
    </row>
    <row r="1635" spans="1:18" s="4" customFormat="1" x14ac:dyDescent="0.35">
      <c r="A1635" s="254" t="str">
        <f>IF(ISBLANK(INDEX('Policy Characteristics'!A:A,MATCH($C1635,'Policy Characteristics'!$C:$C,0))),"",INDEX('Policy Characteristics'!A:A,MATCH($C1635,'Policy Characteristics'!$C:$C,0)))</f>
        <v>Cross-Sector</v>
      </c>
      <c r="B1635" s="262" t="str">
        <f>IF(ISBLANK(INDEX('Policy Characteristics'!B:B,MATCH($C1635,'Policy Characteristics'!$C:$C,0))),"",INDEX('Policy Characteristics'!B:B,MATCH($C1635,'Policy Characteristics'!$C:$C,0)))</f>
        <v>End Existing Subsidies</v>
      </c>
      <c r="C1635" s="254" t="str">
        <f t="shared" si="61"/>
        <v>Percent Reduction in BAU Subsidies</v>
      </c>
      <c r="D1635" s="6" t="s">
        <v>2472</v>
      </c>
      <c r="E1635" s="45"/>
      <c r="F1635" s="6" t="s">
        <v>2473</v>
      </c>
      <c r="G1635" s="45"/>
      <c r="H1635" s="43">
        <v>710</v>
      </c>
      <c r="I1635" s="325" t="s">
        <v>44</v>
      </c>
      <c r="J1635" s="255" t="str">
        <f>IF(ISBLANK(INDEX('Policy Characteristics'!D:D,MATCH($C1635,'Policy Characteristics'!$C:$C,0))),"",INDEX('Policy Characteristics'!D:D,MATCH($C1635,'Policy Characteristics'!$C:$C,0)))</f>
        <v>End Existing Subsidies</v>
      </c>
      <c r="K1635" s="254" t="str">
        <f>IF(ISBLANK(INDEX('Policy Characteristics'!E:E,MATCH($C1635,'Policy Characteristics'!$C:$C,0))),"",INDEX('Policy Characteristics'!E:E,MATCH($C1635,'Policy Characteristics'!$C:$C,0)))</f>
        <v>cross reduce BAU subsidies</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reduction in BAU subsidies</v>
      </c>
      <c r="P1635" s="254"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254" t="str">
        <f>IF(ISBLANK(INDEX('Policy Characteristics'!K:K,MATCH($C1635,'Policy Characteristics'!$C:$C,0))),"",INDEX('Policy Characteristics'!K:K,MATCH($C1635,'Policy Characteristics'!$C:$C,0)))</f>
        <v>fuels.html#end-subsidies</v>
      </c>
      <c r="R1635" s="254" t="str">
        <f>IF(ISBLANK(INDEX('Policy Characteristics'!L:L,MATCH($C1635,'Policy Characteristics'!$C:$C,0))),"",INDEX('Policy Characteristics'!L:L,MATCH($C1635,'Policy Characteristics'!$C:$C,0)))</f>
        <v>end-existing-subsidies.html</v>
      </c>
    </row>
    <row r="1636" spans="1:18" s="4" customFormat="1" x14ac:dyDescent="0.35">
      <c r="A1636" s="254" t="str">
        <f>IF(ISBLANK(INDEX('Policy Characteristics'!A:A,MATCH($C1636,'Policy Characteristics'!$C:$C,0))),"",INDEX('Policy Characteristics'!A:A,MATCH($C1636,'Policy Characteristics'!$C:$C,0)))</f>
        <v>Cross-Sector</v>
      </c>
      <c r="B1636" s="262" t="str">
        <f>IF(ISBLANK(INDEX('Policy Characteristics'!B:B,MATCH($C1636,'Policy Characteristics'!$C:$C,0))),"",INDEX('Policy Characteristics'!B:B,MATCH($C1636,'Policy Characteristics'!$C:$C,0)))</f>
        <v>End Existing Subsidies</v>
      </c>
      <c r="C1636" s="254" t="str">
        <f t="shared" si="61"/>
        <v>Percent Reduction in BAU Subsidies</v>
      </c>
      <c r="D1636" s="6" t="s">
        <v>75</v>
      </c>
      <c r="E1636" s="45"/>
      <c r="F1636" s="6" t="s">
        <v>99</v>
      </c>
      <c r="G1636" s="45"/>
      <c r="H1636" s="43">
        <v>711</v>
      </c>
      <c r="I1636" s="325" t="s">
        <v>44</v>
      </c>
      <c r="J1636" s="255" t="str">
        <f>IF(ISBLANK(INDEX('Policy Characteristics'!D:D,MATCH($C1636,'Policy Characteristics'!$C:$C,0))),"",INDEX('Policy Characteristics'!D:D,MATCH($C1636,'Policy Characteristics'!$C:$C,0)))</f>
        <v>End Existing Subsidies</v>
      </c>
      <c r="K1636" s="254" t="str">
        <f>IF(ISBLANK(INDEX('Policy Characteristics'!E:E,MATCH($C1636,'Policy Characteristics'!$C:$C,0))),"",INDEX('Policy Characteristics'!E:E,MATCH($C1636,'Policy Characteristics'!$C:$C,0)))</f>
        <v>cross reduce BAU subsidies</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reduction in BAU subsidies</v>
      </c>
      <c r="P1636" s="254"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254" t="str">
        <f>IF(ISBLANK(INDEX('Policy Characteristics'!K:K,MATCH($C1636,'Policy Characteristics'!$C:$C,0))),"",INDEX('Policy Characteristics'!K:K,MATCH($C1636,'Policy Characteristics'!$C:$C,0)))</f>
        <v>fuels.html#end-subsidies</v>
      </c>
      <c r="R1636" s="254" t="str">
        <f>IF(ISBLANK(INDEX('Policy Characteristics'!L:L,MATCH($C1636,'Policy Characteristics'!$C:$C,0))),"",INDEX('Policy Characteristics'!L:L,MATCH($C1636,'Policy Characteristics'!$C:$C,0)))</f>
        <v>end-existing-subsidies.html</v>
      </c>
    </row>
    <row r="1637" spans="1:18" s="4" customFormat="1" x14ac:dyDescent="0.35">
      <c r="A1637" s="254" t="str">
        <f>IF(ISBLANK(INDEX('Policy Characteristics'!A:A,MATCH($C1637,'Policy Characteristics'!$C:$C,0))),"",INDEX('Policy Characteristics'!A:A,MATCH($C1637,'Policy Characteristics'!$C:$C,0)))</f>
        <v>Cross-Sector</v>
      </c>
      <c r="B1637" s="262" t="str">
        <f>IF(ISBLANK(INDEX('Policy Characteristics'!B:B,MATCH($C1637,'Policy Characteristics'!$C:$C,0))),"",INDEX('Policy Characteristics'!B:B,MATCH($C1637,'Policy Characteristics'!$C:$C,0)))</f>
        <v>End Existing Subsidies</v>
      </c>
      <c r="C1637" s="254" t="str">
        <f t="shared" si="61"/>
        <v>Percent Reduction in BAU Subsidies</v>
      </c>
      <c r="D1637" s="6" t="s">
        <v>434</v>
      </c>
      <c r="E1637" s="45"/>
      <c r="F1637" s="6" t="s">
        <v>435</v>
      </c>
      <c r="G1637" s="45"/>
      <c r="H1637" s="43">
        <v>712</v>
      </c>
      <c r="I1637" s="325" t="s">
        <v>43</v>
      </c>
      <c r="J1637" s="255" t="str">
        <f>IF(ISBLANK(INDEX('Policy Characteristics'!D:D,MATCH($C1637,'Policy Characteristics'!$C:$C,0))),"",INDEX('Policy Characteristics'!D:D,MATCH($C1637,'Policy Characteristics'!$C:$C,0)))</f>
        <v>End Existing Subsidies</v>
      </c>
      <c r="K1637" s="254" t="str">
        <f>IF(ISBLANK(INDEX('Policy Characteristics'!E:E,MATCH($C1637,'Policy Characteristics'!$C:$C,0))),"",INDEX('Policy Characteristics'!E:E,MATCH($C1637,'Policy Characteristics'!$C:$C,0)))</f>
        <v>cross reduce BAU subsidies</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reduction in BAU subsidies</v>
      </c>
      <c r="P1637" s="254"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254" t="str">
        <f>IF(ISBLANK(INDEX('Policy Characteristics'!K:K,MATCH($C1637,'Policy Characteristics'!$C:$C,0))),"",INDEX('Policy Characteristics'!K:K,MATCH($C1637,'Policy Characteristics'!$C:$C,0)))</f>
        <v>fuels.html#end-subsidies</v>
      </c>
      <c r="R1637" s="254" t="str">
        <f>IF(ISBLANK(INDEX('Policy Characteristics'!L:L,MATCH($C1637,'Policy Characteristics'!$C:$C,0))),"",INDEX('Policy Characteristics'!L:L,MATCH($C1637,'Policy Characteristics'!$C:$C,0)))</f>
        <v>end-existing-subsidies.html</v>
      </c>
    </row>
    <row r="1638" spans="1:18" s="4" customFormat="1" x14ac:dyDescent="0.35">
      <c r="A1638" s="254" t="str">
        <f>IF(ISBLANK(INDEX('Policy Characteristics'!A:A,MATCH($C1638,'Policy Characteristics'!$C:$C,0))),"",INDEX('Policy Characteristics'!A:A,MATCH($C1638,'Policy Characteristics'!$C:$C,0)))</f>
        <v>Cross-Sector</v>
      </c>
      <c r="B1638" s="262" t="str">
        <f>IF(ISBLANK(INDEX('Policy Characteristics'!B:B,MATCH($C1638,'Policy Characteristics'!$C:$C,0))),"",INDEX('Policy Characteristics'!B:B,MATCH($C1638,'Policy Characteristics'!$C:$C,0)))</f>
        <v>End Existing Subsidies</v>
      </c>
      <c r="C1638" s="254" t="str">
        <f t="shared" si="61"/>
        <v>Percent Reduction in BAU Subsidies</v>
      </c>
      <c r="D1638" s="6" t="s">
        <v>441</v>
      </c>
      <c r="E1638" s="45"/>
      <c r="F1638" s="6" t="s">
        <v>442</v>
      </c>
      <c r="G1638" s="45"/>
      <c r="H1638" s="43">
        <v>713</v>
      </c>
      <c r="I1638" s="325" t="s">
        <v>44</v>
      </c>
      <c r="J1638" s="255" t="str">
        <f>IF(ISBLANK(INDEX('Policy Characteristics'!D:D,MATCH($C1638,'Policy Characteristics'!$C:$C,0))),"",INDEX('Policy Characteristics'!D:D,MATCH($C1638,'Policy Characteristics'!$C:$C,0)))</f>
        <v>End Existing Subsidies</v>
      </c>
      <c r="K1638" s="254" t="str">
        <f>IF(ISBLANK(INDEX('Policy Characteristics'!E:E,MATCH($C1638,'Policy Characteristics'!$C:$C,0))),"",INDEX('Policy Characteristics'!E:E,MATCH($C1638,'Policy Characteristics'!$C:$C,0)))</f>
        <v>cross reduce BAU subsidies</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reduction in BAU subsidies</v>
      </c>
      <c r="P1638" s="254"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254" t="str">
        <f>IF(ISBLANK(INDEX('Policy Characteristics'!K:K,MATCH($C1638,'Policy Characteristics'!$C:$C,0))),"",INDEX('Policy Characteristics'!K:K,MATCH($C1638,'Policy Characteristics'!$C:$C,0)))</f>
        <v>fuels.html#end-subsidies</v>
      </c>
      <c r="R1638" s="254" t="str">
        <f>IF(ISBLANK(INDEX('Policy Characteristics'!L:L,MATCH($C1638,'Policy Characteristics'!$C:$C,0))),"",INDEX('Policy Characteristics'!L:L,MATCH($C1638,'Policy Characteristics'!$C:$C,0)))</f>
        <v>end-existing-subsidies.html</v>
      </c>
    </row>
    <row r="1639" spans="1:18" s="4" customFormat="1" x14ac:dyDescent="0.35">
      <c r="A1639" s="254" t="str">
        <f>IF(ISBLANK(INDEX('Policy Characteristics'!A:A,MATCH($C1639,'Policy Characteristics'!$C:$C,0))),"",INDEX('Policy Characteristics'!A:A,MATCH($C1639,'Policy Characteristics'!$C:$C,0)))</f>
        <v>Cross-Sector</v>
      </c>
      <c r="B1639" s="262" t="str">
        <f>IF(ISBLANK(INDEX('Policy Characteristics'!B:B,MATCH($C1639,'Policy Characteristics'!$C:$C,0))),"",INDEX('Policy Characteristics'!B:B,MATCH($C1639,'Policy Characteristics'!$C:$C,0)))</f>
        <v>End Existing Subsidies</v>
      </c>
      <c r="C1639" s="254" t="str">
        <f t="shared" si="61"/>
        <v>Percent Reduction in BAU Subsidies</v>
      </c>
      <c r="D1639" s="6" t="s">
        <v>2464</v>
      </c>
      <c r="E1639" s="45"/>
      <c r="F1639" s="6" t="s">
        <v>2468</v>
      </c>
      <c r="G1639" s="45"/>
      <c r="H1639" s="43">
        <v>714</v>
      </c>
      <c r="I1639" s="325" t="s">
        <v>44</v>
      </c>
      <c r="J1639" s="255" t="str">
        <f>IF(ISBLANK(INDEX('Policy Characteristics'!D:D,MATCH($C1639,'Policy Characteristics'!$C:$C,0))),"",INDEX('Policy Characteristics'!D:D,MATCH($C1639,'Policy Characteristics'!$C:$C,0)))</f>
        <v>End Existing Subsidies</v>
      </c>
      <c r="K1639" s="254" t="str">
        <f>IF(ISBLANK(INDEX('Policy Characteristics'!E:E,MATCH($C1639,'Policy Characteristics'!$C:$C,0))),"",INDEX('Policy Characteristics'!E:E,MATCH($C1639,'Policy Characteristics'!$C:$C,0)))</f>
        <v>cross reduce BAU subsidies</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reduction in BAU subsidies</v>
      </c>
      <c r="P1639" s="254"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254" t="str">
        <f>IF(ISBLANK(INDEX('Policy Characteristics'!K:K,MATCH($C1639,'Policy Characteristics'!$C:$C,0))),"",INDEX('Policy Characteristics'!K:K,MATCH($C1639,'Policy Characteristics'!$C:$C,0)))</f>
        <v>fuels.html#end-subsidies</v>
      </c>
      <c r="R1639" s="254" t="str">
        <f>IF(ISBLANK(INDEX('Policy Characteristics'!L:L,MATCH($C1639,'Policy Characteristics'!$C:$C,0))),"",INDEX('Policy Characteristics'!L:L,MATCH($C1639,'Policy Characteristics'!$C:$C,0)))</f>
        <v>end-existing-subsidies.html</v>
      </c>
    </row>
    <row r="1640" spans="1:18" s="4" customFormat="1" x14ac:dyDescent="0.35">
      <c r="A1640" s="254" t="str">
        <f>IF(ISBLANK(INDEX('Policy Characteristics'!A:A,MATCH($C1640,'Policy Characteristics'!$C:$C,0))),"",INDEX('Policy Characteristics'!A:A,MATCH($C1640,'Policy Characteristics'!$C:$C,0)))</f>
        <v>Cross-Sector</v>
      </c>
      <c r="B1640" s="262" t="str">
        <f>IF(ISBLANK(INDEX('Policy Characteristics'!B:B,MATCH($C1640,'Policy Characteristics'!$C:$C,0))),"",INDEX('Policy Characteristics'!B:B,MATCH($C1640,'Policy Characteristics'!$C:$C,0)))</f>
        <v>End Existing Subsidies</v>
      </c>
      <c r="C1640" s="254" t="str">
        <f t="shared" ref="C1640" si="62">C$1623</f>
        <v>Percent Reduction in BAU Subsidies</v>
      </c>
      <c r="D1640" s="6" t="s">
        <v>2474</v>
      </c>
      <c r="E1640" s="45"/>
      <c r="F1640" s="6" t="s">
        <v>2475</v>
      </c>
      <c r="G1640" s="45"/>
      <c r="H1640" s="43">
        <v>715</v>
      </c>
      <c r="I1640" s="325" t="s">
        <v>44</v>
      </c>
      <c r="J1640" s="255" t="str">
        <f>IF(ISBLANK(INDEX('Policy Characteristics'!D:D,MATCH($C1640,'Policy Characteristics'!$C:$C,0))),"",INDEX('Policy Characteristics'!D:D,MATCH($C1640,'Policy Characteristics'!$C:$C,0)))</f>
        <v>End Existing Subsidies</v>
      </c>
      <c r="K1640" s="254" t="str">
        <f>IF(ISBLANK(INDEX('Policy Characteristics'!E:E,MATCH($C1640,'Policy Characteristics'!$C:$C,0))),"",INDEX('Policy Characteristics'!E:E,MATCH($C1640,'Policy Characteristics'!$C:$C,0)))</f>
        <v>cross reduce BAU subsidies</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reduction in BAU subsidies</v>
      </c>
      <c r="P1640" s="254"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254" t="str">
        <f>IF(ISBLANK(INDEX('Policy Characteristics'!K:K,MATCH($C1640,'Policy Characteristics'!$C:$C,0))),"",INDEX('Policy Characteristics'!K:K,MATCH($C1640,'Policy Characteristics'!$C:$C,0)))</f>
        <v>fuels.html#end-subsidies</v>
      </c>
      <c r="R1640" s="254" t="str">
        <f>IF(ISBLANK(INDEX('Policy Characteristics'!L:L,MATCH($C1640,'Policy Characteristics'!$C:$C,0))),"",INDEX('Policy Characteristics'!L:L,MATCH($C1640,'Policy Characteristics'!$C:$C,0)))</f>
        <v>end-existing-subsidies.html</v>
      </c>
    </row>
    <row r="1641" spans="1:18" s="4" customFormat="1" x14ac:dyDescent="0.35">
      <c r="A1641" s="254" t="str">
        <f>IF(ISBLANK(INDEX('Policy Characteristics'!A:A,MATCH($C1641,'Policy Characteristics'!$C:$C,0))),"",INDEX('Policy Characteristics'!A:A,MATCH($C1641,'Policy Characteristics'!$C:$C,0)))</f>
        <v>Cross-Sector</v>
      </c>
      <c r="B1641" s="262" t="str">
        <f>IF(ISBLANK(INDEX('Policy Characteristics'!B:B,MATCH($C1641,'Policy Characteristics'!$C:$C,0))),"",INDEX('Policy Characteristics'!B:B,MATCH($C1641,'Policy Characteristics'!$C:$C,0)))</f>
        <v>End Existing Subsidies</v>
      </c>
      <c r="C1641" s="254" t="str">
        <f t="shared" ref="C1641:C1643" si="63">C$1623</f>
        <v>Percent Reduction in BAU Subsidies</v>
      </c>
      <c r="D1641" s="6" t="s">
        <v>2465</v>
      </c>
      <c r="E1641" s="45"/>
      <c r="F1641" s="6" t="s">
        <v>2469</v>
      </c>
      <c r="G1641" s="45"/>
      <c r="H1641" s="43">
        <v>716</v>
      </c>
      <c r="I1641" s="325" t="s">
        <v>44</v>
      </c>
      <c r="J1641" s="255" t="str">
        <f>IF(ISBLANK(INDEX('Policy Characteristics'!D:D,MATCH($C1641,'Policy Characteristics'!$C:$C,0))),"",INDEX('Policy Characteristics'!D:D,MATCH($C1641,'Policy Characteristics'!$C:$C,0)))</f>
        <v>End Existing Subsidies</v>
      </c>
      <c r="K1641" s="254" t="str">
        <f>IF(ISBLANK(INDEX('Policy Characteristics'!E:E,MATCH($C1641,'Policy Characteristics'!$C:$C,0))),"",INDEX('Policy Characteristics'!E:E,MATCH($C1641,'Policy Characteristics'!$C:$C,0)))</f>
        <v>cross reduce BAU subsidies</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reduction in BAU subsidies</v>
      </c>
      <c r="P1641" s="254"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254" t="str">
        <f>IF(ISBLANK(INDEX('Policy Characteristics'!K:K,MATCH($C1641,'Policy Characteristics'!$C:$C,0))),"",INDEX('Policy Characteristics'!K:K,MATCH($C1641,'Policy Characteristics'!$C:$C,0)))</f>
        <v>fuels.html#end-subsidies</v>
      </c>
      <c r="R1641" s="254" t="str">
        <f>IF(ISBLANK(INDEX('Policy Characteristics'!L:L,MATCH($C1641,'Policy Characteristics'!$C:$C,0))),"",INDEX('Policy Characteristics'!L:L,MATCH($C1641,'Policy Characteristics'!$C:$C,0)))</f>
        <v>end-existing-subsidies.html</v>
      </c>
    </row>
    <row r="1642" spans="1:18" s="4" customFormat="1" x14ac:dyDescent="0.35">
      <c r="A1642" s="254" t="str">
        <f>IF(ISBLANK(INDEX('Policy Characteristics'!A:A,MATCH($C1642,'Policy Characteristics'!$C:$C,0))),"",INDEX('Policy Characteristics'!A:A,MATCH($C1642,'Policy Characteristics'!$C:$C,0)))</f>
        <v>Cross-Sector</v>
      </c>
      <c r="B1642" s="262" t="str">
        <f>IF(ISBLANK(INDEX('Policy Characteristics'!B:B,MATCH($C1642,'Policy Characteristics'!$C:$C,0))),"",INDEX('Policy Characteristics'!B:B,MATCH($C1642,'Policy Characteristics'!$C:$C,0)))</f>
        <v>End Existing Subsidies</v>
      </c>
      <c r="C1642" s="254" t="str">
        <f t="shared" si="63"/>
        <v>Percent Reduction in BAU Subsidies</v>
      </c>
      <c r="D1642" s="6" t="s">
        <v>2466</v>
      </c>
      <c r="E1642" s="45"/>
      <c r="F1642" s="6" t="s">
        <v>2470</v>
      </c>
      <c r="G1642" s="45"/>
      <c r="H1642" s="43">
        <v>717</v>
      </c>
      <c r="I1642" s="325" t="s">
        <v>44</v>
      </c>
      <c r="J1642" s="255" t="str">
        <f>IF(ISBLANK(INDEX('Policy Characteristics'!D:D,MATCH($C1642,'Policy Characteristics'!$C:$C,0))),"",INDEX('Policy Characteristics'!D:D,MATCH($C1642,'Policy Characteristics'!$C:$C,0)))</f>
        <v>End Existing Subsidies</v>
      </c>
      <c r="K1642" s="254" t="str">
        <f>IF(ISBLANK(INDEX('Policy Characteristics'!E:E,MATCH($C1642,'Policy Characteristics'!$C:$C,0))),"",INDEX('Policy Characteristics'!E:E,MATCH($C1642,'Policy Characteristics'!$C:$C,0)))</f>
        <v>cross reduce BAU subsidies</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reduction in BAU subsidies</v>
      </c>
      <c r="P1642" s="254"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254" t="str">
        <f>IF(ISBLANK(INDEX('Policy Characteristics'!K:K,MATCH($C1642,'Policy Characteristics'!$C:$C,0))),"",INDEX('Policy Characteristics'!K:K,MATCH($C1642,'Policy Characteristics'!$C:$C,0)))</f>
        <v>fuels.html#end-subsidies</v>
      </c>
      <c r="R1642" s="254" t="str">
        <f>IF(ISBLANK(INDEX('Policy Characteristics'!L:L,MATCH($C1642,'Policy Characteristics'!$C:$C,0))),"",INDEX('Policy Characteristics'!L:L,MATCH($C1642,'Policy Characteristics'!$C:$C,0)))</f>
        <v>end-existing-subsidies.html</v>
      </c>
    </row>
    <row r="1643" spans="1:18" s="4" customFormat="1" x14ac:dyDescent="0.35">
      <c r="A1643" s="254" t="str">
        <f>IF(ISBLANK(INDEX('Policy Characteristics'!A:A,MATCH($C1643,'Policy Characteristics'!$C:$C,0))),"",INDEX('Policy Characteristics'!A:A,MATCH($C1643,'Policy Characteristics'!$C:$C,0)))</f>
        <v>Cross-Sector</v>
      </c>
      <c r="B1643" s="262" t="str">
        <f>IF(ISBLANK(INDEX('Policy Characteristics'!B:B,MATCH($C1643,'Policy Characteristics'!$C:$C,0))),"",INDEX('Policy Characteristics'!B:B,MATCH($C1643,'Policy Characteristics'!$C:$C,0)))</f>
        <v>End Existing Subsidies</v>
      </c>
      <c r="C1643" s="254" t="str">
        <f t="shared" si="63"/>
        <v>Percent Reduction in BAU Subsidies</v>
      </c>
      <c r="D1643" s="6" t="s">
        <v>2467</v>
      </c>
      <c r="E1643" s="45"/>
      <c r="F1643" s="6" t="s">
        <v>2471</v>
      </c>
      <c r="G1643" s="45"/>
      <c r="H1643" s="43">
        <v>718</v>
      </c>
      <c r="I1643" s="325" t="s">
        <v>43</v>
      </c>
      <c r="J1643" s="255" t="str">
        <f>IF(ISBLANK(INDEX('Policy Characteristics'!D:D,MATCH($C1643,'Policy Characteristics'!$C:$C,0))),"",INDEX('Policy Characteristics'!D:D,MATCH($C1643,'Policy Characteristics'!$C:$C,0)))</f>
        <v>End Existing Subsidies</v>
      </c>
      <c r="K1643" s="254" t="str">
        <f>IF(ISBLANK(INDEX('Policy Characteristics'!E:E,MATCH($C1643,'Policy Characteristics'!$C:$C,0))),"",INDEX('Policy Characteristics'!E:E,MATCH($C1643,'Policy Characteristics'!$C:$C,0)))</f>
        <v>cross reduce BAU subsidies</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reduction in BAU subsidies</v>
      </c>
      <c r="P1643" s="254"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254" t="str">
        <f>IF(ISBLANK(INDEX('Policy Characteristics'!K:K,MATCH($C1643,'Policy Characteristics'!$C:$C,0))),"",INDEX('Policy Characteristics'!K:K,MATCH($C1643,'Policy Characteristics'!$C:$C,0)))</f>
        <v>fuels.html#end-subsidies</v>
      </c>
      <c r="R1643" s="254" t="str">
        <f>IF(ISBLANK(INDEX('Policy Characteristics'!L:L,MATCH($C1643,'Policy Characteristics'!$C:$C,0))),"",INDEX('Policy Characteristics'!L:L,MATCH($C1643,'Policy Characteristics'!$C:$C,0)))</f>
        <v>end-existing-subsidies.html</v>
      </c>
    </row>
    <row r="1644" spans="1:18" s="2" customFormat="1" x14ac:dyDescent="0.35">
      <c r="A1644" s="254" t="str">
        <f>IF(ISBLANK(INDEX('Policy Characteristics'!A:A,MATCH($C1644,'Policy Characteristics'!$C:$C,0))),"",INDEX('Policy Characteristics'!A:A,MATCH($C1644,'Policy Characteristics'!$C:$C,0)))</f>
        <v>Cross-Sector</v>
      </c>
      <c r="B1644" s="262" t="str">
        <f>IF(ISBLANK(INDEX('Policy Characteristics'!B:B,MATCH($C1644,'Policy Characteristics'!$C:$C,0))),"",INDEX('Policy Characteristics'!B:B,MATCH($C1644,'Policy Characteristics'!$C:$C,0)))</f>
        <v>Exempt Non-CO2 Emissions from C Tax</v>
      </c>
      <c r="C1644" s="317" t="s">
        <v>2445</v>
      </c>
      <c r="D1644" s="6"/>
      <c r="E1644" s="6"/>
      <c r="F1644" s="6"/>
      <c r="G1644" s="6"/>
      <c r="H1644" s="43">
        <v>719</v>
      </c>
      <c r="I1644" s="325" t="s">
        <v>44</v>
      </c>
      <c r="J1644" s="255" t="str">
        <f>IF(ISBLANK(INDEX('Policy Characteristics'!D:D,MATCH($C1644,'Policy Characteristics'!$C:$C,0))),"",INDEX('Policy Characteristics'!D:D,MATCH($C1644,'Policy Characteristics'!$C:$C,0)))</f>
        <v/>
      </c>
      <c r="K1644" s="254" t="str">
        <f>IF(ISBLANK(INDEX('Policy Characteristics'!E:E,MATCH($C1644,'Policy Characteristics'!$C:$C,0))),"",INDEX('Policy Characteristics'!E:E,MATCH($C1644,'Policy Characteristics'!$C:$C,0)))</f>
        <v>cross toggle whether carbon tax affects non CO2 emissions</v>
      </c>
      <c r="L1644" s="254">
        <f>IF(ISBLANK(INDEX('Policy Characteristics'!F:F,MATCH($C1644,'Policy Characteristics'!$C:$C,0))),"",INDEX('Policy Characteristics'!F:F,MATCH($C1644,'Policy Characteristics'!$C:$C,0)))</f>
        <v>0</v>
      </c>
      <c r="M1644" s="254">
        <f>IF(ISBLANK(INDEX('Policy Characteristics'!G:G,MATCH($C1644,'Policy Characteristics'!$C:$C,0))),"",INDEX('Policy Characteristics'!G:G,MATCH($C1644,'Policy Characteristics'!$C:$C,0)))</f>
        <v>1</v>
      </c>
      <c r="N1644" s="254">
        <f>IF(ISBLANK(INDEX('Policy Characteristics'!H:H,MATCH($C1644,'Policy Characteristics'!$C:$C,0))),"",INDEX('Policy Characteristics'!H:H,MATCH($C1644,'Policy Characteristics'!$C:$C,0)))</f>
        <v>1</v>
      </c>
      <c r="O1644" s="254" t="str">
        <f>IF(ISBLANK(INDEX('Policy Characteristics'!I:I,MATCH($C1644,'Policy Characteristics'!$C:$C,0))),"",INDEX('Policy Characteristics'!I:I,MATCH($C1644,'Policy Characteristics'!$C:$C,0)))</f>
        <v>on/off</v>
      </c>
      <c r="P1644" s="254" t="str">
        <f>IF(ISBLANK(INDEX('Policy Characteristics'!J:J,MATCH($C1644,'Policy Characteristics'!$C:$C,0))),"",INDEX('Policy Characteristics'!J:J,MATCH($C1644,'Policy Characteristics'!$C:$C,0)))</f>
        <v>**Description:** By default, the carbon tax applies to CO2 and non-CO2 emissions. This policy exempts non-CO2 emissions, meaning the carbon tax will only apply to CO2 emissions.</v>
      </c>
      <c r="Q1644" s="254" t="str">
        <f>IF(ISBLANK(INDEX('Policy Characteristics'!K:K,MATCH($C1644,'Policy Characteristics'!$C:$C,0))),"",INDEX('Policy Characteristics'!K:K,MATCH($C1644,'Policy Characteristics'!$C:$C,0)))</f>
        <v>fuels.html#carbon-tax</v>
      </c>
      <c r="R1644" s="254" t="str">
        <f>IF(ISBLANK(INDEX('Policy Characteristics'!L:L,MATCH($C1644,'Policy Characteristics'!$C:$C,0))),"",INDEX('Policy Characteristics'!L:L,MATCH($C1644,'Policy Characteristics'!$C:$C,0)))</f>
        <v>carbon-tax.html</v>
      </c>
    </row>
    <row r="1645" spans="1:18" s="2" customFormat="1" x14ac:dyDescent="0.35">
      <c r="A1645" s="254" t="str">
        <f>IF(ISBLANK(INDEX('Policy Characteristics'!A:A,MATCH($C1645,'Policy Characteristics'!$C:$C,0))),"",INDEX('Policy Characteristics'!A:A,MATCH($C1645,'Policy Characteristics'!$C:$C,0)))</f>
        <v>Cross-Sector</v>
      </c>
      <c r="B1645" s="262" t="str">
        <f>IF(ISBLANK(INDEX('Policy Characteristics'!B:B,MATCH($C1645,'Policy Characteristics'!$C:$C,0))),"",INDEX('Policy Characteristics'!B:B,MATCH($C1645,'Policy Characteristics'!$C:$C,0)))</f>
        <v>Exempt Process Emissions from C Tax</v>
      </c>
      <c r="C1645" s="1" t="s">
        <v>3356</v>
      </c>
      <c r="D1645" s="45" t="s">
        <v>3054</v>
      </c>
      <c r="E1645" s="6"/>
      <c r="F1645" t="s">
        <v>3079</v>
      </c>
      <c r="G1645" s="6"/>
      <c r="H1645" s="47">
        <v>1628</v>
      </c>
      <c r="I1645" s="325" t="s">
        <v>43</v>
      </c>
      <c r="J1645" s="255" t="str">
        <f>IF(ISBLANK(INDEX('Policy Characteristics'!D:D,MATCH($C1645,'Policy Characteristics'!$C:$C,0))),"",INDEX('Policy Characteristics'!D:D,MATCH($C1645,'Policy Characteristics'!$C:$C,0)))</f>
        <v/>
      </c>
      <c r="K1645" s="254" t="str">
        <f>IF(ISBLANK(INDEX('Policy Characteristics'!E:E,MATCH($C1645,'Policy Characteristics'!$C:$C,0))),"",INDEX('Policy Characteristics'!E:E,MATCH($C1645,'Policy Characteristics'!$C:$C,0)))</f>
        <v>cross toggle whether carbon tax affects process emissions</v>
      </c>
      <c r="L1645" s="254">
        <f>IF(ISBLANK(INDEX('Policy Characteristics'!F:F,MATCH($C1645,'Policy Characteristics'!$C:$C,0))),"",INDEX('Policy Characteristics'!F:F,MATCH($C1645,'Policy Characteristics'!$C:$C,0)))</f>
        <v>0</v>
      </c>
      <c r="M1645" s="254">
        <f>IF(ISBLANK(INDEX('Policy Characteristics'!G:G,MATCH($C1645,'Policy Characteristics'!$C:$C,0))),"",INDEX('Policy Characteristics'!G:G,MATCH($C1645,'Policy Characteristics'!$C:$C,0)))</f>
        <v>1</v>
      </c>
      <c r="N1645" s="254">
        <f>IF(ISBLANK(INDEX('Policy Characteristics'!H:H,MATCH($C1645,'Policy Characteristics'!$C:$C,0))),"",INDEX('Policy Characteristics'!H:H,MATCH($C1645,'Policy Characteristics'!$C:$C,0)))</f>
        <v>1</v>
      </c>
      <c r="O1645" s="254" t="str">
        <f>IF(ISBLANK(INDEX('Policy Characteristics'!I:I,MATCH($C1645,'Policy Characteristics'!$C:$C,0))),"",INDEX('Policy Characteristics'!I:I,MATCH($C1645,'Policy Characteristics'!$C:$C,0)))</f>
        <v>on/off</v>
      </c>
      <c r="P1645" s="254" t="str">
        <f>IF(ISBLANK(INDEX('Policy Characteristics'!J:J,MATCH($C1645,'Policy Characteristics'!$C:$C,0))),"",INDEX('Policy Characteristics'!J:J,MATCH($C1645,'Policy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5" s="254" t="str">
        <f>IF(ISBLANK(INDEX('Policy Characteristics'!K:K,MATCH($C1645,'Policy Characteristics'!$C:$C,0))),"",INDEX('Policy Characteristics'!K:K,MATCH($C1645,'Policy Characteristics'!$C:$C,0)))</f>
        <v>fuels.html#carbon-tax</v>
      </c>
      <c r="R1645" s="254" t="str">
        <f>IF(ISBLANK(INDEX('Policy Characteristics'!L:L,MATCH($C1645,'Policy Characteristics'!$C:$C,0))),"",INDEX('Policy Characteristics'!L:L,MATCH($C1645,'Policy Characteristics'!$C:$C,0)))</f>
        <v>carbon-tax.html</v>
      </c>
    </row>
    <row r="1646" spans="1:18" s="2" customFormat="1" x14ac:dyDescent="0.35">
      <c r="A1646" s="254" t="str">
        <f>IF(ISBLANK(INDEX('Policy Characteristics'!A:A,MATCH($C1646,'Policy Characteristics'!$C:$C,0))),"",INDEX('Policy Characteristics'!A:A,MATCH($C1646,'Policy Characteristics'!$C:$C,0)))</f>
        <v>Cross-Sector</v>
      </c>
      <c r="B1646" s="262" t="str">
        <f>IF(ISBLANK(INDEX('Policy Characteristics'!B:B,MATCH($C1646,'Policy Characteristics'!$C:$C,0))),"",INDEX('Policy Characteristics'!B:B,MATCH($C1646,'Policy Characteristics'!$C:$C,0)))</f>
        <v>Exempt Process Emissions from C Tax</v>
      </c>
      <c r="C1646" s="254" t="str">
        <f>C$1645</f>
        <v>BEPEfCT Boolean Exempt Process Emissions from Carbon Tax</v>
      </c>
      <c r="D1646" s="6" t="s">
        <v>3055</v>
      </c>
      <c r="E1646" s="6"/>
      <c r="F1646" t="s">
        <v>2755</v>
      </c>
      <c r="G1646" s="6"/>
      <c r="H1646" s="47">
        <v>1629</v>
      </c>
      <c r="I1646" s="325" t="s">
        <v>43</v>
      </c>
      <c r="J1646" s="255" t="str">
        <f>IF(ISBLANK(INDEX('Policy Characteristics'!D:D,MATCH($C1646,'Policy Characteristics'!$C:$C,0))),"",INDEX('Policy Characteristics'!D:D,MATCH($C1646,'Policy Characteristics'!$C:$C,0)))</f>
        <v/>
      </c>
      <c r="K1646" s="254" t="str">
        <f>IF(ISBLANK(INDEX('Policy Characteristics'!E:E,MATCH($C1646,'Policy Characteristics'!$C:$C,0))),"",INDEX('Policy Characteristics'!E:E,MATCH($C1646,'Policy Characteristics'!$C:$C,0)))</f>
        <v>cross toggle whether carbon tax affects process emissions</v>
      </c>
      <c r="L1646" s="254">
        <f>IF(ISBLANK(INDEX('Policy Characteristics'!F:F,MATCH($C1646,'Policy Characteristics'!$C:$C,0))),"",INDEX('Policy Characteristics'!F:F,MATCH($C1646,'Policy Characteristics'!$C:$C,0)))</f>
        <v>0</v>
      </c>
      <c r="M1646" s="254">
        <f>IF(ISBLANK(INDEX('Policy Characteristics'!G:G,MATCH($C1646,'Policy Characteristics'!$C:$C,0))),"",INDEX('Policy Characteristics'!G:G,MATCH($C1646,'Policy Characteristics'!$C:$C,0)))</f>
        <v>1</v>
      </c>
      <c r="N1646" s="254">
        <f>IF(ISBLANK(INDEX('Policy Characteristics'!H:H,MATCH($C1646,'Policy Characteristics'!$C:$C,0))),"",INDEX('Policy Characteristics'!H:H,MATCH($C1646,'Policy Characteristics'!$C:$C,0)))</f>
        <v>1</v>
      </c>
      <c r="O1646" s="254" t="str">
        <f>IF(ISBLANK(INDEX('Policy Characteristics'!I:I,MATCH($C1646,'Policy Characteristics'!$C:$C,0))),"",INDEX('Policy Characteristics'!I:I,MATCH($C1646,'Policy Characteristics'!$C:$C,0)))</f>
        <v>on/off</v>
      </c>
      <c r="P1646" s="254" t="str">
        <f>IF(ISBLANK(INDEX('Policy Characteristics'!J:J,MATCH($C1646,'Policy Characteristics'!$C:$C,0))),"",INDEX('Policy Characteristics'!J:J,MATCH($C1646,'Policy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6" s="254" t="str">
        <f>IF(ISBLANK(INDEX('Policy Characteristics'!K:K,MATCH($C1646,'Policy Characteristics'!$C:$C,0))),"",INDEX('Policy Characteristics'!K:K,MATCH($C1646,'Policy Characteristics'!$C:$C,0)))</f>
        <v>fuels.html#carbon-tax</v>
      </c>
      <c r="R1646" s="254" t="str">
        <f>IF(ISBLANK(INDEX('Policy Characteristics'!L:L,MATCH($C1646,'Policy Characteristics'!$C:$C,0))),"",INDEX('Policy Characteristics'!L:L,MATCH($C1646,'Policy Characteristics'!$C:$C,0)))</f>
        <v>carbon-tax.html</v>
      </c>
    </row>
    <row r="1647" spans="1:18" s="2" customFormat="1" x14ac:dyDescent="0.35">
      <c r="A1647" s="254" t="str">
        <f>IF(ISBLANK(INDEX('Policy Characteristics'!A:A,MATCH($C1647,'Policy Characteristics'!$C:$C,0))),"",INDEX('Policy Characteristics'!A:A,MATCH($C1647,'Policy Characteristics'!$C:$C,0)))</f>
        <v>Cross-Sector</v>
      </c>
      <c r="B1647" s="262" t="str">
        <f>IF(ISBLANK(INDEX('Policy Characteristics'!B:B,MATCH($C1647,'Policy Characteristics'!$C:$C,0))),"",INDEX('Policy Characteristics'!B:B,MATCH($C1647,'Policy Characteristics'!$C:$C,0)))</f>
        <v>Exempt Process Emissions from C Tax</v>
      </c>
      <c r="C1647" s="254" t="str">
        <f t="shared" ref="C1647:C1669" si="64">C$1645</f>
        <v>BEPEfCT Boolean Exempt Process Emissions from Carbon Tax</v>
      </c>
      <c r="D1647" s="6" t="s">
        <v>3056</v>
      </c>
      <c r="E1647" s="6"/>
      <c r="F1647" t="s">
        <v>3020</v>
      </c>
      <c r="G1647" s="6"/>
      <c r="H1647" s="47">
        <v>1630</v>
      </c>
      <c r="I1647" s="325" t="s">
        <v>43</v>
      </c>
      <c r="J1647" s="255" t="str">
        <f>IF(ISBLANK(INDEX('Policy Characteristics'!D:D,MATCH($C1647,'Policy Characteristics'!$C:$C,0))),"",INDEX('Policy Characteristics'!D:D,MATCH($C1647,'Policy Characteristics'!$C:$C,0)))</f>
        <v/>
      </c>
      <c r="K1647" s="254" t="str">
        <f>IF(ISBLANK(INDEX('Policy Characteristics'!E:E,MATCH($C1647,'Policy Characteristics'!$C:$C,0))),"",INDEX('Policy Characteristics'!E:E,MATCH($C1647,'Policy Characteristics'!$C:$C,0)))</f>
        <v>cross toggle whether carbon tax affects process emissions</v>
      </c>
      <c r="L1647" s="254">
        <f>IF(ISBLANK(INDEX('Policy Characteristics'!F:F,MATCH($C1647,'Policy Characteristics'!$C:$C,0))),"",INDEX('Policy Characteristics'!F:F,MATCH($C1647,'Policy Characteristics'!$C:$C,0)))</f>
        <v>0</v>
      </c>
      <c r="M1647" s="254">
        <f>IF(ISBLANK(INDEX('Policy Characteristics'!G:G,MATCH($C1647,'Policy Characteristics'!$C:$C,0))),"",INDEX('Policy Characteristics'!G:G,MATCH($C1647,'Policy Characteristics'!$C:$C,0)))</f>
        <v>1</v>
      </c>
      <c r="N1647" s="254">
        <f>IF(ISBLANK(INDEX('Policy Characteristics'!H:H,MATCH($C1647,'Policy Characteristics'!$C:$C,0))),"",INDEX('Policy Characteristics'!H:H,MATCH($C1647,'Policy Characteristics'!$C:$C,0)))</f>
        <v>1</v>
      </c>
      <c r="O1647" s="254" t="str">
        <f>IF(ISBLANK(INDEX('Policy Characteristics'!I:I,MATCH($C1647,'Policy Characteristics'!$C:$C,0))),"",INDEX('Policy Characteristics'!I:I,MATCH($C1647,'Policy Characteristics'!$C:$C,0)))</f>
        <v>on/off</v>
      </c>
      <c r="P1647" s="254"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254" t="str">
        <f>IF(ISBLANK(INDEX('Policy Characteristics'!K:K,MATCH($C1647,'Policy Characteristics'!$C:$C,0))),"",INDEX('Policy Characteristics'!K:K,MATCH($C1647,'Policy Characteristics'!$C:$C,0)))</f>
        <v>fuels.html#carbon-tax</v>
      </c>
      <c r="R1647" s="254" t="str">
        <f>IF(ISBLANK(INDEX('Policy Characteristics'!L:L,MATCH($C1647,'Policy Characteristics'!$C:$C,0))),"",INDEX('Policy Characteristics'!L:L,MATCH($C1647,'Policy Characteristics'!$C:$C,0)))</f>
        <v>carbon-tax.html</v>
      </c>
    </row>
    <row r="1648" spans="1:18" s="2" customFormat="1" x14ac:dyDescent="0.35">
      <c r="A1648" s="254" t="str">
        <f>IF(ISBLANK(INDEX('Policy Characteristics'!A:A,MATCH($C1648,'Policy Characteristics'!$C:$C,0))),"",INDEX('Policy Characteristics'!A:A,MATCH($C1648,'Policy Characteristics'!$C:$C,0)))</f>
        <v>Cross-Sector</v>
      </c>
      <c r="B1648" s="262" t="str">
        <f>IF(ISBLANK(INDEX('Policy Characteristics'!B:B,MATCH($C1648,'Policy Characteristics'!$C:$C,0))),"",INDEX('Policy Characteristics'!B:B,MATCH($C1648,'Policy Characteristics'!$C:$C,0)))</f>
        <v>Exempt Process Emissions from C Tax</v>
      </c>
      <c r="C1648" s="254" t="str">
        <f t="shared" si="64"/>
        <v>BEPEfCT Boolean Exempt Process Emissions from Carbon Tax</v>
      </c>
      <c r="D1648" s="6" t="s">
        <v>3057</v>
      </c>
      <c r="E1648" s="6"/>
      <c r="F1648" t="s">
        <v>3021</v>
      </c>
      <c r="G1648" s="6"/>
      <c r="H1648" s="47">
        <v>1631</v>
      </c>
      <c r="I1648" s="325" t="s">
        <v>44</v>
      </c>
      <c r="J1648" s="255" t="str">
        <f>IF(ISBLANK(INDEX('Policy Characteristics'!D:D,MATCH($C1648,'Policy Characteristics'!$C:$C,0))),"",INDEX('Policy Characteristics'!D:D,MATCH($C1648,'Policy Characteristics'!$C:$C,0)))</f>
        <v/>
      </c>
      <c r="K1648" s="254" t="str">
        <f>IF(ISBLANK(INDEX('Policy Characteristics'!E:E,MATCH($C1648,'Policy Characteristics'!$C:$C,0))),"",INDEX('Policy Characteristics'!E:E,MATCH($C1648,'Policy Characteristics'!$C:$C,0)))</f>
        <v>cross toggle whether carbon tax affects process emissions</v>
      </c>
      <c r="L1648" s="254">
        <f>IF(ISBLANK(INDEX('Policy Characteristics'!F:F,MATCH($C1648,'Policy Characteristics'!$C:$C,0))),"",INDEX('Policy Characteristics'!F:F,MATCH($C1648,'Policy Characteristics'!$C:$C,0)))</f>
        <v>0</v>
      </c>
      <c r="M1648" s="254">
        <f>IF(ISBLANK(INDEX('Policy Characteristics'!G:G,MATCH($C1648,'Policy Characteristics'!$C:$C,0))),"",INDEX('Policy Characteristics'!G:G,MATCH($C1648,'Policy Characteristics'!$C:$C,0)))</f>
        <v>1</v>
      </c>
      <c r="N1648" s="254">
        <f>IF(ISBLANK(INDEX('Policy Characteristics'!H:H,MATCH($C1648,'Policy Characteristics'!$C:$C,0))),"",INDEX('Policy Characteristics'!H:H,MATCH($C1648,'Policy Characteristics'!$C:$C,0)))</f>
        <v>1</v>
      </c>
      <c r="O1648" s="254" t="str">
        <f>IF(ISBLANK(INDEX('Policy Characteristics'!I:I,MATCH($C1648,'Policy Characteristics'!$C:$C,0))),"",INDEX('Policy Characteristics'!I:I,MATCH($C1648,'Policy Characteristics'!$C:$C,0)))</f>
        <v>on/off</v>
      </c>
      <c r="P1648" s="254"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254" t="str">
        <f>IF(ISBLANK(INDEX('Policy Characteristics'!K:K,MATCH($C1648,'Policy Characteristics'!$C:$C,0))),"",INDEX('Policy Characteristics'!K:K,MATCH($C1648,'Policy Characteristics'!$C:$C,0)))</f>
        <v>fuels.html#carbon-tax</v>
      </c>
      <c r="R1648" s="254" t="str">
        <f>IF(ISBLANK(INDEX('Policy Characteristics'!L:L,MATCH($C1648,'Policy Characteristics'!$C:$C,0))),"",INDEX('Policy Characteristics'!L:L,MATCH($C1648,'Policy Characteristics'!$C:$C,0)))</f>
        <v>carbon-tax.html</v>
      </c>
    </row>
    <row r="1649" spans="1:18" s="2" customFormat="1" x14ac:dyDescent="0.35">
      <c r="A1649" s="254" t="str">
        <f>IF(ISBLANK(INDEX('Policy Characteristics'!A:A,MATCH($C1649,'Policy Characteristics'!$C:$C,0))),"",INDEX('Policy Characteristics'!A:A,MATCH($C1649,'Policy Characteristics'!$C:$C,0)))</f>
        <v>Cross-Sector</v>
      </c>
      <c r="B1649" s="262" t="str">
        <f>IF(ISBLANK(INDEX('Policy Characteristics'!B:B,MATCH($C1649,'Policy Characteristics'!$C:$C,0))),"",INDEX('Policy Characteristics'!B:B,MATCH($C1649,'Policy Characteristics'!$C:$C,0)))</f>
        <v>Exempt Process Emissions from C Tax</v>
      </c>
      <c r="C1649" s="254" t="str">
        <f t="shared" si="64"/>
        <v>BEPEfCT Boolean Exempt Process Emissions from Carbon Tax</v>
      </c>
      <c r="D1649" s="6" t="s">
        <v>3058</v>
      </c>
      <c r="E1649" s="6"/>
      <c r="F1649" t="s">
        <v>3022</v>
      </c>
      <c r="G1649" s="6"/>
      <c r="H1649" s="47">
        <v>1632</v>
      </c>
      <c r="I1649" s="325" t="s">
        <v>44</v>
      </c>
      <c r="J1649" s="255" t="str">
        <f>IF(ISBLANK(INDEX('Policy Characteristics'!D:D,MATCH($C1649,'Policy Characteristics'!$C:$C,0))),"",INDEX('Policy Characteristics'!D:D,MATCH($C1649,'Policy Characteristics'!$C:$C,0)))</f>
        <v/>
      </c>
      <c r="K1649" s="254" t="str">
        <f>IF(ISBLANK(INDEX('Policy Characteristics'!E:E,MATCH($C1649,'Policy Characteristics'!$C:$C,0))),"",INDEX('Policy Characteristics'!E:E,MATCH($C1649,'Policy Characteristics'!$C:$C,0)))</f>
        <v>cross toggle whether carbon tax affects process emissions</v>
      </c>
      <c r="L1649" s="254">
        <f>IF(ISBLANK(INDEX('Policy Characteristics'!F:F,MATCH($C1649,'Policy Characteristics'!$C:$C,0))),"",INDEX('Policy Characteristics'!F:F,MATCH($C1649,'Policy Characteristics'!$C:$C,0)))</f>
        <v>0</v>
      </c>
      <c r="M1649" s="254">
        <f>IF(ISBLANK(INDEX('Policy Characteristics'!G:G,MATCH($C1649,'Policy Characteristics'!$C:$C,0))),"",INDEX('Policy Characteristics'!G:G,MATCH($C1649,'Policy Characteristics'!$C:$C,0)))</f>
        <v>1</v>
      </c>
      <c r="N1649" s="254">
        <f>IF(ISBLANK(INDEX('Policy Characteristics'!H:H,MATCH($C1649,'Policy Characteristics'!$C:$C,0))),"",INDEX('Policy Characteristics'!H:H,MATCH($C1649,'Policy Characteristics'!$C:$C,0)))</f>
        <v>1</v>
      </c>
      <c r="O1649" s="254" t="str">
        <f>IF(ISBLANK(INDEX('Policy Characteristics'!I:I,MATCH($C1649,'Policy Characteristics'!$C:$C,0))),"",INDEX('Policy Characteristics'!I:I,MATCH($C1649,'Policy Characteristics'!$C:$C,0)))</f>
        <v>on/off</v>
      </c>
      <c r="P1649" s="254"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254" t="str">
        <f>IF(ISBLANK(INDEX('Policy Characteristics'!K:K,MATCH($C1649,'Policy Characteristics'!$C:$C,0))),"",INDEX('Policy Characteristics'!K:K,MATCH($C1649,'Policy Characteristics'!$C:$C,0)))</f>
        <v>fuels.html#carbon-tax</v>
      </c>
      <c r="R1649" s="254" t="str">
        <f>IF(ISBLANK(INDEX('Policy Characteristics'!L:L,MATCH($C1649,'Policy Characteristics'!$C:$C,0))),"",INDEX('Policy Characteristics'!L:L,MATCH($C1649,'Policy Characteristics'!$C:$C,0)))</f>
        <v>carbon-tax.html</v>
      </c>
    </row>
    <row r="1650" spans="1:18" s="2" customFormat="1" x14ac:dyDescent="0.35">
      <c r="A1650" s="254" t="str">
        <f>IF(ISBLANK(INDEX('Policy Characteristics'!A:A,MATCH($C1650,'Policy Characteristics'!$C:$C,0))),"",INDEX('Policy Characteristics'!A:A,MATCH($C1650,'Policy Characteristics'!$C:$C,0)))</f>
        <v>Cross-Sector</v>
      </c>
      <c r="B1650" s="262" t="str">
        <f>IF(ISBLANK(INDEX('Policy Characteristics'!B:B,MATCH($C1650,'Policy Characteristics'!$C:$C,0))),"",INDEX('Policy Characteristics'!B:B,MATCH($C1650,'Policy Characteristics'!$C:$C,0)))</f>
        <v>Exempt Process Emissions from C Tax</v>
      </c>
      <c r="C1650" s="254" t="str">
        <f t="shared" si="64"/>
        <v>BEPEfCT Boolean Exempt Process Emissions from Carbon Tax</v>
      </c>
      <c r="D1650" s="6" t="s">
        <v>3059</v>
      </c>
      <c r="E1650" s="6"/>
      <c r="F1650" t="s">
        <v>3023</v>
      </c>
      <c r="G1650" s="6"/>
      <c r="H1650" s="47">
        <v>1633</v>
      </c>
      <c r="I1650" s="325" t="s">
        <v>44</v>
      </c>
      <c r="J1650" s="255" t="str">
        <f>IF(ISBLANK(INDEX('Policy Characteristics'!D:D,MATCH($C1650,'Policy Characteristics'!$C:$C,0))),"",INDEX('Policy Characteristics'!D:D,MATCH($C1650,'Policy Characteristics'!$C:$C,0)))</f>
        <v/>
      </c>
      <c r="K1650" s="254" t="str">
        <f>IF(ISBLANK(INDEX('Policy Characteristics'!E:E,MATCH($C1650,'Policy Characteristics'!$C:$C,0))),"",INDEX('Policy Characteristics'!E:E,MATCH($C1650,'Policy Characteristics'!$C:$C,0)))</f>
        <v>cross toggle whether carbon tax affects process emissions</v>
      </c>
      <c r="L1650" s="254">
        <f>IF(ISBLANK(INDEX('Policy Characteristics'!F:F,MATCH($C1650,'Policy Characteristics'!$C:$C,0))),"",INDEX('Policy Characteristics'!F:F,MATCH($C1650,'Policy Characteristics'!$C:$C,0)))</f>
        <v>0</v>
      </c>
      <c r="M1650" s="254">
        <f>IF(ISBLANK(INDEX('Policy Characteristics'!G:G,MATCH($C1650,'Policy Characteristics'!$C:$C,0))),"",INDEX('Policy Characteristics'!G:G,MATCH($C1650,'Policy Characteristics'!$C:$C,0)))</f>
        <v>1</v>
      </c>
      <c r="N1650" s="254">
        <f>IF(ISBLANK(INDEX('Policy Characteristics'!H:H,MATCH($C1650,'Policy Characteristics'!$C:$C,0))),"",INDEX('Policy Characteristics'!H:H,MATCH($C1650,'Policy Characteristics'!$C:$C,0)))</f>
        <v>1</v>
      </c>
      <c r="O1650" s="254" t="str">
        <f>IF(ISBLANK(INDEX('Policy Characteristics'!I:I,MATCH($C1650,'Policy Characteristics'!$C:$C,0))),"",INDEX('Policy Characteristics'!I:I,MATCH($C1650,'Policy Characteristics'!$C:$C,0)))</f>
        <v>on/off</v>
      </c>
      <c r="P1650" s="254"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254" t="str">
        <f>IF(ISBLANK(INDEX('Policy Characteristics'!K:K,MATCH($C1650,'Policy Characteristics'!$C:$C,0))),"",INDEX('Policy Characteristics'!K:K,MATCH($C1650,'Policy Characteristics'!$C:$C,0)))</f>
        <v>fuels.html#carbon-tax</v>
      </c>
      <c r="R1650" s="254" t="str">
        <f>IF(ISBLANK(INDEX('Policy Characteristics'!L:L,MATCH($C1650,'Policy Characteristics'!$C:$C,0))),"",INDEX('Policy Characteristics'!L:L,MATCH($C1650,'Policy Characteristics'!$C:$C,0)))</f>
        <v>carbon-tax.html</v>
      </c>
    </row>
    <row r="1651" spans="1:18" s="2" customFormat="1" x14ac:dyDescent="0.35">
      <c r="A1651" s="254" t="str">
        <f>IF(ISBLANK(INDEX('Policy Characteristics'!A:A,MATCH($C1651,'Policy Characteristics'!$C:$C,0))),"",INDEX('Policy Characteristics'!A:A,MATCH($C1651,'Policy Characteristics'!$C:$C,0)))</f>
        <v>Cross-Sector</v>
      </c>
      <c r="B1651" s="262" t="str">
        <f>IF(ISBLANK(INDEX('Policy Characteristics'!B:B,MATCH($C1651,'Policy Characteristics'!$C:$C,0))),"",INDEX('Policy Characteristics'!B:B,MATCH($C1651,'Policy Characteristics'!$C:$C,0)))</f>
        <v>Exempt Process Emissions from C Tax</v>
      </c>
      <c r="C1651" s="254" t="str">
        <f t="shared" si="64"/>
        <v>BEPEfCT Boolean Exempt Process Emissions from Carbon Tax</v>
      </c>
      <c r="D1651" s="6" t="s">
        <v>3060</v>
      </c>
      <c r="E1651" s="6"/>
      <c r="F1651" t="s">
        <v>3024</v>
      </c>
      <c r="G1651" s="6"/>
      <c r="H1651" s="47">
        <v>1634</v>
      </c>
      <c r="I1651" s="325" t="s">
        <v>44</v>
      </c>
      <c r="J1651" s="255" t="str">
        <f>IF(ISBLANK(INDEX('Policy Characteristics'!D:D,MATCH($C1651,'Policy Characteristics'!$C:$C,0))),"",INDEX('Policy Characteristics'!D:D,MATCH($C1651,'Policy Characteristics'!$C:$C,0)))</f>
        <v/>
      </c>
      <c r="K1651" s="254" t="str">
        <f>IF(ISBLANK(INDEX('Policy Characteristics'!E:E,MATCH($C1651,'Policy Characteristics'!$C:$C,0))),"",INDEX('Policy Characteristics'!E:E,MATCH($C1651,'Policy Characteristics'!$C:$C,0)))</f>
        <v>cross toggle whether carbon tax affects process emissions</v>
      </c>
      <c r="L1651" s="254">
        <f>IF(ISBLANK(INDEX('Policy Characteristics'!F:F,MATCH($C1651,'Policy Characteristics'!$C:$C,0))),"",INDEX('Policy Characteristics'!F:F,MATCH($C1651,'Policy Characteristics'!$C:$C,0)))</f>
        <v>0</v>
      </c>
      <c r="M1651" s="254">
        <f>IF(ISBLANK(INDEX('Policy Characteristics'!G:G,MATCH($C1651,'Policy Characteristics'!$C:$C,0))),"",INDEX('Policy Characteristics'!G:G,MATCH($C1651,'Policy Characteristics'!$C:$C,0)))</f>
        <v>1</v>
      </c>
      <c r="N1651" s="254">
        <f>IF(ISBLANK(INDEX('Policy Characteristics'!H:H,MATCH($C1651,'Policy Characteristics'!$C:$C,0))),"",INDEX('Policy Characteristics'!H:H,MATCH($C1651,'Policy Characteristics'!$C:$C,0)))</f>
        <v>1</v>
      </c>
      <c r="O1651" s="254" t="str">
        <f>IF(ISBLANK(INDEX('Policy Characteristics'!I:I,MATCH($C1651,'Policy Characteristics'!$C:$C,0))),"",INDEX('Policy Characteristics'!I:I,MATCH($C1651,'Policy Characteristics'!$C:$C,0)))</f>
        <v>on/off</v>
      </c>
      <c r="P1651" s="254"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254" t="str">
        <f>IF(ISBLANK(INDEX('Policy Characteristics'!K:K,MATCH($C1651,'Policy Characteristics'!$C:$C,0))),"",INDEX('Policy Characteristics'!K:K,MATCH($C1651,'Policy Characteristics'!$C:$C,0)))</f>
        <v>fuels.html#carbon-tax</v>
      </c>
      <c r="R1651" s="254" t="str">
        <f>IF(ISBLANK(INDEX('Policy Characteristics'!L:L,MATCH($C1651,'Policy Characteristics'!$C:$C,0))),"",INDEX('Policy Characteristics'!L:L,MATCH($C1651,'Policy Characteristics'!$C:$C,0)))</f>
        <v>carbon-tax.html</v>
      </c>
    </row>
    <row r="1652" spans="1:18" s="2" customFormat="1" x14ac:dyDescent="0.35">
      <c r="A1652" s="254" t="str">
        <f>IF(ISBLANK(INDEX('Policy Characteristics'!A:A,MATCH($C1652,'Policy Characteristics'!$C:$C,0))),"",INDEX('Policy Characteristics'!A:A,MATCH($C1652,'Policy Characteristics'!$C:$C,0)))</f>
        <v>Cross-Sector</v>
      </c>
      <c r="B1652" s="262" t="str">
        <f>IF(ISBLANK(INDEX('Policy Characteristics'!B:B,MATCH($C1652,'Policy Characteristics'!$C:$C,0))),"",INDEX('Policy Characteristics'!B:B,MATCH($C1652,'Policy Characteristics'!$C:$C,0)))</f>
        <v>Exempt Process Emissions from C Tax</v>
      </c>
      <c r="C1652" s="254" t="str">
        <f t="shared" si="64"/>
        <v>BEPEfCT Boolean Exempt Process Emissions from Carbon Tax</v>
      </c>
      <c r="D1652" s="6" t="s">
        <v>3061</v>
      </c>
      <c r="E1652" s="6"/>
      <c r="F1652" t="s">
        <v>3025</v>
      </c>
      <c r="G1652" s="6"/>
      <c r="H1652" s="47">
        <v>1635</v>
      </c>
      <c r="I1652" s="325" t="s">
        <v>44</v>
      </c>
      <c r="J1652" s="255" t="str">
        <f>IF(ISBLANK(INDEX('Policy Characteristics'!D:D,MATCH($C1652,'Policy Characteristics'!$C:$C,0))),"",INDEX('Policy Characteristics'!D:D,MATCH($C1652,'Policy Characteristics'!$C:$C,0)))</f>
        <v/>
      </c>
      <c r="K1652" s="254" t="str">
        <f>IF(ISBLANK(INDEX('Policy Characteristics'!E:E,MATCH($C1652,'Policy Characteristics'!$C:$C,0))),"",INDEX('Policy Characteristics'!E:E,MATCH($C1652,'Policy Characteristics'!$C:$C,0)))</f>
        <v>cross toggle whether carbon tax affects process emissions</v>
      </c>
      <c r="L1652" s="254">
        <f>IF(ISBLANK(INDEX('Policy Characteristics'!F:F,MATCH($C1652,'Policy Characteristics'!$C:$C,0))),"",INDEX('Policy Characteristics'!F:F,MATCH($C1652,'Policy Characteristics'!$C:$C,0)))</f>
        <v>0</v>
      </c>
      <c r="M1652" s="254">
        <f>IF(ISBLANK(INDEX('Policy Characteristics'!G:G,MATCH($C1652,'Policy Characteristics'!$C:$C,0))),"",INDEX('Policy Characteristics'!G:G,MATCH($C1652,'Policy Characteristics'!$C:$C,0)))</f>
        <v>1</v>
      </c>
      <c r="N1652" s="254">
        <f>IF(ISBLANK(INDEX('Policy Characteristics'!H:H,MATCH($C1652,'Policy Characteristics'!$C:$C,0))),"",INDEX('Policy Characteristics'!H:H,MATCH($C1652,'Policy Characteristics'!$C:$C,0)))</f>
        <v>1</v>
      </c>
      <c r="O1652" s="254" t="str">
        <f>IF(ISBLANK(INDEX('Policy Characteristics'!I:I,MATCH($C1652,'Policy Characteristics'!$C:$C,0))),"",INDEX('Policy Characteristics'!I:I,MATCH($C1652,'Policy Characteristics'!$C:$C,0)))</f>
        <v>on/off</v>
      </c>
      <c r="P1652" s="254"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254" t="str">
        <f>IF(ISBLANK(INDEX('Policy Characteristics'!K:K,MATCH($C1652,'Policy Characteristics'!$C:$C,0))),"",INDEX('Policy Characteristics'!K:K,MATCH($C1652,'Policy Characteristics'!$C:$C,0)))</f>
        <v>fuels.html#carbon-tax</v>
      </c>
      <c r="R1652" s="254" t="str">
        <f>IF(ISBLANK(INDEX('Policy Characteristics'!L:L,MATCH($C1652,'Policy Characteristics'!$C:$C,0))),"",INDEX('Policy Characteristics'!L:L,MATCH($C1652,'Policy Characteristics'!$C:$C,0)))</f>
        <v>carbon-tax.html</v>
      </c>
    </row>
    <row r="1653" spans="1:18" s="2" customFormat="1" x14ac:dyDescent="0.35">
      <c r="A1653" s="254" t="str">
        <f>IF(ISBLANK(INDEX('Policy Characteristics'!A:A,MATCH($C1653,'Policy Characteristics'!$C:$C,0))),"",INDEX('Policy Characteristics'!A:A,MATCH($C1653,'Policy Characteristics'!$C:$C,0)))</f>
        <v>Cross-Sector</v>
      </c>
      <c r="B1653" s="262" t="str">
        <f>IF(ISBLANK(INDEX('Policy Characteristics'!B:B,MATCH($C1653,'Policy Characteristics'!$C:$C,0))),"",INDEX('Policy Characteristics'!B:B,MATCH($C1653,'Policy Characteristics'!$C:$C,0)))</f>
        <v>Exempt Process Emissions from C Tax</v>
      </c>
      <c r="C1653" s="254" t="str">
        <f t="shared" si="64"/>
        <v>BEPEfCT Boolean Exempt Process Emissions from Carbon Tax</v>
      </c>
      <c r="D1653" s="6" t="s">
        <v>3062</v>
      </c>
      <c r="E1653" s="6"/>
      <c r="F1653" t="s">
        <v>3026</v>
      </c>
      <c r="G1653" s="6"/>
      <c r="H1653" s="47">
        <v>1636</v>
      </c>
      <c r="I1653" s="325" t="s">
        <v>44</v>
      </c>
      <c r="J1653" s="255" t="str">
        <f>IF(ISBLANK(INDEX('Policy Characteristics'!D:D,MATCH($C1653,'Policy Characteristics'!$C:$C,0))),"",INDEX('Policy Characteristics'!D:D,MATCH($C1653,'Policy Characteristics'!$C:$C,0)))</f>
        <v/>
      </c>
      <c r="K1653" s="254" t="str">
        <f>IF(ISBLANK(INDEX('Policy Characteristics'!E:E,MATCH($C1653,'Policy Characteristics'!$C:$C,0))),"",INDEX('Policy Characteristics'!E:E,MATCH($C1653,'Policy Characteristics'!$C:$C,0)))</f>
        <v>cross toggle whether carbon tax affects process emissions</v>
      </c>
      <c r="L1653" s="254">
        <f>IF(ISBLANK(INDEX('Policy Characteristics'!F:F,MATCH($C1653,'Policy Characteristics'!$C:$C,0))),"",INDEX('Policy Characteristics'!F:F,MATCH($C1653,'Policy Characteristics'!$C:$C,0)))</f>
        <v>0</v>
      </c>
      <c r="M1653" s="254">
        <f>IF(ISBLANK(INDEX('Policy Characteristics'!G:G,MATCH($C1653,'Policy Characteristics'!$C:$C,0))),"",INDEX('Policy Characteristics'!G:G,MATCH($C1653,'Policy Characteristics'!$C:$C,0)))</f>
        <v>1</v>
      </c>
      <c r="N1653" s="254">
        <f>IF(ISBLANK(INDEX('Policy Characteristics'!H:H,MATCH($C1653,'Policy Characteristics'!$C:$C,0))),"",INDEX('Policy Characteristics'!H:H,MATCH($C1653,'Policy Characteristics'!$C:$C,0)))</f>
        <v>1</v>
      </c>
      <c r="O1653" s="254" t="str">
        <f>IF(ISBLANK(INDEX('Policy Characteristics'!I:I,MATCH($C1653,'Policy Characteristics'!$C:$C,0))),"",INDEX('Policy Characteristics'!I:I,MATCH($C1653,'Policy Characteristics'!$C:$C,0)))</f>
        <v>on/off</v>
      </c>
      <c r="P1653" s="254"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254" t="str">
        <f>IF(ISBLANK(INDEX('Policy Characteristics'!K:K,MATCH($C1653,'Policy Characteristics'!$C:$C,0))),"",INDEX('Policy Characteristics'!K:K,MATCH($C1653,'Policy Characteristics'!$C:$C,0)))</f>
        <v>fuels.html#carbon-tax</v>
      </c>
      <c r="R1653" s="254" t="str">
        <f>IF(ISBLANK(INDEX('Policy Characteristics'!L:L,MATCH($C1653,'Policy Characteristics'!$C:$C,0))),"",INDEX('Policy Characteristics'!L:L,MATCH($C1653,'Policy Characteristics'!$C:$C,0)))</f>
        <v>carbon-tax.html</v>
      </c>
    </row>
    <row r="1654" spans="1:18" s="2" customFormat="1" x14ac:dyDescent="0.35">
      <c r="A1654" s="254" t="str">
        <f>IF(ISBLANK(INDEX('Policy Characteristics'!A:A,MATCH($C1654,'Policy Characteristics'!$C:$C,0))),"",INDEX('Policy Characteristics'!A:A,MATCH($C1654,'Policy Characteristics'!$C:$C,0)))</f>
        <v>Cross-Sector</v>
      </c>
      <c r="B1654" s="262" t="str">
        <f>IF(ISBLANK(INDEX('Policy Characteristics'!B:B,MATCH($C1654,'Policy Characteristics'!$C:$C,0))),"",INDEX('Policy Characteristics'!B:B,MATCH($C1654,'Policy Characteristics'!$C:$C,0)))</f>
        <v>Exempt Process Emissions from C Tax</v>
      </c>
      <c r="C1654" s="254" t="str">
        <f t="shared" si="64"/>
        <v>BEPEfCT Boolean Exempt Process Emissions from Carbon Tax</v>
      </c>
      <c r="D1654" s="6" t="s">
        <v>3063</v>
      </c>
      <c r="E1654" s="6"/>
      <c r="F1654" t="s">
        <v>2575</v>
      </c>
      <c r="G1654" s="6"/>
      <c r="H1654" s="47">
        <v>1637</v>
      </c>
      <c r="I1654" s="325" t="s">
        <v>43</v>
      </c>
      <c r="J1654" s="255" t="str">
        <f>IF(ISBLANK(INDEX('Policy Characteristics'!D:D,MATCH($C1654,'Policy Characteristics'!$C:$C,0))),"",INDEX('Policy Characteristics'!D:D,MATCH($C1654,'Policy Characteristics'!$C:$C,0)))</f>
        <v/>
      </c>
      <c r="K1654" s="254" t="str">
        <f>IF(ISBLANK(INDEX('Policy Characteristics'!E:E,MATCH($C1654,'Policy Characteristics'!$C:$C,0))),"",INDEX('Policy Characteristics'!E:E,MATCH($C1654,'Policy Characteristics'!$C:$C,0)))</f>
        <v>cross toggle whether carbon tax affects process emissions</v>
      </c>
      <c r="L1654" s="254">
        <f>IF(ISBLANK(INDEX('Policy Characteristics'!F:F,MATCH($C1654,'Policy Characteristics'!$C:$C,0))),"",INDEX('Policy Characteristics'!F:F,MATCH($C1654,'Policy Characteristics'!$C:$C,0)))</f>
        <v>0</v>
      </c>
      <c r="M1654" s="254">
        <f>IF(ISBLANK(INDEX('Policy Characteristics'!G:G,MATCH($C1654,'Policy Characteristics'!$C:$C,0))),"",INDEX('Policy Characteristics'!G:G,MATCH($C1654,'Policy Characteristics'!$C:$C,0)))</f>
        <v>1</v>
      </c>
      <c r="N1654" s="254">
        <f>IF(ISBLANK(INDEX('Policy Characteristics'!H:H,MATCH($C1654,'Policy Characteristics'!$C:$C,0))),"",INDEX('Policy Characteristics'!H:H,MATCH($C1654,'Policy Characteristics'!$C:$C,0)))</f>
        <v>1</v>
      </c>
      <c r="O1654" s="254" t="str">
        <f>IF(ISBLANK(INDEX('Policy Characteristics'!I:I,MATCH($C1654,'Policy Characteristics'!$C:$C,0))),"",INDEX('Policy Characteristics'!I:I,MATCH($C1654,'Policy Characteristics'!$C:$C,0)))</f>
        <v>on/off</v>
      </c>
      <c r="P1654" s="254"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254" t="str">
        <f>IF(ISBLANK(INDEX('Policy Characteristics'!K:K,MATCH($C1654,'Policy Characteristics'!$C:$C,0))),"",INDEX('Policy Characteristics'!K:K,MATCH($C1654,'Policy Characteristics'!$C:$C,0)))</f>
        <v>fuels.html#carbon-tax</v>
      </c>
      <c r="R1654" s="254" t="str">
        <f>IF(ISBLANK(INDEX('Policy Characteristics'!L:L,MATCH($C1654,'Policy Characteristics'!$C:$C,0))),"",INDEX('Policy Characteristics'!L:L,MATCH($C1654,'Policy Characteristics'!$C:$C,0)))</f>
        <v>carbon-tax.html</v>
      </c>
    </row>
    <row r="1655" spans="1:18" s="2" customFormat="1" x14ac:dyDescent="0.35">
      <c r="A1655" s="254" t="str">
        <f>IF(ISBLANK(INDEX('Policy Characteristics'!A:A,MATCH($C1655,'Policy Characteristics'!$C:$C,0))),"",INDEX('Policy Characteristics'!A:A,MATCH($C1655,'Policy Characteristics'!$C:$C,0)))</f>
        <v>Cross-Sector</v>
      </c>
      <c r="B1655" s="262" t="str">
        <f>IF(ISBLANK(INDEX('Policy Characteristics'!B:B,MATCH($C1655,'Policy Characteristics'!$C:$C,0))),"",INDEX('Policy Characteristics'!B:B,MATCH($C1655,'Policy Characteristics'!$C:$C,0)))</f>
        <v>Exempt Process Emissions from C Tax</v>
      </c>
      <c r="C1655" s="254" t="str">
        <f t="shared" si="64"/>
        <v>BEPEfCT Boolean Exempt Process Emissions from Carbon Tax</v>
      </c>
      <c r="D1655" s="6" t="s">
        <v>3064</v>
      </c>
      <c r="E1655" s="6"/>
      <c r="F1655" t="s">
        <v>3027</v>
      </c>
      <c r="G1655" s="6"/>
      <c r="H1655" s="47">
        <v>1638</v>
      </c>
      <c r="I1655" s="325" t="s">
        <v>44</v>
      </c>
      <c r="J1655" s="255" t="str">
        <f>IF(ISBLANK(INDEX('Policy Characteristics'!D:D,MATCH($C1655,'Policy Characteristics'!$C:$C,0))),"",INDEX('Policy Characteristics'!D:D,MATCH($C1655,'Policy Characteristics'!$C:$C,0)))</f>
        <v/>
      </c>
      <c r="K1655" s="254" t="str">
        <f>IF(ISBLANK(INDEX('Policy Characteristics'!E:E,MATCH($C1655,'Policy Characteristics'!$C:$C,0))),"",INDEX('Policy Characteristics'!E:E,MATCH($C1655,'Policy Characteristics'!$C:$C,0)))</f>
        <v>cross toggle whether carbon tax affects process emissions</v>
      </c>
      <c r="L1655" s="254">
        <f>IF(ISBLANK(INDEX('Policy Characteristics'!F:F,MATCH($C1655,'Policy Characteristics'!$C:$C,0))),"",INDEX('Policy Characteristics'!F:F,MATCH($C1655,'Policy Characteristics'!$C:$C,0)))</f>
        <v>0</v>
      </c>
      <c r="M1655" s="254">
        <f>IF(ISBLANK(INDEX('Policy Characteristics'!G:G,MATCH($C1655,'Policy Characteristics'!$C:$C,0))),"",INDEX('Policy Characteristics'!G:G,MATCH($C1655,'Policy Characteristics'!$C:$C,0)))</f>
        <v>1</v>
      </c>
      <c r="N1655" s="254">
        <f>IF(ISBLANK(INDEX('Policy Characteristics'!H:H,MATCH($C1655,'Policy Characteristics'!$C:$C,0))),"",INDEX('Policy Characteristics'!H:H,MATCH($C1655,'Policy Characteristics'!$C:$C,0)))</f>
        <v>1</v>
      </c>
      <c r="O1655" s="254" t="str">
        <f>IF(ISBLANK(INDEX('Policy Characteristics'!I:I,MATCH($C1655,'Policy Characteristics'!$C:$C,0))),"",INDEX('Policy Characteristics'!I:I,MATCH($C1655,'Policy Characteristics'!$C:$C,0)))</f>
        <v>on/off</v>
      </c>
      <c r="P1655" s="254"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254" t="str">
        <f>IF(ISBLANK(INDEX('Policy Characteristics'!K:K,MATCH($C1655,'Policy Characteristics'!$C:$C,0))),"",INDEX('Policy Characteristics'!K:K,MATCH($C1655,'Policy Characteristics'!$C:$C,0)))</f>
        <v>fuels.html#carbon-tax</v>
      </c>
      <c r="R1655" s="254" t="str">
        <f>IF(ISBLANK(INDEX('Policy Characteristics'!L:L,MATCH($C1655,'Policy Characteristics'!$C:$C,0))),"",INDEX('Policy Characteristics'!L:L,MATCH($C1655,'Policy Characteristics'!$C:$C,0)))</f>
        <v>carbon-tax.html</v>
      </c>
    </row>
    <row r="1656" spans="1:18" s="2" customFormat="1" x14ac:dyDescent="0.35">
      <c r="A1656" s="254" t="str">
        <f>IF(ISBLANK(INDEX('Policy Characteristics'!A:A,MATCH($C1656,'Policy Characteristics'!$C:$C,0))),"",INDEX('Policy Characteristics'!A:A,MATCH($C1656,'Policy Characteristics'!$C:$C,0)))</f>
        <v>Cross-Sector</v>
      </c>
      <c r="B1656" s="262" t="str">
        <f>IF(ISBLANK(INDEX('Policy Characteristics'!B:B,MATCH($C1656,'Policy Characteristics'!$C:$C,0))),"",INDEX('Policy Characteristics'!B:B,MATCH($C1656,'Policy Characteristics'!$C:$C,0)))</f>
        <v>Exempt Process Emissions from C Tax</v>
      </c>
      <c r="C1656" s="254" t="str">
        <f t="shared" si="64"/>
        <v>BEPEfCT Boolean Exempt Process Emissions from Carbon Tax</v>
      </c>
      <c r="D1656" s="6" t="s">
        <v>3065</v>
      </c>
      <c r="E1656" s="6"/>
      <c r="F1656" t="s">
        <v>3028</v>
      </c>
      <c r="G1656" s="6"/>
      <c r="H1656" s="47">
        <v>1639</v>
      </c>
      <c r="I1656" s="325" t="s">
        <v>44</v>
      </c>
      <c r="J1656" s="255" t="str">
        <f>IF(ISBLANK(INDEX('Policy Characteristics'!D:D,MATCH($C1656,'Policy Characteristics'!$C:$C,0))),"",INDEX('Policy Characteristics'!D:D,MATCH($C1656,'Policy Characteristics'!$C:$C,0)))</f>
        <v/>
      </c>
      <c r="K1656" s="254" t="str">
        <f>IF(ISBLANK(INDEX('Policy Characteristics'!E:E,MATCH($C1656,'Policy Characteristics'!$C:$C,0))),"",INDEX('Policy Characteristics'!E:E,MATCH($C1656,'Policy Characteristics'!$C:$C,0)))</f>
        <v>cross toggle whether carbon tax affects process emissions</v>
      </c>
      <c r="L1656" s="254">
        <f>IF(ISBLANK(INDEX('Policy Characteristics'!F:F,MATCH($C1656,'Policy Characteristics'!$C:$C,0))),"",INDEX('Policy Characteristics'!F:F,MATCH($C1656,'Policy Characteristics'!$C:$C,0)))</f>
        <v>0</v>
      </c>
      <c r="M1656" s="254">
        <f>IF(ISBLANK(INDEX('Policy Characteristics'!G:G,MATCH($C1656,'Policy Characteristics'!$C:$C,0))),"",INDEX('Policy Characteristics'!G:G,MATCH($C1656,'Policy Characteristics'!$C:$C,0)))</f>
        <v>1</v>
      </c>
      <c r="N1656" s="254">
        <f>IF(ISBLANK(INDEX('Policy Characteristics'!H:H,MATCH($C1656,'Policy Characteristics'!$C:$C,0))),"",INDEX('Policy Characteristics'!H:H,MATCH($C1656,'Policy Characteristics'!$C:$C,0)))</f>
        <v>1</v>
      </c>
      <c r="O1656" s="254" t="str">
        <f>IF(ISBLANK(INDEX('Policy Characteristics'!I:I,MATCH($C1656,'Policy Characteristics'!$C:$C,0))),"",INDEX('Policy Characteristics'!I:I,MATCH($C1656,'Policy Characteristics'!$C:$C,0)))</f>
        <v>on/off</v>
      </c>
      <c r="P1656" s="254"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254" t="str">
        <f>IF(ISBLANK(INDEX('Policy Characteristics'!K:K,MATCH($C1656,'Policy Characteristics'!$C:$C,0))),"",INDEX('Policy Characteristics'!K:K,MATCH($C1656,'Policy Characteristics'!$C:$C,0)))</f>
        <v>fuels.html#carbon-tax</v>
      </c>
      <c r="R1656" s="254" t="str">
        <f>IF(ISBLANK(INDEX('Policy Characteristics'!L:L,MATCH($C1656,'Policy Characteristics'!$C:$C,0))),"",INDEX('Policy Characteristics'!L:L,MATCH($C1656,'Policy Characteristics'!$C:$C,0)))</f>
        <v>carbon-tax.html</v>
      </c>
    </row>
    <row r="1657" spans="1:18" s="2" customFormat="1" x14ac:dyDescent="0.35">
      <c r="A1657" s="254" t="str">
        <f>IF(ISBLANK(INDEX('Policy Characteristics'!A:A,MATCH($C1657,'Policy Characteristics'!$C:$C,0))),"",INDEX('Policy Characteristics'!A:A,MATCH($C1657,'Policy Characteristics'!$C:$C,0)))</f>
        <v>Cross-Sector</v>
      </c>
      <c r="B1657" s="262" t="str">
        <f>IF(ISBLANK(INDEX('Policy Characteristics'!B:B,MATCH($C1657,'Policy Characteristics'!$C:$C,0))),"",INDEX('Policy Characteristics'!B:B,MATCH($C1657,'Policy Characteristics'!$C:$C,0)))</f>
        <v>Exempt Process Emissions from C Tax</v>
      </c>
      <c r="C1657" s="254" t="str">
        <f t="shared" si="64"/>
        <v>BEPEfCT Boolean Exempt Process Emissions from Carbon Tax</v>
      </c>
      <c r="D1657" s="6" t="s">
        <v>3066</v>
      </c>
      <c r="E1657" s="6"/>
      <c r="F1657" t="s">
        <v>3029</v>
      </c>
      <c r="G1657" s="6"/>
      <c r="H1657" s="47">
        <v>1640</v>
      </c>
      <c r="I1657" s="325" t="s">
        <v>44</v>
      </c>
      <c r="J1657" s="255" t="str">
        <f>IF(ISBLANK(INDEX('Policy Characteristics'!D:D,MATCH($C1657,'Policy Characteristics'!$C:$C,0))),"",INDEX('Policy Characteristics'!D:D,MATCH($C1657,'Policy Characteristics'!$C:$C,0)))</f>
        <v/>
      </c>
      <c r="K1657" s="254" t="str">
        <f>IF(ISBLANK(INDEX('Policy Characteristics'!E:E,MATCH($C1657,'Policy Characteristics'!$C:$C,0))),"",INDEX('Policy Characteristics'!E:E,MATCH($C1657,'Policy Characteristics'!$C:$C,0)))</f>
        <v>cross toggle whether carbon tax affects process emissions</v>
      </c>
      <c r="L1657" s="254">
        <f>IF(ISBLANK(INDEX('Policy Characteristics'!F:F,MATCH($C1657,'Policy Characteristics'!$C:$C,0))),"",INDEX('Policy Characteristics'!F:F,MATCH($C1657,'Policy Characteristics'!$C:$C,0)))</f>
        <v>0</v>
      </c>
      <c r="M1657" s="254">
        <f>IF(ISBLANK(INDEX('Policy Characteristics'!G:G,MATCH($C1657,'Policy Characteristics'!$C:$C,0))),"",INDEX('Policy Characteristics'!G:G,MATCH($C1657,'Policy Characteristics'!$C:$C,0)))</f>
        <v>1</v>
      </c>
      <c r="N1657" s="254">
        <f>IF(ISBLANK(INDEX('Policy Characteristics'!H:H,MATCH($C1657,'Policy Characteristics'!$C:$C,0))),"",INDEX('Policy Characteristics'!H:H,MATCH($C1657,'Policy Characteristics'!$C:$C,0)))</f>
        <v>1</v>
      </c>
      <c r="O1657" s="254" t="str">
        <f>IF(ISBLANK(INDEX('Policy Characteristics'!I:I,MATCH($C1657,'Policy Characteristics'!$C:$C,0))),"",INDEX('Policy Characteristics'!I:I,MATCH($C1657,'Policy Characteristics'!$C:$C,0)))</f>
        <v>on/off</v>
      </c>
      <c r="P1657" s="254"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254" t="str">
        <f>IF(ISBLANK(INDEX('Policy Characteristics'!K:K,MATCH($C1657,'Policy Characteristics'!$C:$C,0))),"",INDEX('Policy Characteristics'!K:K,MATCH($C1657,'Policy Characteristics'!$C:$C,0)))</f>
        <v>fuels.html#carbon-tax</v>
      </c>
      <c r="R1657" s="254" t="str">
        <f>IF(ISBLANK(INDEX('Policy Characteristics'!L:L,MATCH($C1657,'Policy Characteristics'!$C:$C,0))),"",INDEX('Policy Characteristics'!L:L,MATCH($C1657,'Policy Characteristics'!$C:$C,0)))</f>
        <v>carbon-tax.html</v>
      </c>
    </row>
    <row r="1658" spans="1:18" s="2" customFormat="1" x14ac:dyDescent="0.35">
      <c r="A1658" s="254" t="str">
        <f>IF(ISBLANK(INDEX('Policy Characteristics'!A:A,MATCH($C1658,'Policy Characteristics'!$C:$C,0))),"",INDEX('Policy Characteristics'!A:A,MATCH($C1658,'Policy Characteristics'!$C:$C,0)))</f>
        <v>Cross-Sector</v>
      </c>
      <c r="B1658" s="262" t="str">
        <f>IF(ISBLANK(INDEX('Policy Characteristics'!B:B,MATCH($C1658,'Policy Characteristics'!$C:$C,0))),"",INDEX('Policy Characteristics'!B:B,MATCH($C1658,'Policy Characteristics'!$C:$C,0)))</f>
        <v>Exempt Process Emissions from C Tax</v>
      </c>
      <c r="C1658" s="254" t="str">
        <f t="shared" si="64"/>
        <v>BEPEfCT Boolean Exempt Process Emissions from Carbon Tax</v>
      </c>
      <c r="D1658" s="6" t="s">
        <v>3067</v>
      </c>
      <c r="E1658" s="6"/>
      <c r="F1658" t="s">
        <v>2576</v>
      </c>
      <c r="G1658" s="6"/>
      <c r="H1658" s="47">
        <v>1641</v>
      </c>
      <c r="I1658" s="325" t="s">
        <v>44</v>
      </c>
      <c r="J1658" s="255" t="str">
        <f>IF(ISBLANK(INDEX('Policy Characteristics'!D:D,MATCH($C1658,'Policy Characteristics'!$C:$C,0))),"",INDEX('Policy Characteristics'!D:D,MATCH($C1658,'Policy Characteristics'!$C:$C,0)))</f>
        <v/>
      </c>
      <c r="K1658" s="254" t="str">
        <f>IF(ISBLANK(INDEX('Policy Characteristics'!E:E,MATCH($C1658,'Policy Characteristics'!$C:$C,0))),"",INDEX('Policy Characteristics'!E:E,MATCH($C1658,'Policy Characteristics'!$C:$C,0)))</f>
        <v>cross toggle whether carbon tax affects process emissions</v>
      </c>
      <c r="L1658" s="254">
        <f>IF(ISBLANK(INDEX('Policy Characteristics'!F:F,MATCH($C1658,'Policy Characteristics'!$C:$C,0))),"",INDEX('Policy Characteristics'!F:F,MATCH($C1658,'Policy Characteristics'!$C:$C,0)))</f>
        <v>0</v>
      </c>
      <c r="M1658" s="254">
        <f>IF(ISBLANK(INDEX('Policy Characteristics'!G:G,MATCH($C1658,'Policy Characteristics'!$C:$C,0))),"",INDEX('Policy Characteristics'!G:G,MATCH($C1658,'Policy Characteristics'!$C:$C,0)))</f>
        <v>1</v>
      </c>
      <c r="N1658" s="254">
        <f>IF(ISBLANK(INDEX('Policy Characteristics'!H:H,MATCH($C1658,'Policy Characteristics'!$C:$C,0))),"",INDEX('Policy Characteristics'!H:H,MATCH($C1658,'Policy Characteristics'!$C:$C,0)))</f>
        <v>1</v>
      </c>
      <c r="O1658" s="254" t="str">
        <f>IF(ISBLANK(INDEX('Policy Characteristics'!I:I,MATCH($C1658,'Policy Characteristics'!$C:$C,0))),"",INDEX('Policy Characteristics'!I:I,MATCH($C1658,'Policy Characteristics'!$C:$C,0)))</f>
        <v>on/off</v>
      </c>
      <c r="P1658" s="254"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254" t="str">
        <f>IF(ISBLANK(INDEX('Policy Characteristics'!K:K,MATCH($C1658,'Policy Characteristics'!$C:$C,0))),"",INDEX('Policy Characteristics'!K:K,MATCH($C1658,'Policy Characteristics'!$C:$C,0)))</f>
        <v>fuels.html#carbon-tax</v>
      </c>
      <c r="R1658" s="254" t="str">
        <f>IF(ISBLANK(INDEX('Policy Characteristics'!L:L,MATCH($C1658,'Policy Characteristics'!$C:$C,0))),"",INDEX('Policy Characteristics'!L:L,MATCH($C1658,'Policy Characteristics'!$C:$C,0)))</f>
        <v>carbon-tax.html</v>
      </c>
    </row>
    <row r="1659" spans="1:18" s="2" customFormat="1" x14ac:dyDescent="0.35">
      <c r="A1659" s="254" t="str">
        <f>IF(ISBLANK(INDEX('Policy Characteristics'!A:A,MATCH($C1659,'Policy Characteristics'!$C:$C,0))),"",INDEX('Policy Characteristics'!A:A,MATCH($C1659,'Policy Characteristics'!$C:$C,0)))</f>
        <v>Cross-Sector</v>
      </c>
      <c r="B1659" s="262" t="str">
        <f>IF(ISBLANK(INDEX('Policy Characteristics'!B:B,MATCH($C1659,'Policy Characteristics'!$C:$C,0))),"",INDEX('Policy Characteristics'!B:B,MATCH($C1659,'Policy Characteristics'!$C:$C,0)))</f>
        <v>Exempt Process Emissions from C Tax</v>
      </c>
      <c r="C1659" s="254" t="str">
        <f t="shared" si="64"/>
        <v>BEPEfCT Boolean Exempt Process Emissions from Carbon Tax</v>
      </c>
      <c r="D1659" s="6" t="s">
        <v>3068</v>
      </c>
      <c r="E1659" s="6"/>
      <c r="F1659" t="s">
        <v>3030</v>
      </c>
      <c r="G1659" s="6"/>
      <c r="H1659" s="47">
        <v>1642</v>
      </c>
      <c r="I1659" s="325" t="s">
        <v>44</v>
      </c>
      <c r="J1659" s="255" t="str">
        <f>IF(ISBLANK(INDEX('Policy Characteristics'!D:D,MATCH($C1659,'Policy Characteristics'!$C:$C,0))),"",INDEX('Policy Characteristics'!D:D,MATCH($C1659,'Policy Characteristics'!$C:$C,0)))</f>
        <v/>
      </c>
      <c r="K1659" s="254" t="str">
        <f>IF(ISBLANK(INDEX('Policy Characteristics'!E:E,MATCH($C1659,'Policy Characteristics'!$C:$C,0))),"",INDEX('Policy Characteristics'!E:E,MATCH($C1659,'Policy Characteristics'!$C:$C,0)))</f>
        <v>cross toggle whether carbon tax affects process emissions</v>
      </c>
      <c r="L1659" s="254">
        <f>IF(ISBLANK(INDEX('Policy Characteristics'!F:F,MATCH($C1659,'Policy Characteristics'!$C:$C,0))),"",INDEX('Policy Characteristics'!F:F,MATCH($C1659,'Policy Characteristics'!$C:$C,0)))</f>
        <v>0</v>
      </c>
      <c r="M1659" s="254">
        <f>IF(ISBLANK(INDEX('Policy Characteristics'!G:G,MATCH($C1659,'Policy Characteristics'!$C:$C,0))),"",INDEX('Policy Characteristics'!G:G,MATCH($C1659,'Policy Characteristics'!$C:$C,0)))</f>
        <v>1</v>
      </c>
      <c r="N1659" s="254">
        <f>IF(ISBLANK(INDEX('Policy Characteristics'!H:H,MATCH($C1659,'Policy Characteristics'!$C:$C,0))),"",INDEX('Policy Characteristics'!H:H,MATCH($C1659,'Policy Characteristics'!$C:$C,0)))</f>
        <v>1</v>
      </c>
      <c r="O1659" s="254" t="str">
        <f>IF(ISBLANK(INDEX('Policy Characteristics'!I:I,MATCH($C1659,'Policy Characteristics'!$C:$C,0))),"",INDEX('Policy Characteristics'!I:I,MATCH($C1659,'Policy Characteristics'!$C:$C,0)))</f>
        <v>on/off</v>
      </c>
      <c r="P1659" s="254"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254" t="str">
        <f>IF(ISBLANK(INDEX('Policy Characteristics'!K:K,MATCH($C1659,'Policy Characteristics'!$C:$C,0))),"",INDEX('Policy Characteristics'!K:K,MATCH($C1659,'Policy Characteristics'!$C:$C,0)))</f>
        <v>fuels.html#carbon-tax</v>
      </c>
      <c r="R1659" s="254" t="str">
        <f>IF(ISBLANK(INDEX('Policy Characteristics'!L:L,MATCH($C1659,'Policy Characteristics'!$C:$C,0))),"",INDEX('Policy Characteristics'!L:L,MATCH($C1659,'Policy Characteristics'!$C:$C,0)))</f>
        <v>carbon-tax.html</v>
      </c>
    </row>
    <row r="1660" spans="1:18" s="2" customFormat="1" x14ac:dyDescent="0.35">
      <c r="A1660" s="254" t="str">
        <f>IF(ISBLANK(INDEX('Policy Characteristics'!A:A,MATCH($C1660,'Policy Characteristics'!$C:$C,0))),"",INDEX('Policy Characteristics'!A:A,MATCH($C1660,'Policy Characteristics'!$C:$C,0)))</f>
        <v>Cross-Sector</v>
      </c>
      <c r="B1660" s="262" t="str">
        <f>IF(ISBLANK(INDEX('Policy Characteristics'!B:B,MATCH($C1660,'Policy Characteristics'!$C:$C,0))),"",INDEX('Policy Characteristics'!B:B,MATCH($C1660,'Policy Characteristics'!$C:$C,0)))</f>
        <v>Exempt Process Emissions from C Tax</v>
      </c>
      <c r="C1660" s="254" t="str">
        <f t="shared" si="64"/>
        <v>BEPEfCT Boolean Exempt Process Emissions from Carbon Tax</v>
      </c>
      <c r="D1660" s="6" t="s">
        <v>3069</v>
      </c>
      <c r="E1660" s="6"/>
      <c r="F1660" t="s">
        <v>3031</v>
      </c>
      <c r="G1660" s="6"/>
      <c r="H1660" s="47">
        <v>1643</v>
      </c>
      <c r="I1660" s="325" t="s">
        <v>44</v>
      </c>
      <c r="J1660" s="255" t="str">
        <f>IF(ISBLANK(INDEX('Policy Characteristics'!D:D,MATCH($C1660,'Policy Characteristics'!$C:$C,0))),"",INDEX('Policy Characteristics'!D:D,MATCH($C1660,'Policy Characteristics'!$C:$C,0)))</f>
        <v/>
      </c>
      <c r="K1660" s="254" t="str">
        <f>IF(ISBLANK(INDEX('Policy Characteristics'!E:E,MATCH($C1660,'Policy Characteristics'!$C:$C,0))),"",INDEX('Policy Characteristics'!E:E,MATCH($C1660,'Policy Characteristics'!$C:$C,0)))</f>
        <v>cross toggle whether carbon tax affects process emissions</v>
      </c>
      <c r="L1660" s="254">
        <f>IF(ISBLANK(INDEX('Policy Characteristics'!F:F,MATCH($C1660,'Policy Characteristics'!$C:$C,0))),"",INDEX('Policy Characteristics'!F:F,MATCH($C1660,'Policy Characteristics'!$C:$C,0)))</f>
        <v>0</v>
      </c>
      <c r="M1660" s="254">
        <f>IF(ISBLANK(INDEX('Policy Characteristics'!G:G,MATCH($C1660,'Policy Characteristics'!$C:$C,0))),"",INDEX('Policy Characteristics'!G:G,MATCH($C1660,'Policy Characteristics'!$C:$C,0)))</f>
        <v>1</v>
      </c>
      <c r="N1660" s="254">
        <f>IF(ISBLANK(INDEX('Policy Characteristics'!H:H,MATCH($C1660,'Policy Characteristics'!$C:$C,0))),"",INDEX('Policy Characteristics'!H:H,MATCH($C1660,'Policy Characteristics'!$C:$C,0)))</f>
        <v>1</v>
      </c>
      <c r="O1660" s="254" t="str">
        <f>IF(ISBLANK(INDEX('Policy Characteristics'!I:I,MATCH($C1660,'Policy Characteristics'!$C:$C,0))),"",INDEX('Policy Characteristics'!I:I,MATCH($C1660,'Policy Characteristics'!$C:$C,0)))</f>
        <v>on/off</v>
      </c>
      <c r="P1660" s="254"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254" t="str">
        <f>IF(ISBLANK(INDEX('Policy Characteristics'!K:K,MATCH($C1660,'Policy Characteristics'!$C:$C,0))),"",INDEX('Policy Characteristics'!K:K,MATCH($C1660,'Policy Characteristics'!$C:$C,0)))</f>
        <v>fuels.html#carbon-tax</v>
      </c>
      <c r="R1660" s="254" t="str">
        <f>IF(ISBLANK(INDEX('Policy Characteristics'!L:L,MATCH($C1660,'Policy Characteristics'!$C:$C,0))),"",INDEX('Policy Characteristics'!L:L,MATCH($C1660,'Policy Characteristics'!$C:$C,0)))</f>
        <v>carbon-tax.html</v>
      </c>
    </row>
    <row r="1661" spans="1:18" s="2" customFormat="1" x14ac:dyDescent="0.35">
      <c r="A1661" s="254" t="str">
        <f>IF(ISBLANK(INDEX('Policy Characteristics'!A:A,MATCH($C1661,'Policy Characteristics'!$C:$C,0))),"",INDEX('Policy Characteristics'!A:A,MATCH($C1661,'Policy Characteristics'!$C:$C,0)))</f>
        <v>Cross-Sector</v>
      </c>
      <c r="B1661" s="262" t="str">
        <f>IF(ISBLANK(INDEX('Policy Characteristics'!B:B,MATCH($C1661,'Policy Characteristics'!$C:$C,0))),"",INDEX('Policy Characteristics'!B:B,MATCH($C1661,'Policy Characteristics'!$C:$C,0)))</f>
        <v>Exempt Process Emissions from C Tax</v>
      </c>
      <c r="C1661" s="254" t="str">
        <f t="shared" si="64"/>
        <v>BEPEfCT Boolean Exempt Process Emissions from Carbon Tax</v>
      </c>
      <c r="D1661" s="6" t="s">
        <v>3070</v>
      </c>
      <c r="E1661" s="6"/>
      <c r="F1661" t="s">
        <v>3032</v>
      </c>
      <c r="G1661" s="6"/>
      <c r="H1661" s="47">
        <v>1644</v>
      </c>
      <c r="I1661" s="325" t="s">
        <v>44</v>
      </c>
      <c r="J1661" s="255" t="str">
        <f>IF(ISBLANK(INDEX('Policy Characteristics'!D:D,MATCH($C1661,'Policy Characteristics'!$C:$C,0))),"",INDEX('Policy Characteristics'!D:D,MATCH($C1661,'Policy Characteristics'!$C:$C,0)))</f>
        <v/>
      </c>
      <c r="K1661" s="254" t="str">
        <f>IF(ISBLANK(INDEX('Policy Characteristics'!E:E,MATCH($C1661,'Policy Characteristics'!$C:$C,0))),"",INDEX('Policy Characteristics'!E:E,MATCH($C1661,'Policy Characteristics'!$C:$C,0)))</f>
        <v>cross toggle whether carbon tax affects process emissions</v>
      </c>
      <c r="L1661" s="254">
        <f>IF(ISBLANK(INDEX('Policy Characteristics'!F:F,MATCH($C1661,'Policy Characteristics'!$C:$C,0))),"",INDEX('Policy Characteristics'!F:F,MATCH($C1661,'Policy Characteristics'!$C:$C,0)))</f>
        <v>0</v>
      </c>
      <c r="M1661" s="254">
        <f>IF(ISBLANK(INDEX('Policy Characteristics'!G:G,MATCH($C1661,'Policy Characteristics'!$C:$C,0))),"",INDEX('Policy Characteristics'!G:G,MATCH($C1661,'Policy Characteristics'!$C:$C,0)))</f>
        <v>1</v>
      </c>
      <c r="N1661" s="254">
        <f>IF(ISBLANK(INDEX('Policy Characteristics'!H:H,MATCH($C1661,'Policy Characteristics'!$C:$C,0))),"",INDEX('Policy Characteristics'!H:H,MATCH($C1661,'Policy Characteristics'!$C:$C,0)))</f>
        <v>1</v>
      </c>
      <c r="O1661" s="254" t="str">
        <f>IF(ISBLANK(INDEX('Policy Characteristics'!I:I,MATCH($C1661,'Policy Characteristics'!$C:$C,0))),"",INDEX('Policy Characteristics'!I:I,MATCH($C1661,'Policy Characteristics'!$C:$C,0)))</f>
        <v>on/off</v>
      </c>
      <c r="P1661" s="254"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254" t="str">
        <f>IF(ISBLANK(INDEX('Policy Characteristics'!K:K,MATCH($C1661,'Policy Characteristics'!$C:$C,0))),"",INDEX('Policy Characteristics'!K:K,MATCH($C1661,'Policy Characteristics'!$C:$C,0)))</f>
        <v>fuels.html#carbon-tax</v>
      </c>
      <c r="R1661" s="254" t="str">
        <f>IF(ISBLANK(INDEX('Policy Characteristics'!L:L,MATCH($C1661,'Policy Characteristics'!$C:$C,0))),"",INDEX('Policy Characteristics'!L:L,MATCH($C1661,'Policy Characteristics'!$C:$C,0)))</f>
        <v>carbon-tax.html</v>
      </c>
    </row>
    <row r="1662" spans="1:18" s="2" customFormat="1" x14ac:dyDescent="0.35">
      <c r="A1662" s="254" t="str">
        <f>IF(ISBLANK(INDEX('Policy Characteristics'!A:A,MATCH($C1662,'Policy Characteristics'!$C:$C,0))),"",INDEX('Policy Characteristics'!A:A,MATCH($C1662,'Policy Characteristics'!$C:$C,0)))</f>
        <v>Cross-Sector</v>
      </c>
      <c r="B1662" s="262" t="str">
        <f>IF(ISBLANK(INDEX('Policy Characteristics'!B:B,MATCH($C1662,'Policy Characteristics'!$C:$C,0))),"",INDEX('Policy Characteristics'!B:B,MATCH($C1662,'Policy Characteristics'!$C:$C,0)))</f>
        <v>Exempt Process Emissions from C Tax</v>
      </c>
      <c r="C1662" s="254" t="str">
        <f t="shared" si="64"/>
        <v>BEPEfCT Boolean Exempt Process Emissions from Carbon Tax</v>
      </c>
      <c r="D1662" s="6" t="s">
        <v>3071</v>
      </c>
      <c r="E1662" s="6"/>
      <c r="F1662" t="s">
        <v>3033</v>
      </c>
      <c r="G1662" s="6"/>
      <c r="H1662" s="47">
        <v>1645</v>
      </c>
      <c r="I1662" s="325" t="s">
        <v>44</v>
      </c>
      <c r="J1662" s="255" t="str">
        <f>IF(ISBLANK(INDEX('Policy Characteristics'!D:D,MATCH($C1662,'Policy Characteristics'!$C:$C,0))),"",INDEX('Policy Characteristics'!D:D,MATCH($C1662,'Policy Characteristics'!$C:$C,0)))</f>
        <v/>
      </c>
      <c r="K1662" s="254" t="str">
        <f>IF(ISBLANK(INDEX('Policy Characteristics'!E:E,MATCH($C1662,'Policy Characteristics'!$C:$C,0))),"",INDEX('Policy Characteristics'!E:E,MATCH($C1662,'Policy Characteristics'!$C:$C,0)))</f>
        <v>cross toggle whether carbon tax affects process emissions</v>
      </c>
      <c r="L1662" s="254">
        <f>IF(ISBLANK(INDEX('Policy Characteristics'!F:F,MATCH($C1662,'Policy Characteristics'!$C:$C,0))),"",INDEX('Policy Characteristics'!F:F,MATCH($C1662,'Policy Characteristics'!$C:$C,0)))</f>
        <v>0</v>
      </c>
      <c r="M1662" s="254">
        <f>IF(ISBLANK(INDEX('Policy Characteristics'!G:G,MATCH($C1662,'Policy Characteristics'!$C:$C,0))),"",INDEX('Policy Characteristics'!G:G,MATCH($C1662,'Policy Characteristics'!$C:$C,0)))</f>
        <v>1</v>
      </c>
      <c r="N1662" s="254">
        <f>IF(ISBLANK(INDEX('Policy Characteristics'!H:H,MATCH($C1662,'Policy Characteristics'!$C:$C,0))),"",INDEX('Policy Characteristics'!H:H,MATCH($C1662,'Policy Characteristics'!$C:$C,0)))</f>
        <v>1</v>
      </c>
      <c r="O1662" s="254" t="str">
        <f>IF(ISBLANK(INDEX('Policy Characteristics'!I:I,MATCH($C1662,'Policy Characteristics'!$C:$C,0))),"",INDEX('Policy Characteristics'!I:I,MATCH($C1662,'Policy Characteristics'!$C:$C,0)))</f>
        <v>on/off</v>
      </c>
      <c r="P1662" s="254"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254" t="str">
        <f>IF(ISBLANK(INDEX('Policy Characteristics'!K:K,MATCH($C1662,'Policy Characteristics'!$C:$C,0))),"",INDEX('Policy Characteristics'!K:K,MATCH($C1662,'Policy Characteristics'!$C:$C,0)))</f>
        <v>fuels.html#carbon-tax</v>
      </c>
      <c r="R1662" s="254" t="str">
        <f>IF(ISBLANK(INDEX('Policy Characteristics'!L:L,MATCH($C1662,'Policy Characteristics'!$C:$C,0))),"",INDEX('Policy Characteristics'!L:L,MATCH($C1662,'Policy Characteristics'!$C:$C,0)))</f>
        <v>carbon-tax.html</v>
      </c>
    </row>
    <row r="1663" spans="1:18" s="2" customFormat="1" x14ac:dyDescent="0.35">
      <c r="A1663" s="254" t="str">
        <f>IF(ISBLANK(INDEX('Policy Characteristics'!A:A,MATCH($C1663,'Policy Characteristics'!$C:$C,0))),"",INDEX('Policy Characteristics'!A:A,MATCH($C1663,'Policy Characteristics'!$C:$C,0)))</f>
        <v>Cross-Sector</v>
      </c>
      <c r="B1663" s="262" t="str">
        <f>IF(ISBLANK(INDEX('Policy Characteristics'!B:B,MATCH($C1663,'Policy Characteristics'!$C:$C,0))),"",INDEX('Policy Characteristics'!B:B,MATCH($C1663,'Policy Characteristics'!$C:$C,0)))</f>
        <v>Exempt Process Emissions from C Tax</v>
      </c>
      <c r="C1663" s="254" t="str">
        <f t="shared" si="64"/>
        <v>BEPEfCT Boolean Exempt Process Emissions from Carbon Tax</v>
      </c>
      <c r="D1663" s="6" t="s">
        <v>3072</v>
      </c>
      <c r="E1663" s="6"/>
      <c r="F1663" t="s">
        <v>3034</v>
      </c>
      <c r="G1663" s="6"/>
      <c r="H1663" s="47">
        <v>1646</v>
      </c>
      <c r="I1663" s="325" t="s">
        <v>44</v>
      </c>
      <c r="J1663" s="255" t="str">
        <f>IF(ISBLANK(INDEX('Policy Characteristics'!D:D,MATCH($C1663,'Policy Characteristics'!$C:$C,0))),"",INDEX('Policy Characteristics'!D:D,MATCH($C1663,'Policy Characteristics'!$C:$C,0)))</f>
        <v/>
      </c>
      <c r="K1663" s="254" t="str">
        <f>IF(ISBLANK(INDEX('Policy Characteristics'!E:E,MATCH($C1663,'Policy Characteristics'!$C:$C,0))),"",INDEX('Policy Characteristics'!E:E,MATCH($C1663,'Policy Characteristics'!$C:$C,0)))</f>
        <v>cross toggle whether carbon tax affects process emissions</v>
      </c>
      <c r="L1663" s="254">
        <f>IF(ISBLANK(INDEX('Policy Characteristics'!F:F,MATCH($C1663,'Policy Characteristics'!$C:$C,0))),"",INDEX('Policy Characteristics'!F:F,MATCH($C1663,'Policy Characteristics'!$C:$C,0)))</f>
        <v>0</v>
      </c>
      <c r="M1663" s="254">
        <f>IF(ISBLANK(INDEX('Policy Characteristics'!G:G,MATCH($C1663,'Policy Characteristics'!$C:$C,0))),"",INDEX('Policy Characteristics'!G:G,MATCH($C1663,'Policy Characteristics'!$C:$C,0)))</f>
        <v>1</v>
      </c>
      <c r="N1663" s="254">
        <f>IF(ISBLANK(INDEX('Policy Characteristics'!H:H,MATCH($C1663,'Policy Characteristics'!$C:$C,0))),"",INDEX('Policy Characteristics'!H:H,MATCH($C1663,'Policy Characteristics'!$C:$C,0)))</f>
        <v>1</v>
      </c>
      <c r="O1663" s="254" t="str">
        <f>IF(ISBLANK(INDEX('Policy Characteristics'!I:I,MATCH($C1663,'Policy Characteristics'!$C:$C,0))),"",INDEX('Policy Characteristics'!I:I,MATCH($C1663,'Policy Characteristics'!$C:$C,0)))</f>
        <v>on/off</v>
      </c>
      <c r="P1663" s="254"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254" t="str">
        <f>IF(ISBLANK(INDEX('Policy Characteristics'!K:K,MATCH($C1663,'Policy Characteristics'!$C:$C,0))),"",INDEX('Policy Characteristics'!K:K,MATCH($C1663,'Policy Characteristics'!$C:$C,0)))</f>
        <v>fuels.html#carbon-tax</v>
      </c>
      <c r="R1663" s="254" t="str">
        <f>IF(ISBLANK(INDEX('Policy Characteristics'!L:L,MATCH($C1663,'Policy Characteristics'!$C:$C,0))),"",INDEX('Policy Characteristics'!L:L,MATCH($C1663,'Policy Characteristics'!$C:$C,0)))</f>
        <v>carbon-tax.html</v>
      </c>
    </row>
    <row r="1664" spans="1:18" s="2" customFormat="1" x14ac:dyDescent="0.35">
      <c r="A1664" s="254" t="str">
        <f>IF(ISBLANK(INDEX('Policy Characteristics'!A:A,MATCH($C1664,'Policy Characteristics'!$C:$C,0))),"",INDEX('Policy Characteristics'!A:A,MATCH($C1664,'Policy Characteristics'!$C:$C,0)))</f>
        <v>Cross-Sector</v>
      </c>
      <c r="B1664" s="262" t="str">
        <f>IF(ISBLANK(INDEX('Policy Characteristics'!B:B,MATCH($C1664,'Policy Characteristics'!$C:$C,0))),"",INDEX('Policy Characteristics'!B:B,MATCH($C1664,'Policy Characteristics'!$C:$C,0)))</f>
        <v>Exempt Process Emissions from C Tax</v>
      </c>
      <c r="C1664" s="254" t="str">
        <f t="shared" si="64"/>
        <v>BEPEfCT Boolean Exempt Process Emissions from Carbon Tax</v>
      </c>
      <c r="D1664" s="6" t="s">
        <v>3073</v>
      </c>
      <c r="E1664" s="6"/>
      <c r="F1664" t="s">
        <v>3035</v>
      </c>
      <c r="G1664" s="6"/>
      <c r="H1664" s="47">
        <v>1647</v>
      </c>
      <c r="I1664" s="325" t="s">
        <v>44</v>
      </c>
      <c r="J1664" s="255" t="str">
        <f>IF(ISBLANK(INDEX('Policy Characteristics'!D:D,MATCH($C1664,'Policy Characteristics'!$C:$C,0))),"",INDEX('Policy Characteristics'!D:D,MATCH($C1664,'Policy Characteristics'!$C:$C,0)))</f>
        <v/>
      </c>
      <c r="K1664" s="254" t="str">
        <f>IF(ISBLANK(INDEX('Policy Characteristics'!E:E,MATCH($C1664,'Policy Characteristics'!$C:$C,0))),"",INDEX('Policy Characteristics'!E:E,MATCH($C1664,'Policy Characteristics'!$C:$C,0)))</f>
        <v>cross toggle whether carbon tax affects process emissions</v>
      </c>
      <c r="L1664" s="254">
        <f>IF(ISBLANK(INDEX('Policy Characteristics'!F:F,MATCH($C1664,'Policy Characteristics'!$C:$C,0))),"",INDEX('Policy Characteristics'!F:F,MATCH($C1664,'Policy Characteristics'!$C:$C,0)))</f>
        <v>0</v>
      </c>
      <c r="M1664" s="254">
        <f>IF(ISBLANK(INDEX('Policy Characteristics'!G:G,MATCH($C1664,'Policy Characteristics'!$C:$C,0))),"",INDEX('Policy Characteristics'!G:G,MATCH($C1664,'Policy Characteristics'!$C:$C,0)))</f>
        <v>1</v>
      </c>
      <c r="N1664" s="254">
        <f>IF(ISBLANK(INDEX('Policy Characteristics'!H:H,MATCH($C1664,'Policy Characteristics'!$C:$C,0))),"",INDEX('Policy Characteristics'!H:H,MATCH($C1664,'Policy Characteristics'!$C:$C,0)))</f>
        <v>1</v>
      </c>
      <c r="O1664" s="254" t="str">
        <f>IF(ISBLANK(INDEX('Policy Characteristics'!I:I,MATCH($C1664,'Policy Characteristics'!$C:$C,0))),"",INDEX('Policy Characteristics'!I:I,MATCH($C1664,'Policy Characteristics'!$C:$C,0)))</f>
        <v>on/off</v>
      </c>
      <c r="P1664" s="254"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254" t="str">
        <f>IF(ISBLANK(INDEX('Policy Characteristics'!K:K,MATCH($C1664,'Policy Characteristics'!$C:$C,0))),"",INDEX('Policy Characteristics'!K:K,MATCH($C1664,'Policy Characteristics'!$C:$C,0)))</f>
        <v>fuels.html#carbon-tax</v>
      </c>
      <c r="R1664" s="254" t="str">
        <f>IF(ISBLANK(INDEX('Policy Characteristics'!L:L,MATCH($C1664,'Policy Characteristics'!$C:$C,0))),"",INDEX('Policy Characteristics'!L:L,MATCH($C1664,'Policy Characteristics'!$C:$C,0)))</f>
        <v>carbon-tax.html</v>
      </c>
    </row>
    <row r="1665" spans="1:18" s="2" customFormat="1" x14ac:dyDescent="0.35">
      <c r="A1665" s="254" t="str">
        <f>IF(ISBLANK(INDEX('Policy Characteristics'!A:A,MATCH($C1665,'Policy Characteristics'!$C:$C,0))),"",INDEX('Policy Characteristics'!A:A,MATCH($C1665,'Policy Characteristics'!$C:$C,0)))</f>
        <v>Cross-Sector</v>
      </c>
      <c r="B1665" s="262" t="str">
        <f>IF(ISBLANK(INDEX('Policy Characteristics'!B:B,MATCH($C1665,'Policy Characteristics'!$C:$C,0))),"",INDEX('Policy Characteristics'!B:B,MATCH($C1665,'Policy Characteristics'!$C:$C,0)))</f>
        <v>Exempt Process Emissions from C Tax</v>
      </c>
      <c r="C1665" s="254" t="str">
        <f t="shared" si="64"/>
        <v>BEPEfCT Boolean Exempt Process Emissions from Carbon Tax</v>
      </c>
      <c r="D1665" s="6" t="s">
        <v>3074</v>
      </c>
      <c r="E1665" s="6"/>
      <c r="F1665" t="s">
        <v>3036</v>
      </c>
      <c r="G1665" s="6"/>
      <c r="H1665" s="47">
        <v>1648</v>
      </c>
      <c r="I1665" s="325" t="s">
        <v>44</v>
      </c>
      <c r="J1665" s="255" t="str">
        <f>IF(ISBLANK(INDEX('Policy Characteristics'!D:D,MATCH($C1665,'Policy Characteristics'!$C:$C,0))),"",INDEX('Policy Characteristics'!D:D,MATCH($C1665,'Policy Characteristics'!$C:$C,0)))</f>
        <v/>
      </c>
      <c r="K1665" s="254" t="str">
        <f>IF(ISBLANK(INDEX('Policy Characteristics'!E:E,MATCH($C1665,'Policy Characteristics'!$C:$C,0))),"",INDEX('Policy Characteristics'!E:E,MATCH($C1665,'Policy Characteristics'!$C:$C,0)))</f>
        <v>cross toggle whether carbon tax affects process emissions</v>
      </c>
      <c r="L1665" s="254">
        <f>IF(ISBLANK(INDEX('Policy Characteristics'!F:F,MATCH($C1665,'Policy Characteristics'!$C:$C,0))),"",INDEX('Policy Characteristics'!F:F,MATCH($C1665,'Policy Characteristics'!$C:$C,0)))</f>
        <v>0</v>
      </c>
      <c r="M1665" s="254">
        <f>IF(ISBLANK(INDEX('Policy Characteristics'!G:G,MATCH($C1665,'Policy Characteristics'!$C:$C,0))),"",INDEX('Policy Characteristics'!G:G,MATCH($C1665,'Policy Characteristics'!$C:$C,0)))</f>
        <v>1</v>
      </c>
      <c r="N1665" s="254">
        <f>IF(ISBLANK(INDEX('Policy Characteristics'!H:H,MATCH($C1665,'Policy Characteristics'!$C:$C,0))),"",INDEX('Policy Characteristics'!H:H,MATCH($C1665,'Policy Characteristics'!$C:$C,0)))</f>
        <v>1</v>
      </c>
      <c r="O1665" s="254" t="str">
        <f>IF(ISBLANK(INDEX('Policy Characteristics'!I:I,MATCH($C1665,'Policy Characteristics'!$C:$C,0))),"",INDEX('Policy Characteristics'!I:I,MATCH($C1665,'Policy Characteristics'!$C:$C,0)))</f>
        <v>on/off</v>
      </c>
      <c r="P1665" s="254"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254" t="str">
        <f>IF(ISBLANK(INDEX('Policy Characteristics'!K:K,MATCH($C1665,'Policy Characteristics'!$C:$C,0))),"",INDEX('Policy Characteristics'!K:K,MATCH($C1665,'Policy Characteristics'!$C:$C,0)))</f>
        <v>fuels.html#carbon-tax</v>
      </c>
      <c r="R1665" s="254" t="str">
        <f>IF(ISBLANK(INDEX('Policy Characteristics'!L:L,MATCH($C1665,'Policy Characteristics'!$C:$C,0))),"",INDEX('Policy Characteristics'!L:L,MATCH($C1665,'Policy Characteristics'!$C:$C,0)))</f>
        <v>carbon-tax.html</v>
      </c>
    </row>
    <row r="1666" spans="1:18" s="2" customFormat="1" x14ac:dyDescent="0.35">
      <c r="A1666" s="254" t="str">
        <f>IF(ISBLANK(INDEX('Policy Characteristics'!A:A,MATCH($C1666,'Policy Characteristics'!$C:$C,0))),"",INDEX('Policy Characteristics'!A:A,MATCH($C1666,'Policy Characteristics'!$C:$C,0)))</f>
        <v>Cross-Sector</v>
      </c>
      <c r="B1666" s="262" t="str">
        <f>IF(ISBLANK(INDEX('Policy Characteristics'!B:B,MATCH($C1666,'Policy Characteristics'!$C:$C,0))),"",INDEX('Policy Characteristics'!B:B,MATCH($C1666,'Policy Characteristics'!$C:$C,0)))</f>
        <v>Exempt Process Emissions from C Tax</v>
      </c>
      <c r="C1666" s="254" t="str">
        <f t="shared" si="64"/>
        <v>BEPEfCT Boolean Exempt Process Emissions from Carbon Tax</v>
      </c>
      <c r="D1666" s="6" t="s">
        <v>3075</v>
      </c>
      <c r="E1666" s="6"/>
      <c r="F1666" t="s">
        <v>3037</v>
      </c>
      <c r="G1666" s="6"/>
      <c r="H1666" s="47">
        <v>1649</v>
      </c>
      <c r="I1666" s="325" t="s">
        <v>44</v>
      </c>
      <c r="J1666" s="255" t="str">
        <f>IF(ISBLANK(INDEX('Policy Characteristics'!D:D,MATCH($C1666,'Policy Characteristics'!$C:$C,0))),"",INDEX('Policy Characteristics'!D:D,MATCH($C1666,'Policy Characteristics'!$C:$C,0)))</f>
        <v/>
      </c>
      <c r="K1666" s="254" t="str">
        <f>IF(ISBLANK(INDEX('Policy Characteristics'!E:E,MATCH($C1666,'Policy Characteristics'!$C:$C,0))),"",INDEX('Policy Characteristics'!E:E,MATCH($C1666,'Policy Characteristics'!$C:$C,0)))</f>
        <v>cross toggle whether carbon tax affects process emissions</v>
      </c>
      <c r="L1666" s="254">
        <f>IF(ISBLANK(INDEX('Policy Characteristics'!F:F,MATCH($C1666,'Policy Characteristics'!$C:$C,0))),"",INDEX('Policy Characteristics'!F:F,MATCH($C1666,'Policy Characteristics'!$C:$C,0)))</f>
        <v>0</v>
      </c>
      <c r="M1666" s="254">
        <f>IF(ISBLANK(INDEX('Policy Characteristics'!G:G,MATCH($C1666,'Policy Characteristics'!$C:$C,0))),"",INDEX('Policy Characteristics'!G:G,MATCH($C1666,'Policy Characteristics'!$C:$C,0)))</f>
        <v>1</v>
      </c>
      <c r="N1666" s="254">
        <f>IF(ISBLANK(INDEX('Policy Characteristics'!H:H,MATCH($C1666,'Policy Characteristics'!$C:$C,0))),"",INDEX('Policy Characteristics'!H:H,MATCH($C1666,'Policy Characteristics'!$C:$C,0)))</f>
        <v>1</v>
      </c>
      <c r="O1666" s="254" t="str">
        <f>IF(ISBLANK(INDEX('Policy Characteristics'!I:I,MATCH($C1666,'Policy Characteristics'!$C:$C,0))),"",INDEX('Policy Characteristics'!I:I,MATCH($C1666,'Policy Characteristics'!$C:$C,0)))</f>
        <v>on/off</v>
      </c>
      <c r="P1666" s="254"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254" t="str">
        <f>IF(ISBLANK(INDEX('Policy Characteristics'!K:K,MATCH($C1666,'Policy Characteristics'!$C:$C,0))),"",INDEX('Policy Characteristics'!K:K,MATCH($C1666,'Policy Characteristics'!$C:$C,0)))</f>
        <v>fuels.html#carbon-tax</v>
      </c>
      <c r="R1666" s="254" t="str">
        <f>IF(ISBLANK(INDEX('Policy Characteristics'!L:L,MATCH($C1666,'Policy Characteristics'!$C:$C,0))),"",INDEX('Policy Characteristics'!L:L,MATCH($C1666,'Policy Characteristics'!$C:$C,0)))</f>
        <v>carbon-tax.html</v>
      </c>
    </row>
    <row r="1667" spans="1:18" s="2" customFormat="1" x14ac:dyDescent="0.35">
      <c r="A1667" s="254" t="str">
        <f>IF(ISBLANK(INDEX('Policy Characteristics'!A:A,MATCH($C1667,'Policy Characteristics'!$C:$C,0))),"",INDEX('Policy Characteristics'!A:A,MATCH($C1667,'Policy Characteristics'!$C:$C,0)))</f>
        <v>Cross-Sector</v>
      </c>
      <c r="B1667" s="262" t="str">
        <f>IF(ISBLANK(INDEX('Policy Characteristics'!B:B,MATCH($C1667,'Policy Characteristics'!$C:$C,0))),"",INDEX('Policy Characteristics'!B:B,MATCH($C1667,'Policy Characteristics'!$C:$C,0)))</f>
        <v>Exempt Process Emissions from C Tax</v>
      </c>
      <c r="C1667" s="254" t="str">
        <f t="shared" si="64"/>
        <v>BEPEfCT Boolean Exempt Process Emissions from Carbon Tax</v>
      </c>
      <c r="D1667" s="6" t="s">
        <v>3076</v>
      </c>
      <c r="E1667" s="6"/>
      <c r="F1667" t="s">
        <v>3038</v>
      </c>
      <c r="G1667" s="6"/>
      <c r="H1667" s="47">
        <v>1650</v>
      </c>
      <c r="I1667" s="325" t="s">
        <v>43</v>
      </c>
      <c r="J1667" s="255" t="str">
        <f>IF(ISBLANK(INDEX('Policy Characteristics'!D:D,MATCH($C1667,'Policy Characteristics'!$C:$C,0))),"",INDEX('Policy Characteristics'!D:D,MATCH($C1667,'Policy Characteristics'!$C:$C,0)))</f>
        <v/>
      </c>
      <c r="K1667" s="254" t="str">
        <f>IF(ISBLANK(INDEX('Policy Characteristics'!E:E,MATCH($C1667,'Policy Characteristics'!$C:$C,0))),"",INDEX('Policy Characteristics'!E:E,MATCH($C1667,'Policy Characteristics'!$C:$C,0)))</f>
        <v>cross toggle whether carbon tax affects process emissions</v>
      </c>
      <c r="L1667" s="254">
        <f>IF(ISBLANK(INDEX('Policy Characteristics'!F:F,MATCH($C1667,'Policy Characteristics'!$C:$C,0))),"",INDEX('Policy Characteristics'!F:F,MATCH($C1667,'Policy Characteristics'!$C:$C,0)))</f>
        <v>0</v>
      </c>
      <c r="M1667" s="254">
        <f>IF(ISBLANK(INDEX('Policy Characteristics'!G:G,MATCH($C1667,'Policy Characteristics'!$C:$C,0))),"",INDEX('Policy Characteristics'!G:G,MATCH($C1667,'Policy Characteristics'!$C:$C,0)))</f>
        <v>1</v>
      </c>
      <c r="N1667" s="254">
        <f>IF(ISBLANK(INDEX('Policy Characteristics'!H:H,MATCH($C1667,'Policy Characteristics'!$C:$C,0))),"",INDEX('Policy Characteristics'!H:H,MATCH($C1667,'Policy Characteristics'!$C:$C,0)))</f>
        <v>1</v>
      </c>
      <c r="O1667" s="254" t="str">
        <f>IF(ISBLANK(INDEX('Policy Characteristics'!I:I,MATCH($C1667,'Policy Characteristics'!$C:$C,0))),"",INDEX('Policy Characteristics'!I:I,MATCH($C1667,'Policy Characteristics'!$C:$C,0)))</f>
        <v>on/off</v>
      </c>
      <c r="P1667" s="254"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254" t="str">
        <f>IF(ISBLANK(INDEX('Policy Characteristics'!K:K,MATCH($C1667,'Policy Characteristics'!$C:$C,0))),"",INDEX('Policy Characteristics'!K:K,MATCH($C1667,'Policy Characteristics'!$C:$C,0)))</f>
        <v>fuels.html#carbon-tax</v>
      </c>
      <c r="R1667" s="254" t="str">
        <f>IF(ISBLANK(INDEX('Policy Characteristics'!L:L,MATCH($C1667,'Policy Characteristics'!$C:$C,0))),"",INDEX('Policy Characteristics'!L:L,MATCH($C1667,'Policy Characteristics'!$C:$C,0)))</f>
        <v>carbon-tax.html</v>
      </c>
    </row>
    <row r="1668" spans="1:18" s="2" customFormat="1" x14ac:dyDescent="0.35">
      <c r="A1668" s="254" t="str">
        <f>IF(ISBLANK(INDEX('Policy Characteristics'!A:A,MATCH($C1668,'Policy Characteristics'!$C:$C,0))),"",INDEX('Policy Characteristics'!A:A,MATCH($C1668,'Policy Characteristics'!$C:$C,0)))</f>
        <v>Cross-Sector</v>
      </c>
      <c r="B1668" s="262" t="str">
        <f>IF(ISBLANK(INDEX('Policy Characteristics'!B:B,MATCH($C1668,'Policy Characteristics'!$C:$C,0))),"",INDEX('Policy Characteristics'!B:B,MATCH($C1668,'Policy Characteristics'!$C:$C,0)))</f>
        <v>Exempt Process Emissions from C Tax</v>
      </c>
      <c r="C1668" s="254" t="str">
        <f t="shared" si="64"/>
        <v>BEPEfCT Boolean Exempt Process Emissions from Carbon Tax</v>
      </c>
      <c r="D1668" s="6" t="s">
        <v>3077</v>
      </c>
      <c r="E1668" s="6"/>
      <c r="F1668" t="s">
        <v>3080</v>
      </c>
      <c r="G1668" s="6"/>
      <c r="H1668" s="47">
        <v>1651</v>
      </c>
      <c r="I1668" s="325" t="s">
        <v>43</v>
      </c>
      <c r="J1668" s="255" t="str">
        <f>IF(ISBLANK(INDEX('Policy Characteristics'!D:D,MATCH($C1668,'Policy Characteristics'!$C:$C,0))),"",INDEX('Policy Characteristics'!D:D,MATCH($C1668,'Policy Characteristics'!$C:$C,0)))</f>
        <v/>
      </c>
      <c r="K1668" s="254" t="str">
        <f>IF(ISBLANK(INDEX('Policy Characteristics'!E:E,MATCH($C1668,'Policy Characteristics'!$C:$C,0))),"",INDEX('Policy Characteristics'!E:E,MATCH($C1668,'Policy Characteristics'!$C:$C,0)))</f>
        <v>cross toggle whether carbon tax affects process emissions</v>
      </c>
      <c r="L1668" s="254">
        <f>IF(ISBLANK(INDEX('Policy Characteristics'!F:F,MATCH($C1668,'Policy Characteristics'!$C:$C,0))),"",INDEX('Policy Characteristics'!F:F,MATCH($C1668,'Policy Characteristics'!$C:$C,0)))</f>
        <v>0</v>
      </c>
      <c r="M1668" s="254">
        <f>IF(ISBLANK(INDEX('Policy Characteristics'!G:G,MATCH($C1668,'Policy Characteristics'!$C:$C,0))),"",INDEX('Policy Characteristics'!G:G,MATCH($C1668,'Policy Characteristics'!$C:$C,0)))</f>
        <v>1</v>
      </c>
      <c r="N1668" s="254">
        <f>IF(ISBLANK(INDEX('Policy Characteristics'!H:H,MATCH($C1668,'Policy Characteristics'!$C:$C,0))),"",INDEX('Policy Characteristics'!H:H,MATCH($C1668,'Policy Characteristics'!$C:$C,0)))</f>
        <v>1</v>
      </c>
      <c r="O1668" s="254" t="str">
        <f>IF(ISBLANK(INDEX('Policy Characteristics'!I:I,MATCH($C1668,'Policy Characteristics'!$C:$C,0))),"",INDEX('Policy Characteristics'!I:I,MATCH($C1668,'Policy Characteristics'!$C:$C,0)))</f>
        <v>on/off</v>
      </c>
      <c r="P1668" s="254"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254" t="str">
        <f>IF(ISBLANK(INDEX('Policy Characteristics'!K:K,MATCH($C1668,'Policy Characteristics'!$C:$C,0))),"",INDEX('Policy Characteristics'!K:K,MATCH($C1668,'Policy Characteristics'!$C:$C,0)))</f>
        <v>fuels.html#carbon-tax</v>
      </c>
      <c r="R1668" s="254" t="str">
        <f>IF(ISBLANK(INDEX('Policy Characteristics'!L:L,MATCH($C1668,'Policy Characteristics'!$C:$C,0))),"",INDEX('Policy Characteristics'!L:L,MATCH($C1668,'Policy Characteristics'!$C:$C,0)))</f>
        <v>carbon-tax.html</v>
      </c>
    </row>
    <row r="1669" spans="1:18" s="2" customFormat="1" x14ac:dyDescent="0.35">
      <c r="A1669" s="254" t="str">
        <f>IF(ISBLANK(INDEX('Policy Characteristics'!A:A,MATCH($C1669,'Policy Characteristics'!$C:$C,0))),"",INDEX('Policy Characteristics'!A:A,MATCH($C1669,'Policy Characteristics'!$C:$C,0)))</f>
        <v>Cross-Sector</v>
      </c>
      <c r="B1669" s="262" t="str">
        <f>IF(ISBLANK(INDEX('Policy Characteristics'!B:B,MATCH($C1669,'Policy Characteristics'!$C:$C,0))),"",INDEX('Policy Characteristics'!B:B,MATCH($C1669,'Policy Characteristics'!$C:$C,0)))</f>
        <v>Exempt Process Emissions from C Tax</v>
      </c>
      <c r="C1669" s="254" t="str">
        <f t="shared" si="64"/>
        <v>BEPEfCT Boolean Exempt Process Emissions from Carbon Tax</v>
      </c>
      <c r="D1669" s="6" t="s">
        <v>3078</v>
      </c>
      <c r="E1669" s="6"/>
      <c r="F1669" t="s">
        <v>3039</v>
      </c>
      <c r="G1669" s="6"/>
      <c r="H1669" s="47">
        <v>1652</v>
      </c>
      <c r="I1669" s="325" t="s">
        <v>44</v>
      </c>
      <c r="J1669" s="255" t="str">
        <f>IF(ISBLANK(INDEX('Policy Characteristics'!D:D,MATCH($C1669,'Policy Characteristics'!$C:$C,0))),"",INDEX('Policy Characteristics'!D:D,MATCH($C1669,'Policy Characteristics'!$C:$C,0)))</f>
        <v/>
      </c>
      <c r="K1669" s="254" t="str">
        <f>IF(ISBLANK(INDEX('Policy Characteristics'!E:E,MATCH($C1669,'Policy Characteristics'!$C:$C,0))),"",INDEX('Policy Characteristics'!E:E,MATCH($C1669,'Policy Characteristics'!$C:$C,0)))</f>
        <v>cross toggle whether carbon tax affects process emissions</v>
      </c>
      <c r="L1669" s="254">
        <f>IF(ISBLANK(INDEX('Policy Characteristics'!F:F,MATCH($C1669,'Policy Characteristics'!$C:$C,0))),"",INDEX('Policy Characteristics'!F:F,MATCH($C1669,'Policy Characteristics'!$C:$C,0)))</f>
        <v>0</v>
      </c>
      <c r="M1669" s="254">
        <f>IF(ISBLANK(INDEX('Policy Characteristics'!G:G,MATCH($C1669,'Policy Characteristics'!$C:$C,0))),"",INDEX('Policy Characteristics'!G:G,MATCH($C1669,'Policy Characteristics'!$C:$C,0)))</f>
        <v>1</v>
      </c>
      <c r="N1669" s="254">
        <f>IF(ISBLANK(INDEX('Policy Characteristics'!H:H,MATCH($C1669,'Policy Characteristics'!$C:$C,0))),"",INDEX('Policy Characteristics'!H:H,MATCH($C1669,'Policy Characteristics'!$C:$C,0)))</f>
        <v>1</v>
      </c>
      <c r="O1669" s="254" t="str">
        <f>IF(ISBLANK(INDEX('Policy Characteristics'!I:I,MATCH($C1669,'Policy Characteristics'!$C:$C,0))),"",INDEX('Policy Characteristics'!I:I,MATCH($C1669,'Policy Characteristics'!$C:$C,0)))</f>
        <v>on/off</v>
      </c>
      <c r="P1669" s="254"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254" t="str">
        <f>IF(ISBLANK(INDEX('Policy Characteristics'!K:K,MATCH($C1669,'Policy Characteristics'!$C:$C,0))),"",INDEX('Policy Characteristics'!K:K,MATCH($C1669,'Policy Characteristics'!$C:$C,0)))</f>
        <v>fuels.html#carbon-tax</v>
      </c>
      <c r="R1669" s="254" t="str">
        <f>IF(ISBLANK(INDEX('Policy Characteristics'!L:L,MATCH($C1669,'Policy Characteristics'!$C:$C,0))),"",INDEX('Policy Characteristics'!L:L,MATCH($C1669,'Policy Characteristics'!$C:$C,0)))</f>
        <v>carbon-tax.html</v>
      </c>
    </row>
    <row r="1670" spans="1:18" s="2" customFormat="1" x14ac:dyDescent="0.35">
      <c r="A1670" s="254" t="str">
        <f>IF(ISBLANK(INDEX('Policy Characteristics'!A:A,MATCH($C1670,'Policy Characteristics'!$C:$C,0))),"",INDEX('Policy Characteristics'!A:A,MATCH($C1670,'Policy Characteristics'!$C:$C,0)))</f>
        <v>Cross-Sector</v>
      </c>
      <c r="B1670" s="262" t="str">
        <f>IF(ISBLANK(INDEX('Policy Characteristics'!B:B,MATCH($C1670,'Policy Characteristics'!$C:$C,0))),"",INDEX('Policy Characteristics'!B:B,MATCH($C1670,'Policy Characteristics'!$C:$C,0)))</f>
        <v>Toggle Carbon Tax Border Adjustment</v>
      </c>
      <c r="C1670" s="1" t="s">
        <v>3357</v>
      </c>
      <c r="D1670" s="6"/>
      <c r="E1670" s="6"/>
      <c r="F1670" s="6"/>
      <c r="G1670" s="6"/>
      <c r="H1670" s="47">
        <v>1627</v>
      </c>
      <c r="I1670" s="325" t="s">
        <v>43</v>
      </c>
      <c r="J1670" s="255" t="str">
        <f>IF(ISBLANK(INDEX('Policy Characteristics'!D:D,MATCH($C1670,'Policy Characteristics'!$C:$C,0))),"",INDEX('Policy Characteristics'!D:D,MATCH($C1670,'Policy Characteristics'!$C:$C,0)))</f>
        <v/>
      </c>
      <c r="K1670" s="254" t="str">
        <f>IF(ISBLANK(INDEX('Policy Characteristics'!E:E,MATCH($C1670,'Policy Characteristics'!$C:$C,0))),"",INDEX('Policy Characteristics'!E:E,MATCH($C1670,'Policy Characteristics'!$C:$C,0)))</f>
        <v/>
      </c>
      <c r="L1670" s="254">
        <f>IF(ISBLANK(INDEX('Policy Characteristics'!F:F,MATCH($C1670,'Policy Characteristics'!$C:$C,0))),"",INDEX('Policy Characteristics'!F:F,MATCH($C1670,'Policy Characteristics'!$C:$C,0)))</f>
        <v>0</v>
      </c>
      <c r="M1670" s="254">
        <f>IF(ISBLANK(INDEX('Policy Characteristics'!G:G,MATCH($C1670,'Policy Characteristics'!$C:$C,0))),"",INDEX('Policy Characteristics'!G:G,MATCH($C1670,'Policy Characteristics'!$C:$C,0)))</f>
        <v>1</v>
      </c>
      <c r="N1670" s="254">
        <f>IF(ISBLANK(INDEX('Policy Characteristics'!H:H,MATCH($C1670,'Policy Characteristics'!$C:$C,0))),"",INDEX('Policy Characteristics'!H:H,MATCH($C1670,'Policy Characteristics'!$C:$C,0)))</f>
        <v>1</v>
      </c>
      <c r="O1670" s="254" t="str">
        <f>IF(ISBLANK(INDEX('Policy Characteristics'!I:I,MATCH($C1670,'Policy Characteristics'!$C:$C,0))),"",INDEX('Policy Characteristics'!I:I,MATCH($C1670,'Policy Characteristics'!$C:$C,0)))</f>
        <v>on/off</v>
      </c>
      <c r="P1670" s="254" t="str">
        <f>IF(ISBLANK(INDEX('Policy Characteristics'!J:J,MATCH($C1670,'Policy Characteristics'!$C:$C,0))),"",INDEX('Policy Characteristics'!J:J,MATCH($C1670,'Policy Characteristics'!$C:$C,0)))</f>
        <v>**Description:** By default, carbon taxes apply to only domestically produced goods. Turning this policy lever on enables carbon tax border adjustments, meaning the carbon tax will apply to both domestically produced and imported goods.</v>
      </c>
      <c r="Q1670" s="254" t="str">
        <f>IF(ISBLANK(INDEX('Policy Characteristics'!K:K,MATCH($C1670,'Policy Characteristics'!$C:$C,0))),"",INDEX('Policy Characteristics'!K:K,MATCH($C1670,'Policy Characteristics'!$C:$C,0)))</f>
        <v>fuels.html#carbon-tax</v>
      </c>
      <c r="R1670" s="254" t="str">
        <f>IF(ISBLANK(INDEX('Policy Characteristics'!L:L,MATCH($C1670,'Policy Characteristics'!$C:$C,0))),"",INDEX('Policy Characteristics'!L:L,MATCH($C1670,'Policy Characteristics'!$C:$C,0)))</f>
        <v>carbon-tax.html</v>
      </c>
    </row>
    <row r="1671" spans="1:18" s="2" customFormat="1" x14ac:dyDescent="0.35">
      <c r="A1671" s="254" t="str">
        <f>IF(ISBLANK(INDEX('Policy Characteristics'!A:A,MATCH($C1671,'Policy Characteristics'!$C:$C,0))),"",INDEX('Policy Characteristics'!A:A,MATCH($C1671,'Policy Characteristics'!$C:$C,0)))</f>
        <v>Cross-Sector</v>
      </c>
      <c r="B1671" s="262" t="str">
        <f>IF(ISBLANK(INDEX('Policy Characteristics'!B:B,MATCH($C1671,'Policy Characteristics'!$C:$C,0))),"",INDEX('Policy Characteristics'!B:B,MATCH($C1671,'Policy Characteristics'!$C:$C,0)))</f>
        <v>Fixed Energy Prices</v>
      </c>
      <c r="C1671" s="317" t="s">
        <v>2709</v>
      </c>
      <c r="D1671" s="6" t="s">
        <v>52</v>
      </c>
      <c r="E1671" s="6"/>
      <c r="F1671" s="6" t="s">
        <v>93</v>
      </c>
      <c r="G1671" s="6"/>
      <c r="H1671" s="43">
        <v>720</v>
      </c>
      <c r="I1671" s="325" t="s">
        <v>44</v>
      </c>
      <c r="J1671" s="255" t="str">
        <f>IF(ISBLANK(INDEX('Policy Characteristics'!D:D,MATCH($C1671,'Policy Characteristics'!$C:$C,0))),"",INDEX('Policy Characteristics'!D:D,MATCH($C1671,'Policy Characteristics'!$C:$C,0)))</f>
        <v>Fixed Energy Prices</v>
      </c>
      <c r="K1671" s="254" t="str">
        <f>IF(ISBLANK(INDEX('Policy Characteristics'!E:E,MATCH($C1671,'Policy Characteristics'!$C:$C,0))),"",INDEX('Policy Characteristics'!E:E,MATCH($C1671,'Policy Characteristics'!$C:$C,0)))</f>
        <v>cross toggle whether policies affect energy prices</v>
      </c>
      <c r="L1671" s="254">
        <f>IF(ISBLANK(INDEX('Policy Characteristics'!F:F,MATCH($C1671,'Policy Characteristics'!$C:$C,0))),"",INDEX('Policy Characteristics'!F:F,MATCH($C1671,'Policy Characteristics'!$C:$C,0)))</f>
        <v>0</v>
      </c>
      <c r="M1671" s="254">
        <f>IF(ISBLANK(INDEX('Policy Characteristics'!G:G,MATCH($C1671,'Policy Characteristics'!$C:$C,0))),"",INDEX('Policy Characteristics'!G:G,MATCH($C1671,'Policy Characteristics'!$C:$C,0)))</f>
        <v>1</v>
      </c>
      <c r="N1671" s="254">
        <f>IF(ISBLANK(INDEX('Policy Characteristics'!H:H,MATCH($C1671,'Policy Characteristics'!$C:$C,0))),"",INDEX('Policy Characteristics'!H:H,MATCH($C1671,'Policy Characteristics'!$C:$C,0)))</f>
        <v>1</v>
      </c>
      <c r="O1671" s="254" t="str">
        <f>IF(ISBLANK(INDEX('Policy Characteristics'!I:I,MATCH($C1671,'Policy Characteristics'!$C:$C,0))),"",INDEX('Policy Characteristics'!I:I,MATCH($C1671,'Policy Characteristics'!$C:$C,0)))</f>
        <v>on/off</v>
      </c>
      <c r="P1671" s="254" t="str">
        <f>IF(ISBLANK(INDEX('Policy Characteristics'!J:J,MATCH($C1671,'Policy Characteristics'!$C:$C,0))),"",INDEX('Policy Characteristics'!J:J,MATCH($C1671,'Policy Characteristics'!$C:$C,0)))</f>
        <v/>
      </c>
      <c r="Q1671" s="254" t="str">
        <f>IF(ISBLANK(INDEX('Policy Characteristics'!K:K,MATCH($C1671,'Policy Characteristics'!$C:$C,0))),"",INDEX('Policy Characteristics'!K:K,MATCH($C1671,'Policy Characteristics'!$C:$C,0)))</f>
        <v/>
      </c>
      <c r="R1671" s="254" t="str">
        <f>IF(ISBLANK(INDEX('Policy Characteristics'!L:L,MATCH($C1671,'Policy Characteristics'!$C:$C,0))),"",INDEX('Policy Characteristics'!L:L,MATCH($C1671,'Policy Characteristics'!$C:$C,0)))</f>
        <v/>
      </c>
    </row>
    <row r="1672" spans="1:18" s="2" customFormat="1" x14ac:dyDescent="0.35">
      <c r="A1672" s="254" t="str">
        <f>IF(ISBLANK(INDEX('Policy Characteristics'!A:A,MATCH($C1672,'Policy Characteristics'!$C:$C,0))),"",INDEX('Policy Characteristics'!A:A,MATCH($C1672,'Policy Characteristics'!$C:$C,0)))</f>
        <v>Cross-Sector</v>
      </c>
      <c r="B1672" s="262" t="str">
        <f>IF(ISBLANK(INDEX('Policy Characteristics'!B:B,MATCH($C1672,'Policy Characteristics'!$C:$C,0))),"",INDEX('Policy Characteristics'!B:B,MATCH($C1672,'Policy Characteristics'!$C:$C,0)))</f>
        <v>Fixed Energy Prices</v>
      </c>
      <c r="C1672" s="254" t="str">
        <f t="shared" ref="C1672:C1673" si="65">C$1671</f>
        <v>Toggle Whether Policies Affect Energy Prices</v>
      </c>
      <c r="D1672" s="6" t="s">
        <v>75</v>
      </c>
      <c r="E1672" s="6"/>
      <c r="F1672" s="6" t="s">
        <v>99</v>
      </c>
      <c r="G1672" s="6"/>
      <c r="H1672" s="43">
        <v>721</v>
      </c>
      <c r="I1672" s="325" t="s">
        <v>44</v>
      </c>
      <c r="J1672" s="255" t="str">
        <f>IF(ISBLANK(INDEX('Policy Characteristics'!D:D,MATCH($C1672,'Policy Characteristics'!$C:$C,0))),"",INDEX('Policy Characteristics'!D:D,MATCH($C1672,'Policy Characteristics'!$C:$C,0)))</f>
        <v>Fixed Energy Prices</v>
      </c>
      <c r="K1672" s="254" t="str">
        <f>IF(ISBLANK(INDEX('Policy Characteristics'!E:E,MATCH($C1672,'Policy Characteristics'!$C:$C,0))),"",INDEX('Policy Characteristics'!E:E,MATCH($C1672,'Policy Characteristics'!$C:$C,0)))</f>
        <v>cross toggle whether policies affect energy prices</v>
      </c>
      <c r="L1672" s="254">
        <f>IF(ISBLANK(INDEX('Policy Characteristics'!F:F,MATCH($C1672,'Policy Characteristics'!$C:$C,0))),"",INDEX('Policy Characteristics'!F:F,MATCH($C1672,'Policy Characteristics'!$C:$C,0)))</f>
        <v>0</v>
      </c>
      <c r="M1672" s="254">
        <f>IF(ISBLANK(INDEX('Policy Characteristics'!G:G,MATCH($C1672,'Policy Characteristics'!$C:$C,0))),"",INDEX('Policy Characteristics'!G:G,MATCH($C1672,'Policy Characteristics'!$C:$C,0)))</f>
        <v>1</v>
      </c>
      <c r="N1672" s="254">
        <f>IF(ISBLANK(INDEX('Policy Characteristics'!H:H,MATCH($C1672,'Policy Characteristics'!$C:$C,0))),"",INDEX('Policy Characteristics'!H:H,MATCH($C1672,'Policy Characteristics'!$C:$C,0)))</f>
        <v>1</v>
      </c>
      <c r="O1672" s="254" t="str">
        <f>IF(ISBLANK(INDEX('Policy Characteristics'!I:I,MATCH($C1672,'Policy Characteristics'!$C:$C,0))),"",INDEX('Policy Characteristics'!I:I,MATCH($C1672,'Policy Characteristics'!$C:$C,0)))</f>
        <v>on/off</v>
      </c>
      <c r="P1672" s="254" t="str">
        <f>IF(ISBLANK(INDEX('Policy Characteristics'!J:J,MATCH($C1672,'Policy Characteristics'!$C:$C,0))),"",INDEX('Policy Characteristics'!J:J,MATCH($C1672,'Policy Characteristics'!$C:$C,0)))</f>
        <v/>
      </c>
      <c r="Q1672" s="254" t="str">
        <f>IF(ISBLANK(INDEX('Policy Characteristics'!K:K,MATCH($C1672,'Policy Characteristics'!$C:$C,0))),"",INDEX('Policy Characteristics'!K:K,MATCH($C1672,'Policy Characteristics'!$C:$C,0)))</f>
        <v/>
      </c>
      <c r="R1672" s="254" t="str">
        <f>IF(ISBLANK(INDEX('Policy Characteristics'!L:L,MATCH($C1672,'Policy Characteristics'!$C:$C,0))),"",INDEX('Policy Characteristics'!L:L,MATCH($C1672,'Policy Characteristics'!$C:$C,0)))</f>
        <v/>
      </c>
    </row>
    <row r="1673" spans="1:18" s="2" customFormat="1" x14ac:dyDescent="0.35">
      <c r="A1673" s="254" t="str">
        <f>IF(ISBLANK(INDEX('Policy Characteristics'!A:A,MATCH($C1673,'Policy Characteristics'!$C:$C,0))),"",INDEX('Policy Characteristics'!A:A,MATCH($C1673,'Policy Characteristics'!$C:$C,0)))</f>
        <v>Cross-Sector</v>
      </c>
      <c r="B1673" s="262" t="str">
        <f>IF(ISBLANK(INDEX('Policy Characteristics'!B:B,MATCH($C1673,'Policy Characteristics'!$C:$C,0))),"",INDEX('Policy Characteristics'!B:B,MATCH($C1673,'Policy Characteristics'!$C:$C,0)))</f>
        <v>Fixed Energy Prices</v>
      </c>
      <c r="C1673" s="254" t="str">
        <f t="shared" si="65"/>
        <v>Toggle Whether Policies Affect Energy Prices</v>
      </c>
      <c r="D1673" s="6" t="s">
        <v>2467</v>
      </c>
      <c r="E1673" s="6"/>
      <c r="F1673" s="6" t="s">
        <v>2471</v>
      </c>
      <c r="G1673" s="6"/>
      <c r="H1673" s="43">
        <v>722</v>
      </c>
      <c r="I1673" s="325" t="s">
        <v>44</v>
      </c>
      <c r="J1673" s="255" t="str">
        <f>IF(ISBLANK(INDEX('Policy Characteristics'!D:D,MATCH($C1673,'Policy Characteristics'!$C:$C,0))),"",INDEX('Policy Characteristics'!D:D,MATCH($C1673,'Policy Characteristics'!$C:$C,0)))</f>
        <v>Fixed Energy Prices</v>
      </c>
      <c r="K1673" s="254" t="str">
        <f>IF(ISBLANK(INDEX('Policy Characteristics'!E:E,MATCH($C1673,'Policy Characteristics'!$C:$C,0))),"",INDEX('Policy Characteristics'!E:E,MATCH($C1673,'Policy Characteristics'!$C:$C,0)))</f>
        <v>cross toggle whether policies affect energy prices</v>
      </c>
      <c r="L1673" s="254">
        <f>IF(ISBLANK(INDEX('Policy Characteristics'!F:F,MATCH($C1673,'Policy Characteristics'!$C:$C,0))),"",INDEX('Policy Characteristics'!F:F,MATCH($C1673,'Policy Characteristics'!$C:$C,0)))</f>
        <v>0</v>
      </c>
      <c r="M1673" s="254">
        <f>IF(ISBLANK(INDEX('Policy Characteristics'!G:G,MATCH($C1673,'Policy Characteristics'!$C:$C,0))),"",INDEX('Policy Characteristics'!G:G,MATCH($C1673,'Policy Characteristics'!$C:$C,0)))</f>
        <v>1</v>
      </c>
      <c r="N1673" s="254">
        <f>IF(ISBLANK(INDEX('Policy Characteristics'!H:H,MATCH($C1673,'Policy Characteristics'!$C:$C,0))),"",INDEX('Policy Characteristics'!H:H,MATCH($C1673,'Policy Characteristics'!$C:$C,0)))</f>
        <v>1</v>
      </c>
      <c r="O1673" s="254" t="str">
        <f>IF(ISBLANK(INDEX('Policy Characteristics'!I:I,MATCH($C1673,'Policy Characteristics'!$C:$C,0))),"",INDEX('Policy Characteristics'!I:I,MATCH($C1673,'Policy Characteristics'!$C:$C,0)))</f>
        <v>on/off</v>
      </c>
      <c r="P1673" s="254" t="str">
        <f>IF(ISBLANK(INDEX('Policy Characteristics'!J:J,MATCH($C1673,'Policy Characteristics'!$C:$C,0))),"",INDEX('Policy Characteristics'!J:J,MATCH($C1673,'Policy Characteristics'!$C:$C,0)))</f>
        <v/>
      </c>
      <c r="Q1673" s="254" t="str">
        <f>IF(ISBLANK(INDEX('Policy Characteristics'!K:K,MATCH($C1673,'Policy Characteristics'!$C:$C,0))),"",INDEX('Policy Characteristics'!K:K,MATCH($C1673,'Policy Characteristics'!$C:$C,0)))</f>
        <v/>
      </c>
      <c r="R1673" s="254" t="str">
        <f>IF(ISBLANK(INDEX('Policy Characteristics'!L:L,MATCH($C1673,'Policy Characteristics'!$C:$C,0))),"",INDEX('Policy Characteristics'!L:L,MATCH($C1673,'Policy Characteristics'!$C:$C,0)))</f>
        <v/>
      </c>
    </row>
    <row r="1674" spans="1:18" s="2" customFormat="1" x14ac:dyDescent="0.35">
      <c r="A1674" s="254" t="str">
        <f>IF(ISBLANK(INDEX('Policy Characteristics'!A:A,MATCH($C1674,'Policy Characteristics'!$C:$C,0))),"",INDEX('Policy Characteristics'!A:A,MATCH($C1674,'Policy Characteristics'!$C:$C,0)))</f>
        <v>Cross-Sector</v>
      </c>
      <c r="B1674" s="262" t="str">
        <f>IF(ISBLANK(INDEX('Policy Characteristics'!B:B,MATCH($C1674,'Policy Characteristics'!$C:$C,0))),"",INDEX('Policy Characteristics'!B:B,MATCH($C1674,'Policy Characteristics'!$C:$C,0)))</f>
        <v>Fixed Energy Prices</v>
      </c>
      <c r="C1674" s="317" t="s">
        <v>2709</v>
      </c>
      <c r="D1674" s="6" t="s">
        <v>448</v>
      </c>
      <c r="E1674" s="45"/>
      <c r="F1674" s="6" t="s">
        <v>445</v>
      </c>
      <c r="G1674" s="6"/>
      <c r="H1674" s="47">
        <v>836</v>
      </c>
      <c r="I1674" s="325" t="s">
        <v>44</v>
      </c>
      <c r="J1674" s="255" t="str">
        <f>IF(ISBLANK(INDEX('Policy Characteristics'!D:D,MATCH($C1674,'Policy Characteristics'!$C:$C,0))),"",INDEX('Policy Characteristics'!D:D,MATCH($C1674,'Policy Characteristics'!$C:$C,0)))</f>
        <v>Fixed Energy Prices</v>
      </c>
      <c r="K1674" s="254" t="str">
        <f>IF(ISBLANK(INDEX('Policy Characteristics'!E:E,MATCH($C1674,'Policy Characteristics'!$C:$C,0))),"",INDEX('Policy Characteristics'!E:E,MATCH($C1674,'Policy Characteristics'!$C:$C,0)))</f>
        <v>cross toggle whether policies affect energy prices</v>
      </c>
      <c r="L1674" s="254">
        <f>IF(ISBLANK(INDEX('Policy Characteristics'!F:F,MATCH($C1674,'Policy Characteristics'!$C:$C,0))),"",INDEX('Policy Characteristics'!F:F,MATCH($C1674,'Policy Characteristics'!$C:$C,0)))</f>
        <v>0</v>
      </c>
      <c r="M1674" s="254">
        <f>IF(ISBLANK(INDEX('Policy Characteristics'!G:G,MATCH($C1674,'Policy Characteristics'!$C:$C,0))),"",INDEX('Policy Characteristics'!G:G,MATCH($C1674,'Policy Characteristics'!$C:$C,0)))</f>
        <v>1</v>
      </c>
      <c r="N1674" s="254">
        <f>IF(ISBLANK(INDEX('Policy Characteristics'!H:H,MATCH($C1674,'Policy Characteristics'!$C:$C,0))),"",INDEX('Policy Characteristics'!H:H,MATCH($C1674,'Policy Characteristics'!$C:$C,0)))</f>
        <v>1</v>
      </c>
      <c r="O1674" s="254" t="str">
        <f>IF(ISBLANK(INDEX('Policy Characteristics'!I:I,MATCH($C1674,'Policy Characteristics'!$C:$C,0))),"",INDEX('Policy Characteristics'!I:I,MATCH($C1674,'Policy Characteristics'!$C:$C,0)))</f>
        <v>on/off</v>
      </c>
      <c r="P1674" s="254" t="str">
        <f>IF(ISBLANK(INDEX('Policy Characteristics'!J:J,MATCH($C1674,'Policy Characteristics'!$C:$C,0))),"",INDEX('Policy Characteristics'!J:J,MATCH($C1674,'Policy Characteristics'!$C:$C,0)))</f>
        <v/>
      </c>
      <c r="Q1674" s="254" t="str">
        <f>IF(ISBLANK(INDEX('Policy Characteristics'!K:K,MATCH($C1674,'Policy Characteristics'!$C:$C,0))),"",INDEX('Policy Characteristics'!K:K,MATCH($C1674,'Policy Characteristics'!$C:$C,0)))</f>
        <v/>
      </c>
      <c r="R1674" s="254" t="str">
        <f>IF(ISBLANK(INDEX('Policy Characteristics'!L:L,MATCH($C1674,'Policy Characteristics'!$C:$C,0))),"",INDEX('Policy Characteristics'!L:L,MATCH($C1674,'Policy Characteristics'!$C:$C,0)))</f>
        <v/>
      </c>
    </row>
    <row r="1675" spans="1:18" s="2" customFormat="1" x14ac:dyDescent="0.35">
      <c r="A1675" s="254" t="str">
        <f>IF(ISBLANK(INDEX('Policy Characteristics'!A:A,MATCH($C1675,'Policy Characteristics'!$C:$C,0))),"",INDEX('Policy Characteristics'!A:A,MATCH($C1675,'Policy Characteristics'!$C:$C,0)))</f>
        <v>Cross-Sector</v>
      </c>
      <c r="B1675" s="262" t="str">
        <f>IF(ISBLANK(INDEX('Policy Characteristics'!B:B,MATCH($C1675,'Policy Characteristics'!$C:$C,0))),"",INDEX('Policy Characteristics'!B:B,MATCH($C1675,'Policy Characteristics'!$C:$C,0)))</f>
        <v>Fixed Energy Prices</v>
      </c>
      <c r="C1675" s="254" t="str">
        <f t="shared" ref="C1675:C1685" si="66">C$1674</f>
        <v>Toggle Whether Policies Affect Energy Prices</v>
      </c>
      <c r="D1675" s="6" t="s">
        <v>46</v>
      </c>
      <c r="E1675" s="45"/>
      <c r="F1675" s="6" t="s">
        <v>87</v>
      </c>
      <c r="G1675" s="6"/>
      <c r="H1675" s="43">
        <v>837</v>
      </c>
      <c r="I1675" s="325" t="s">
        <v>44</v>
      </c>
      <c r="J1675" s="255" t="str">
        <f>IF(ISBLANK(INDEX('Policy Characteristics'!D:D,MATCH($C1675,'Policy Characteristics'!$C:$C,0))),"",INDEX('Policy Characteristics'!D:D,MATCH($C1675,'Policy Characteristics'!$C:$C,0)))</f>
        <v>Fixed Energy Prices</v>
      </c>
      <c r="K1675" s="254" t="str">
        <f>IF(ISBLANK(INDEX('Policy Characteristics'!E:E,MATCH($C1675,'Policy Characteristics'!$C:$C,0))),"",INDEX('Policy Characteristics'!E:E,MATCH($C1675,'Policy Characteristics'!$C:$C,0)))</f>
        <v>cross toggle whether policies affect energy prices</v>
      </c>
      <c r="L1675" s="254">
        <f>IF(ISBLANK(INDEX('Policy Characteristics'!F:F,MATCH($C1675,'Policy Characteristics'!$C:$C,0))),"",INDEX('Policy Characteristics'!F:F,MATCH($C1675,'Policy Characteristics'!$C:$C,0)))</f>
        <v>0</v>
      </c>
      <c r="M1675" s="254">
        <f>IF(ISBLANK(INDEX('Policy Characteristics'!G:G,MATCH($C1675,'Policy Characteristics'!$C:$C,0))),"",INDEX('Policy Characteristics'!G:G,MATCH($C1675,'Policy Characteristics'!$C:$C,0)))</f>
        <v>1</v>
      </c>
      <c r="N1675" s="254">
        <f>IF(ISBLANK(INDEX('Policy Characteristics'!H:H,MATCH($C1675,'Policy Characteristics'!$C:$C,0))),"",INDEX('Policy Characteristics'!H:H,MATCH($C1675,'Policy Characteristics'!$C:$C,0)))</f>
        <v>1</v>
      </c>
      <c r="O1675" s="254" t="str">
        <f>IF(ISBLANK(INDEX('Policy Characteristics'!I:I,MATCH($C1675,'Policy Characteristics'!$C:$C,0))),"",INDEX('Policy Characteristics'!I:I,MATCH($C1675,'Policy Characteristics'!$C:$C,0)))</f>
        <v>on/off</v>
      </c>
      <c r="P1675" s="254" t="str">
        <f>IF(ISBLANK(INDEX('Policy Characteristics'!J:J,MATCH($C1675,'Policy Characteristics'!$C:$C,0))),"",INDEX('Policy Characteristics'!J:J,MATCH($C1675,'Policy Characteristics'!$C:$C,0)))</f>
        <v/>
      </c>
      <c r="Q1675" s="254" t="str">
        <f>IF(ISBLANK(INDEX('Policy Characteristics'!K:K,MATCH($C1675,'Policy Characteristics'!$C:$C,0))),"",INDEX('Policy Characteristics'!K:K,MATCH($C1675,'Policy Characteristics'!$C:$C,0)))</f>
        <v/>
      </c>
      <c r="R1675" s="254" t="str">
        <f>IF(ISBLANK(INDEX('Policy Characteristics'!L:L,MATCH($C1675,'Policy Characteristics'!$C:$C,0))),"",INDEX('Policy Characteristics'!L:L,MATCH($C1675,'Policy Characteristics'!$C:$C,0)))</f>
        <v/>
      </c>
    </row>
    <row r="1676" spans="1:18" s="2" customFormat="1" x14ac:dyDescent="0.35">
      <c r="A1676" s="254" t="str">
        <f>IF(ISBLANK(INDEX('Policy Characteristics'!A:A,MATCH($C1676,'Policy Characteristics'!$C:$C,0))),"",INDEX('Policy Characteristics'!A:A,MATCH($C1676,'Policy Characteristics'!$C:$C,0)))</f>
        <v>Cross-Sector</v>
      </c>
      <c r="B1676" s="262" t="str">
        <f>IF(ISBLANK(INDEX('Policy Characteristics'!B:B,MATCH($C1676,'Policy Characteristics'!$C:$C,0))),"",INDEX('Policy Characteristics'!B:B,MATCH($C1676,'Policy Characteristics'!$C:$C,0)))</f>
        <v>Fixed Energy Prices</v>
      </c>
      <c r="C1676" s="254" t="str">
        <f t="shared" si="66"/>
        <v>Toggle Whether Policies Affect Energy Prices</v>
      </c>
      <c r="D1676" s="6" t="s">
        <v>51</v>
      </c>
      <c r="E1676" s="45"/>
      <c r="F1676" s="6" t="s">
        <v>92</v>
      </c>
      <c r="G1676" s="6"/>
      <c r="H1676" s="47">
        <v>838</v>
      </c>
      <c r="I1676" s="325" t="s">
        <v>44</v>
      </c>
      <c r="J1676" s="255" t="str">
        <f>IF(ISBLANK(INDEX('Policy Characteristics'!D:D,MATCH($C1676,'Policy Characteristics'!$C:$C,0))),"",INDEX('Policy Characteristics'!D:D,MATCH($C1676,'Policy Characteristics'!$C:$C,0)))</f>
        <v>Fixed Energy Prices</v>
      </c>
      <c r="K1676" s="254" t="str">
        <f>IF(ISBLANK(INDEX('Policy Characteristics'!E:E,MATCH($C1676,'Policy Characteristics'!$C:$C,0))),"",INDEX('Policy Characteristics'!E:E,MATCH($C1676,'Policy Characteristics'!$C:$C,0)))</f>
        <v>cross toggle whether policies affect energy prices</v>
      </c>
      <c r="L1676" s="254">
        <f>IF(ISBLANK(INDEX('Policy Characteristics'!F:F,MATCH($C1676,'Policy Characteristics'!$C:$C,0))),"",INDEX('Policy Characteristics'!F:F,MATCH($C1676,'Policy Characteristics'!$C:$C,0)))</f>
        <v>0</v>
      </c>
      <c r="M1676" s="254">
        <f>IF(ISBLANK(INDEX('Policy Characteristics'!G:G,MATCH($C1676,'Policy Characteristics'!$C:$C,0))),"",INDEX('Policy Characteristics'!G:G,MATCH($C1676,'Policy Characteristics'!$C:$C,0)))</f>
        <v>1</v>
      </c>
      <c r="N1676" s="254">
        <f>IF(ISBLANK(INDEX('Policy Characteristics'!H:H,MATCH($C1676,'Policy Characteristics'!$C:$C,0))),"",INDEX('Policy Characteristics'!H:H,MATCH($C1676,'Policy Characteristics'!$C:$C,0)))</f>
        <v>1</v>
      </c>
      <c r="O1676" s="254" t="str">
        <f>IF(ISBLANK(INDEX('Policy Characteristics'!I:I,MATCH($C1676,'Policy Characteristics'!$C:$C,0))),"",INDEX('Policy Characteristics'!I:I,MATCH($C1676,'Policy Characteristics'!$C:$C,0)))</f>
        <v>on/off</v>
      </c>
      <c r="P1676" s="254" t="str">
        <f>IF(ISBLANK(INDEX('Policy Characteristics'!J:J,MATCH($C1676,'Policy Characteristics'!$C:$C,0))),"",INDEX('Policy Characteristics'!J:J,MATCH($C1676,'Policy Characteristics'!$C:$C,0)))</f>
        <v/>
      </c>
      <c r="Q1676" s="254" t="str">
        <f>IF(ISBLANK(INDEX('Policy Characteristics'!K:K,MATCH($C1676,'Policy Characteristics'!$C:$C,0))),"",INDEX('Policy Characteristics'!K:K,MATCH($C1676,'Policy Characteristics'!$C:$C,0)))</f>
        <v/>
      </c>
      <c r="R1676" s="254" t="str">
        <f>IF(ISBLANK(INDEX('Policy Characteristics'!L:L,MATCH($C1676,'Policy Characteristics'!$C:$C,0))),"",INDEX('Policy Characteristics'!L:L,MATCH($C1676,'Policy Characteristics'!$C:$C,0)))</f>
        <v/>
      </c>
    </row>
    <row r="1677" spans="1:18" s="2" customFormat="1" x14ac:dyDescent="0.35">
      <c r="A1677" s="254" t="str">
        <f>IF(ISBLANK(INDEX('Policy Characteristics'!A:A,MATCH($C1677,'Policy Characteristics'!$C:$C,0))),"",INDEX('Policy Characteristics'!A:A,MATCH($C1677,'Policy Characteristics'!$C:$C,0)))</f>
        <v>Cross-Sector</v>
      </c>
      <c r="B1677" s="262" t="str">
        <f>IF(ISBLANK(INDEX('Policy Characteristics'!B:B,MATCH($C1677,'Policy Characteristics'!$C:$C,0))),"",INDEX('Policy Characteristics'!B:B,MATCH($C1677,'Policy Characteristics'!$C:$C,0)))</f>
        <v>Fixed Energy Prices</v>
      </c>
      <c r="C1677" s="254" t="str">
        <f t="shared" si="66"/>
        <v>Toggle Whether Policies Affect Energy Prices</v>
      </c>
      <c r="D1677" s="6" t="s">
        <v>53</v>
      </c>
      <c r="E1677" s="45"/>
      <c r="F1677" s="6" t="s">
        <v>95</v>
      </c>
      <c r="G1677" s="6"/>
      <c r="H1677" s="43">
        <v>839</v>
      </c>
      <c r="I1677" s="325" t="s">
        <v>44</v>
      </c>
      <c r="J1677" s="255" t="str">
        <f>IF(ISBLANK(INDEX('Policy Characteristics'!D:D,MATCH($C1677,'Policy Characteristics'!$C:$C,0))),"",INDEX('Policy Characteristics'!D:D,MATCH($C1677,'Policy Characteristics'!$C:$C,0)))</f>
        <v>Fixed Energy Prices</v>
      </c>
      <c r="K1677" s="254" t="str">
        <f>IF(ISBLANK(INDEX('Policy Characteristics'!E:E,MATCH($C1677,'Policy Characteristics'!$C:$C,0))),"",INDEX('Policy Characteristics'!E:E,MATCH($C1677,'Policy Characteristics'!$C:$C,0)))</f>
        <v>cross toggle whether policies affect energy prices</v>
      </c>
      <c r="L1677" s="254">
        <f>IF(ISBLANK(INDEX('Policy Characteristics'!F:F,MATCH($C1677,'Policy Characteristics'!$C:$C,0))),"",INDEX('Policy Characteristics'!F:F,MATCH($C1677,'Policy Characteristics'!$C:$C,0)))</f>
        <v>0</v>
      </c>
      <c r="M1677" s="254">
        <f>IF(ISBLANK(INDEX('Policy Characteristics'!G:G,MATCH($C1677,'Policy Characteristics'!$C:$C,0))),"",INDEX('Policy Characteristics'!G:G,MATCH($C1677,'Policy Characteristics'!$C:$C,0)))</f>
        <v>1</v>
      </c>
      <c r="N1677" s="254">
        <f>IF(ISBLANK(INDEX('Policy Characteristics'!H:H,MATCH($C1677,'Policy Characteristics'!$C:$C,0))),"",INDEX('Policy Characteristics'!H:H,MATCH($C1677,'Policy Characteristics'!$C:$C,0)))</f>
        <v>1</v>
      </c>
      <c r="O1677" s="254" t="str">
        <f>IF(ISBLANK(INDEX('Policy Characteristics'!I:I,MATCH($C1677,'Policy Characteristics'!$C:$C,0))),"",INDEX('Policy Characteristics'!I:I,MATCH($C1677,'Policy Characteristics'!$C:$C,0)))</f>
        <v>on/off</v>
      </c>
      <c r="P1677" s="254" t="str">
        <f>IF(ISBLANK(INDEX('Policy Characteristics'!J:J,MATCH($C1677,'Policy Characteristics'!$C:$C,0))),"",INDEX('Policy Characteristics'!J:J,MATCH($C1677,'Policy Characteristics'!$C:$C,0)))</f>
        <v/>
      </c>
      <c r="Q1677" s="254" t="str">
        <f>IF(ISBLANK(INDEX('Policy Characteristics'!K:K,MATCH($C1677,'Policy Characteristics'!$C:$C,0))),"",INDEX('Policy Characteristics'!K:K,MATCH($C1677,'Policy Characteristics'!$C:$C,0)))</f>
        <v/>
      </c>
      <c r="R1677" s="254" t="str">
        <f>IF(ISBLANK(INDEX('Policy Characteristics'!L:L,MATCH($C1677,'Policy Characteristics'!$C:$C,0))),"",INDEX('Policy Characteristics'!L:L,MATCH($C1677,'Policy Characteristics'!$C:$C,0)))</f>
        <v/>
      </c>
    </row>
    <row r="1678" spans="1:18" s="2" customFormat="1" x14ac:dyDescent="0.35">
      <c r="A1678" s="254" t="str">
        <f>IF(ISBLANK(INDEX('Policy Characteristics'!A:A,MATCH($C1678,'Policy Characteristics'!$C:$C,0))),"",INDEX('Policy Characteristics'!A:A,MATCH($C1678,'Policy Characteristics'!$C:$C,0)))</f>
        <v>Cross-Sector</v>
      </c>
      <c r="B1678" s="262" t="str">
        <f>IF(ISBLANK(INDEX('Policy Characteristics'!B:B,MATCH($C1678,'Policy Characteristics'!$C:$C,0))),"",INDEX('Policy Characteristics'!B:B,MATCH($C1678,'Policy Characteristics'!$C:$C,0)))</f>
        <v>Fixed Energy Prices</v>
      </c>
      <c r="C1678" s="254" t="str">
        <f t="shared" si="66"/>
        <v>Toggle Whether Policies Affect Energy Prices</v>
      </c>
      <c r="D1678" s="6" t="s">
        <v>54</v>
      </c>
      <c r="E1678" s="45"/>
      <c r="F1678" s="6" t="s">
        <v>96</v>
      </c>
      <c r="G1678" s="6"/>
      <c r="H1678" s="47">
        <v>840</v>
      </c>
      <c r="I1678" s="325" t="s">
        <v>44</v>
      </c>
      <c r="J1678" s="255" t="str">
        <f>IF(ISBLANK(INDEX('Policy Characteristics'!D:D,MATCH($C1678,'Policy Characteristics'!$C:$C,0))),"",INDEX('Policy Characteristics'!D:D,MATCH($C1678,'Policy Characteristics'!$C:$C,0)))</f>
        <v>Fixed Energy Prices</v>
      </c>
      <c r="K1678" s="254" t="str">
        <f>IF(ISBLANK(INDEX('Policy Characteristics'!E:E,MATCH($C1678,'Policy Characteristics'!$C:$C,0))),"",INDEX('Policy Characteristics'!E:E,MATCH($C1678,'Policy Characteristics'!$C:$C,0)))</f>
        <v>cross toggle whether policies affect energy prices</v>
      </c>
      <c r="L1678" s="254">
        <f>IF(ISBLANK(INDEX('Policy Characteristics'!F:F,MATCH($C1678,'Policy Characteristics'!$C:$C,0))),"",INDEX('Policy Characteristics'!F:F,MATCH($C1678,'Policy Characteristics'!$C:$C,0)))</f>
        <v>0</v>
      </c>
      <c r="M1678" s="254">
        <f>IF(ISBLANK(INDEX('Policy Characteristics'!G:G,MATCH($C1678,'Policy Characteristics'!$C:$C,0))),"",INDEX('Policy Characteristics'!G:G,MATCH($C1678,'Policy Characteristics'!$C:$C,0)))</f>
        <v>1</v>
      </c>
      <c r="N1678" s="254">
        <f>IF(ISBLANK(INDEX('Policy Characteristics'!H:H,MATCH($C1678,'Policy Characteristics'!$C:$C,0))),"",INDEX('Policy Characteristics'!H:H,MATCH($C1678,'Policy Characteristics'!$C:$C,0)))</f>
        <v>1</v>
      </c>
      <c r="O1678" s="254" t="str">
        <f>IF(ISBLANK(INDEX('Policy Characteristics'!I:I,MATCH($C1678,'Policy Characteristics'!$C:$C,0))),"",INDEX('Policy Characteristics'!I:I,MATCH($C1678,'Policy Characteristics'!$C:$C,0)))</f>
        <v>on/off</v>
      </c>
      <c r="P1678" s="254" t="str">
        <f>IF(ISBLANK(INDEX('Policy Characteristics'!J:J,MATCH($C1678,'Policy Characteristics'!$C:$C,0))),"",INDEX('Policy Characteristics'!J:J,MATCH($C1678,'Policy Characteristics'!$C:$C,0)))</f>
        <v/>
      </c>
      <c r="Q1678" s="254" t="str">
        <f>IF(ISBLANK(INDEX('Policy Characteristics'!K:K,MATCH($C1678,'Policy Characteristics'!$C:$C,0))),"",INDEX('Policy Characteristics'!K:K,MATCH($C1678,'Policy Characteristics'!$C:$C,0)))</f>
        <v/>
      </c>
      <c r="R1678" s="254" t="str">
        <f>IF(ISBLANK(INDEX('Policy Characteristics'!L:L,MATCH($C1678,'Policy Characteristics'!$C:$C,0))),"",INDEX('Policy Characteristics'!L:L,MATCH($C1678,'Policy Characteristics'!$C:$C,0)))</f>
        <v/>
      </c>
    </row>
    <row r="1679" spans="1:18" s="2" customFormat="1" x14ac:dyDescent="0.35">
      <c r="A1679" s="254" t="str">
        <f>IF(ISBLANK(INDEX('Policy Characteristics'!A:A,MATCH($C1679,'Policy Characteristics'!$C:$C,0))),"",INDEX('Policy Characteristics'!A:A,MATCH($C1679,'Policy Characteristics'!$C:$C,0)))</f>
        <v>Cross-Sector</v>
      </c>
      <c r="B1679" s="262" t="str">
        <f>IF(ISBLANK(INDEX('Policy Characteristics'!B:B,MATCH($C1679,'Policy Characteristics'!$C:$C,0))),"",INDEX('Policy Characteristics'!B:B,MATCH($C1679,'Policy Characteristics'!$C:$C,0)))</f>
        <v>Fixed Energy Prices</v>
      </c>
      <c r="C1679" s="254" t="str">
        <f t="shared" si="66"/>
        <v>Toggle Whether Policies Affect Energy Prices</v>
      </c>
      <c r="D1679" s="6" t="s">
        <v>55</v>
      </c>
      <c r="E1679" s="45"/>
      <c r="F1679" s="6" t="s">
        <v>97</v>
      </c>
      <c r="G1679" s="6"/>
      <c r="H1679" s="43">
        <v>841</v>
      </c>
      <c r="I1679" s="325" t="s">
        <v>44</v>
      </c>
      <c r="J1679" s="255" t="str">
        <f>IF(ISBLANK(INDEX('Policy Characteristics'!D:D,MATCH($C1679,'Policy Characteristics'!$C:$C,0))),"",INDEX('Policy Characteristics'!D:D,MATCH($C1679,'Policy Characteristics'!$C:$C,0)))</f>
        <v>Fixed Energy Prices</v>
      </c>
      <c r="K1679" s="254" t="str">
        <f>IF(ISBLANK(INDEX('Policy Characteristics'!E:E,MATCH($C1679,'Policy Characteristics'!$C:$C,0))),"",INDEX('Policy Characteristics'!E:E,MATCH($C1679,'Policy Characteristics'!$C:$C,0)))</f>
        <v>cross toggle whether policies affect energy prices</v>
      </c>
      <c r="L1679" s="254">
        <f>IF(ISBLANK(INDEX('Policy Characteristics'!F:F,MATCH($C1679,'Policy Characteristics'!$C:$C,0))),"",INDEX('Policy Characteristics'!F:F,MATCH($C1679,'Policy Characteristics'!$C:$C,0)))</f>
        <v>0</v>
      </c>
      <c r="M1679" s="254">
        <f>IF(ISBLANK(INDEX('Policy Characteristics'!G:G,MATCH($C1679,'Policy Characteristics'!$C:$C,0))),"",INDEX('Policy Characteristics'!G:G,MATCH($C1679,'Policy Characteristics'!$C:$C,0)))</f>
        <v>1</v>
      </c>
      <c r="N1679" s="254">
        <f>IF(ISBLANK(INDEX('Policy Characteristics'!H:H,MATCH($C1679,'Policy Characteristics'!$C:$C,0))),"",INDEX('Policy Characteristics'!H:H,MATCH($C1679,'Policy Characteristics'!$C:$C,0)))</f>
        <v>1</v>
      </c>
      <c r="O1679" s="254" t="str">
        <f>IF(ISBLANK(INDEX('Policy Characteristics'!I:I,MATCH($C1679,'Policy Characteristics'!$C:$C,0))),"",INDEX('Policy Characteristics'!I:I,MATCH($C1679,'Policy Characteristics'!$C:$C,0)))</f>
        <v>on/off</v>
      </c>
      <c r="P1679" s="254" t="str">
        <f>IF(ISBLANK(INDEX('Policy Characteristics'!J:J,MATCH($C1679,'Policy Characteristics'!$C:$C,0))),"",INDEX('Policy Characteristics'!J:J,MATCH($C1679,'Policy Characteristics'!$C:$C,0)))</f>
        <v/>
      </c>
      <c r="Q1679" s="254" t="str">
        <f>IF(ISBLANK(INDEX('Policy Characteristics'!K:K,MATCH($C1679,'Policy Characteristics'!$C:$C,0))),"",INDEX('Policy Characteristics'!K:K,MATCH($C1679,'Policy Characteristics'!$C:$C,0)))</f>
        <v/>
      </c>
      <c r="R1679" s="254" t="str">
        <f>IF(ISBLANK(INDEX('Policy Characteristics'!L:L,MATCH($C1679,'Policy Characteristics'!$C:$C,0))),"",INDEX('Policy Characteristics'!L:L,MATCH($C1679,'Policy Characteristics'!$C:$C,0)))</f>
        <v/>
      </c>
    </row>
    <row r="1680" spans="1:18" s="2" customFormat="1" x14ac:dyDescent="0.35">
      <c r="A1680" s="254" t="str">
        <f>IF(ISBLANK(INDEX('Policy Characteristics'!A:A,MATCH($C1680,'Policy Characteristics'!$C:$C,0))),"",INDEX('Policy Characteristics'!A:A,MATCH($C1680,'Policy Characteristics'!$C:$C,0)))</f>
        <v>Cross-Sector</v>
      </c>
      <c r="B1680" s="262" t="str">
        <f>IF(ISBLANK(INDEX('Policy Characteristics'!B:B,MATCH($C1680,'Policy Characteristics'!$C:$C,0))),"",INDEX('Policy Characteristics'!B:B,MATCH($C1680,'Policy Characteristics'!$C:$C,0)))</f>
        <v>Fixed Energy Prices</v>
      </c>
      <c r="C1680" s="254" t="str">
        <f t="shared" si="66"/>
        <v>Toggle Whether Policies Affect Energy Prices</v>
      </c>
      <c r="D1680" s="6" t="s">
        <v>56</v>
      </c>
      <c r="E1680" s="45"/>
      <c r="F1680" s="6" t="s">
        <v>98</v>
      </c>
      <c r="G1680" s="6"/>
      <c r="H1680" s="47">
        <v>842</v>
      </c>
      <c r="I1680" s="325" t="s">
        <v>44</v>
      </c>
      <c r="J1680" s="255" t="str">
        <f>IF(ISBLANK(INDEX('Policy Characteristics'!D:D,MATCH($C1680,'Policy Characteristics'!$C:$C,0))),"",INDEX('Policy Characteristics'!D:D,MATCH($C1680,'Policy Characteristics'!$C:$C,0)))</f>
        <v>Fixed Energy Prices</v>
      </c>
      <c r="K1680" s="254" t="str">
        <f>IF(ISBLANK(INDEX('Policy Characteristics'!E:E,MATCH($C1680,'Policy Characteristics'!$C:$C,0))),"",INDEX('Policy Characteristics'!E:E,MATCH($C1680,'Policy Characteristics'!$C:$C,0)))</f>
        <v>cross toggle whether policies affect energy prices</v>
      </c>
      <c r="L1680" s="254">
        <f>IF(ISBLANK(INDEX('Policy Characteristics'!F:F,MATCH($C1680,'Policy Characteristics'!$C:$C,0))),"",INDEX('Policy Characteristics'!F:F,MATCH($C1680,'Policy Characteristics'!$C:$C,0)))</f>
        <v>0</v>
      </c>
      <c r="M1680" s="254">
        <f>IF(ISBLANK(INDEX('Policy Characteristics'!G:G,MATCH($C1680,'Policy Characteristics'!$C:$C,0))),"",INDEX('Policy Characteristics'!G:G,MATCH($C1680,'Policy Characteristics'!$C:$C,0)))</f>
        <v>1</v>
      </c>
      <c r="N1680" s="254">
        <f>IF(ISBLANK(INDEX('Policy Characteristics'!H:H,MATCH($C1680,'Policy Characteristics'!$C:$C,0))),"",INDEX('Policy Characteristics'!H:H,MATCH($C1680,'Policy Characteristics'!$C:$C,0)))</f>
        <v>1</v>
      </c>
      <c r="O1680" s="254" t="str">
        <f>IF(ISBLANK(INDEX('Policy Characteristics'!I:I,MATCH($C1680,'Policy Characteristics'!$C:$C,0))),"",INDEX('Policy Characteristics'!I:I,MATCH($C1680,'Policy Characteristics'!$C:$C,0)))</f>
        <v>on/off</v>
      </c>
      <c r="P1680" s="254" t="str">
        <f>IF(ISBLANK(INDEX('Policy Characteristics'!J:J,MATCH($C1680,'Policy Characteristics'!$C:$C,0))),"",INDEX('Policy Characteristics'!J:J,MATCH($C1680,'Policy Characteristics'!$C:$C,0)))</f>
        <v/>
      </c>
      <c r="Q1680" s="254" t="str">
        <f>IF(ISBLANK(INDEX('Policy Characteristics'!K:K,MATCH($C1680,'Policy Characteristics'!$C:$C,0))),"",INDEX('Policy Characteristics'!K:K,MATCH($C1680,'Policy Characteristics'!$C:$C,0)))</f>
        <v/>
      </c>
      <c r="R1680" s="254" t="str">
        <f>IF(ISBLANK(INDEX('Policy Characteristics'!L:L,MATCH($C1680,'Policy Characteristics'!$C:$C,0))),"",INDEX('Policy Characteristics'!L:L,MATCH($C1680,'Policy Characteristics'!$C:$C,0)))</f>
        <v/>
      </c>
    </row>
    <row r="1681" spans="1:18" s="2" customFormat="1" x14ac:dyDescent="0.35">
      <c r="A1681" s="254" t="str">
        <f>IF(ISBLANK(INDEX('Policy Characteristics'!A:A,MATCH($C1681,'Policy Characteristics'!$C:$C,0))),"",INDEX('Policy Characteristics'!A:A,MATCH($C1681,'Policy Characteristics'!$C:$C,0)))</f>
        <v>Cross-Sector</v>
      </c>
      <c r="B1681" s="262" t="str">
        <f>IF(ISBLANK(INDEX('Policy Characteristics'!B:B,MATCH($C1681,'Policy Characteristics'!$C:$C,0))),"",INDEX('Policy Characteristics'!B:B,MATCH($C1681,'Policy Characteristics'!$C:$C,0)))</f>
        <v>Fixed Energy Prices</v>
      </c>
      <c r="C1681" s="254" t="str">
        <f t="shared" si="66"/>
        <v>Toggle Whether Policies Affect Energy Prices</v>
      </c>
      <c r="D1681" s="6" t="s">
        <v>2472</v>
      </c>
      <c r="E1681" s="45"/>
      <c r="F1681" s="6" t="s">
        <v>2473</v>
      </c>
      <c r="G1681" s="6"/>
      <c r="H1681" s="43">
        <v>843</v>
      </c>
      <c r="I1681" s="325" t="s">
        <v>44</v>
      </c>
      <c r="J1681" s="255" t="str">
        <f>IF(ISBLANK(INDEX('Policy Characteristics'!D:D,MATCH($C1681,'Policy Characteristics'!$C:$C,0))),"",INDEX('Policy Characteristics'!D:D,MATCH($C1681,'Policy Characteristics'!$C:$C,0)))</f>
        <v>Fixed Energy Prices</v>
      </c>
      <c r="K1681" s="254" t="str">
        <f>IF(ISBLANK(INDEX('Policy Characteristics'!E:E,MATCH($C1681,'Policy Characteristics'!$C:$C,0))),"",INDEX('Policy Characteristics'!E:E,MATCH($C1681,'Policy Characteristics'!$C:$C,0)))</f>
        <v>cross toggle whether policies affect energy prices</v>
      </c>
      <c r="L1681" s="254">
        <f>IF(ISBLANK(INDEX('Policy Characteristics'!F:F,MATCH($C1681,'Policy Characteristics'!$C:$C,0))),"",INDEX('Policy Characteristics'!F:F,MATCH($C1681,'Policy Characteristics'!$C:$C,0)))</f>
        <v>0</v>
      </c>
      <c r="M1681" s="254">
        <f>IF(ISBLANK(INDEX('Policy Characteristics'!G:G,MATCH($C1681,'Policy Characteristics'!$C:$C,0))),"",INDEX('Policy Characteristics'!G:G,MATCH($C1681,'Policy Characteristics'!$C:$C,0)))</f>
        <v>1</v>
      </c>
      <c r="N1681" s="254">
        <f>IF(ISBLANK(INDEX('Policy Characteristics'!H:H,MATCH($C1681,'Policy Characteristics'!$C:$C,0))),"",INDEX('Policy Characteristics'!H:H,MATCH($C1681,'Policy Characteristics'!$C:$C,0)))</f>
        <v>1</v>
      </c>
      <c r="O1681" s="254" t="str">
        <f>IF(ISBLANK(INDEX('Policy Characteristics'!I:I,MATCH($C1681,'Policy Characteristics'!$C:$C,0))),"",INDEX('Policy Characteristics'!I:I,MATCH($C1681,'Policy Characteristics'!$C:$C,0)))</f>
        <v>on/off</v>
      </c>
      <c r="P1681" s="254" t="str">
        <f>IF(ISBLANK(INDEX('Policy Characteristics'!J:J,MATCH($C1681,'Policy Characteristics'!$C:$C,0))),"",INDEX('Policy Characteristics'!J:J,MATCH($C1681,'Policy Characteristics'!$C:$C,0)))</f>
        <v/>
      </c>
      <c r="Q1681" s="254" t="str">
        <f>IF(ISBLANK(INDEX('Policy Characteristics'!K:K,MATCH($C1681,'Policy Characteristics'!$C:$C,0))),"",INDEX('Policy Characteristics'!K:K,MATCH($C1681,'Policy Characteristics'!$C:$C,0)))</f>
        <v/>
      </c>
      <c r="R1681" s="254" t="str">
        <f>IF(ISBLANK(INDEX('Policy Characteristics'!L:L,MATCH($C1681,'Policy Characteristics'!$C:$C,0))),"",INDEX('Policy Characteristics'!L:L,MATCH($C1681,'Policy Characteristics'!$C:$C,0)))</f>
        <v/>
      </c>
    </row>
    <row r="1682" spans="1:18" s="2" customFormat="1" x14ac:dyDescent="0.35">
      <c r="A1682" s="254" t="str">
        <f>IF(ISBLANK(INDEX('Policy Characteristics'!A:A,MATCH($C1682,'Policy Characteristics'!$C:$C,0))),"",INDEX('Policy Characteristics'!A:A,MATCH($C1682,'Policy Characteristics'!$C:$C,0)))</f>
        <v>Cross-Sector</v>
      </c>
      <c r="B1682" s="262" t="str">
        <f>IF(ISBLANK(INDEX('Policy Characteristics'!B:B,MATCH($C1682,'Policy Characteristics'!$C:$C,0))),"",INDEX('Policy Characteristics'!B:B,MATCH($C1682,'Policy Characteristics'!$C:$C,0)))</f>
        <v>Fixed Energy Prices</v>
      </c>
      <c r="C1682" s="254" t="str">
        <f t="shared" si="66"/>
        <v>Toggle Whether Policies Affect Energy Prices</v>
      </c>
      <c r="D1682" s="6" t="s">
        <v>441</v>
      </c>
      <c r="E1682" s="45"/>
      <c r="F1682" s="6" t="s">
        <v>442</v>
      </c>
      <c r="G1682" s="6"/>
      <c r="H1682" s="47">
        <v>844</v>
      </c>
      <c r="I1682" s="325" t="s">
        <v>44</v>
      </c>
      <c r="J1682" s="255" t="str">
        <f>IF(ISBLANK(INDEX('Policy Characteristics'!D:D,MATCH($C1682,'Policy Characteristics'!$C:$C,0))),"",INDEX('Policy Characteristics'!D:D,MATCH($C1682,'Policy Characteristics'!$C:$C,0)))</f>
        <v>Fixed Energy Prices</v>
      </c>
      <c r="K1682" s="254" t="str">
        <f>IF(ISBLANK(INDEX('Policy Characteristics'!E:E,MATCH($C1682,'Policy Characteristics'!$C:$C,0))),"",INDEX('Policy Characteristics'!E:E,MATCH($C1682,'Policy Characteristics'!$C:$C,0)))</f>
        <v>cross toggle whether policies affect energy prices</v>
      </c>
      <c r="L1682" s="254">
        <f>IF(ISBLANK(INDEX('Policy Characteristics'!F:F,MATCH($C1682,'Policy Characteristics'!$C:$C,0))),"",INDEX('Policy Characteristics'!F:F,MATCH($C1682,'Policy Characteristics'!$C:$C,0)))</f>
        <v>0</v>
      </c>
      <c r="M1682" s="254">
        <f>IF(ISBLANK(INDEX('Policy Characteristics'!G:G,MATCH($C1682,'Policy Characteristics'!$C:$C,0))),"",INDEX('Policy Characteristics'!G:G,MATCH($C1682,'Policy Characteristics'!$C:$C,0)))</f>
        <v>1</v>
      </c>
      <c r="N1682" s="254">
        <f>IF(ISBLANK(INDEX('Policy Characteristics'!H:H,MATCH($C1682,'Policy Characteristics'!$C:$C,0))),"",INDEX('Policy Characteristics'!H:H,MATCH($C1682,'Policy Characteristics'!$C:$C,0)))</f>
        <v>1</v>
      </c>
      <c r="O1682" s="254" t="str">
        <f>IF(ISBLANK(INDEX('Policy Characteristics'!I:I,MATCH($C1682,'Policy Characteristics'!$C:$C,0))),"",INDEX('Policy Characteristics'!I:I,MATCH($C1682,'Policy Characteristics'!$C:$C,0)))</f>
        <v>on/off</v>
      </c>
      <c r="P1682" s="254" t="str">
        <f>IF(ISBLANK(INDEX('Policy Characteristics'!J:J,MATCH($C1682,'Policy Characteristics'!$C:$C,0))),"",INDEX('Policy Characteristics'!J:J,MATCH($C1682,'Policy Characteristics'!$C:$C,0)))</f>
        <v/>
      </c>
      <c r="Q1682" s="254" t="str">
        <f>IF(ISBLANK(INDEX('Policy Characteristics'!K:K,MATCH($C1682,'Policy Characteristics'!$C:$C,0))),"",INDEX('Policy Characteristics'!K:K,MATCH($C1682,'Policy Characteristics'!$C:$C,0)))</f>
        <v/>
      </c>
      <c r="R1682" s="254" t="str">
        <f>IF(ISBLANK(INDEX('Policy Characteristics'!L:L,MATCH($C1682,'Policy Characteristics'!$C:$C,0))),"",INDEX('Policy Characteristics'!L:L,MATCH($C1682,'Policy Characteristics'!$C:$C,0)))</f>
        <v/>
      </c>
    </row>
    <row r="1683" spans="1:18" s="2" customFormat="1" x14ac:dyDescent="0.35">
      <c r="A1683" s="254" t="str">
        <f>IF(ISBLANK(INDEX('Policy Characteristics'!A:A,MATCH($C1683,'Policy Characteristics'!$C:$C,0))),"",INDEX('Policy Characteristics'!A:A,MATCH($C1683,'Policy Characteristics'!$C:$C,0)))</f>
        <v>Cross-Sector</v>
      </c>
      <c r="B1683" s="262" t="str">
        <f>IF(ISBLANK(INDEX('Policy Characteristics'!B:B,MATCH($C1683,'Policy Characteristics'!$C:$C,0))),"",INDEX('Policy Characteristics'!B:B,MATCH($C1683,'Policy Characteristics'!$C:$C,0)))</f>
        <v>Fixed Energy Prices</v>
      </c>
      <c r="C1683" s="254" t="str">
        <f t="shared" si="66"/>
        <v>Toggle Whether Policies Affect Energy Prices</v>
      </c>
      <c r="D1683" s="6" t="s">
        <v>2464</v>
      </c>
      <c r="E1683" s="45"/>
      <c r="F1683" s="6" t="s">
        <v>2468</v>
      </c>
      <c r="G1683" s="6"/>
      <c r="H1683" s="43">
        <v>845</v>
      </c>
      <c r="I1683" s="325" t="s">
        <v>44</v>
      </c>
      <c r="J1683" s="255" t="str">
        <f>IF(ISBLANK(INDEX('Policy Characteristics'!D:D,MATCH($C1683,'Policy Characteristics'!$C:$C,0))),"",INDEX('Policy Characteristics'!D:D,MATCH($C1683,'Policy Characteristics'!$C:$C,0)))</f>
        <v>Fixed Energy Prices</v>
      </c>
      <c r="K1683" s="254" t="str">
        <f>IF(ISBLANK(INDEX('Policy Characteristics'!E:E,MATCH($C1683,'Policy Characteristics'!$C:$C,0))),"",INDEX('Policy Characteristics'!E:E,MATCH($C1683,'Policy Characteristics'!$C:$C,0)))</f>
        <v>cross toggle whether policies affect energy prices</v>
      </c>
      <c r="L1683" s="254">
        <f>IF(ISBLANK(INDEX('Policy Characteristics'!F:F,MATCH($C1683,'Policy Characteristics'!$C:$C,0))),"",INDEX('Policy Characteristics'!F:F,MATCH($C1683,'Policy Characteristics'!$C:$C,0)))</f>
        <v>0</v>
      </c>
      <c r="M1683" s="254">
        <f>IF(ISBLANK(INDEX('Policy Characteristics'!G:G,MATCH($C1683,'Policy Characteristics'!$C:$C,0))),"",INDEX('Policy Characteristics'!G:G,MATCH($C1683,'Policy Characteristics'!$C:$C,0)))</f>
        <v>1</v>
      </c>
      <c r="N1683" s="254">
        <f>IF(ISBLANK(INDEX('Policy Characteristics'!H:H,MATCH($C1683,'Policy Characteristics'!$C:$C,0))),"",INDEX('Policy Characteristics'!H:H,MATCH($C1683,'Policy Characteristics'!$C:$C,0)))</f>
        <v>1</v>
      </c>
      <c r="O1683" s="254" t="str">
        <f>IF(ISBLANK(INDEX('Policy Characteristics'!I:I,MATCH($C1683,'Policy Characteristics'!$C:$C,0))),"",INDEX('Policy Characteristics'!I:I,MATCH($C1683,'Policy Characteristics'!$C:$C,0)))</f>
        <v>on/off</v>
      </c>
      <c r="P1683" s="254" t="str">
        <f>IF(ISBLANK(INDEX('Policy Characteristics'!J:J,MATCH($C1683,'Policy Characteristics'!$C:$C,0))),"",INDEX('Policy Characteristics'!J:J,MATCH($C1683,'Policy Characteristics'!$C:$C,0)))</f>
        <v/>
      </c>
      <c r="Q1683" s="254" t="str">
        <f>IF(ISBLANK(INDEX('Policy Characteristics'!K:K,MATCH($C1683,'Policy Characteristics'!$C:$C,0))),"",INDEX('Policy Characteristics'!K:K,MATCH($C1683,'Policy Characteristics'!$C:$C,0)))</f>
        <v/>
      </c>
      <c r="R1683" s="254" t="str">
        <f>IF(ISBLANK(INDEX('Policy Characteristics'!L:L,MATCH($C1683,'Policy Characteristics'!$C:$C,0))),"",INDEX('Policy Characteristics'!L:L,MATCH($C1683,'Policy Characteristics'!$C:$C,0)))</f>
        <v/>
      </c>
    </row>
    <row r="1684" spans="1:18" s="2" customFormat="1" x14ac:dyDescent="0.35">
      <c r="A1684" s="254" t="str">
        <f>IF(ISBLANK(INDEX('Policy Characteristics'!A:A,MATCH($C1684,'Policy Characteristics'!$C:$C,0))),"",INDEX('Policy Characteristics'!A:A,MATCH($C1684,'Policy Characteristics'!$C:$C,0)))</f>
        <v>Cross-Sector</v>
      </c>
      <c r="B1684" s="262" t="str">
        <f>IF(ISBLANK(INDEX('Policy Characteristics'!B:B,MATCH($C1684,'Policy Characteristics'!$C:$C,0))),"",INDEX('Policy Characteristics'!B:B,MATCH($C1684,'Policy Characteristics'!$C:$C,0)))</f>
        <v>Fixed Energy Prices</v>
      </c>
      <c r="C1684" s="254" t="str">
        <f t="shared" si="66"/>
        <v>Toggle Whether Policies Affect Energy Prices</v>
      </c>
      <c r="D1684" s="6" t="s">
        <v>2474</v>
      </c>
      <c r="E1684" s="45"/>
      <c r="F1684" s="6" t="s">
        <v>2475</v>
      </c>
      <c r="G1684" s="6"/>
      <c r="H1684" s="47">
        <v>846</v>
      </c>
      <c r="I1684" s="325" t="s">
        <v>44</v>
      </c>
      <c r="J1684" s="255" t="str">
        <f>IF(ISBLANK(INDEX('Policy Characteristics'!D:D,MATCH($C1684,'Policy Characteristics'!$C:$C,0))),"",INDEX('Policy Characteristics'!D:D,MATCH($C1684,'Policy Characteristics'!$C:$C,0)))</f>
        <v>Fixed Energy Prices</v>
      </c>
      <c r="K1684" s="254" t="str">
        <f>IF(ISBLANK(INDEX('Policy Characteristics'!E:E,MATCH($C1684,'Policy Characteristics'!$C:$C,0))),"",INDEX('Policy Characteristics'!E:E,MATCH($C1684,'Policy Characteristics'!$C:$C,0)))</f>
        <v>cross toggle whether policies affect energy prices</v>
      </c>
      <c r="L1684" s="254">
        <f>IF(ISBLANK(INDEX('Policy Characteristics'!F:F,MATCH($C1684,'Policy Characteristics'!$C:$C,0))),"",INDEX('Policy Characteristics'!F:F,MATCH($C1684,'Policy Characteristics'!$C:$C,0)))</f>
        <v>0</v>
      </c>
      <c r="M1684" s="254">
        <f>IF(ISBLANK(INDEX('Policy Characteristics'!G:G,MATCH($C1684,'Policy Characteristics'!$C:$C,0))),"",INDEX('Policy Characteristics'!G:G,MATCH($C1684,'Policy Characteristics'!$C:$C,0)))</f>
        <v>1</v>
      </c>
      <c r="N1684" s="254">
        <f>IF(ISBLANK(INDEX('Policy Characteristics'!H:H,MATCH($C1684,'Policy Characteristics'!$C:$C,0))),"",INDEX('Policy Characteristics'!H:H,MATCH($C1684,'Policy Characteristics'!$C:$C,0)))</f>
        <v>1</v>
      </c>
      <c r="O1684" s="254" t="str">
        <f>IF(ISBLANK(INDEX('Policy Characteristics'!I:I,MATCH($C1684,'Policy Characteristics'!$C:$C,0))),"",INDEX('Policy Characteristics'!I:I,MATCH($C1684,'Policy Characteristics'!$C:$C,0)))</f>
        <v>on/off</v>
      </c>
      <c r="P1684" s="254" t="str">
        <f>IF(ISBLANK(INDEX('Policy Characteristics'!J:J,MATCH($C1684,'Policy Characteristics'!$C:$C,0))),"",INDEX('Policy Characteristics'!J:J,MATCH($C1684,'Policy Characteristics'!$C:$C,0)))</f>
        <v/>
      </c>
      <c r="Q1684" s="254" t="str">
        <f>IF(ISBLANK(INDEX('Policy Characteristics'!K:K,MATCH($C1684,'Policy Characteristics'!$C:$C,0))),"",INDEX('Policy Characteristics'!K:K,MATCH($C1684,'Policy Characteristics'!$C:$C,0)))</f>
        <v/>
      </c>
      <c r="R1684" s="254" t="str">
        <f>IF(ISBLANK(INDEX('Policy Characteristics'!L:L,MATCH($C1684,'Policy Characteristics'!$C:$C,0))),"",INDEX('Policy Characteristics'!L:L,MATCH($C1684,'Policy Characteristics'!$C:$C,0)))</f>
        <v/>
      </c>
    </row>
    <row r="1685" spans="1:18" s="2" customFormat="1" x14ac:dyDescent="0.35">
      <c r="A1685" s="254" t="str">
        <f>IF(ISBLANK(INDEX('Policy Characteristics'!A:A,MATCH($C1685,'Policy Characteristics'!$C:$C,0))),"",INDEX('Policy Characteristics'!A:A,MATCH($C1685,'Policy Characteristics'!$C:$C,0)))</f>
        <v>Cross-Sector</v>
      </c>
      <c r="B1685" s="262" t="str">
        <f>IF(ISBLANK(INDEX('Policy Characteristics'!B:B,MATCH($C1685,'Policy Characteristics'!$C:$C,0))),"",INDEX('Policy Characteristics'!B:B,MATCH($C1685,'Policy Characteristics'!$C:$C,0)))</f>
        <v>Fixed Energy Prices</v>
      </c>
      <c r="C1685" s="254" t="str">
        <f t="shared" si="66"/>
        <v>Toggle Whether Policies Affect Energy Prices</v>
      </c>
      <c r="D1685" s="6" t="s">
        <v>2465</v>
      </c>
      <c r="E1685" s="45"/>
      <c r="F1685" s="6" t="s">
        <v>2469</v>
      </c>
      <c r="G1685" s="6"/>
      <c r="H1685" s="43">
        <v>847</v>
      </c>
      <c r="I1685" s="325" t="s">
        <v>44</v>
      </c>
      <c r="J1685" s="255" t="str">
        <f>IF(ISBLANK(INDEX('Policy Characteristics'!D:D,MATCH($C1685,'Policy Characteristics'!$C:$C,0))),"",INDEX('Policy Characteristics'!D:D,MATCH($C1685,'Policy Characteristics'!$C:$C,0)))</f>
        <v>Fixed Energy Prices</v>
      </c>
      <c r="K1685" s="254" t="str">
        <f>IF(ISBLANK(INDEX('Policy Characteristics'!E:E,MATCH($C1685,'Policy Characteristics'!$C:$C,0))),"",INDEX('Policy Characteristics'!E:E,MATCH($C1685,'Policy Characteristics'!$C:$C,0)))</f>
        <v>cross toggle whether policies affect energy prices</v>
      </c>
      <c r="L1685" s="254">
        <f>IF(ISBLANK(INDEX('Policy Characteristics'!F:F,MATCH($C1685,'Policy Characteristics'!$C:$C,0))),"",INDEX('Policy Characteristics'!F:F,MATCH($C1685,'Policy Characteristics'!$C:$C,0)))</f>
        <v>0</v>
      </c>
      <c r="M1685" s="254">
        <f>IF(ISBLANK(INDEX('Policy Characteristics'!G:G,MATCH($C1685,'Policy Characteristics'!$C:$C,0))),"",INDEX('Policy Characteristics'!G:G,MATCH($C1685,'Policy Characteristics'!$C:$C,0)))</f>
        <v>1</v>
      </c>
      <c r="N1685" s="254">
        <f>IF(ISBLANK(INDEX('Policy Characteristics'!H:H,MATCH($C1685,'Policy Characteristics'!$C:$C,0))),"",INDEX('Policy Characteristics'!H:H,MATCH($C1685,'Policy Characteristics'!$C:$C,0)))</f>
        <v>1</v>
      </c>
      <c r="O1685" s="254" t="str">
        <f>IF(ISBLANK(INDEX('Policy Characteristics'!I:I,MATCH($C1685,'Policy Characteristics'!$C:$C,0))),"",INDEX('Policy Characteristics'!I:I,MATCH($C1685,'Policy Characteristics'!$C:$C,0)))</f>
        <v>on/off</v>
      </c>
      <c r="P1685" s="254" t="str">
        <f>IF(ISBLANK(INDEX('Policy Characteristics'!J:J,MATCH($C1685,'Policy Characteristics'!$C:$C,0))),"",INDEX('Policy Characteristics'!J:J,MATCH($C1685,'Policy Characteristics'!$C:$C,0)))</f>
        <v/>
      </c>
      <c r="Q1685" s="254" t="str">
        <f>IF(ISBLANK(INDEX('Policy Characteristics'!K:K,MATCH($C1685,'Policy Characteristics'!$C:$C,0))),"",INDEX('Policy Characteristics'!K:K,MATCH($C1685,'Policy Characteristics'!$C:$C,0)))</f>
        <v/>
      </c>
      <c r="R1685" s="254" t="str">
        <f>IF(ISBLANK(INDEX('Policy Characteristics'!L:L,MATCH($C1685,'Policy Characteristics'!$C:$C,0))),"",INDEX('Policy Characteristics'!L:L,MATCH($C1685,'Policy Characteristics'!$C:$C,0)))</f>
        <v/>
      </c>
    </row>
    <row r="1686" spans="1:18" s="2" customFormat="1" x14ac:dyDescent="0.35">
      <c r="A1686" s="254" t="str">
        <f>IF(ISBLANK(INDEX('Policy Characteristics'!A:A,MATCH($C1686,'Policy Characteristics'!$C:$C,0))),"",INDEX('Policy Characteristics'!A:A,MATCH($C1686,'Policy Characteristics'!$C:$C,0)))</f>
        <v>Cross-Sector</v>
      </c>
      <c r="B1686" s="262" t="str">
        <f>IF(ISBLANK(INDEX('Policy Characteristics'!B:B,MATCH($C1686,'Policy Characteristics'!$C:$C,0))),"",INDEX('Policy Characteristics'!B:B,MATCH($C1686,'Policy Characteristics'!$C:$C,0)))</f>
        <v>Fuel Price Deregulation</v>
      </c>
      <c r="C1686" s="317" t="s">
        <v>2752</v>
      </c>
      <c r="D1686" s="6" t="s">
        <v>448</v>
      </c>
      <c r="E1686" s="45"/>
      <c r="F1686" s="6" t="s">
        <v>445</v>
      </c>
      <c r="G1686" s="6"/>
      <c r="H1686" s="43">
        <v>723</v>
      </c>
      <c r="I1686" s="325" t="s">
        <v>44</v>
      </c>
      <c r="J1686" s="255" t="str">
        <f>IF(ISBLANK(INDEX('Policy Characteristics'!D:D,MATCH($C1686,'Policy Characteristics'!$C:$C,0))),"",INDEX('Policy Characteristics'!D:D,MATCH($C1686,'Policy Characteristics'!$C:$C,0)))</f>
        <v>Fuel Price Deregulation</v>
      </c>
      <c r="K1686" s="254" t="str">
        <f>IF(ISBLANK(INDEX('Policy Characteristics'!E:E,MATCH($C1686,'Policy Characteristics'!$C:$C,0))),"",INDEX('Policy Characteristics'!E:E,MATCH($C1686,'Policy Characteristics'!$C:$C,0)))</f>
        <v>cross fuel price deregulation</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1</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of price deregulated</v>
      </c>
      <c r="P1686" s="254" t="str">
        <f>IF(ISBLANK(INDEX('Policy Characteristics'!J:J,MATCH($C1686,'Policy Characteristics'!$C:$C,0))),"",INDEX('Policy Characteristics'!J:J,MATCH($C1686,'Policy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6" s="254" t="str">
        <f>IF(ISBLANK(INDEX('Policy Characteristics'!K:K,MATCH($C1686,'Policy Characteristics'!$C:$C,0))),"",INDEX('Policy Characteristics'!K:K,MATCH($C1686,'Policy Characteristics'!$C:$C,0)))</f>
        <v>fuels.html#fuel-price-deregulation</v>
      </c>
      <c r="R1686" s="254" t="str">
        <f>IF(ISBLANK(INDEX('Policy Characteristics'!L:L,MATCH($C1686,'Policy Characteristics'!$C:$C,0))),"",INDEX('Policy Characteristics'!L:L,MATCH($C1686,'Policy Characteristics'!$C:$C,0)))</f>
        <v/>
      </c>
    </row>
    <row r="1687" spans="1:18" s="2" customFormat="1" x14ac:dyDescent="0.35">
      <c r="A1687" s="254" t="str">
        <f>IF(ISBLANK(INDEX('Policy Characteristics'!A:A,MATCH($C1687,'Policy Characteristics'!$C:$C,0))),"",INDEX('Policy Characteristics'!A:A,MATCH($C1687,'Policy Characteristics'!$C:$C,0)))</f>
        <v>Cross-Sector</v>
      </c>
      <c r="B1687" s="262" t="str">
        <f>IF(ISBLANK(INDEX('Policy Characteristics'!B:B,MATCH($C1687,'Policy Characteristics'!$C:$C,0))),"",INDEX('Policy Characteristics'!B:B,MATCH($C1687,'Policy Characteristics'!$C:$C,0)))</f>
        <v>Fuel Price Deregulation</v>
      </c>
      <c r="C1687" s="254" t="str">
        <f t="shared" ref="C1687:C1700" si="67">C$1686</f>
        <v>Fuel Price Deregulation</v>
      </c>
      <c r="D1687" s="6" t="s">
        <v>46</v>
      </c>
      <c r="E1687" s="45"/>
      <c r="F1687" s="6" t="s">
        <v>87</v>
      </c>
      <c r="G1687" s="6"/>
      <c r="H1687" s="43">
        <v>724</v>
      </c>
      <c r="I1687" s="325" t="s">
        <v>44</v>
      </c>
      <c r="J1687" s="255" t="str">
        <f>IF(ISBLANK(INDEX('Policy Characteristics'!D:D,MATCH($C1687,'Policy Characteristics'!$C:$C,0))),"",INDEX('Policy Characteristics'!D:D,MATCH($C1687,'Policy Characteristics'!$C:$C,0)))</f>
        <v>Fuel Price Deregulation</v>
      </c>
      <c r="K1687" s="254" t="str">
        <f>IF(ISBLANK(INDEX('Policy Characteristics'!E:E,MATCH($C1687,'Policy Characteristics'!$C:$C,0))),"",INDEX('Policy Characteristics'!E:E,MATCH($C1687,'Policy Characteristics'!$C:$C,0)))</f>
        <v>cross fuel price deregulation</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price deregulated</v>
      </c>
      <c r="P1687" s="254" t="str">
        <f>IF(ISBLANK(INDEX('Policy Characteristics'!J:J,MATCH($C1687,'Policy Characteristics'!$C:$C,0))),"",INDEX('Policy Characteristics'!J:J,MATCH($C1687,'Policy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7" s="254" t="str">
        <f>IF(ISBLANK(INDEX('Policy Characteristics'!K:K,MATCH($C1687,'Policy Characteristics'!$C:$C,0))),"",INDEX('Policy Characteristics'!K:K,MATCH($C1687,'Policy Characteristics'!$C:$C,0)))</f>
        <v>fuels.html#fuel-price-deregulation</v>
      </c>
      <c r="R1687" s="254" t="str">
        <f>IF(ISBLANK(INDEX('Policy Characteristics'!L:L,MATCH($C1687,'Policy Characteristics'!$C:$C,0))),"",INDEX('Policy Characteristics'!L:L,MATCH($C1687,'Policy Characteristics'!$C:$C,0)))</f>
        <v/>
      </c>
    </row>
    <row r="1688" spans="1:18" s="2" customFormat="1" x14ac:dyDescent="0.35">
      <c r="A1688" s="254" t="str">
        <f>IF(ISBLANK(INDEX('Policy Characteristics'!A:A,MATCH($C1688,'Policy Characteristics'!$C:$C,0))),"",INDEX('Policy Characteristics'!A:A,MATCH($C1688,'Policy Characteristics'!$C:$C,0)))</f>
        <v>Cross-Sector</v>
      </c>
      <c r="B1688" s="262" t="str">
        <f>IF(ISBLANK(INDEX('Policy Characteristics'!B:B,MATCH($C1688,'Policy Characteristics'!$C:$C,0))),"",INDEX('Policy Characteristics'!B:B,MATCH($C1688,'Policy Characteristics'!$C:$C,0)))</f>
        <v>Fuel Price Deregulation</v>
      </c>
      <c r="C1688" s="254" t="str">
        <f t="shared" si="67"/>
        <v>Fuel Price Deregulation</v>
      </c>
      <c r="D1688" s="6" t="s">
        <v>47</v>
      </c>
      <c r="E1688" s="45"/>
      <c r="F1688" s="6" t="s">
        <v>88</v>
      </c>
      <c r="G1688" s="6"/>
      <c r="H1688" s="43">
        <v>725</v>
      </c>
      <c r="I1688" s="325" t="s">
        <v>44</v>
      </c>
      <c r="J1688" s="255" t="str">
        <f>IF(ISBLANK(INDEX('Policy Characteristics'!D:D,MATCH($C1688,'Policy Characteristics'!$C:$C,0))),"",INDEX('Policy Characteristics'!D:D,MATCH($C1688,'Policy Characteristics'!$C:$C,0)))</f>
        <v>Fuel Price Deregulation</v>
      </c>
      <c r="K1688" s="254" t="str">
        <f>IF(ISBLANK(INDEX('Policy Characteristics'!E:E,MATCH($C1688,'Policy Characteristics'!$C:$C,0))),"",INDEX('Policy Characteristics'!E:E,MATCH($C1688,'Policy Characteristics'!$C:$C,0)))</f>
        <v>cross fuel price deregulation</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price deregulated</v>
      </c>
      <c r="P1688" s="254"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254" t="str">
        <f>IF(ISBLANK(INDEX('Policy Characteristics'!K:K,MATCH($C1688,'Policy Characteristics'!$C:$C,0))),"",INDEX('Policy Characteristics'!K:K,MATCH($C1688,'Policy Characteristics'!$C:$C,0)))</f>
        <v>fuels.html#fuel-price-deregulation</v>
      </c>
      <c r="R1688" s="254" t="str">
        <f>IF(ISBLANK(INDEX('Policy Characteristics'!L:L,MATCH($C1688,'Policy Characteristics'!$C:$C,0))),"",INDEX('Policy Characteristics'!L:L,MATCH($C1688,'Policy Characteristics'!$C:$C,0)))</f>
        <v/>
      </c>
    </row>
    <row r="1689" spans="1:18" s="2" customFormat="1" x14ac:dyDescent="0.35">
      <c r="A1689" s="254" t="str">
        <f>IF(ISBLANK(INDEX('Policy Characteristics'!A:A,MATCH($C1689,'Policy Characteristics'!$C:$C,0))),"",INDEX('Policy Characteristics'!A:A,MATCH($C1689,'Policy Characteristics'!$C:$C,0)))</f>
        <v>Cross-Sector</v>
      </c>
      <c r="B1689" s="262" t="str">
        <f>IF(ISBLANK(INDEX('Policy Characteristics'!B:B,MATCH($C1689,'Policy Characteristics'!$C:$C,0))),"",INDEX('Policy Characteristics'!B:B,MATCH($C1689,'Policy Characteristics'!$C:$C,0)))</f>
        <v>Fuel Price Deregulation</v>
      </c>
      <c r="C1689" s="254" t="str">
        <f t="shared" si="67"/>
        <v>Fuel Price Deregulation</v>
      </c>
      <c r="D1689" s="6" t="s">
        <v>51</v>
      </c>
      <c r="E1689" s="45"/>
      <c r="F1689" s="6" t="s">
        <v>92</v>
      </c>
      <c r="G1689" s="6"/>
      <c r="H1689" s="43">
        <v>726</v>
      </c>
      <c r="I1689" s="325" t="s">
        <v>44</v>
      </c>
      <c r="J1689" s="255" t="str">
        <f>IF(ISBLANK(INDEX('Policy Characteristics'!D:D,MATCH($C1689,'Policy Characteristics'!$C:$C,0))),"",INDEX('Policy Characteristics'!D:D,MATCH($C1689,'Policy Characteristics'!$C:$C,0)))</f>
        <v>Fuel Price Deregulation</v>
      </c>
      <c r="K1689" s="254" t="str">
        <f>IF(ISBLANK(INDEX('Policy Characteristics'!E:E,MATCH($C1689,'Policy Characteristics'!$C:$C,0))),"",INDEX('Policy Characteristics'!E:E,MATCH($C1689,'Policy Characteristics'!$C:$C,0)))</f>
        <v>cross fuel price deregulation</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price deregulated</v>
      </c>
      <c r="P1689" s="254"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254" t="str">
        <f>IF(ISBLANK(INDEX('Policy Characteristics'!K:K,MATCH($C1689,'Policy Characteristics'!$C:$C,0))),"",INDEX('Policy Characteristics'!K:K,MATCH($C1689,'Policy Characteristics'!$C:$C,0)))</f>
        <v>fuels.html#fuel-price-deregulation</v>
      </c>
      <c r="R1689" s="254" t="str">
        <f>IF(ISBLANK(INDEX('Policy Characteristics'!L:L,MATCH($C1689,'Policy Characteristics'!$C:$C,0))),"",INDEX('Policy Characteristics'!L:L,MATCH($C1689,'Policy Characteristics'!$C:$C,0)))</f>
        <v/>
      </c>
    </row>
    <row r="1690" spans="1:18" s="2" customFormat="1" x14ac:dyDescent="0.35">
      <c r="A1690" s="254" t="str">
        <f>IF(ISBLANK(INDEX('Policy Characteristics'!A:A,MATCH($C1690,'Policy Characteristics'!$C:$C,0))),"",INDEX('Policy Characteristics'!A:A,MATCH($C1690,'Policy Characteristics'!$C:$C,0)))</f>
        <v>Cross-Sector</v>
      </c>
      <c r="B1690" s="262" t="str">
        <f>IF(ISBLANK(INDEX('Policy Characteristics'!B:B,MATCH($C1690,'Policy Characteristics'!$C:$C,0))),"",INDEX('Policy Characteristics'!B:B,MATCH($C1690,'Policy Characteristics'!$C:$C,0)))</f>
        <v>Fuel Price Deregulation</v>
      </c>
      <c r="C1690" s="254" t="str">
        <f t="shared" si="67"/>
        <v>Fuel Price Deregulation</v>
      </c>
      <c r="D1690" s="6" t="s">
        <v>53</v>
      </c>
      <c r="E1690" s="45"/>
      <c r="F1690" s="6" t="s">
        <v>95</v>
      </c>
      <c r="G1690" s="6"/>
      <c r="H1690" s="43">
        <v>727</v>
      </c>
      <c r="I1690" s="325" t="s">
        <v>44</v>
      </c>
      <c r="J1690" s="255" t="str">
        <f>IF(ISBLANK(INDEX('Policy Characteristics'!D:D,MATCH($C1690,'Policy Characteristics'!$C:$C,0))),"",INDEX('Policy Characteristics'!D:D,MATCH($C1690,'Policy Characteristics'!$C:$C,0)))</f>
        <v>Fuel Price Deregulation</v>
      </c>
      <c r="K1690" s="254" t="str">
        <f>IF(ISBLANK(INDEX('Policy Characteristics'!E:E,MATCH($C1690,'Policy Characteristics'!$C:$C,0))),"",INDEX('Policy Characteristics'!E:E,MATCH($C1690,'Policy Characteristics'!$C:$C,0)))</f>
        <v>cross fuel price deregulation</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price deregulated</v>
      </c>
      <c r="P1690" s="254"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254" t="str">
        <f>IF(ISBLANK(INDEX('Policy Characteristics'!K:K,MATCH($C1690,'Policy Characteristics'!$C:$C,0))),"",INDEX('Policy Characteristics'!K:K,MATCH($C1690,'Policy Characteristics'!$C:$C,0)))</f>
        <v>fuels.html#fuel-price-deregulation</v>
      </c>
      <c r="R1690" s="254" t="str">
        <f>IF(ISBLANK(INDEX('Policy Characteristics'!L:L,MATCH($C1690,'Policy Characteristics'!$C:$C,0))),"",INDEX('Policy Characteristics'!L:L,MATCH($C1690,'Policy Characteristics'!$C:$C,0)))</f>
        <v/>
      </c>
    </row>
    <row r="1691" spans="1:18" s="2" customFormat="1" x14ac:dyDescent="0.35">
      <c r="A1691" s="254" t="str">
        <f>IF(ISBLANK(INDEX('Policy Characteristics'!A:A,MATCH($C1691,'Policy Characteristics'!$C:$C,0))),"",INDEX('Policy Characteristics'!A:A,MATCH($C1691,'Policy Characteristics'!$C:$C,0)))</f>
        <v>Cross-Sector</v>
      </c>
      <c r="B1691" s="262" t="str">
        <f>IF(ISBLANK(INDEX('Policy Characteristics'!B:B,MATCH($C1691,'Policy Characteristics'!$C:$C,0))),"",INDEX('Policy Characteristics'!B:B,MATCH($C1691,'Policy Characteristics'!$C:$C,0)))</f>
        <v>Fuel Price Deregulation</v>
      </c>
      <c r="C1691" s="254" t="str">
        <f t="shared" si="67"/>
        <v>Fuel Price Deregulation</v>
      </c>
      <c r="D1691" s="6" t="s">
        <v>54</v>
      </c>
      <c r="E1691" s="45"/>
      <c r="F1691" s="6" t="s">
        <v>96</v>
      </c>
      <c r="G1691" s="6"/>
      <c r="H1691" s="43">
        <v>728</v>
      </c>
      <c r="I1691" s="325" t="s">
        <v>44</v>
      </c>
      <c r="J1691" s="255" t="str">
        <f>IF(ISBLANK(INDEX('Policy Characteristics'!D:D,MATCH($C1691,'Policy Characteristics'!$C:$C,0))),"",INDEX('Policy Characteristics'!D:D,MATCH($C1691,'Policy Characteristics'!$C:$C,0)))</f>
        <v>Fuel Price Deregulation</v>
      </c>
      <c r="K1691" s="254" t="str">
        <f>IF(ISBLANK(INDEX('Policy Characteristics'!E:E,MATCH($C1691,'Policy Characteristics'!$C:$C,0))),"",INDEX('Policy Characteristics'!E:E,MATCH($C1691,'Policy Characteristics'!$C:$C,0)))</f>
        <v>cross fuel price deregulation</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price deregulated</v>
      </c>
      <c r="P1691" s="254"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254" t="str">
        <f>IF(ISBLANK(INDEX('Policy Characteristics'!K:K,MATCH($C1691,'Policy Characteristics'!$C:$C,0))),"",INDEX('Policy Characteristics'!K:K,MATCH($C1691,'Policy Characteristics'!$C:$C,0)))</f>
        <v>fuels.html#fuel-price-deregulation</v>
      </c>
      <c r="R1691" s="254" t="str">
        <f>IF(ISBLANK(INDEX('Policy Characteristics'!L:L,MATCH($C1691,'Policy Characteristics'!$C:$C,0))),"",INDEX('Policy Characteristics'!L:L,MATCH($C1691,'Policy Characteristics'!$C:$C,0)))</f>
        <v/>
      </c>
    </row>
    <row r="1692" spans="1:18" s="2" customFormat="1" x14ac:dyDescent="0.35">
      <c r="A1692" s="254" t="str">
        <f>IF(ISBLANK(INDEX('Policy Characteristics'!A:A,MATCH($C1692,'Policy Characteristics'!$C:$C,0))),"",INDEX('Policy Characteristics'!A:A,MATCH($C1692,'Policy Characteristics'!$C:$C,0)))</f>
        <v>Cross-Sector</v>
      </c>
      <c r="B1692" s="262" t="str">
        <f>IF(ISBLANK(INDEX('Policy Characteristics'!B:B,MATCH($C1692,'Policy Characteristics'!$C:$C,0))),"",INDEX('Policy Characteristics'!B:B,MATCH($C1692,'Policy Characteristics'!$C:$C,0)))</f>
        <v>Fuel Price Deregulation</v>
      </c>
      <c r="C1692" s="254" t="str">
        <f t="shared" si="67"/>
        <v>Fuel Price Deregulation</v>
      </c>
      <c r="D1692" s="6" t="s">
        <v>55</v>
      </c>
      <c r="E1692" s="45"/>
      <c r="F1692" s="6" t="s">
        <v>97</v>
      </c>
      <c r="G1692" s="6"/>
      <c r="H1692" s="43">
        <v>729</v>
      </c>
      <c r="I1692" s="325" t="s">
        <v>44</v>
      </c>
      <c r="J1692" s="255" t="str">
        <f>IF(ISBLANK(INDEX('Policy Characteristics'!D:D,MATCH($C1692,'Policy Characteristics'!$C:$C,0))),"",INDEX('Policy Characteristics'!D:D,MATCH($C1692,'Policy Characteristics'!$C:$C,0)))</f>
        <v>Fuel Price Deregulation</v>
      </c>
      <c r="K1692" s="254" t="str">
        <f>IF(ISBLANK(INDEX('Policy Characteristics'!E:E,MATCH($C1692,'Policy Characteristics'!$C:$C,0))),"",INDEX('Policy Characteristics'!E:E,MATCH($C1692,'Policy Characteristics'!$C:$C,0)))</f>
        <v>cross fuel price deregulation</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price deregulated</v>
      </c>
      <c r="P1692" s="254"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254" t="str">
        <f>IF(ISBLANK(INDEX('Policy Characteristics'!K:K,MATCH($C1692,'Policy Characteristics'!$C:$C,0))),"",INDEX('Policy Characteristics'!K:K,MATCH($C1692,'Policy Characteristics'!$C:$C,0)))</f>
        <v>fuels.html#fuel-price-deregulation</v>
      </c>
      <c r="R1692" s="254" t="str">
        <f>IF(ISBLANK(INDEX('Policy Characteristics'!L:L,MATCH($C1692,'Policy Characteristics'!$C:$C,0))),"",INDEX('Policy Characteristics'!L:L,MATCH($C1692,'Policy Characteristics'!$C:$C,0)))</f>
        <v/>
      </c>
    </row>
    <row r="1693" spans="1:18" s="2" customFormat="1" x14ac:dyDescent="0.35">
      <c r="A1693" s="254" t="str">
        <f>IF(ISBLANK(INDEX('Policy Characteristics'!A:A,MATCH($C1693,'Policy Characteristics'!$C:$C,0))),"",INDEX('Policy Characteristics'!A:A,MATCH($C1693,'Policy Characteristics'!$C:$C,0)))</f>
        <v>Cross-Sector</v>
      </c>
      <c r="B1693" s="262" t="str">
        <f>IF(ISBLANK(INDEX('Policy Characteristics'!B:B,MATCH($C1693,'Policy Characteristics'!$C:$C,0))),"",INDEX('Policy Characteristics'!B:B,MATCH($C1693,'Policy Characteristics'!$C:$C,0)))</f>
        <v>Fuel Price Deregulation</v>
      </c>
      <c r="C1693" s="254" t="str">
        <f t="shared" si="67"/>
        <v>Fuel Price Deregulation</v>
      </c>
      <c r="D1693" s="6" t="s">
        <v>56</v>
      </c>
      <c r="E1693" s="45"/>
      <c r="F1693" s="6" t="s">
        <v>98</v>
      </c>
      <c r="G1693" s="6"/>
      <c r="H1693" s="43">
        <v>730</v>
      </c>
      <c r="I1693" s="325" t="s">
        <v>44</v>
      </c>
      <c r="J1693" s="255" t="str">
        <f>IF(ISBLANK(INDEX('Policy Characteristics'!D:D,MATCH($C1693,'Policy Characteristics'!$C:$C,0))),"",INDEX('Policy Characteristics'!D:D,MATCH($C1693,'Policy Characteristics'!$C:$C,0)))</f>
        <v>Fuel Price Deregulation</v>
      </c>
      <c r="K1693" s="254" t="str">
        <f>IF(ISBLANK(INDEX('Policy Characteristics'!E:E,MATCH($C1693,'Policy Characteristics'!$C:$C,0))),"",INDEX('Policy Characteristics'!E:E,MATCH($C1693,'Policy Characteristics'!$C:$C,0)))</f>
        <v>cross fuel price deregulation</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price deregulated</v>
      </c>
      <c r="P1693" s="254"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254" t="str">
        <f>IF(ISBLANK(INDEX('Policy Characteristics'!K:K,MATCH($C1693,'Policy Characteristics'!$C:$C,0))),"",INDEX('Policy Characteristics'!K:K,MATCH($C1693,'Policy Characteristics'!$C:$C,0)))</f>
        <v>fuels.html#fuel-price-deregulation</v>
      </c>
      <c r="R1693" s="254" t="str">
        <f>IF(ISBLANK(INDEX('Policy Characteristics'!L:L,MATCH($C1693,'Policy Characteristics'!$C:$C,0))),"",INDEX('Policy Characteristics'!L:L,MATCH($C1693,'Policy Characteristics'!$C:$C,0)))</f>
        <v/>
      </c>
    </row>
    <row r="1694" spans="1:18" s="2" customFormat="1" x14ac:dyDescent="0.35">
      <c r="A1694" s="254" t="str">
        <f>IF(ISBLANK(INDEX('Policy Characteristics'!A:A,MATCH($C1694,'Policy Characteristics'!$C:$C,0))),"",INDEX('Policy Characteristics'!A:A,MATCH($C1694,'Policy Characteristics'!$C:$C,0)))</f>
        <v>Cross-Sector</v>
      </c>
      <c r="B1694" s="262" t="str">
        <f>IF(ISBLANK(INDEX('Policy Characteristics'!B:B,MATCH($C1694,'Policy Characteristics'!$C:$C,0))),"",INDEX('Policy Characteristics'!B:B,MATCH($C1694,'Policy Characteristics'!$C:$C,0)))</f>
        <v>Fuel Price Deregulation</v>
      </c>
      <c r="C1694" s="254" t="str">
        <f t="shared" si="67"/>
        <v>Fuel Price Deregulation</v>
      </c>
      <c r="D1694" s="6" t="s">
        <v>2472</v>
      </c>
      <c r="E1694" s="45"/>
      <c r="F1694" s="6" t="s">
        <v>2473</v>
      </c>
      <c r="G1694" s="6"/>
      <c r="H1694" s="43">
        <v>731</v>
      </c>
      <c r="I1694" s="325" t="s">
        <v>44</v>
      </c>
      <c r="J1694" s="255" t="str">
        <f>IF(ISBLANK(INDEX('Policy Characteristics'!D:D,MATCH($C1694,'Policy Characteristics'!$C:$C,0))),"",INDEX('Policy Characteristics'!D:D,MATCH($C1694,'Policy Characteristics'!$C:$C,0)))</f>
        <v>Fuel Price Deregulation</v>
      </c>
      <c r="K1694" s="254" t="str">
        <f>IF(ISBLANK(INDEX('Policy Characteristics'!E:E,MATCH($C1694,'Policy Characteristics'!$C:$C,0))),"",INDEX('Policy Characteristics'!E:E,MATCH($C1694,'Policy Characteristics'!$C:$C,0)))</f>
        <v>cross fuel price deregulation</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price deregulated</v>
      </c>
      <c r="P1694" s="254"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254" t="str">
        <f>IF(ISBLANK(INDEX('Policy Characteristics'!K:K,MATCH($C1694,'Policy Characteristics'!$C:$C,0))),"",INDEX('Policy Characteristics'!K:K,MATCH($C1694,'Policy Characteristics'!$C:$C,0)))</f>
        <v>fuels.html#fuel-price-deregulation</v>
      </c>
      <c r="R1694" s="254" t="str">
        <f>IF(ISBLANK(INDEX('Policy Characteristics'!L:L,MATCH($C1694,'Policy Characteristics'!$C:$C,0))),"",INDEX('Policy Characteristics'!L:L,MATCH($C1694,'Policy Characteristics'!$C:$C,0)))</f>
        <v/>
      </c>
    </row>
    <row r="1695" spans="1:18" s="2" customFormat="1" x14ac:dyDescent="0.35">
      <c r="A1695" s="254" t="str">
        <f>IF(ISBLANK(INDEX('Policy Characteristics'!A:A,MATCH($C1695,'Policy Characteristics'!$C:$C,0))),"",INDEX('Policy Characteristics'!A:A,MATCH($C1695,'Policy Characteristics'!$C:$C,0)))</f>
        <v>Cross-Sector</v>
      </c>
      <c r="B1695" s="262" t="str">
        <f>IF(ISBLANK(INDEX('Policy Characteristics'!B:B,MATCH($C1695,'Policy Characteristics'!$C:$C,0))),"",INDEX('Policy Characteristics'!B:B,MATCH($C1695,'Policy Characteristics'!$C:$C,0)))</f>
        <v>Fuel Price Deregulation</v>
      </c>
      <c r="C1695" s="254" t="str">
        <f t="shared" si="67"/>
        <v>Fuel Price Deregulation</v>
      </c>
      <c r="D1695" s="6" t="s">
        <v>441</v>
      </c>
      <c r="E1695" s="45"/>
      <c r="F1695" s="6" t="s">
        <v>442</v>
      </c>
      <c r="G1695" s="6"/>
      <c r="H1695" s="43">
        <v>732</v>
      </c>
      <c r="I1695" s="325" t="s">
        <v>44</v>
      </c>
      <c r="J1695" s="255" t="str">
        <f>IF(ISBLANK(INDEX('Policy Characteristics'!D:D,MATCH($C1695,'Policy Characteristics'!$C:$C,0))),"",INDEX('Policy Characteristics'!D:D,MATCH($C1695,'Policy Characteristics'!$C:$C,0)))</f>
        <v>Fuel Price Deregulation</v>
      </c>
      <c r="K1695" s="254" t="str">
        <f>IF(ISBLANK(INDEX('Policy Characteristics'!E:E,MATCH($C1695,'Policy Characteristics'!$C:$C,0))),"",INDEX('Policy Characteristics'!E:E,MATCH($C1695,'Policy Characteristics'!$C:$C,0)))</f>
        <v>cross fuel price deregulation</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price deregulated</v>
      </c>
      <c r="P1695" s="254"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254" t="str">
        <f>IF(ISBLANK(INDEX('Policy Characteristics'!K:K,MATCH($C1695,'Policy Characteristics'!$C:$C,0))),"",INDEX('Policy Characteristics'!K:K,MATCH($C1695,'Policy Characteristics'!$C:$C,0)))</f>
        <v>fuels.html#fuel-price-deregulation</v>
      </c>
      <c r="R1695" s="254" t="str">
        <f>IF(ISBLANK(INDEX('Policy Characteristics'!L:L,MATCH($C1695,'Policy Characteristics'!$C:$C,0))),"",INDEX('Policy Characteristics'!L:L,MATCH($C1695,'Policy Characteristics'!$C:$C,0)))</f>
        <v/>
      </c>
    </row>
    <row r="1696" spans="1:18" s="2" customFormat="1" x14ac:dyDescent="0.35">
      <c r="A1696" s="254" t="str">
        <f>IF(ISBLANK(INDEX('Policy Characteristics'!A:A,MATCH($C1696,'Policy Characteristics'!$C:$C,0))),"",INDEX('Policy Characteristics'!A:A,MATCH($C1696,'Policy Characteristics'!$C:$C,0)))</f>
        <v>Cross-Sector</v>
      </c>
      <c r="B1696" s="262" t="str">
        <f>IF(ISBLANK(INDEX('Policy Characteristics'!B:B,MATCH($C1696,'Policy Characteristics'!$C:$C,0))),"",INDEX('Policy Characteristics'!B:B,MATCH($C1696,'Policy Characteristics'!$C:$C,0)))</f>
        <v>Fuel Price Deregulation</v>
      </c>
      <c r="C1696" s="254" t="str">
        <f t="shared" si="67"/>
        <v>Fuel Price Deregulation</v>
      </c>
      <c r="D1696" s="6" t="s">
        <v>2464</v>
      </c>
      <c r="E1696" s="45"/>
      <c r="F1696" s="6" t="s">
        <v>2468</v>
      </c>
      <c r="G1696" s="6"/>
      <c r="H1696" s="43">
        <v>733</v>
      </c>
      <c r="I1696" s="325" t="s">
        <v>44</v>
      </c>
      <c r="J1696" s="255" t="str">
        <f>IF(ISBLANK(INDEX('Policy Characteristics'!D:D,MATCH($C1696,'Policy Characteristics'!$C:$C,0))),"",INDEX('Policy Characteristics'!D:D,MATCH($C1696,'Policy Characteristics'!$C:$C,0)))</f>
        <v>Fuel Price Deregulation</v>
      </c>
      <c r="K1696" s="254" t="str">
        <f>IF(ISBLANK(INDEX('Policy Characteristics'!E:E,MATCH($C1696,'Policy Characteristics'!$C:$C,0))),"",INDEX('Policy Characteristics'!E:E,MATCH($C1696,'Policy Characteristics'!$C:$C,0)))</f>
        <v>cross fuel price deregulation</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price deregulated</v>
      </c>
      <c r="P1696" s="254"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254" t="str">
        <f>IF(ISBLANK(INDEX('Policy Characteristics'!K:K,MATCH($C1696,'Policy Characteristics'!$C:$C,0))),"",INDEX('Policy Characteristics'!K:K,MATCH($C1696,'Policy Characteristics'!$C:$C,0)))</f>
        <v>fuels.html#fuel-price-deregulation</v>
      </c>
      <c r="R1696" s="254" t="str">
        <f>IF(ISBLANK(INDEX('Policy Characteristics'!L:L,MATCH($C1696,'Policy Characteristics'!$C:$C,0))),"",INDEX('Policy Characteristics'!L:L,MATCH($C1696,'Policy Characteristics'!$C:$C,0)))</f>
        <v/>
      </c>
    </row>
    <row r="1697" spans="1:18" s="2" customFormat="1" x14ac:dyDescent="0.35">
      <c r="A1697" s="254" t="str">
        <f>IF(ISBLANK(INDEX('Policy Characteristics'!A:A,MATCH($C1697,'Policy Characteristics'!$C:$C,0))),"",INDEX('Policy Characteristics'!A:A,MATCH($C1697,'Policy Characteristics'!$C:$C,0)))</f>
        <v>Cross-Sector</v>
      </c>
      <c r="B1697" s="262" t="str">
        <f>IF(ISBLANK(INDEX('Policy Characteristics'!B:B,MATCH($C1697,'Policy Characteristics'!$C:$C,0))),"",INDEX('Policy Characteristics'!B:B,MATCH($C1697,'Policy Characteristics'!$C:$C,0)))</f>
        <v>Fuel Price Deregulation</v>
      </c>
      <c r="C1697" s="254" t="str">
        <f t="shared" si="67"/>
        <v>Fuel Price Deregulation</v>
      </c>
      <c r="D1697" s="6" t="s">
        <v>2474</v>
      </c>
      <c r="E1697" s="45"/>
      <c r="F1697" s="6" t="s">
        <v>2475</v>
      </c>
      <c r="G1697" s="6"/>
      <c r="H1697" s="43">
        <v>734</v>
      </c>
      <c r="I1697" s="325" t="s">
        <v>44</v>
      </c>
      <c r="J1697" s="255" t="str">
        <f>IF(ISBLANK(INDEX('Policy Characteristics'!D:D,MATCH($C1697,'Policy Characteristics'!$C:$C,0))),"",INDEX('Policy Characteristics'!D:D,MATCH($C1697,'Policy Characteristics'!$C:$C,0)))</f>
        <v>Fuel Price Deregulation</v>
      </c>
      <c r="K1697" s="254" t="str">
        <f>IF(ISBLANK(INDEX('Policy Characteristics'!E:E,MATCH($C1697,'Policy Characteristics'!$C:$C,0))),"",INDEX('Policy Characteristics'!E:E,MATCH($C1697,'Policy Characteristics'!$C:$C,0)))</f>
        <v>cross fuel price deregulation</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price deregulated</v>
      </c>
      <c r="P1697" s="254"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254" t="str">
        <f>IF(ISBLANK(INDEX('Policy Characteristics'!K:K,MATCH($C1697,'Policy Characteristics'!$C:$C,0))),"",INDEX('Policy Characteristics'!K:K,MATCH($C1697,'Policy Characteristics'!$C:$C,0)))</f>
        <v>fuels.html#fuel-price-deregulation</v>
      </c>
      <c r="R1697" s="254" t="str">
        <f>IF(ISBLANK(INDEX('Policy Characteristics'!L:L,MATCH($C1697,'Policy Characteristics'!$C:$C,0))),"",INDEX('Policy Characteristics'!L:L,MATCH($C1697,'Policy Characteristics'!$C:$C,0)))</f>
        <v/>
      </c>
    </row>
    <row r="1698" spans="1:18" s="2" customFormat="1" x14ac:dyDescent="0.35">
      <c r="A1698" s="254" t="str">
        <f>IF(ISBLANK(INDEX('Policy Characteristics'!A:A,MATCH($C1698,'Policy Characteristics'!$C:$C,0))),"",INDEX('Policy Characteristics'!A:A,MATCH($C1698,'Policy Characteristics'!$C:$C,0)))</f>
        <v>Cross-Sector</v>
      </c>
      <c r="B1698" s="262" t="str">
        <f>IF(ISBLANK(INDEX('Policy Characteristics'!B:B,MATCH($C1698,'Policy Characteristics'!$C:$C,0))),"",INDEX('Policy Characteristics'!B:B,MATCH($C1698,'Policy Characteristics'!$C:$C,0)))</f>
        <v>Fuel Price Deregulation</v>
      </c>
      <c r="C1698" s="254" t="str">
        <f t="shared" si="67"/>
        <v>Fuel Price Deregulation</v>
      </c>
      <c r="D1698" s="6" t="s">
        <v>2465</v>
      </c>
      <c r="E1698" s="45"/>
      <c r="F1698" s="6" t="s">
        <v>2469</v>
      </c>
      <c r="G1698" s="6"/>
      <c r="H1698" s="43">
        <v>735</v>
      </c>
      <c r="I1698" s="325" t="s">
        <v>44</v>
      </c>
      <c r="J1698" s="255" t="str">
        <f>IF(ISBLANK(INDEX('Policy Characteristics'!D:D,MATCH($C1698,'Policy Characteristics'!$C:$C,0))),"",INDEX('Policy Characteristics'!D:D,MATCH($C1698,'Policy Characteristics'!$C:$C,0)))</f>
        <v>Fuel Price Deregulation</v>
      </c>
      <c r="K1698" s="254" t="str">
        <f>IF(ISBLANK(INDEX('Policy Characteristics'!E:E,MATCH($C1698,'Policy Characteristics'!$C:$C,0))),"",INDEX('Policy Characteristics'!E:E,MATCH($C1698,'Policy Characteristics'!$C:$C,0)))</f>
        <v>cross fuel price deregulation</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price deregulated</v>
      </c>
      <c r="P1698" s="254"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254" t="str">
        <f>IF(ISBLANK(INDEX('Policy Characteristics'!K:K,MATCH($C1698,'Policy Characteristics'!$C:$C,0))),"",INDEX('Policy Characteristics'!K:K,MATCH($C1698,'Policy Characteristics'!$C:$C,0)))</f>
        <v>fuels.html#fuel-price-deregulation</v>
      </c>
      <c r="R1698" s="254" t="str">
        <f>IF(ISBLANK(INDEX('Policy Characteristics'!L:L,MATCH($C1698,'Policy Characteristics'!$C:$C,0))),"",INDEX('Policy Characteristics'!L:L,MATCH($C1698,'Policy Characteristics'!$C:$C,0)))</f>
        <v/>
      </c>
    </row>
    <row r="1699" spans="1:18" s="2" customFormat="1" x14ac:dyDescent="0.35">
      <c r="A1699" s="254" t="str">
        <f>IF(ISBLANK(INDEX('Policy Characteristics'!A:A,MATCH($C1699,'Policy Characteristics'!$C:$C,0))),"",INDEX('Policy Characteristics'!A:A,MATCH($C1699,'Policy Characteristics'!$C:$C,0)))</f>
        <v>Cross-Sector</v>
      </c>
      <c r="B1699" s="262" t="str">
        <f>IF(ISBLANK(INDEX('Policy Characteristics'!B:B,MATCH($C1699,'Policy Characteristics'!$C:$C,0))),"",INDEX('Policy Characteristics'!B:B,MATCH($C1699,'Policy Characteristics'!$C:$C,0)))</f>
        <v>Fuel Price Deregulation</v>
      </c>
      <c r="C1699" s="254" t="str">
        <f t="shared" si="67"/>
        <v>Fuel Price Deregulation</v>
      </c>
      <c r="D1699" s="6" t="s">
        <v>2466</v>
      </c>
      <c r="E1699" s="45"/>
      <c r="F1699" s="6" t="s">
        <v>2470</v>
      </c>
      <c r="G1699" s="6"/>
      <c r="H1699" s="43">
        <v>736</v>
      </c>
      <c r="I1699" s="325" t="s">
        <v>44</v>
      </c>
      <c r="J1699" s="255" t="str">
        <f>IF(ISBLANK(INDEX('Policy Characteristics'!D:D,MATCH($C1699,'Policy Characteristics'!$C:$C,0))),"",INDEX('Policy Characteristics'!D:D,MATCH($C1699,'Policy Characteristics'!$C:$C,0)))</f>
        <v>Fuel Price Deregulation</v>
      </c>
      <c r="K1699" s="254" t="str">
        <f>IF(ISBLANK(INDEX('Policy Characteristics'!E:E,MATCH($C1699,'Policy Characteristics'!$C:$C,0))),"",INDEX('Policy Characteristics'!E:E,MATCH($C1699,'Policy Characteristics'!$C:$C,0)))</f>
        <v>cross fuel price deregulation</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price deregulated</v>
      </c>
      <c r="P1699" s="254"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254" t="str">
        <f>IF(ISBLANK(INDEX('Policy Characteristics'!K:K,MATCH($C1699,'Policy Characteristics'!$C:$C,0))),"",INDEX('Policy Characteristics'!K:K,MATCH($C1699,'Policy Characteristics'!$C:$C,0)))</f>
        <v>fuels.html#fuel-price-deregulation</v>
      </c>
      <c r="R1699" s="254" t="str">
        <f>IF(ISBLANK(INDEX('Policy Characteristics'!L:L,MATCH($C1699,'Policy Characteristics'!$C:$C,0))),"",INDEX('Policy Characteristics'!L:L,MATCH($C1699,'Policy Characteristics'!$C:$C,0)))</f>
        <v/>
      </c>
    </row>
    <row r="1700" spans="1:18" s="2" customFormat="1" x14ac:dyDescent="0.35">
      <c r="A1700" s="254" t="str">
        <f>IF(ISBLANK(INDEX('Policy Characteristics'!A:A,MATCH($C1700,'Policy Characteristics'!$C:$C,0))),"",INDEX('Policy Characteristics'!A:A,MATCH($C1700,'Policy Characteristics'!$C:$C,0)))</f>
        <v>Cross-Sector</v>
      </c>
      <c r="B1700" s="262" t="str">
        <f>IF(ISBLANK(INDEX('Policy Characteristics'!B:B,MATCH($C1700,'Policy Characteristics'!$C:$C,0))),"",INDEX('Policy Characteristics'!B:B,MATCH($C1700,'Policy Characteristics'!$C:$C,0)))</f>
        <v>Fuel Price Deregulation</v>
      </c>
      <c r="C1700" s="254" t="str">
        <f t="shared" si="67"/>
        <v>Fuel Price Deregulation</v>
      </c>
      <c r="D1700" s="6" t="s">
        <v>2467</v>
      </c>
      <c r="E1700" s="45"/>
      <c r="F1700" s="6" t="s">
        <v>2471</v>
      </c>
      <c r="G1700" s="6"/>
      <c r="H1700" s="43">
        <v>737</v>
      </c>
      <c r="I1700" s="325" t="s">
        <v>44</v>
      </c>
      <c r="J1700" s="255" t="str">
        <f>IF(ISBLANK(INDEX('Policy Characteristics'!D:D,MATCH($C1700,'Policy Characteristics'!$C:$C,0))),"",INDEX('Policy Characteristics'!D:D,MATCH($C1700,'Policy Characteristics'!$C:$C,0)))</f>
        <v>Fuel Price Deregulation</v>
      </c>
      <c r="K1700" s="254" t="str">
        <f>IF(ISBLANK(INDEX('Policy Characteristics'!E:E,MATCH($C1700,'Policy Characteristics'!$C:$C,0))),"",INDEX('Policy Characteristics'!E:E,MATCH($C1700,'Policy Characteristics'!$C:$C,0)))</f>
        <v>cross fuel price deregulation</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price deregulated</v>
      </c>
      <c r="P1700" s="254"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254" t="str">
        <f>IF(ISBLANK(INDEX('Policy Characteristics'!K:K,MATCH($C1700,'Policy Characteristics'!$C:$C,0))),"",INDEX('Policy Characteristics'!K:K,MATCH($C1700,'Policy Characteristics'!$C:$C,0)))</f>
        <v>fuels.html#fuel-price-deregulation</v>
      </c>
      <c r="R1700" s="254" t="str">
        <f>IF(ISBLANK(INDEX('Policy Characteristics'!L:L,MATCH($C1700,'Policy Characteristics'!$C:$C,0))),"",INDEX('Policy Characteristics'!L:L,MATCH($C1700,'Policy Characteristics'!$C:$C,0)))</f>
        <v/>
      </c>
    </row>
    <row r="1701" spans="1:18" s="4" customFormat="1" x14ac:dyDescent="0.35">
      <c r="A1701" s="254" t="str">
        <f>IF(ISBLANK(INDEX('Policy Characteristics'!A:A,MATCH($C1701,'Policy Characteristics'!$C:$C,0))),"",INDEX('Policy Characteristics'!A:A,MATCH($C1701,'Policy Characteristics'!$C:$C,0)))</f>
        <v>Cross-Sector</v>
      </c>
      <c r="B1701" s="262" t="str">
        <f>IF(ISBLANK(INDEX('Policy Characteristics'!B:B,MATCH($C1701,'Policy Characteristics'!$C:$C,0))),"",INDEX('Policy Characteristics'!B:B,MATCH($C1701,'Policy Characteristics'!$C:$C,0)))</f>
        <v>Fuel Taxes or Subsidies</v>
      </c>
      <c r="C1701" t="s">
        <v>3261</v>
      </c>
      <c r="D1701" s="45" t="s">
        <v>52</v>
      </c>
      <c r="E1701" s="45" t="s">
        <v>331</v>
      </c>
      <c r="F1701" s="45" t="s">
        <v>93</v>
      </c>
      <c r="G1701" s="45" t="s">
        <v>4</v>
      </c>
      <c r="H1701" s="43">
        <v>78</v>
      </c>
      <c r="I1701" s="324" t="s">
        <v>43</v>
      </c>
      <c r="J1701" s="255" t="str">
        <f>IF(ISBLANK(INDEX('Policy Characteristics'!D:D,MATCH($C1701,'Policy Characteristics'!$C:$C,0))),"",INDEX('Policy Characteristics'!D:D,MATCH($C1701,'Policy Characteristics'!$C:$C,0)))</f>
        <v>Fuel Taxes or Subsidies</v>
      </c>
      <c r="K1701" s="254" t="str">
        <f>IF(ISBLANK(INDEX('Policy Characteristics'!E:E,MATCH($C1701,'Policy Characteristics'!$C:$C,0))),"",INDEX('Policy Characteristics'!E:E,MATCH($C1701,'Policy Characteristics'!$C:$C,0)))</f>
        <v>cross fuel tax</v>
      </c>
      <c r="L1701" s="261">
        <f>IF(ISBLANK(INDEX('Policy Characteristics'!F:F,MATCH($C1701,'Policy Characteristics'!$C:$C,0))),"",INDEX('Policy Characteristics'!F:F,MATCH($C1701,'Policy Characteristics'!$C:$C,0)))</f>
        <v>-0.9</v>
      </c>
      <c r="M1701" s="261">
        <f>IF(ISBLANK(INDEX('Policy Characteristics'!G:G,MATCH($C1701,'Policy Characteristics'!$C:$C,0))),"",INDEX('Policy Characteristics'!G:G,MATCH($C1701,'Policy Characteristics'!$C:$C,0)))</f>
        <v>0.9</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BAU price</v>
      </c>
      <c r="P1701" s="254" t="str">
        <f>IF(ISBLANK(INDEX('Policy Characteristics'!J:J,MATCH($C1701,'Policy Characteristics'!$C:$C,0))),"",INDEX('Policy Characteristics'!J:J,MATCH($C1701,'Policy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1" s="254" t="str">
        <f>IF(ISBLANK(INDEX('Policy Characteristics'!K:K,MATCH($C1701,'Policy Characteristics'!$C:$C,0))),"",INDEX('Policy Characteristics'!K:K,MATCH($C1701,'Policy Characteristics'!$C:$C,0)))</f>
        <v>fuels.html#fuel-taxes</v>
      </c>
      <c r="R1701" s="254" t="str">
        <f>IF(ISBLANK(INDEX('Policy Characteristics'!L:L,MATCH($C1701,'Policy Characteristics'!$C:$C,0))),"",INDEX('Policy Characteristics'!L:L,MATCH($C1701,'Policy Characteristics'!$C:$C,0)))</f>
        <v>fuel-taxes.html</v>
      </c>
    </row>
    <row r="1702" spans="1:18" s="4" customFormat="1" x14ac:dyDescent="0.35">
      <c r="A1702" s="254" t="str">
        <f>IF(ISBLANK(INDEX('Policy Characteristics'!A:A,MATCH($C1702,'Policy Characteristics'!$C:$C,0))),"",INDEX('Policy Characteristics'!A:A,MATCH($C1702,'Policy Characteristics'!$C:$C,0)))</f>
        <v>Cross-Sector</v>
      </c>
      <c r="B1702" s="262" t="str">
        <f>IF(ISBLANK(INDEX('Policy Characteristics'!B:B,MATCH($C1702,'Policy Characteristics'!$C:$C,0))),"",INDEX('Policy Characteristics'!B:B,MATCH($C1702,'Policy Characteristics'!$C:$C,0)))</f>
        <v>Fuel Taxes or Subsidies</v>
      </c>
      <c r="C1702" s="320" t="str">
        <f t="shared" ref="C1702:C1765" si="68">C$1701</f>
        <v>Additional Fuel Tax or Subsidy Rate by Fuel</v>
      </c>
      <c r="D1702" s="6" t="s">
        <v>448</v>
      </c>
      <c r="E1702" s="45" t="s">
        <v>331</v>
      </c>
      <c r="F1702" s="6" t="s">
        <v>445</v>
      </c>
      <c r="G1702" s="45" t="s">
        <v>4</v>
      </c>
      <c r="H1702" s="43">
        <v>79</v>
      </c>
      <c r="I1702" s="325" t="s">
        <v>44</v>
      </c>
      <c r="J1702" s="255" t="str">
        <f>IF(ISBLANK(INDEX('Policy Characteristics'!D:D,MATCH($C1702,'Policy Characteristics'!$C:$C,0))),"",INDEX('Policy Characteristics'!D:D,MATCH($C1702,'Policy Characteristics'!$C:$C,0)))</f>
        <v>Fuel Taxes or Subsidies</v>
      </c>
      <c r="K1702" s="254" t="str">
        <f>IF(ISBLANK(INDEX('Policy Characteristics'!E:E,MATCH($C1702,'Policy Characteristics'!$C:$C,0))),"",INDEX('Policy Characteristics'!E:E,MATCH($C1702,'Policy Characteristics'!$C:$C,0)))</f>
        <v>cross fuel tax</v>
      </c>
      <c r="L1702" s="261">
        <f>IF(ISBLANK(INDEX('Policy Characteristics'!F:F,MATCH($C1702,'Policy Characteristics'!$C:$C,0))),"",INDEX('Policy Characteristics'!F:F,MATCH($C1702,'Policy Characteristics'!$C:$C,0)))</f>
        <v>-0.9</v>
      </c>
      <c r="M1702" s="261">
        <f>IF(ISBLANK(INDEX('Policy Characteristics'!G:G,MATCH($C1702,'Policy Characteristics'!$C:$C,0))),"",INDEX('Policy Characteristics'!G:G,MATCH($C1702,'Policy Characteristics'!$C:$C,0)))</f>
        <v>0.9</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BAU price</v>
      </c>
      <c r="P1702" s="254" t="str">
        <f>IF(ISBLANK(INDEX('Policy Characteristics'!J:J,MATCH($C1702,'Policy Characteristics'!$C:$C,0))),"",INDEX('Policy Characteristics'!J:J,MATCH($C1702,'Policy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2" s="254" t="str">
        <f>IF(ISBLANK(INDEX('Policy Characteristics'!K:K,MATCH($C1702,'Policy Characteristics'!$C:$C,0))),"",INDEX('Policy Characteristics'!K:K,MATCH($C1702,'Policy Characteristics'!$C:$C,0)))</f>
        <v>fuels.html#fuel-taxes</v>
      </c>
      <c r="R1702" s="254" t="str">
        <f>IF(ISBLANK(INDEX('Policy Characteristics'!L:L,MATCH($C1702,'Policy Characteristics'!$C:$C,0))),"",INDEX('Policy Characteristics'!L:L,MATCH($C1702,'Policy Characteristics'!$C:$C,0)))</f>
        <v>fuel-taxes.html</v>
      </c>
    </row>
    <row r="1703" spans="1:18" s="4" customFormat="1" x14ac:dyDescent="0.35">
      <c r="A1703" s="254" t="str">
        <f>IF(ISBLANK(INDEX('Policy Characteristics'!A:A,MATCH($C1703,'Policy Characteristics'!$C:$C,0))),"",INDEX('Policy Characteristics'!A:A,MATCH($C1703,'Policy Characteristics'!$C:$C,0)))</f>
        <v>Cross-Sector</v>
      </c>
      <c r="B1703" s="262" t="str">
        <f>IF(ISBLANK(INDEX('Policy Characteristics'!B:B,MATCH($C1703,'Policy Characteristics'!$C:$C,0))),"",INDEX('Policy Characteristics'!B:B,MATCH($C1703,'Policy Characteristics'!$C:$C,0)))</f>
        <v>Fuel Taxes or Subsidies</v>
      </c>
      <c r="C1703" s="320" t="str">
        <f t="shared" si="68"/>
        <v>Additional Fuel Tax or Subsidy Rate by Fuel</v>
      </c>
      <c r="D1703" s="6" t="s">
        <v>46</v>
      </c>
      <c r="E1703" s="45" t="s">
        <v>331</v>
      </c>
      <c r="F1703" s="6" t="s">
        <v>87</v>
      </c>
      <c r="G1703" s="45" t="s">
        <v>4</v>
      </c>
      <c r="H1703" s="43">
        <v>80</v>
      </c>
      <c r="I1703" s="325" t="s">
        <v>43</v>
      </c>
      <c r="J1703" s="255" t="str">
        <f>IF(ISBLANK(INDEX('Policy Characteristics'!D:D,MATCH($C1703,'Policy Characteristics'!$C:$C,0))),"",INDEX('Policy Characteristics'!D:D,MATCH($C1703,'Policy Characteristics'!$C:$C,0)))</f>
        <v>Fuel Taxes or Subsidies</v>
      </c>
      <c r="K1703" s="254" t="str">
        <f>IF(ISBLANK(INDEX('Policy Characteristics'!E:E,MATCH($C1703,'Policy Characteristics'!$C:$C,0))),"",INDEX('Policy Characteristics'!E:E,MATCH($C1703,'Policy Characteristics'!$C:$C,0)))</f>
        <v>cross fuel tax</v>
      </c>
      <c r="L1703" s="261">
        <f>IF(ISBLANK(INDEX('Policy Characteristics'!F:F,MATCH($C1703,'Policy Characteristics'!$C:$C,0))),"",INDEX('Policy Characteristics'!F:F,MATCH($C1703,'Policy Characteristics'!$C:$C,0)))</f>
        <v>-0.9</v>
      </c>
      <c r="M1703" s="261">
        <f>IF(ISBLANK(INDEX('Policy Characteristics'!G:G,MATCH($C1703,'Policy Characteristics'!$C:$C,0))),"",INDEX('Policy Characteristics'!G:G,MATCH($C1703,'Policy Characteristics'!$C:$C,0)))</f>
        <v>0.9</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BAU price</v>
      </c>
      <c r="P1703" s="254"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254" t="str">
        <f>IF(ISBLANK(INDEX('Policy Characteristics'!K:K,MATCH($C1703,'Policy Characteristics'!$C:$C,0))),"",INDEX('Policy Characteristics'!K:K,MATCH($C1703,'Policy Characteristics'!$C:$C,0)))</f>
        <v>fuels.html#fuel-taxes</v>
      </c>
      <c r="R1703" s="254" t="str">
        <f>IF(ISBLANK(INDEX('Policy Characteristics'!L:L,MATCH($C1703,'Policy Characteristics'!$C:$C,0))),"",INDEX('Policy Characteristics'!L:L,MATCH($C1703,'Policy Characteristics'!$C:$C,0)))</f>
        <v>fuel-taxes.html</v>
      </c>
    </row>
    <row r="1704" spans="1:18" s="4" customFormat="1" x14ac:dyDescent="0.35">
      <c r="A1704" s="254" t="str">
        <f>IF(ISBLANK(INDEX('Policy Characteristics'!A:A,MATCH($C1704,'Policy Characteristics'!$C:$C,0))),"",INDEX('Policy Characteristics'!A:A,MATCH($C1704,'Policy Characteristics'!$C:$C,0)))</f>
        <v>Cross-Sector</v>
      </c>
      <c r="B1704" s="262" t="str">
        <f>IF(ISBLANK(INDEX('Policy Characteristics'!B:B,MATCH($C1704,'Policy Characteristics'!$C:$C,0))),"",INDEX('Policy Characteristics'!B:B,MATCH($C1704,'Policy Characteristics'!$C:$C,0)))</f>
        <v>Fuel Taxes or Subsidies</v>
      </c>
      <c r="C1704" s="320" t="str">
        <f t="shared" si="68"/>
        <v>Additional Fuel Tax or Subsidy Rate by Fuel</v>
      </c>
      <c r="D1704" s="6" t="s">
        <v>47</v>
      </c>
      <c r="E1704" s="45" t="s">
        <v>331</v>
      </c>
      <c r="F1704" s="6" t="s">
        <v>88</v>
      </c>
      <c r="G1704" s="45" t="s">
        <v>4</v>
      </c>
      <c r="H1704" s="43">
        <v>738</v>
      </c>
      <c r="I1704" s="325" t="s">
        <v>44</v>
      </c>
      <c r="J1704" s="255" t="str">
        <f>IF(ISBLANK(INDEX('Policy Characteristics'!D:D,MATCH($C1704,'Policy Characteristics'!$C:$C,0))),"",INDEX('Policy Characteristics'!D:D,MATCH($C1704,'Policy Characteristics'!$C:$C,0)))</f>
        <v>Fuel Taxes or Subsidies</v>
      </c>
      <c r="K1704" s="254" t="str">
        <f>IF(ISBLANK(INDEX('Policy Characteristics'!E:E,MATCH($C1704,'Policy Characteristics'!$C:$C,0))),"",INDEX('Policy Characteristics'!E:E,MATCH($C1704,'Policy Characteristics'!$C:$C,0)))</f>
        <v>cross fuel tax</v>
      </c>
      <c r="L1704" s="261">
        <f>IF(ISBLANK(INDEX('Policy Characteristics'!F:F,MATCH($C1704,'Policy Characteristics'!$C:$C,0))),"",INDEX('Policy Characteristics'!F:F,MATCH($C1704,'Policy Characteristics'!$C:$C,0)))</f>
        <v>-0.9</v>
      </c>
      <c r="M1704" s="261">
        <f>IF(ISBLANK(INDEX('Policy Characteristics'!G:G,MATCH($C1704,'Policy Characteristics'!$C:$C,0))),"",INDEX('Policy Characteristics'!G:G,MATCH($C1704,'Policy Characteristics'!$C:$C,0)))</f>
        <v>0.9</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BAU price</v>
      </c>
      <c r="P1704" s="254"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254" t="str">
        <f>IF(ISBLANK(INDEX('Policy Characteristics'!K:K,MATCH($C1704,'Policy Characteristics'!$C:$C,0))),"",INDEX('Policy Characteristics'!K:K,MATCH($C1704,'Policy Characteristics'!$C:$C,0)))</f>
        <v>fuels.html#fuel-taxes</v>
      </c>
      <c r="R1704" s="254" t="str">
        <f>IF(ISBLANK(INDEX('Policy Characteristics'!L:L,MATCH($C1704,'Policy Characteristics'!$C:$C,0))),"",INDEX('Policy Characteristics'!L:L,MATCH($C1704,'Policy Characteristics'!$C:$C,0)))</f>
        <v>fuel-taxes.html</v>
      </c>
    </row>
    <row r="1705" spans="1:18" s="4" customFormat="1" x14ac:dyDescent="0.35">
      <c r="A1705" s="254" t="str">
        <f>IF(ISBLANK(INDEX('Policy Characteristics'!A:A,MATCH($C1705,'Policy Characteristics'!$C:$C,0))),"",INDEX('Policy Characteristics'!A:A,MATCH($C1705,'Policy Characteristics'!$C:$C,0)))</f>
        <v>Cross-Sector</v>
      </c>
      <c r="B1705" s="262" t="str">
        <f>IF(ISBLANK(INDEX('Policy Characteristics'!B:B,MATCH($C1705,'Policy Characteristics'!$C:$C,0))),"",INDEX('Policy Characteristics'!B:B,MATCH($C1705,'Policy Characteristics'!$C:$C,0)))</f>
        <v>Fuel Taxes or Subsidies</v>
      </c>
      <c r="C1705" s="320" t="str">
        <f t="shared" si="68"/>
        <v>Additional Fuel Tax or Subsidy Rate by Fuel</v>
      </c>
      <c r="D1705" s="6" t="s">
        <v>51</v>
      </c>
      <c r="E1705" s="45" t="s">
        <v>331</v>
      </c>
      <c r="F1705" s="6" t="s">
        <v>92</v>
      </c>
      <c r="G1705" s="45" t="s">
        <v>4</v>
      </c>
      <c r="H1705" s="43">
        <v>739</v>
      </c>
      <c r="I1705" s="325" t="s">
        <v>44</v>
      </c>
      <c r="J1705" s="255" t="str">
        <f>IF(ISBLANK(INDEX('Policy Characteristics'!D:D,MATCH($C1705,'Policy Characteristics'!$C:$C,0))),"",INDEX('Policy Characteristics'!D:D,MATCH($C1705,'Policy Characteristics'!$C:$C,0)))</f>
        <v>Fuel Taxes or Subsidies</v>
      </c>
      <c r="K1705" s="254" t="str">
        <f>IF(ISBLANK(INDEX('Policy Characteristics'!E:E,MATCH($C1705,'Policy Characteristics'!$C:$C,0))),"",INDEX('Policy Characteristics'!E:E,MATCH($C1705,'Policy Characteristics'!$C:$C,0)))</f>
        <v>cross fuel tax</v>
      </c>
      <c r="L1705" s="261">
        <f>IF(ISBLANK(INDEX('Policy Characteristics'!F:F,MATCH($C1705,'Policy Characteristics'!$C:$C,0))),"",INDEX('Policy Characteristics'!F:F,MATCH($C1705,'Policy Characteristics'!$C:$C,0)))</f>
        <v>-0.9</v>
      </c>
      <c r="M1705" s="261">
        <f>IF(ISBLANK(INDEX('Policy Characteristics'!G:G,MATCH($C1705,'Policy Characteristics'!$C:$C,0))),"",INDEX('Policy Characteristics'!G:G,MATCH($C1705,'Policy Characteristics'!$C:$C,0)))</f>
        <v>0.9</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BAU price</v>
      </c>
      <c r="P1705" s="254"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254" t="str">
        <f>IF(ISBLANK(INDEX('Policy Characteristics'!K:K,MATCH($C1705,'Policy Characteristics'!$C:$C,0))),"",INDEX('Policy Characteristics'!K:K,MATCH($C1705,'Policy Characteristics'!$C:$C,0)))</f>
        <v>fuels.html#fuel-taxes</v>
      </c>
      <c r="R1705" s="254" t="str">
        <f>IF(ISBLANK(INDEX('Policy Characteristics'!L:L,MATCH($C1705,'Policy Characteristics'!$C:$C,0))),"",INDEX('Policy Characteristics'!L:L,MATCH($C1705,'Policy Characteristics'!$C:$C,0)))</f>
        <v>fuel-taxes.html</v>
      </c>
    </row>
    <row r="1706" spans="1:18" s="4" customFormat="1" x14ac:dyDescent="0.35">
      <c r="A1706" s="254" t="str">
        <f>IF(ISBLANK(INDEX('Policy Characteristics'!A:A,MATCH($C1706,'Policy Characteristics'!$C:$C,0))),"",INDEX('Policy Characteristics'!A:A,MATCH($C1706,'Policy Characteristics'!$C:$C,0)))</f>
        <v>Cross-Sector</v>
      </c>
      <c r="B1706" s="262" t="str">
        <f>IF(ISBLANK(INDEX('Policy Characteristics'!B:B,MATCH($C1706,'Policy Characteristics'!$C:$C,0))),"",INDEX('Policy Characteristics'!B:B,MATCH($C1706,'Policy Characteristics'!$C:$C,0)))</f>
        <v>Fuel Taxes or Subsidies</v>
      </c>
      <c r="C1706" s="320" t="str">
        <f t="shared" si="68"/>
        <v>Additional Fuel Tax or Subsidy Rate by Fuel</v>
      </c>
      <c r="D1706" s="6" t="s">
        <v>53</v>
      </c>
      <c r="E1706" s="45" t="s">
        <v>331</v>
      </c>
      <c r="F1706" s="6" t="s">
        <v>95</v>
      </c>
      <c r="G1706" s="45" t="s">
        <v>4</v>
      </c>
      <c r="H1706" s="43">
        <v>81</v>
      </c>
      <c r="I1706" s="325" t="s">
        <v>43</v>
      </c>
      <c r="J1706" s="255" t="str">
        <f>IF(ISBLANK(INDEX('Policy Characteristics'!D:D,MATCH($C1706,'Policy Characteristics'!$C:$C,0))),"",INDEX('Policy Characteristics'!D:D,MATCH($C1706,'Policy Characteristics'!$C:$C,0)))</f>
        <v>Fuel Taxes or Subsidies</v>
      </c>
      <c r="K1706" s="254" t="str">
        <f>IF(ISBLANK(INDEX('Policy Characteristics'!E:E,MATCH($C1706,'Policy Characteristics'!$C:$C,0))),"",INDEX('Policy Characteristics'!E:E,MATCH($C1706,'Policy Characteristics'!$C:$C,0)))</f>
        <v>cross fuel tax</v>
      </c>
      <c r="L1706" s="261">
        <f>IF(ISBLANK(INDEX('Policy Characteristics'!F:F,MATCH($C1706,'Policy Characteristics'!$C:$C,0))),"",INDEX('Policy Characteristics'!F:F,MATCH($C1706,'Policy Characteristics'!$C:$C,0)))</f>
        <v>-0.9</v>
      </c>
      <c r="M1706" s="261">
        <f>IF(ISBLANK(INDEX('Policy Characteristics'!G:G,MATCH($C1706,'Policy Characteristics'!$C:$C,0))),"",INDEX('Policy Characteristics'!G:G,MATCH($C1706,'Policy Characteristics'!$C:$C,0)))</f>
        <v>0.9</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BAU price</v>
      </c>
      <c r="P1706" s="254"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254" t="str">
        <f>IF(ISBLANK(INDEX('Policy Characteristics'!K:K,MATCH($C1706,'Policy Characteristics'!$C:$C,0))),"",INDEX('Policy Characteristics'!K:K,MATCH($C1706,'Policy Characteristics'!$C:$C,0)))</f>
        <v>fuels.html#fuel-taxes</v>
      </c>
      <c r="R1706" s="254" t="str">
        <f>IF(ISBLANK(INDEX('Policy Characteristics'!L:L,MATCH($C1706,'Policy Characteristics'!$C:$C,0))),"",INDEX('Policy Characteristics'!L:L,MATCH($C1706,'Policy Characteristics'!$C:$C,0)))</f>
        <v>fuel-taxes.html</v>
      </c>
    </row>
    <row r="1707" spans="1:18" s="4" customFormat="1" x14ac:dyDescent="0.35">
      <c r="A1707" s="254" t="str">
        <f>IF(ISBLANK(INDEX('Policy Characteristics'!A:A,MATCH($C1707,'Policy Characteristics'!$C:$C,0))),"",INDEX('Policy Characteristics'!A:A,MATCH($C1707,'Policy Characteristics'!$C:$C,0)))</f>
        <v>Cross-Sector</v>
      </c>
      <c r="B1707" s="262" t="str">
        <f>IF(ISBLANK(INDEX('Policy Characteristics'!B:B,MATCH($C1707,'Policy Characteristics'!$C:$C,0))),"",INDEX('Policy Characteristics'!B:B,MATCH($C1707,'Policy Characteristics'!$C:$C,0)))</f>
        <v>Fuel Taxes or Subsidies</v>
      </c>
      <c r="C1707" s="320" t="str">
        <f t="shared" si="68"/>
        <v>Additional Fuel Tax or Subsidy Rate by Fuel</v>
      </c>
      <c r="D1707" s="6" t="s">
        <v>54</v>
      </c>
      <c r="E1707" s="45" t="s">
        <v>331</v>
      </c>
      <c r="F1707" s="6" t="s">
        <v>96</v>
      </c>
      <c r="G1707" s="45" t="s">
        <v>4</v>
      </c>
      <c r="H1707" s="43">
        <v>82</v>
      </c>
      <c r="I1707" s="325" t="s">
        <v>43</v>
      </c>
      <c r="J1707" s="255" t="str">
        <f>IF(ISBLANK(INDEX('Policy Characteristics'!D:D,MATCH($C1707,'Policy Characteristics'!$C:$C,0))),"",INDEX('Policy Characteristics'!D:D,MATCH($C1707,'Policy Characteristics'!$C:$C,0)))</f>
        <v>Fuel Taxes or Subsidies</v>
      </c>
      <c r="K1707" s="254" t="str">
        <f>IF(ISBLANK(INDEX('Policy Characteristics'!E:E,MATCH($C1707,'Policy Characteristics'!$C:$C,0))),"",INDEX('Policy Characteristics'!E:E,MATCH($C1707,'Policy Characteristics'!$C:$C,0)))</f>
        <v>cross fuel tax</v>
      </c>
      <c r="L1707" s="261">
        <f>IF(ISBLANK(INDEX('Policy Characteristics'!F:F,MATCH($C1707,'Policy Characteristics'!$C:$C,0))),"",INDEX('Policy Characteristics'!F:F,MATCH($C1707,'Policy Characteristics'!$C:$C,0)))</f>
        <v>-0.9</v>
      </c>
      <c r="M1707" s="261">
        <f>IF(ISBLANK(INDEX('Policy Characteristics'!G:G,MATCH($C1707,'Policy Characteristics'!$C:$C,0))),"",INDEX('Policy Characteristics'!G:G,MATCH($C1707,'Policy Characteristics'!$C:$C,0)))</f>
        <v>0.9</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BAU price</v>
      </c>
      <c r="P1707" s="254"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254" t="str">
        <f>IF(ISBLANK(INDEX('Policy Characteristics'!K:K,MATCH($C1707,'Policy Characteristics'!$C:$C,0))),"",INDEX('Policy Characteristics'!K:K,MATCH($C1707,'Policy Characteristics'!$C:$C,0)))</f>
        <v>fuels.html#fuel-taxes</v>
      </c>
      <c r="R1707" s="254" t="str">
        <f>IF(ISBLANK(INDEX('Policy Characteristics'!L:L,MATCH($C1707,'Policy Characteristics'!$C:$C,0))),"",INDEX('Policy Characteristics'!L:L,MATCH($C1707,'Policy Characteristics'!$C:$C,0)))</f>
        <v>fuel-taxes.html</v>
      </c>
    </row>
    <row r="1708" spans="1:18" s="4" customFormat="1" x14ac:dyDescent="0.35">
      <c r="A1708" s="254" t="str">
        <f>IF(ISBLANK(INDEX('Policy Characteristics'!A:A,MATCH($C1708,'Policy Characteristics'!$C:$C,0))),"",INDEX('Policy Characteristics'!A:A,MATCH($C1708,'Policy Characteristics'!$C:$C,0)))</f>
        <v>Cross-Sector</v>
      </c>
      <c r="B1708" s="262" t="str">
        <f>IF(ISBLANK(INDEX('Policy Characteristics'!B:B,MATCH($C1708,'Policy Characteristics'!$C:$C,0))),"",INDEX('Policy Characteristics'!B:B,MATCH($C1708,'Policy Characteristics'!$C:$C,0)))</f>
        <v>Fuel Taxes or Subsidies</v>
      </c>
      <c r="C1708" s="320" t="str">
        <f t="shared" si="68"/>
        <v>Additional Fuel Tax or Subsidy Rate by Fuel</v>
      </c>
      <c r="D1708" s="6" t="s">
        <v>55</v>
      </c>
      <c r="E1708" s="45" t="s">
        <v>331</v>
      </c>
      <c r="F1708" s="6" t="s">
        <v>97</v>
      </c>
      <c r="G1708" s="45" t="s">
        <v>4</v>
      </c>
      <c r="H1708" s="43">
        <v>740</v>
      </c>
      <c r="I1708" s="325" t="s">
        <v>43</v>
      </c>
      <c r="J1708" s="255" t="str">
        <f>IF(ISBLANK(INDEX('Policy Characteristics'!D:D,MATCH($C1708,'Policy Characteristics'!$C:$C,0))),"",INDEX('Policy Characteristics'!D:D,MATCH($C1708,'Policy Characteristics'!$C:$C,0)))</f>
        <v>Fuel Taxes or Subsidies</v>
      </c>
      <c r="K1708" s="254" t="str">
        <f>IF(ISBLANK(INDEX('Policy Characteristics'!E:E,MATCH($C1708,'Policy Characteristics'!$C:$C,0))),"",INDEX('Policy Characteristics'!E:E,MATCH($C1708,'Policy Characteristics'!$C:$C,0)))</f>
        <v>cross fuel tax</v>
      </c>
      <c r="L1708" s="261">
        <f>IF(ISBLANK(INDEX('Policy Characteristics'!F:F,MATCH($C1708,'Policy Characteristics'!$C:$C,0))),"",INDEX('Policy Characteristics'!F:F,MATCH($C1708,'Policy Characteristics'!$C:$C,0)))</f>
        <v>-0.9</v>
      </c>
      <c r="M1708" s="261">
        <f>IF(ISBLANK(INDEX('Policy Characteristics'!G:G,MATCH($C1708,'Policy Characteristics'!$C:$C,0))),"",INDEX('Policy Characteristics'!G:G,MATCH($C1708,'Policy Characteristics'!$C:$C,0)))</f>
        <v>0.9</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BAU price</v>
      </c>
      <c r="P1708" s="254"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254" t="str">
        <f>IF(ISBLANK(INDEX('Policy Characteristics'!K:K,MATCH($C1708,'Policy Characteristics'!$C:$C,0))),"",INDEX('Policy Characteristics'!K:K,MATCH($C1708,'Policy Characteristics'!$C:$C,0)))</f>
        <v>fuels.html#fuel-taxes</v>
      </c>
      <c r="R1708" s="254" t="str">
        <f>IF(ISBLANK(INDEX('Policy Characteristics'!L:L,MATCH($C1708,'Policy Characteristics'!$C:$C,0))),"",INDEX('Policy Characteristics'!L:L,MATCH($C1708,'Policy Characteristics'!$C:$C,0)))</f>
        <v>fuel-taxes.html</v>
      </c>
    </row>
    <row r="1709" spans="1:18" s="4" customFormat="1" x14ac:dyDescent="0.35">
      <c r="A1709" s="254" t="str">
        <f>IF(ISBLANK(INDEX('Policy Characteristics'!A:A,MATCH($C1709,'Policy Characteristics'!$C:$C,0))),"",INDEX('Policy Characteristics'!A:A,MATCH($C1709,'Policy Characteristics'!$C:$C,0)))</f>
        <v>Cross-Sector</v>
      </c>
      <c r="B1709" s="262" t="str">
        <f>IF(ISBLANK(INDEX('Policy Characteristics'!B:B,MATCH($C1709,'Policy Characteristics'!$C:$C,0))),"",INDEX('Policy Characteristics'!B:B,MATCH($C1709,'Policy Characteristics'!$C:$C,0)))</f>
        <v>Fuel Taxes or Subsidies</v>
      </c>
      <c r="C1709" s="320" t="str">
        <f t="shared" si="68"/>
        <v>Additional Fuel Tax or Subsidy Rate by Fuel</v>
      </c>
      <c r="D1709" s="6" t="s">
        <v>56</v>
      </c>
      <c r="E1709" s="45" t="s">
        <v>331</v>
      </c>
      <c r="F1709" s="6" t="s">
        <v>98</v>
      </c>
      <c r="G1709" s="45" t="s">
        <v>4</v>
      </c>
      <c r="H1709" s="43">
        <v>741</v>
      </c>
      <c r="I1709" s="325" t="s">
        <v>43</v>
      </c>
      <c r="J1709" s="255" t="str">
        <f>IF(ISBLANK(INDEX('Policy Characteristics'!D:D,MATCH($C1709,'Policy Characteristics'!$C:$C,0))),"",INDEX('Policy Characteristics'!D:D,MATCH($C1709,'Policy Characteristics'!$C:$C,0)))</f>
        <v>Fuel Taxes or Subsidies</v>
      </c>
      <c r="K1709" s="254" t="str">
        <f>IF(ISBLANK(INDEX('Policy Characteristics'!E:E,MATCH($C1709,'Policy Characteristics'!$C:$C,0))),"",INDEX('Policy Characteristics'!E:E,MATCH($C1709,'Policy Characteristics'!$C:$C,0)))</f>
        <v>cross fuel tax</v>
      </c>
      <c r="L1709" s="261">
        <f>IF(ISBLANK(INDEX('Policy Characteristics'!F:F,MATCH($C1709,'Policy Characteristics'!$C:$C,0))),"",INDEX('Policy Characteristics'!F:F,MATCH($C1709,'Policy Characteristics'!$C:$C,0)))</f>
        <v>-0.9</v>
      </c>
      <c r="M1709" s="261">
        <f>IF(ISBLANK(INDEX('Policy Characteristics'!G:G,MATCH($C1709,'Policy Characteristics'!$C:$C,0))),"",INDEX('Policy Characteristics'!G:G,MATCH($C1709,'Policy Characteristics'!$C:$C,0)))</f>
        <v>0.9</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BAU price</v>
      </c>
      <c r="P1709" s="254"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254" t="str">
        <f>IF(ISBLANK(INDEX('Policy Characteristics'!K:K,MATCH($C1709,'Policy Characteristics'!$C:$C,0))),"",INDEX('Policy Characteristics'!K:K,MATCH($C1709,'Policy Characteristics'!$C:$C,0)))</f>
        <v>fuels.html#fuel-taxes</v>
      </c>
      <c r="R1709" s="254" t="str">
        <f>IF(ISBLANK(INDEX('Policy Characteristics'!L:L,MATCH($C1709,'Policy Characteristics'!$C:$C,0))),"",INDEX('Policy Characteristics'!L:L,MATCH($C1709,'Policy Characteristics'!$C:$C,0)))</f>
        <v>fuel-taxes.html</v>
      </c>
    </row>
    <row r="1710" spans="1:18" x14ac:dyDescent="0.35">
      <c r="A1710" s="254" t="str">
        <f>IF(ISBLANK(INDEX('Policy Characteristics'!A:A,MATCH($C1710,'Policy Characteristics'!$C:$C,0))),"",INDEX('Policy Characteristics'!A:A,MATCH($C1710,'Policy Characteristics'!$C:$C,0)))</f>
        <v>Cross-Sector</v>
      </c>
      <c r="B1710" s="262" t="str">
        <f>IF(ISBLANK(INDEX('Policy Characteristics'!B:B,MATCH($C1710,'Policy Characteristics'!$C:$C,0))),"",INDEX('Policy Characteristics'!B:B,MATCH($C1710,'Policy Characteristics'!$C:$C,0)))</f>
        <v>Fuel Taxes or Subsidies</v>
      </c>
      <c r="C1710" s="320" t="str">
        <f t="shared" si="68"/>
        <v>Additional Fuel Tax or Subsidy Rate by Fuel</v>
      </c>
      <c r="D1710" s="6" t="s">
        <v>2472</v>
      </c>
      <c r="E1710" s="45" t="s">
        <v>331</v>
      </c>
      <c r="F1710" s="6" t="s">
        <v>2473</v>
      </c>
      <c r="G1710" s="45" t="s">
        <v>4</v>
      </c>
      <c r="H1710" s="43">
        <v>742</v>
      </c>
      <c r="I1710" s="325" t="s">
        <v>43</v>
      </c>
      <c r="J1710" s="255" t="str">
        <f>IF(ISBLANK(INDEX('Policy Characteristics'!D:D,MATCH($C1710,'Policy Characteristics'!$C:$C,0))),"",INDEX('Policy Characteristics'!D:D,MATCH($C1710,'Policy Characteristics'!$C:$C,0)))</f>
        <v>Fuel Taxes or Subsidies</v>
      </c>
      <c r="K1710" s="254" t="str">
        <f>IF(ISBLANK(INDEX('Policy Characteristics'!E:E,MATCH($C1710,'Policy Characteristics'!$C:$C,0))),"",INDEX('Policy Characteristics'!E:E,MATCH($C1710,'Policy Characteristics'!$C:$C,0)))</f>
        <v>cross fuel tax</v>
      </c>
      <c r="L1710" s="261">
        <f>IF(ISBLANK(INDEX('Policy Characteristics'!F:F,MATCH($C1710,'Policy Characteristics'!$C:$C,0))),"",INDEX('Policy Characteristics'!F:F,MATCH($C1710,'Policy Characteristics'!$C:$C,0)))</f>
        <v>-0.9</v>
      </c>
      <c r="M1710" s="261">
        <f>IF(ISBLANK(INDEX('Policy Characteristics'!G:G,MATCH($C1710,'Policy Characteristics'!$C:$C,0))),"",INDEX('Policy Characteristics'!G:G,MATCH($C1710,'Policy Characteristics'!$C:$C,0)))</f>
        <v>0.9</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BAU price</v>
      </c>
      <c r="P1710" s="254"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254" t="str">
        <f>IF(ISBLANK(INDEX('Policy Characteristics'!K:K,MATCH($C1710,'Policy Characteristics'!$C:$C,0))),"",INDEX('Policy Characteristics'!K:K,MATCH($C1710,'Policy Characteristics'!$C:$C,0)))</f>
        <v>fuels.html#fuel-taxes</v>
      </c>
      <c r="R1710" s="254" t="str">
        <f>IF(ISBLANK(INDEX('Policy Characteristics'!L:L,MATCH($C1710,'Policy Characteristics'!$C:$C,0))),"",INDEX('Policy Characteristics'!L:L,MATCH($C1710,'Policy Characteristics'!$C:$C,0)))</f>
        <v>fuel-taxes.html</v>
      </c>
    </row>
    <row r="1711" spans="1:18" x14ac:dyDescent="0.35">
      <c r="A1711" s="254" t="str">
        <f>IF(ISBLANK(INDEX('Policy Characteristics'!A:A,MATCH($C1711,'Policy Characteristics'!$C:$C,0))),"",INDEX('Policy Characteristics'!A:A,MATCH($C1711,'Policy Characteristics'!$C:$C,0)))</f>
        <v>Cross-Sector</v>
      </c>
      <c r="B1711" s="262" t="str">
        <f>IF(ISBLANK(INDEX('Policy Characteristics'!B:B,MATCH($C1711,'Policy Characteristics'!$C:$C,0))),"",INDEX('Policy Characteristics'!B:B,MATCH($C1711,'Policy Characteristics'!$C:$C,0)))</f>
        <v>Fuel Taxes or Subsidies</v>
      </c>
      <c r="C1711" s="320" t="str">
        <f t="shared" si="68"/>
        <v>Additional Fuel Tax or Subsidy Rate by Fuel</v>
      </c>
      <c r="D1711" s="6" t="s">
        <v>75</v>
      </c>
      <c r="E1711" s="45" t="s">
        <v>331</v>
      </c>
      <c r="F1711" s="6" t="s">
        <v>99</v>
      </c>
      <c r="G1711" s="45" t="s">
        <v>4</v>
      </c>
      <c r="H1711" s="43">
        <v>743</v>
      </c>
      <c r="I1711" s="325" t="s">
        <v>44</v>
      </c>
      <c r="J1711" s="255" t="str">
        <f>IF(ISBLANK(INDEX('Policy Characteristics'!D:D,MATCH($C1711,'Policy Characteristics'!$C:$C,0))),"",INDEX('Policy Characteristics'!D:D,MATCH($C1711,'Policy Characteristics'!$C:$C,0)))</f>
        <v>Fuel Taxes or Subsidies</v>
      </c>
      <c r="K1711" s="254" t="str">
        <f>IF(ISBLANK(INDEX('Policy Characteristics'!E:E,MATCH($C1711,'Policy Characteristics'!$C:$C,0))),"",INDEX('Policy Characteristics'!E:E,MATCH($C1711,'Policy Characteristics'!$C:$C,0)))</f>
        <v>cross fuel tax</v>
      </c>
      <c r="L1711" s="261">
        <f>IF(ISBLANK(INDEX('Policy Characteristics'!F:F,MATCH($C1711,'Policy Characteristics'!$C:$C,0))),"",INDEX('Policy Characteristics'!F:F,MATCH($C1711,'Policy Characteristics'!$C:$C,0)))</f>
        <v>-0.9</v>
      </c>
      <c r="M1711" s="261">
        <f>IF(ISBLANK(INDEX('Policy Characteristics'!G:G,MATCH($C1711,'Policy Characteristics'!$C:$C,0))),"",INDEX('Policy Characteristics'!G:G,MATCH($C1711,'Policy Characteristics'!$C:$C,0)))</f>
        <v>0.9</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BAU price</v>
      </c>
      <c r="P1711" s="254"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254" t="str">
        <f>IF(ISBLANK(INDEX('Policy Characteristics'!K:K,MATCH($C1711,'Policy Characteristics'!$C:$C,0))),"",INDEX('Policy Characteristics'!K:K,MATCH($C1711,'Policy Characteristics'!$C:$C,0)))</f>
        <v>fuels.html#fuel-taxes</v>
      </c>
      <c r="R1711" s="254" t="str">
        <f>IF(ISBLANK(INDEX('Policy Characteristics'!L:L,MATCH($C1711,'Policy Characteristics'!$C:$C,0))),"",INDEX('Policy Characteristics'!L:L,MATCH($C1711,'Policy Characteristics'!$C:$C,0)))</f>
        <v>fuel-taxes.html</v>
      </c>
    </row>
    <row r="1712" spans="1:18" x14ac:dyDescent="0.35">
      <c r="A1712" s="254" t="str">
        <f>IF(ISBLANK(INDEX('Policy Characteristics'!A:A,MATCH($C1712,'Policy Characteristics'!$C:$C,0))),"",INDEX('Policy Characteristics'!A:A,MATCH($C1712,'Policy Characteristics'!$C:$C,0)))</f>
        <v>Cross-Sector</v>
      </c>
      <c r="B1712" s="262" t="str">
        <f>IF(ISBLANK(INDEX('Policy Characteristics'!B:B,MATCH($C1712,'Policy Characteristics'!$C:$C,0))),"",INDEX('Policy Characteristics'!B:B,MATCH($C1712,'Policy Characteristics'!$C:$C,0)))</f>
        <v>Fuel Taxes or Subsidies</v>
      </c>
      <c r="C1712" s="320" t="str">
        <f t="shared" si="68"/>
        <v>Additional Fuel Tax or Subsidy Rate by Fuel</v>
      </c>
      <c r="D1712" s="6" t="s">
        <v>441</v>
      </c>
      <c r="E1712" s="45" t="s">
        <v>331</v>
      </c>
      <c r="F1712" s="6" t="s">
        <v>442</v>
      </c>
      <c r="G1712" s="45" t="s">
        <v>4</v>
      </c>
      <c r="H1712" s="43">
        <v>744</v>
      </c>
      <c r="I1712" s="325" t="s">
        <v>44</v>
      </c>
      <c r="J1712" s="255" t="str">
        <f>IF(ISBLANK(INDEX('Policy Characteristics'!D:D,MATCH($C1712,'Policy Characteristics'!$C:$C,0))),"",INDEX('Policy Characteristics'!D:D,MATCH($C1712,'Policy Characteristics'!$C:$C,0)))</f>
        <v>Fuel Taxes or Subsidies</v>
      </c>
      <c r="K1712" s="254" t="str">
        <f>IF(ISBLANK(INDEX('Policy Characteristics'!E:E,MATCH($C1712,'Policy Characteristics'!$C:$C,0))),"",INDEX('Policy Characteristics'!E:E,MATCH($C1712,'Policy Characteristics'!$C:$C,0)))</f>
        <v>cross fuel tax</v>
      </c>
      <c r="L1712" s="261">
        <f>IF(ISBLANK(INDEX('Policy Characteristics'!F:F,MATCH($C1712,'Policy Characteristics'!$C:$C,0))),"",INDEX('Policy Characteristics'!F:F,MATCH($C1712,'Policy Characteristics'!$C:$C,0)))</f>
        <v>-0.9</v>
      </c>
      <c r="M1712" s="261">
        <f>IF(ISBLANK(INDEX('Policy Characteristics'!G:G,MATCH($C1712,'Policy Characteristics'!$C:$C,0))),"",INDEX('Policy Characteristics'!G:G,MATCH($C1712,'Policy Characteristics'!$C:$C,0)))</f>
        <v>0.9</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BAU price</v>
      </c>
      <c r="P1712" s="254"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254" t="str">
        <f>IF(ISBLANK(INDEX('Policy Characteristics'!K:K,MATCH($C1712,'Policy Characteristics'!$C:$C,0))),"",INDEX('Policy Characteristics'!K:K,MATCH($C1712,'Policy Characteristics'!$C:$C,0)))</f>
        <v>fuels.html#fuel-taxes</v>
      </c>
      <c r="R1712" s="254" t="str">
        <f>IF(ISBLANK(INDEX('Policy Characteristics'!L:L,MATCH($C1712,'Policy Characteristics'!$C:$C,0))),"",INDEX('Policy Characteristics'!L:L,MATCH($C1712,'Policy Characteristics'!$C:$C,0)))</f>
        <v>fuel-taxes.html</v>
      </c>
    </row>
    <row r="1713" spans="1:18" x14ac:dyDescent="0.35">
      <c r="A1713" s="254" t="str">
        <f>IF(ISBLANK(INDEX('Policy Characteristics'!A:A,MATCH($C1713,'Policy Characteristics'!$C:$C,0))),"",INDEX('Policy Characteristics'!A:A,MATCH($C1713,'Policy Characteristics'!$C:$C,0)))</f>
        <v>Cross-Sector</v>
      </c>
      <c r="B1713" s="262" t="str">
        <f>IF(ISBLANK(INDEX('Policy Characteristics'!B:B,MATCH($C1713,'Policy Characteristics'!$C:$C,0))),"",INDEX('Policy Characteristics'!B:B,MATCH($C1713,'Policy Characteristics'!$C:$C,0)))</f>
        <v>Fuel Taxes or Subsidies</v>
      </c>
      <c r="C1713" s="320" t="str">
        <f t="shared" si="68"/>
        <v>Additional Fuel Tax or Subsidy Rate by Fuel</v>
      </c>
      <c r="D1713" s="6" t="s">
        <v>2464</v>
      </c>
      <c r="E1713" s="45" t="s">
        <v>331</v>
      </c>
      <c r="F1713" s="6" t="s">
        <v>2468</v>
      </c>
      <c r="G1713" s="45" t="s">
        <v>4</v>
      </c>
      <c r="H1713" s="43">
        <v>745</v>
      </c>
      <c r="I1713" s="325" t="s">
        <v>44</v>
      </c>
      <c r="J1713" s="255" t="str">
        <f>IF(ISBLANK(INDEX('Policy Characteristics'!D:D,MATCH($C1713,'Policy Characteristics'!$C:$C,0))),"",INDEX('Policy Characteristics'!D:D,MATCH($C1713,'Policy Characteristics'!$C:$C,0)))</f>
        <v>Fuel Taxes or Subsidies</v>
      </c>
      <c r="K1713" s="254" t="str">
        <f>IF(ISBLANK(INDEX('Policy Characteristics'!E:E,MATCH($C1713,'Policy Characteristics'!$C:$C,0))),"",INDEX('Policy Characteristics'!E:E,MATCH($C1713,'Policy Characteristics'!$C:$C,0)))</f>
        <v>cross fuel tax</v>
      </c>
      <c r="L1713" s="261">
        <f>IF(ISBLANK(INDEX('Policy Characteristics'!F:F,MATCH($C1713,'Policy Characteristics'!$C:$C,0))),"",INDEX('Policy Characteristics'!F:F,MATCH($C1713,'Policy Characteristics'!$C:$C,0)))</f>
        <v>-0.9</v>
      </c>
      <c r="M1713" s="261">
        <f>IF(ISBLANK(INDEX('Policy Characteristics'!G:G,MATCH($C1713,'Policy Characteristics'!$C:$C,0))),"",INDEX('Policy Characteristics'!G:G,MATCH($C1713,'Policy Characteristics'!$C:$C,0)))</f>
        <v>0.9</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BAU price</v>
      </c>
      <c r="P1713" s="254"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254" t="str">
        <f>IF(ISBLANK(INDEX('Policy Characteristics'!K:K,MATCH($C1713,'Policy Characteristics'!$C:$C,0))),"",INDEX('Policy Characteristics'!K:K,MATCH($C1713,'Policy Characteristics'!$C:$C,0)))</f>
        <v>fuels.html#fuel-taxes</v>
      </c>
      <c r="R1713" s="254" t="str">
        <f>IF(ISBLANK(INDEX('Policy Characteristics'!L:L,MATCH($C1713,'Policy Characteristics'!$C:$C,0))),"",INDEX('Policy Characteristics'!L:L,MATCH($C1713,'Policy Characteristics'!$C:$C,0)))</f>
        <v>fuel-taxes.html</v>
      </c>
    </row>
    <row r="1714" spans="1:18" x14ac:dyDescent="0.35">
      <c r="A1714" s="254" t="str">
        <f>IF(ISBLANK(INDEX('Policy Characteristics'!A:A,MATCH($C1714,'Policy Characteristics'!$C:$C,0))),"",INDEX('Policy Characteristics'!A:A,MATCH($C1714,'Policy Characteristics'!$C:$C,0)))</f>
        <v>Cross-Sector</v>
      </c>
      <c r="B1714" s="262" t="str">
        <f>IF(ISBLANK(INDEX('Policy Characteristics'!B:B,MATCH($C1714,'Policy Characteristics'!$C:$C,0))),"",INDEX('Policy Characteristics'!B:B,MATCH($C1714,'Policy Characteristics'!$C:$C,0)))</f>
        <v>Fuel Taxes or Subsidies</v>
      </c>
      <c r="C1714" s="320" t="str">
        <f t="shared" si="68"/>
        <v>Additional Fuel Tax or Subsidy Rate by Fuel</v>
      </c>
      <c r="D1714" s="6" t="s">
        <v>2474</v>
      </c>
      <c r="E1714" s="45" t="s">
        <v>331</v>
      </c>
      <c r="F1714" s="6" t="s">
        <v>2475</v>
      </c>
      <c r="G1714" s="45" t="s">
        <v>4</v>
      </c>
      <c r="H1714" s="43">
        <v>746</v>
      </c>
      <c r="I1714" s="325" t="s">
        <v>44</v>
      </c>
      <c r="J1714" s="255" t="str">
        <f>IF(ISBLANK(INDEX('Policy Characteristics'!D:D,MATCH($C1714,'Policy Characteristics'!$C:$C,0))),"",INDEX('Policy Characteristics'!D:D,MATCH($C1714,'Policy Characteristics'!$C:$C,0)))</f>
        <v>Fuel Taxes or Subsidies</v>
      </c>
      <c r="K1714" s="254" t="str">
        <f>IF(ISBLANK(INDEX('Policy Characteristics'!E:E,MATCH($C1714,'Policy Characteristics'!$C:$C,0))),"",INDEX('Policy Characteristics'!E:E,MATCH($C1714,'Policy Characteristics'!$C:$C,0)))</f>
        <v>cross fuel tax</v>
      </c>
      <c r="L1714" s="261">
        <f>IF(ISBLANK(INDEX('Policy Characteristics'!F:F,MATCH($C1714,'Policy Characteristics'!$C:$C,0))),"",INDEX('Policy Characteristics'!F:F,MATCH($C1714,'Policy Characteristics'!$C:$C,0)))</f>
        <v>-0.9</v>
      </c>
      <c r="M1714" s="261">
        <f>IF(ISBLANK(INDEX('Policy Characteristics'!G:G,MATCH($C1714,'Policy Characteristics'!$C:$C,0))),"",INDEX('Policy Characteristics'!G:G,MATCH($C1714,'Policy Characteristics'!$C:$C,0)))</f>
        <v>0.9</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BAU price</v>
      </c>
      <c r="P1714" s="254"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254" t="str">
        <f>IF(ISBLANK(INDEX('Policy Characteristics'!K:K,MATCH($C1714,'Policy Characteristics'!$C:$C,0))),"",INDEX('Policy Characteristics'!K:K,MATCH($C1714,'Policy Characteristics'!$C:$C,0)))</f>
        <v>fuels.html#fuel-taxes</v>
      </c>
      <c r="R1714" s="254" t="str">
        <f>IF(ISBLANK(INDEX('Policy Characteristics'!L:L,MATCH($C1714,'Policy Characteristics'!$C:$C,0))),"",INDEX('Policy Characteristics'!L:L,MATCH($C1714,'Policy Characteristics'!$C:$C,0)))</f>
        <v>fuel-taxes.html</v>
      </c>
    </row>
    <row r="1715" spans="1:18" x14ac:dyDescent="0.35">
      <c r="A1715" s="254" t="str">
        <f>IF(ISBLANK(INDEX('Policy Characteristics'!A:A,MATCH($C1715,'Policy Characteristics'!$C:$C,0))),"",INDEX('Policy Characteristics'!A:A,MATCH($C1715,'Policy Characteristics'!$C:$C,0)))</f>
        <v>Cross-Sector</v>
      </c>
      <c r="B1715" s="262" t="str">
        <f>IF(ISBLANK(INDEX('Policy Characteristics'!B:B,MATCH($C1715,'Policy Characteristics'!$C:$C,0))),"",INDEX('Policy Characteristics'!B:B,MATCH($C1715,'Policy Characteristics'!$C:$C,0)))</f>
        <v>Fuel Taxes or Subsidies</v>
      </c>
      <c r="C1715" s="320" t="str">
        <f t="shared" si="68"/>
        <v>Additional Fuel Tax or Subsidy Rate by Fuel</v>
      </c>
      <c r="D1715" s="6" t="s">
        <v>2465</v>
      </c>
      <c r="E1715" s="45" t="s">
        <v>331</v>
      </c>
      <c r="F1715" s="6" t="s">
        <v>2469</v>
      </c>
      <c r="G1715" s="45" t="s">
        <v>4</v>
      </c>
      <c r="H1715" s="43">
        <v>747</v>
      </c>
      <c r="I1715" s="325" t="s">
        <v>44</v>
      </c>
      <c r="J1715" s="255" t="str">
        <f>IF(ISBLANK(INDEX('Policy Characteristics'!D:D,MATCH($C1715,'Policy Characteristics'!$C:$C,0))),"",INDEX('Policy Characteristics'!D:D,MATCH($C1715,'Policy Characteristics'!$C:$C,0)))</f>
        <v>Fuel Taxes or Subsidies</v>
      </c>
      <c r="K1715" s="254" t="str">
        <f>IF(ISBLANK(INDEX('Policy Characteristics'!E:E,MATCH($C1715,'Policy Characteristics'!$C:$C,0))),"",INDEX('Policy Characteristics'!E:E,MATCH($C1715,'Policy Characteristics'!$C:$C,0)))</f>
        <v>cross fuel tax</v>
      </c>
      <c r="L1715" s="261">
        <f>IF(ISBLANK(INDEX('Policy Characteristics'!F:F,MATCH($C1715,'Policy Characteristics'!$C:$C,0))),"",INDEX('Policy Characteristics'!F:F,MATCH($C1715,'Policy Characteristics'!$C:$C,0)))</f>
        <v>-0.9</v>
      </c>
      <c r="M1715" s="261">
        <f>IF(ISBLANK(INDEX('Policy Characteristics'!G:G,MATCH($C1715,'Policy Characteristics'!$C:$C,0))),"",INDEX('Policy Characteristics'!G:G,MATCH($C1715,'Policy Characteristics'!$C:$C,0)))</f>
        <v>0.9</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BAU price</v>
      </c>
      <c r="P1715" s="254"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254" t="str">
        <f>IF(ISBLANK(INDEX('Policy Characteristics'!K:K,MATCH($C1715,'Policy Characteristics'!$C:$C,0))),"",INDEX('Policy Characteristics'!K:K,MATCH($C1715,'Policy Characteristics'!$C:$C,0)))</f>
        <v>fuels.html#fuel-taxes</v>
      </c>
      <c r="R1715" s="254" t="str">
        <f>IF(ISBLANK(INDEX('Policy Characteristics'!L:L,MATCH($C1715,'Policy Characteristics'!$C:$C,0))),"",INDEX('Policy Characteristics'!L:L,MATCH($C1715,'Policy Characteristics'!$C:$C,0)))</f>
        <v>fuel-taxes.html</v>
      </c>
    </row>
    <row r="1716" spans="1:18" x14ac:dyDescent="0.35">
      <c r="A1716" s="254" t="str">
        <f>IF(ISBLANK(INDEX('Policy Characteristics'!A:A,MATCH($C1716,'Policy Characteristics'!$C:$C,0))),"",INDEX('Policy Characteristics'!A:A,MATCH($C1716,'Policy Characteristics'!$C:$C,0)))</f>
        <v>Cross-Sector</v>
      </c>
      <c r="B1716" s="262" t="str">
        <f>IF(ISBLANK(INDEX('Policy Characteristics'!B:B,MATCH($C1716,'Policy Characteristics'!$C:$C,0))),"",INDEX('Policy Characteristics'!B:B,MATCH($C1716,'Policy Characteristics'!$C:$C,0)))</f>
        <v>Fuel Taxes or Subsidies</v>
      </c>
      <c r="C1716" s="320" t="str">
        <f t="shared" si="68"/>
        <v>Additional Fuel Tax or Subsidy Rate by Fuel</v>
      </c>
      <c r="D1716" s="6" t="s">
        <v>2466</v>
      </c>
      <c r="E1716" s="45" t="s">
        <v>331</v>
      </c>
      <c r="F1716" s="6" t="s">
        <v>2470</v>
      </c>
      <c r="G1716" s="45" t="s">
        <v>4</v>
      </c>
      <c r="H1716" s="43">
        <v>748</v>
      </c>
      <c r="I1716" s="325" t="s">
        <v>44</v>
      </c>
      <c r="J1716" s="255" t="str">
        <f>IF(ISBLANK(INDEX('Policy Characteristics'!D:D,MATCH($C1716,'Policy Characteristics'!$C:$C,0))),"",INDEX('Policy Characteristics'!D:D,MATCH($C1716,'Policy Characteristics'!$C:$C,0)))</f>
        <v>Fuel Taxes or Subsidies</v>
      </c>
      <c r="K1716" s="254" t="str">
        <f>IF(ISBLANK(INDEX('Policy Characteristics'!E:E,MATCH($C1716,'Policy Characteristics'!$C:$C,0))),"",INDEX('Policy Characteristics'!E:E,MATCH($C1716,'Policy Characteristics'!$C:$C,0)))</f>
        <v>cross fuel tax</v>
      </c>
      <c r="L1716" s="261">
        <f>IF(ISBLANK(INDEX('Policy Characteristics'!F:F,MATCH($C1716,'Policy Characteristics'!$C:$C,0))),"",INDEX('Policy Characteristics'!F:F,MATCH($C1716,'Policy Characteristics'!$C:$C,0)))</f>
        <v>-0.9</v>
      </c>
      <c r="M1716" s="261">
        <f>IF(ISBLANK(INDEX('Policy Characteristics'!G:G,MATCH($C1716,'Policy Characteristics'!$C:$C,0))),"",INDEX('Policy Characteristics'!G:G,MATCH($C1716,'Policy Characteristics'!$C:$C,0)))</f>
        <v>0.9</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BAU price</v>
      </c>
      <c r="P1716" s="254"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254" t="str">
        <f>IF(ISBLANK(INDEX('Policy Characteristics'!K:K,MATCH($C1716,'Policy Characteristics'!$C:$C,0))),"",INDEX('Policy Characteristics'!K:K,MATCH($C1716,'Policy Characteristics'!$C:$C,0)))</f>
        <v>fuels.html#fuel-taxes</v>
      </c>
      <c r="R1716" s="254" t="str">
        <f>IF(ISBLANK(INDEX('Policy Characteristics'!L:L,MATCH($C1716,'Policy Characteristics'!$C:$C,0))),"",INDEX('Policy Characteristics'!L:L,MATCH($C1716,'Policy Characteristics'!$C:$C,0)))</f>
        <v>fuel-taxes.html</v>
      </c>
    </row>
    <row r="1717" spans="1:18" x14ac:dyDescent="0.35">
      <c r="A1717" s="254" t="str">
        <f>IF(ISBLANK(INDEX('Policy Characteristics'!A:A,MATCH($C1717,'Policy Characteristics'!$C:$C,0))),"",INDEX('Policy Characteristics'!A:A,MATCH($C1717,'Policy Characteristics'!$C:$C,0)))</f>
        <v>Cross-Sector</v>
      </c>
      <c r="B1717" s="262" t="str">
        <f>IF(ISBLANK(INDEX('Policy Characteristics'!B:B,MATCH($C1717,'Policy Characteristics'!$C:$C,0))),"",INDEX('Policy Characteristics'!B:B,MATCH($C1717,'Policy Characteristics'!$C:$C,0)))</f>
        <v>Fuel Taxes or Subsidies</v>
      </c>
      <c r="C1717" s="320" t="str">
        <f t="shared" si="68"/>
        <v>Additional Fuel Tax or Subsidy Rate by Fuel</v>
      </c>
      <c r="D1717" s="6" t="s">
        <v>2467</v>
      </c>
      <c r="E1717" s="45" t="s">
        <v>331</v>
      </c>
      <c r="F1717" s="6" t="s">
        <v>2471</v>
      </c>
      <c r="G1717" s="45" t="s">
        <v>4</v>
      </c>
      <c r="H1717" s="43">
        <v>749</v>
      </c>
      <c r="I1717" s="325" t="s">
        <v>43</v>
      </c>
      <c r="J1717" s="255" t="str">
        <f>IF(ISBLANK(INDEX('Policy Characteristics'!D:D,MATCH($C1717,'Policy Characteristics'!$C:$C,0))),"",INDEX('Policy Characteristics'!D:D,MATCH($C1717,'Policy Characteristics'!$C:$C,0)))</f>
        <v>Fuel Taxes or Subsidies</v>
      </c>
      <c r="K1717" s="254" t="str">
        <f>IF(ISBLANK(INDEX('Policy Characteristics'!E:E,MATCH($C1717,'Policy Characteristics'!$C:$C,0))),"",INDEX('Policy Characteristics'!E:E,MATCH($C1717,'Policy Characteristics'!$C:$C,0)))</f>
        <v>cross fuel tax</v>
      </c>
      <c r="L1717" s="261">
        <f>IF(ISBLANK(INDEX('Policy Characteristics'!F:F,MATCH($C1717,'Policy Characteristics'!$C:$C,0))),"",INDEX('Policy Characteristics'!F:F,MATCH($C1717,'Policy Characteristics'!$C:$C,0)))</f>
        <v>-0.9</v>
      </c>
      <c r="M1717" s="261">
        <f>IF(ISBLANK(INDEX('Policy Characteristics'!G:G,MATCH($C1717,'Policy Characteristics'!$C:$C,0))),"",INDEX('Policy Characteristics'!G:G,MATCH($C1717,'Policy Characteristics'!$C:$C,0)))</f>
        <v>0.9</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BAU price</v>
      </c>
      <c r="P1717" s="254"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254" t="str">
        <f>IF(ISBLANK(INDEX('Policy Characteristics'!K:K,MATCH($C1717,'Policy Characteristics'!$C:$C,0))),"",INDEX('Policy Characteristics'!K:K,MATCH($C1717,'Policy Characteristics'!$C:$C,0)))</f>
        <v>fuels.html#fuel-taxes</v>
      </c>
      <c r="R1717" s="254" t="str">
        <f>IF(ISBLANK(INDEX('Policy Characteristics'!L:L,MATCH($C1717,'Policy Characteristics'!$C:$C,0))),"",INDEX('Policy Characteristics'!L:L,MATCH($C1717,'Policy Characteristics'!$C:$C,0)))</f>
        <v>fuel-taxes.html</v>
      </c>
    </row>
    <row r="1718" spans="1:18" s="4" customFormat="1" x14ac:dyDescent="0.35">
      <c r="A1718" s="254" t="str">
        <f>IF(ISBLANK(INDEX('Policy Characteristics'!A:A,MATCH($C1718,'Policy Characteristics'!$C:$C,0))),"",INDEX('Policy Characteristics'!A:A,MATCH($C1718,'Policy Characteristics'!$C:$C,0)))</f>
        <v>Cross-Sector</v>
      </c>
      <c r="B1718" s="262" t="str">
        <f>IF(ISBLANK(INDEX('Policy Characteristics'!B:B,MATCH($C1718,'Policy Characteristics'!$C:$C,0))),"",INDEX('Policy Characteristics'!B:B,MATCH($C1718,'Policy Characteristics'!$C:$C,0)))</f>
        <v>Fuel Taxes or Subsidies</v>
      </c>
      <c r="C1718" s="320" t="str">
        <f t="shared" si="68"/>
        <v>Additional Fuel Tax or Subsidy Rate by Fuel</v>
      </c>
      <c r="D1718" s="45" t="s">
        <v>52</v>
      </c>
      <c r="E1718" s="45" t="s">
        <v>339</v>
      </c>
      <c r="F1718" s="45" t="s">
        <v>93</v>
      </c>
      <c r="G1718" s="45" t="s">
        <v>93</v>
      </c>
      <c r="H1718" s="43">
        <v>2314</v>
      </c>
      <c r="I1718" s="324" t="s">
        <v>44</v>
      </c>
      <c r="J1718" s="255" t="str">
        <f>IF(ISBLANK(INDEX('Policy Characteristics'!D:D,MATCH($C1718,'Policy Characteristics'!$C:$C,0))),"",INDEX('Policy Characteristics'!D:D,MATCH($C1718,'Policy Characteristics'!$C:$C,0)))</f>
        <v>Fuel Taxes or Subsidies</v>
      </c>
      <c r="K1718" s="254" t="str">
        <f>IF(ISBLANK(INDEX('Policy Characteristics'!E:E,MATCH($C1718,'Policy Characteristics'!$C:$C,0))),"",INDEX('Policy Characteristics'!E:E,MATCH($C1718,'Policy Characteristics'!$C:$C,0)))</f>
        <v>cross fuel tax</v>
      </c>
      <c r="L1718" s="261">
        <f>IF(ISBLANK(INDEX('Policy Characteristics'!F:F,MATCH($C1718,'Policy Characteristics'!$C:$C,0))),"",INDEX('Policy Characteristics'!F:F,MATCH($C1718,'Policy Characteristics'!$C:$C,0)))</f>
        <v>-0.9</v>
      </c>
      <c r="M1718" s="261">
        <f>IF(ISBLANK(INDEX('Policy Characteristics'!G:G,MATCH($C1718,'Policy Characteristics'!$C:$C,0))),"",INDEX('Policy Characteristics'!G:G,MATCH($C1718,'Policy Characteristics'!$C:$C,0)))</f>
        <v>0.9</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BAU price</v>
      </c>
      <c r="P1718" s="254"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254" t="str">
        <f>IF(ISBLANK(INDEX('Policy Characteristics'!K:K,MATCH($C1718,'Policy Characteristics'!$C:$C,0))),"",INDEX('Policy Characteristics'!K:K,MATCH($C1718,'Policy Characteristics'!$C:$C,0)))</f>
        <v>fuels.html#fuel-taxes</v>
      </c>
      <c r="R1718" s="254" t="str">
        <f>IF(ISBLANK(INDEX('Policy Characteristics'!L:L,MATCH($C1718,'Policy Characteristics'!$C:$C,0))),"",INDEX('Policy Characteristics'!L:L,MATCH($C1718,'Policy Characteristics'!$C:$C,0)))</f>
        <v>fuel-taxes.html</v>
      </c>
    </row>
    <row r="1719" spans="1:18" s="4" customFormat="1" x14ac:dyDescent="0.35">
      <c r="A1719" s="254" t="str">
        <f>IF(ISBLANK(INDEX('Policy Characteristics'!A:A,MATCH($C1719,'Policy Characteristics'!$C:$C,0))),"",INDEX('Policy Characteristics'!A:A,MATCH($C1719,'Policy Characteristics'!$C:$C,0)))</f>
        <v>Cross-Sector</v>
      </c>
      <c r="B1719" s="262" t="str">
        <f>IF(ISBLANK(INDEX('Policy Characteristics'!B:B,MATCH($C1719,'Policy Characteristics'!$C:$C,0))),"",INDEX('Policy Characteristics'!B:B,MATCH($C1719,'Policy Characteristics'!$C:$C,0)))</f>
        <v>Fuel Taxes or Subsidies</v>
      </c>
      <c r="C1719" s="320" t="str">
        <f t="shared" si="68"/>
        <v>Additional Fuel Tax or Subsidy Rate by Fuel</v>
      </c>
      <c r="D1719" s="6" t="s">
        <v>448</v>
      </c>
      <c r="E1719" s="45" t="s">
        <v>339</v>
      </c>
      <c r="F1719" s="6" t="s">
        <v>445</v>
      </c>
      <c r="G1719" s="45" t="s">
        <v>93</v>
      </c>
      <c r="H1719" s="43">
        <v>2315</v>
      </c>
      <c r="I1719" s="325" t="s">
        <v>43</v>
      </c>
      <c r="J1719" s="255" t="str">
        <f>IF(ISBLANK(INDEX('Policy Characteristics'!D:D,MATCH($C1719,'Policy Characteristics'!$C:$C,0))),"",INDEX('Policy Characteristics'!D:D,MATCH($C1719,'Policy Characteristics'!$C:$C,0)))</f>
        <v>Fuel Taxes or Subsidies</v>
      </c>
      <c r="K1719" s="254" t="str">
        <f>IF(ISBLANK(INDEX('Policy Characteristics'!E:E,MATCH($C1719,'Policy Characteristics'!$C:$C,0))),"",INDEX('Policy Characteristics'!E:E,MATCH($C1719,'Policy Characteristics'!$C:$C,0)))</f>
        <v>cross fuel tax</v>
      </c>
      <c r="L1719" s="261">
        <f>IF(ISBLANK(INDEX('Policy Characteristics'!F:F,MATCH($C1719,'Policy Characteristics'!$C:$C,0))),"",INDEX('Policy Characteristics'!F:F,MATCH($C1719,'Policy Characteristics'!$C:$C,0)))</f>
        <v>-0.9</v>
      </c>
      <c r="M1719" s="261">
        <f>IF(ISBLANK(INDEX('Policy Characteristics'!G:G,MATCH($C1719,'Policy Characteristics'!$C:$C,0))),"",INDEX('Policy Characteristics'!G:G,MATCH($C1719,'Policy Characteristics'!$C:$C,0)))</f>
        <v>0.9</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BAU price</v>
      </c>
      <c r="P1719" s="254"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254" t="str">
        <f>IF(ISBLANK(INDEX('Policy Characteristics'!K:K,MATCH($C1719,'Policy Characteristics'!$C:$C,0))),"",INDEX('Policy Characteristics'!K:K,MATCH($C1719,'Policy Characteristics'!$C:$C,0)))</f>
        <v>fuels.html#fuel-taxes</v>
      </c>
      <c r="R1719" s="254" t="str">
        <f>IF(ISBLANK(INDEX('Policy Characteristics'!L:L,MATCH($C1719,'Policy Characteristics'!$C:$C,0))),"",INDEX('Policy Characteristics'!L:L,MATCH($C1719,'Policy Characteristics'!$C:$C,0)))</f>
        <v>fuel-taxes.html</v>
      </c>
    </row>
    <row r="1720" spans="1:18" s="4" customFormat="1" x14ac:dyDescent="0.35">
      <c r="A1720" s="254" t="str">
        <f>IF(ISBLANK(INDEX('Policy Characteristics'!A:A,MATCH($C1720,'Policy Characteristics'!$C:$C,0))),"",INDEX('Policy Characteristics'!A:A,MATCH($C1720,'Policy Characteristics'!$C:$C,0)))</f>
        <v>Cross-Sector</v>
      </c>
      <c r="B1720" s="262" t="str">
        <f>IF(ISBLANK(INDEX('Policy Characteristics'!B:B,MATCH($C1720,'Policy Characteristics'!$C:$C,0))),"",INDEX('Policy Characteristics'!B:B,MATCH($C1720,'Policy Characteristics'!$C:$C,0)))</f>
        <v>Fuel Taxes or Subsidies</v>
      </c>
      <c r="C1720" s="320" t="str">
        <f t="shared" si="68"/>
        <v>Additional Fuel Tax or Subsidy Rate by Fuel</v>
      </c>
      <c r="D1720" s="6" t="s">
        <v>46</v>
      </c>
      <c r="E1720" s="45" t="s">
        <v>339</v>
      </c>
      <c r="F1720" s="6" t="s">
        <v>87</v>
      </c>
      <c r="G1720" s="45" t="s">
        <v>93</v>
      </c>
      <c r="H1720" s="43">
        <v>2316</v>
      </c>
      <c r="I1720" s="325" t="s">
        <v>43</v>
      </c>
      <c r="J1720" s="255" t="str">
        <f>IF(ISBLANK(INDEX('Policy Characteristics'!D:D,MATCH($C1720,'Policy Characteristics'!$C:$C,0))),"",INDEX('Policy Characteristics'!D:D,MATCH($C1720,'Policy Characteristics'!$C:$C,0)))</f>
        <v>Fuel Taxes or Subsidies</v>
      </c>
      <c r="K1720" s="254" t="str">
        <f>IF(ISBLANK(INDEX('Policy Characteristics'!E:E,MATCH($C1720,'Policy Characteristics'!$C:$C,0))),"",INDEX('Policy Characteristics'!E:E,MATCH($C1720,'Policy Characteristics'!$C:$C,0)))</f>
        <v>cross fuel tax</v>
      </c>
      <c r="L1720" s="261">
        <f>IF(ISBLANK(INDEX('Policy Characteristics'!F:F,MATCH($C1720,'Policy Characteristics'!$C:$C,0))),"",INDEX('Policy Characteristics'!F:F,MATCH($C1720,'Policy Characteristics'!$C:$C,0)))</f>
        <v>-0.9</v>
      </c>
      <c r="M1720" s="261">
        <f>IF(ISBLANK(INDEX('Policy Characteristics'!G:G,MATCH($C1720,'Policy Characteristics'!$C:$C,0))),"",INDEX('Policy Characteristics'!G:G,MATCH($C1720,'Policy Characteristics'!$C:$C,0)))</f>
        <v>0.9</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BAU price</v>
      </c>
      <c r="P1720" s="254"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254" t="str">
        <f>IF(ISBLANK(INDEX('Policy Characteristics'!K:K,MATCH($C1720,'Policy Characteristics'!$C:$C,0))),"",INDEX('Policy Characteristics'!K:K,MATCH($C1720,'Policy Characteristics'!$C:$C,0)))</f>
        <v>fuels.html#fuel-taxes</v>
      </c>
      <c r="R1720" s="254" t="str">
        <f>IF(ISBLANK(INDEX('Policy Characteristics'!L:L,MATCH($C1720,'Policy Characteristics'!$C:$C,0))),"",INDEX('Policy Characteristics'!L:L,MATCH($C1720,'Policy Characteristics'!$C:$C,0)))</f>
        <v>fuel-taxes.html</v>
      </c>
    </row>
    <row r="1721" spans="1:18" s="4" customFormat="1" x14ac:dyDescent="0.35">
      <c r="A1721" s="254" t="str">
        <f>IF(ISBLANK(INDEX('Policy Characteristics'!A:A,MATCH($C1721,'Policy Characteristics'!$C:$C,0))),"",INDEX('Policy Characteristics'!A:A,MATCH($C1721,'Policy Characteristics'!$C:$C,0)))</f>
        <v>Cross-Sector</v>
      </c>
      <c r="B1721" s="262" t="str">
        <f>IF(ISBLANK(INDEX('Policy Characteristics'!B:B,MATCH($C1721,'Policy Characteristics'!$C:$C,0))),"",INDEX('Policy Characteristics'!B:B,MATCH($C1721,'Policy Characteristics'!$C:$C,0)))</f>
        <v>Fuel Taxes or Subsidies</v>
      </c>
      <c r="C1721" s="320" t="str">
        <f t="shared" si="68"/>
        <v>Additional Fuel Tax or Subsidy Rate by Fuel</v>
      </c>
      <c r="D1721" s="6" t="s">
        <v>47</v>
      </c>
      <c r="E1721" s="45" t="s">
        <v>339</v>
      </c>
      <c r="F1721" s="6" t="s">
        <v>88</v>
      </c>
      <c r="G1721" s="45" t="s">
        <v>93</v>
      </c>
      <c r="H1721" s="43">
        <v>2317</v>
      </c>
      <c r="I1721" s="325" t="s">
        <v>44</v>
      </c>
      <c r="J1721" s="255" t="str">
        <f>IF(ISBLANK(INDEX('Policy Characteristics'!D:D,MATCH($C1721,'Policy Characteristics'!$C:$C,0))),"",INDEX('Policy Characteristics'!D:D,MATCH($C1721,'Policy Characteristics'!$C:$C,0)))</f>
        <v>Fuel Taxes or Subsidies</v>
      </c>
      <c r="K1721" s="254" t="str">
        <f>IF(ISBLANK(INDEX('Policy Characteristics'!E:E,MATCH($C1721,'Policy Characteristics'!$C:$C,0))),"",INDEX('Policy Characteristics'!E:E,MATCH($C1721,'Policy Characteristics'!$C:$C,0)))</f>
        <v>cross fuel tax</v>
      </c>
      <c r="L1721" s="261">
        <f>IF(ISBLANK(INDEX('Policy Characteristics'!F:F,MATCH($C1721,'Policy Characteristics'!$C:$C,0))),"",INDEX('Policy Characteristics'!F:F,MATCH($C1721,'Policy Characteristics'!$C:$C,0)))</f>
        <v>-0.9</v>
      </c>
      <c r="M1721" s="261">
        <f>IF(ISBLANK(INDEX('Policy Characteristics'!G:G,MATCH($C1721,'Policy Characteristics'!$C:$C,0))),"",INDEX('Policy Characteristics'!G:G,MATCH($C1721,'Policy Characteristics'!$C:$C,0)))</f>
        <v>0.9</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BAU price</v>
      </c>
      <c r="P1721" s="254"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254" t="str">
        <f>IF(ISBLANK(INDEX('Policy Characteristics'!K:K,MATCH($C1721,'Policy Characteristics'!$C:$C,0))),"",INDEX('Policy Characteristics'!K:K,MATCH($C1721,'Policy Characteristics'!$C:$C,0)))</f>
        <v>fuels.html#fuel-taxes</v>
      </c>
      <c r="R1721" s="254" t="str">
        <f>IF(ISBLANK(INDEX('Policy Characteristics'!L:L,MATCH($C1721,'Policy Characteristics'!$C:$C,0))),"",INDEX('Policy Characteristics'!L:L,MATCH($C1721,'Policy Characteristics'!$C:$C,0)))</f>
        <v>fuel-taxes.html</v>
      </c>
    </row>
    <row r="1722" spans="1:18" s="4" customFormat="1" x14ac:dyDescent="0.35">
      <c r="A1722" s="254" t="str">
        <f>IF(ISBLANK(INDEX('Policy Characteristics'!A:A,MATCH($C1722,'Policy Characteristics'!$C:$C,0))),"",INDEX('Policy Characteristics'!A:A,MATCH($C1722,'Policy Characteristics'!$C:$C,0)))</f>
        <v>Cross-Sector</v>
      </c>
      <c r="B1722" s="262" t="str">
        <f>IF(ISBLANK(INDEX('Policy Characteristics'!B:B,MATCH($C1722,'Policy Characteristics'!$C:$C,0))),"",INDEX('Policy Characteristics'!B:B,MATCH($C1722,'Policy Characteristics'!$C:$C,0)))</f>
        <v>Fuel Taxes or Subsidies</v>
      </c>
      <c r="C1722" s="320" t="str">
        <f t="shared" si="68"/>
        <v>Additional Fuel Tax or Subsidy Rate by Fuel</v>
      </c>
      <c r="D1722" s="6" t="s">
        <v>51</v>
      </c>
      <c r="E1722" s="45" t="s">
        <v>339</v>
      </c>
      <c r="F1722" s="6" t="s">
        <v>92</v>
      </c>
      <c r="G1722" s="45" t="s">
        <v>93</v>
      </c>
      <c r="H1722" s="43">
        <v>2318</v>
      </c>
      <c r="I1722" s="325" t="s">
        <v>44</v>
      </c>
      <c r="J1722" s="255" t="str">
        <f>IF(ISBLANK(INDEX('Policy Characteristics'!D:D,MATCH($C1722,'Policy Characteristics'!$C:$C,0))),"",INDEX('Policy Characteristics'!D:D,MATCH($C1722,'Policy Characteristics'!$C:$C,0)))</f>
        <v>Fuel Taxes or Subsidies</v>
      </c>
      <c r="K1722" s="254" t="str">
        <f>IF(ISBLANK(INDEX('Policy Characteristics'!E:E,MATCH($C1722,'Policy Characteristics'!$C:$C,0))),"",INDEX('Policy Characteristics'!E:E,MATCH($C1722,'Policy Characteristics'!$C:$C,0)))</f>
        <v>cross fuel tax</v>
      </c>
      <c r="L1722" s="261">
        <f>IF(ISBLANK(INDEX('Policy Characteristics'!F:F,MATCH($C1722,'Policy Characteristics'!$C:$C,0))),"",INDEX('Policy Characteristics'!F:F,MATCH($C1722,'Policy Characteristics'!$C:$C,0)))</f>
        <v>-0.9</v>
      </c>
      <c r="M1722" s="261">
        <f>IF(ISBLANK(INDEX('Policy Characteristics'!G:G,MATCH($C1722,'Policy Characteristics'!$C:$C,0))),"",INDEX('Policy Characteristics'!G:G,MATCH($C1722,'Policy Characteristics'!$C:$C,0)))</f>
        <v>0.9</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BAU price</v>
      </c>
      <c r="P1722" s="254"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254" t="str">
        <f>IF(ISBLANK(INDEX('Policy Characteristics'!K:K,MATCH($C1722,'Policy Characteristics'!$C:$C,0))),"",INDEX('Policy Characteristics'!K:K,MATCH($C1722,'Policy Characteristics'!$C:$C,0)))</f>
        <v>fuels.html#fuel-taxes</v>
      </c>
      <c r="R1722" s="254" t="str">
        <f>IF(ISBLANK(INDEX('Policy Characteristics'!L:L,MATCH($C1722,'Policy Characteristics'!$C:$C,0))),"",INDEX('Policy Characteristics'!L:L,MATCH($C1722,'Policy Characteristics'!$C:$C,0)))</f>
        <v>fuel-taxes.html</v>
      </c>
    </row>
    <row r="1723" spans="1:18" s="4" customFormat="1" x14ac:dyDescent="0.35">
      <c r="A1723" s="254" t="str">
        <f>IF(ISBLANK(INDEX('Policy Characteristics'!A:A,MATCH($C1723,'Policy Characteristics'!$C:$C,0))),"",INDEX('Policy Characteristics'!A:A,MATCH($C1723,'Policy Characteristics'!$C:$C,0)))</f>
        <v>Cross-Sector</v>
      </c>
      <c r="B1723" s="262" t="str">
        <f>IF(ISBLANK(INDEX('Policy Characteristics'!B:B,MATCH($C1723,'Policy Characteristics'!$C:$C,0))),"",INDEX('Policy Characteristics'!B:B,MATCH($C1723,'Policy Characteristics'!$C:$C,0)))</f>
        <v>Fuel Taxes or Subsidies</v>
      </c>
      <c r="C1723" s="320" t="str">
        <f t="shared" si="68"/>
        <v>Additional Fuel Tax or Subsidy Rate by Fuel</v>
      </c>
      <c r="D1723" s="6" t="s">
        <v>53</v>
      </c>
      <c r="E1723" s="45" t="s">
        <v>339</v>
      </c>
      <c r="F1723" s="6" t="s">
        <v>95</v>
      </c>
      <c r="G1723" s="45" t="s">
        <v>93</v>
      </c>
      <c r="H1723" s="43">
        <v>2319</v>
      </c>
      <c r="I1723" s="325" t="s">
        <v>44</v>
      </c>
      <c r="J1723" s="255" t="str">
        <f>IF(ISBLANK(INDEX('Policy Characteristics'!D:D,MATCH($C1723,'Policy Characteristics'!$C:$C,0))),"",INDEX('Policy Characteristics'!D:D,MATCH($C1723,'Policy Characteristics'!$C:$C,0)))</f>
        <v>Fuel Taxes or Subsidies</v>
      </c>
      <c r="K1723" s="254" t="str">
        <f>IF(ISBLANK(INDEX('Policy Characteristics'!E:E,MATCH($C1723,'Policy Characteristics'!$C:$C,0))),"",INDEX('Policy Characteristics'!E:E,MATCH($C1723,'Policy Characteristics'!$C:$C,0)))</f>
        <v>cross fuel tax</v>
      </c>
      <c r="L1723" s="261">
        <f>IF(ISBLANK(INDEX('Policy Characteristics'!F:F,MATCH($C1723,'Policy Characteristics'!$C:$C,0))),"",INDEX('Policy Characteristics'!F:F,MATCH($C1723,'Policy Characteristics'!$C:$C,0)))</f>
        <v>-0.9</v>
      </c>
      <c r="M1723" s="261">
        <f>IF(ISBLANK(INDEX('Policy Characteristics'!G:G,MATCH($C1723,'Policy Characteristics'!$C:$C,0))),"",INDEX('Policy Characteristics'!G:G,MATCH($C1723,'Policy Characteristics'!$C:$C,0)))</f>
        <v>0.9</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BAU price</v>
      </c>
      <c r="P1723" s="254"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254" t="str">
        <f>IF(ISBLANK(INDEX('Policy Characteristics'!K:K,MATCH($C1723,'Policy Characteristics'!$C:$C,0))),"",INDEX('Policy Characteristics'!K:K,MATCH($C1723,'Policy Characteristics'!$C:$C,0)))</f>
        <v>fuels.html#fuel-taxes</v>
      </c>
      <c r="R1723" s="254" t="str">
        <f>IF(ISBLANK(INDEX('Policy Characteristics'!L:L,MATCH($C1723,'Policy Characteristics'!$C:$C,0))),"",INDEX('Policy Characteristics'!L:L,MATCH($C1723,'Policy Characteristics'!$C:$C,0)))</f>
        <v>fuel-taxes.html</v>
      </c>
    </row>
    <row r="1724" spans="1:18" s="4" customFormat="1" x14ac:dyDescent="0.35">
      <c r="A1724" s="254" t="str">
        <f>IF(ISBLANK(INDEX('Policy Characteristics'!A:A,MATCH($C1724,'Policy Characteristics'!$C:$C,0))),"",INDEX('Policy Characteristics'!A:A,MATCH($C1724,'Policy Characteristics'!$C:$C,0)))</f>
        <v>Cross-Sector</v>
      </c>
      <c r="B1724" s="262" t="str">
        <f>IF(ISBLANK(INDEX('Policy Characteristics'!B:B,MATCH($C1724,'Policy Characteristics'!$C:$C,0))),"",INDEX('Policy Characteristics'!B:B,MATCH($C1724,'Policy Characteristics'!$C:$C,0)))</f>
        <v>Fuel Taxes or Subsidies</v>
      </c>
      <c r="C1724" s="320" t="str">
        <f t="shared" si="68"/>
        <v>Additional Fuel Tax or Subsidy Rate by Fuel</v>
      </c>
      <c r="D1724" s="6" t="s">
        <v>54</v>
      </c>
      <c r="E1724" s="45" t="s">
        <v>339</v>
      </c>
      <c r="F1724" s="6" t="s">
        <v>96</v>
      </c>
      <c r="G1724" s="45" t="s">
        <v>93</v>
      </c>
      <c r="H1724" s="43">
        <v>2320</v>
      </c>
      <c r="I1724" s="325" t="s">
        <v>44</v>
      </c>
      <c r="J1724" s="255" t="str">
        <f>IF(ISBLANK(INDEX('Policy Characteristics'!D:D,MATCH($C1724,'Policy Characteristics'!$C:$C,0))),"",INDEX('Policy Characteristics'!D:D,MATCH($C1724,'Policy Characteristics'!$C:$C,0)))</f>
        <v>Fuel Taxes or Subsidies</v>
      </c>
      <c r="K1724" s="254" t="str">
        <f>IF(ISBLANK(INDEX('Policy Characteristics'!E:E,MATCH($C1724,'Policy Characteristics'!$C:$C,0))),"",INDEX('Policy Characteristics'!E:E,MATCH($C1724,'Policy Characteristics'!$C:$C,0)))</f>
        <v>cross fuel tax</v>
      </c>
      <c r="L1724" s="261">
        <f>IF(ISBLANK(INDEX('Policy Characteristics'!F:F,MATCH($C1724,'Policy Characteristics'!$C:$C,0))),"",INDEX('Policy Characteristics'!F:F,MATCH($C1724,'Policy Characteristics'!$C:$C,0)))</f>
        <v>-0.9</v>
      </c>
      <c r="M1724" s="261">
        <f>IF(ISBLANK(INDEX('Policy Characteristics'!G:G,MATCH($C1724,'Policy Characteristics'!$C:$C,0))),"",INDEX('Policy Characteristics'!G:G,MATCH($C1724,'Policy Characteristics'!$C:$C,0)))</f>
        <v>0.9</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of BAU price</v>
      </c>
      <c r="P1724" s="254"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254" t="str">
        <f>IF(ISBLANK(INDEX('Policy Characteristics'!K:K,MATCH($C1724,'Policy Characteristics'!$C:$C,0))),"",INDEX('Policy Characteristics'!K:K,MATCH($C1724,'Policy Characteristics'!$C:$C,0)))</f>
        <v>fuels.html#fuel-taxes</v>
      </c>
      <c r="R1724" s="254" t="str">
        <f>IF(ISBLANK(INDEX('Policy Characteristics'!L:L,MATCH($C1724,'Policy Characteristics'!$C:$C,0))),"",INDEX('Policy Characteristics'!L:L,MATCH($C1724,'Policy Characteristics'!$C:$C,0)))</f>
        <v>fuel-taxes.html</v>
      </c>
    </row>
    <row r="1725" spans="1:18" s="4" customFormat="1" x14ac:dyDescent="0.35">
      <c r="A1725" s="254" t="str">
        <f>IF(ISBLANK(INDEX('Policy Characteristics'!A:A,MATCH($C1725,'Policy Characteristics'!$C:$C,0))),"",INDEX('Policy Characteristics'!A:A,MATCH($C1725,'Policy Characteristics'!$C:$C,0)))</f>
        <v>Cross-Sector</v>
      </c>
      <c r="B1725" s="262" t="str">
        <f>IF(ISBLANK(INDEX('Policy Characteristics'!B:B,MATCH($C1725,'Policy Characteristics'!$C:$C,0))),"",INDEX('Policy Characteristics'!B:B,MATCH($C1725,'Policy Characteristics'!$C:$C,0)))</f>
        <v>Fuel Taxes or Subsidies</v>
      </c>
      <c r="C1725" s="320" t="str">
        <f t="shared" si="68"/>
        <v>Additional Fuel Tax or Subsidy Rate by Fuel</v>
      </c>
      <c r="D1725" s="6" t="s">
        <v>55</v>
      </c>
      <c r="E1725" s="45" t="s">
        <v>339</v>
      </c>
      <c r="F1725" s="6" t="s">
        <v>97</v>
      </c>
      <c r="G1725" s="45" t="s">
        <v>93</v>
      </c>
      <c r="H1725" s="43">
        <v>2321</v>
      </c>
      <c r="I1725" s="325" t="s">
        <v>44</v>
      </c>
      <c r="J1725" s="255" t="str">
        <f>IF(ISBLANK(INDEX('Policy Characteristics'!D:D,MATCH($C1725,'Policy Characteristics'!$C:$C,0))),"",INDEX('Policy Characteristics'!D:D,MATCH($C1725,'Policy Characteristics'!$C:$C,0)))</f>
        <v>Fuel Taxes or Subsidies</v>
      </c>
      <c r="K1725" s="254" t="str">
        <f>IF(ISBLANK(INDEX('Policy Characteristics'!E:E,MATCH($C1725,'Policy Characteristics'!$C:$C,0))),"",INDEX('Policy Characteristics'!E:E,MATCH($C1725,'Policy Characteristics'!$C:$C,0)))</f>
        <v>cross fuel tax</v>
      </c>
      <c r="L1725" s="261">
        <f>IF(ISBLANK(INDEX('Policy Characteristics'!F:F,MATCH($C1725,'Policy Characteristics'!$C:$C,0))),"",INDEX('Policy Characteristics'!F:F,MATCH($C1725,'Policy Characteristics'!$C:$C,0)))</f>
        <v>-0.9</v>
      </c>
      <c r="M1725" s="261">
        <f>IF(ISBLANK(INDEX('Policy Characteristics'!G:G,MATCH($C1725,'Policy Characteristics'!$C:$C,0))),"",INDEX('Policy Characteristics'!G:G,MATCH($C1725,'Policy Characteristics'!$C:$C,0)))</f>
        <v>0.9</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of BAU price</v>
      </c>
      <c r="P1725" s="254"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254" t="str">
        <f>IF(ISBLANK(INDEX('Policy Characteristics'!K:K,MATCH($C1725,'Policy Characteristics'!$C:$C,0))),"",INDEX('Policy Characteristics'!K:K,MATCH($C1725,'Policy Characteristics'!$C:$C,0)))</f>
        <v>fuels.html#fuel-taxes</v>
      </c>
      <c r="R1725" s="254" t="str">
        <f>IF(ISBLANK(INDEX('Policy Characteristics'!L:L,MATCH($C1725,'Policy Characteristics'!$C:$C,0))),"",INDEX('Policy Characteristics'!L:L,MATCH($C1725,'Policy Characteristics'!$C:$C,0)))</f>
        <v>fuel-taxes.html</v>
      </c>
    </row>
    <row r="1726" spans="1:18" s="4" customFormat="1" x14ac:dyDescent="0.35">
      <c r="A1726" s="254" t="str">
        <f>IF(ISBLANK(INDEX('Policy Characteristics'!A:A,MATCH($C1726,'Policy Characteristics'!$C:$C,0))),"",INDEX('Policy Characteristics'!A:A,MATCH($C1726,'Policy Characteristics'!$C:$C,0)))</f>
        <v>Cross-Sector</v>
      </c>
      <c r="B1726" s="262" t="str">
        <f>IF(ISBLANK(INDEX('Policy Characteristics'!B:B,MATCH($C1726,'Policy Characteristics'!$C:$C,0))),"",INDEX('Policy Characteristics'!B:B,MATCH($C1726,'Policy Characteristics'!$C:$C,0)))</f>
        <v>Fuel Taxes or Subsidies</v>
      </c>
      <c r="C1726" s="320" t="str">
        <f t="shared" si="68"/>
        <v>Additional Fuel Tax or Subsidy Rate by Fuel</v>
      </c>
      <c r="D1726" s="6" t="s">
        <v>56</v>
      </c>
      <c r="E1726" s="45" t="s">
        <v>339</v>
      </c>
      <c r="F1726" s="6" t="s">
        <v>98</v>
      </c>
      <c r="G1726" s="45" t="s">
        <v>93</v>
      </c>
      <c r="H1726" s="43">
        <v>2322</v>
      </c>
      <c r="I1726" s="325" t="s">
        <v>44</v>
      </c>
      <c r="J1726" s="255" t="str">
        <f>IF(ISBLANK(INDEX('Policy Characteristics'!D:D,MATCH($C1726,'Policy Characteristics'!$C:$C,0))),"",INDEX('Policy Characteristics'!D:D,MATCH($C1726,'Policy Characteristics'!$C:$C,0)))</f>
        <v>Fuel Taxes or Subsidies</v>
      </c>
      <c r="K1726" s="254" t="str">
        <f>IF(ISBLANK(INDEX('Policy Characteristics'!E:E,MATCH($C1726,'Policy Characteristics'!$C:$C,0))),"",INDEX('Policy Characteristics'!E:E,MATCH($C1726,'Policy Characteristics'!$C:$C,0)))</f>
        <v>cross fuel tax</v>
      </c>
      <c r="L1726" s="261">
        <f>IF(ISBLANK(INDEX('Policy Characteristics'!F:F,MATCH($C1726,'Policy Characteristics'!$C:$C,0))),"",INDEX('Policy Characteristics'!F:F,MATCH($C1726,'Policy Characteristics'!$C:$C,0)))</f>
        <v>-0.9</v>
      </c>
      <c r="M1726" s="261">
        <f>IF(ISBLANK(INDEX('Policy Characteristics'!G:G,MATCH($C1726,'Policy Characteristics'!$C:$C,0))),"",INDEX('Policy Characteristics'!G:G,MATCH($C1726,'Policy Characteristics'!$C:$C,0)))</f>
        <v>0.9</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of BAU price</v>
      </c>
      <c r="P1726" s="254"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254" t="str">
        <f>IF(ISBLANK(INDEX('Policy Characteristics'!K:K,MATCH($C1726,'Policy Characteristics'!$C:$C,0))),"",INDEX('Policy Characteristics'!K:K,MATCH($C1726,'Policy Characteristics'!$C:$C,0)))</f>
        <v>fuels.html#fuel-taxes</v>
      </c>
      <c r="R1726" s="254" t="str">
        <f>IF(ISBLANK(INDEX('Policy Characteristics'!L:L,MATCH($C1726,'Policy Characteristics'!$C:$C,0))),"",INDEX('Policy Characteristics'!L:L,MATCH($C1726,'Policy Characteristics'!$C:$C,0)))</f>
        <v>fuel-taxes.html</v>
      </c>
    </row>
    <row r="1727" spans="1:18" x14ac:dyDescent="0.35">
      <c r="A1727" s="254" t="str">
        <f>IF(ISBLANK(INDEX('Policy Characteristics'!A:A,MATCH($C1727,'Policy Characteristics'!$C:$C,0))),"",INDEX('Policy Characteristics'!A:A,MATCH($C1727,'Policy Characteristics'!$C:$C,0)))</f>
        <v>Cross-Sector</v>
      </c>
      <c r="B1727" s="262" t="str">
        <f>IF(ISBLANK(INDEX('Policy Characteristics'!B:B,MATCH($C1727,'Policy Characteristics'!$C:$C,0))),"",INDEX('Policy Characteristics'!B:B,MATCH($C1727,'Policy Characteristics'!$C:$C,0)))</f>
        <v>Fuel Taxes or Subsidies</v>
      </c>
      <c r="C1727" s="320" t="str">
        <f t="shared" si="68"/>
        <v>Additional Fuel Tax or Subsidy Rate by Fuel</v>
      </c>
      <c r="D1727" s="6" t="s">
        <v>2472</v>
      </c>
      <c r="E1727" s="45" t="s">
        <v>339</v>
      </c>
      <c r="F1727" s="6" t="s">
        <v>2473</v>
      </c>
      <c r="G1727" s="45" t="s">
        <v>93</v>
      </c>
      <c r="H1727" s="43">
        <v>2323</v>
      </c>
      <c r="I1727" s="325" t="s">
        <v>44</v>
      </c>
      <c r="J1727" s="255" t="str">
        <f>IF(ISBLANK(INDEX('Policy Characteristics'!D:D,MATCH($C1727,'Policy Characteristics'!$C:$C,0))),"",INDEX('Policy Characteristics'!D:D,MATCH($C1727,'Policy Characteristics'!$C:$C,0)))</f>
        <v>Fuel Taxes or Subsidies</v>
      </c>
      <c r="K1727" s="254" t="str">
        <f>IF(ISBLANK(INDEX('Policy Characteristics'!E:E,MATCH($C1727,'Policy Characteristics'!$C:$C,0))),"",INDEX('Policy Characteristics'!E:E,MATCH($C1727,'Policy Characteristics'!$C:$C,0)))</f>
        <v>cross fuel tax</v>
      </c>
      <c r="L1727" s="261">
        <f>IF(ISBLANK(INDEX('Policy Characteristics'!F:F,MATCH($C1727,'Policy Characteristics'!$C:$C,0))),"",INDEX('Policy Characteristics'!F:F,MATCH($C1727,'Policy Characteristics'!$C:$C,0)))</f>
        <v>-0.9</v>
      </c>
      <c r="M1727" s="261">
        <f>IF(ISBLANK(INDEX('Policy Characteristics'!G:G,MATCH($C1727,'Policy Characteristics'!$C:$C,0))),"",INDEX('Policy Characteristics'!G:G,MATCH($C1727,'Policy Characteristics'!$C:$C,0)))</f>
        <v>0.9</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of BAU price</v>
      </c>
      <c r="P1727" s="254"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54" t="str">
        <f>IF(ISBLANK(INDEX('Policy Characteristics'!K:K,MATCH($C1727,'Policy Characteristics'!$C:$C,0))),"",INDEX('Policy Characteristics'!K:K,MATCH($C1727,'Policy Characteristics'!$C:$C,0)))</f>
        <v>fuels.html#fuel-taxes</v>
      </c>
      <c r="R1727" s="254" t="str">
        <f>IF(ISBLANK(INDEX('Policy Characteristics'!L:L,MATCH($C1727,'Policy Characteristics'!$C:$C,0))),"",INDEX('Policy Characteristics'!L:L,MATCH($C1727,'Policy Characteristics'!$C:$C,0)))</f>
        <v>fuel-taxes.html</v>
      </c>
    </row>
    <row r="1728" spans="1:18" x14ac:dyDescent="0.35">
      <c r="A1728" s="254" t="str">
        <f>IF(ISBLANK(INDEX('Policy Characteristics'!A:A,MATCH($C1728,'Policy Characteristics'!$C:$C,0))),"",INDEX('Policy Characteristics'!A:A,MATCH($C1728,'Policy Characteristics'!$C:$C,0)))</f>
        <v>Cross-Sector</v>
      </c>
      <c r="B1728" s="262" t="str">
        <f>IF(ISBLANK(INDEX('Policy Characteristics'!B:B,MATCH($C1728,'Policy Characteristics'!$C:$C,0))),"",INDEX('Policy Characteristics'!B:B,MATCH($C1728,'Policy Characteristics'!$C:$C,0)))</f>
        <v>Fuel Taxes or Subsidies</v>
      </c>
      <c r="C1728" s="320" t="str">
        <f t="shared" si="68"/>
        <v>Additional Fuel Tax or Subsidy Rate by Fuel</v>
      </c>
      <c r="D1728" s="6" t="s">
        <v>75</v>
      </c>
      <c r="E1728" s="45" t="s">
        <v>339</v>
      </c>
      <c r="F1728" s="6" t="s">
        <v>99</v>
      </c>
      <c r="G1728" s="45" t="s">
        <v>93</v>
      </c>
      <c r="H1728" s="43">
        <v>2324</v>
      </c>
      <c r="I1728" s="325" t="s">
        <v>44</v>
      </c>
      <c r="J1728" s="255" t="str">
        <f>IF(ISBLANK(INDEX('Policy Characteristics'!D:D,MATCH($C1728,'Policy Characteristics'!$C:$C,0))),"",INDEX('Policy Characteristics'!D:D,MATCH($C1728,'Policy Characteristics'!$C:$C,0)))</f>
        <v>Fuel Taxes or Subsidies</v>
      </c>
      <c r="K1728" s="254" t="str">
        <f>IF(ISBLANK(INDEX('Policy Characteristics'!E:E,MATCH($C1728,'Policy Characteristics'!$C:$C,0))),"",INDEX('Policy Characteristics'!E:E,MATCH($C1728,'Policy Characteristics'!$C:$C,0)))</f>
        <v>cross fuel tax</v>
      </c>
      <c r="L1728" s="261">
        <f>IF(ISBLANK(INDEX('Policy Characteristics'!F:F,MATCH($C1728,'Policy Characteristics'!$C:$C,0))),"",INDEX('Policy Characteristics'!F:F,MATCH($C1728,'Policy Characteristics'!$C:$C,0)))</f>
        <v>-0.9</v>
      </c>
      <c r="M1728" s="261">
        <f>IF(ISBLANK(INDEX('Policy Characteristics'!G:G,MATCH($C1728,'Policy Characteristics'!$C:$C,0))),"",INDEX('Policy Characteristics'!G:G,MATCH($C1728,'Policy Characteristics'!$C:$C,0)))</f>
        <v>0.9</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of BAU price</v>
      </c>
      <c r="P1728" s="254"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54" t="str">
        <f>IF(ISBLANK(INDEX('Policy Characteristics'!K:K,MATCH($C1728,'Policy Characteristics'!$C:$C,0))),"",INDEX('Policy Characteristics'!K:K,MATCH($C1728,'Policy Characteristics'!$C:$C,0)))</f>
        <v>fuels.html#fuel-taxes</v>
      </c>
      <c r="R1728" s="254" t="str">
        <f>IF(ISBLANK(INDEX('Policy Characteristics'!L:L,MATCH($C1728,'Policy Characteristics'!$C:$C,0))),"",INDEX('Policy Characteristics'!L:L,MATCH($C1728,'Policy Characteristics'!$C:$C,0)))</f>
        <v>fuel-taxes.html</v>
      </c>
    </row>
    <row r="1729" spans="1:18" x14ac:dyDescent="0.35">
      <c r="A1729" s="254" t="str">
        <f>IF(ISBLANK(INDEX('Policy Characteristics'!A:A,MATCH($C1729,'Policy Characteristics'!$C:$C,0))),"",INDEX('Policy Characteristics'!A:A,MATCH($C1729,'Policy Characteristics'!$C:$C,0)))</f>
        <v>Cross-Sector</v>
      </c>
      <c r="B1729" s="262" t="str">
        <f>IF(ISBLANK(INDEX('Policy Characteristics'!B:B,MATCH($C1729,'Policy Characteristics'!$C:$C,0))),"",INDEX('Policy Characteristics'!B:B,MATCH($C1729,'Policy Characteristics'!$C:$C,0)))</f>
        <v>Fuel Taxes or Subsidies</v>
      </c>
      <c r="C1729" s="320" t="str">
        <f t="shared" si="68"/>
        <v>Additional Fuel Tax or Subsidy Rate by Fuel</v>
      </c>
      <c r="D1729" s="6" t="s">
        <v>441</v>
      </c>
      <c r="E1729" s="45" t="s">
        <v>339</v>
      </c>
      <c r="F1729" s="6" t="s">
        <v>442</v>
      </c>
      <c r="G1729" s="45" t="s">
        <v>93</v>
      </c>
      <c r="H1729" s="43">
        <v>2325</v>
      </c>
      <c r="I1729" s="325" t="s">
        <v>44</v>
      </c>
      <c r="J1729" s="255" t="str">
        <f>IF(ISBLANK(INDEX('Policy Characteristics'!D:D,MATCH($C1729,'Policy Characteristics'!$C:$C,0))),"",INDEX('Policy Characteristics'!D:D,MATCH($C1729,'Policy Characteristics'!$C:$C,0)))</f>
        <v>Fuel Taxes or Subsidies</v>
      </c>
      <c r="K1729" s="254" t="str">
        <f>IF(ISBLANK(INDEX('Policy Characteristics'!E:E,MATCH($C1729,'Policy Characteristics'!$C:$C,0))),"",INDEX('Policy Characteristics'!E:E,MATCH($C1729,'Policy Characteristics'!$C:$C,0)))</f>
        <v>cross fuel tax</v>
      </c>
      <c r="L1729" s="261">
        <f>IF(ISBLANK(INDEX('Policy Characteristics'!F:F,MATCH($C1729,'Policy Characteristics'!$C:$C,0))),"",INDEX('Policy Characteristics'!F:F,MATCH($C1729,'Policy Characteristics'!$C:$C,0)))</f>
        <v>-0.9</v>
      </c>
      <c r="M1729" s="261">
        <f>IF(ISBLANK(INDEX('Policy Characteristics'!G:G,MATCH($C1729,'Policy Characteristics'!$C:$C,0))),"",INDEX('Policy Characteristics'!G:G,MATCH($C1729,'Policy Characteristics'!$C:$C,0)))</f>
        <v>0.9</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of BAU price</v>
      </c>
      <c r="P1729" s="254"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54" t="str">
        <f>IF(ISBLANK(INDEX('Policy Characteristics'!K:K,MATCH($C1729,'Policy Characteristics'!$C:$C,0))),"",INDEX('Policy Characteristics'!K:K,MATCH($C1729,'Policy Characteristics'!$C:$C,0)))</f>
        <v>fuels.html#fuel-taxes</v>
      </c>
      <c r="R1729" s="254" t="str">
        <f>IF(ISBLANK(INDEX('Policy Characteristics'!L:L,MATCH($C1729,'Policy Characteristics'!$C:$C,0))),"",INDEX('Policy Characteristics'!L:L,MATCH($C1729,'Policy Characteristics'!$C:$C,0)))</f>
        <v>fuel-taxes.html</v>
      </c>
    </row>
    <row r="1730" spans="1:18" x14ac:dyDescent="0.35">
      <c r="A1730" s="254" t="str">
        <f>IF(ISBLANK(INDEX('Policy Characteristics'!A:A,MATCH($C1730,'Policy Characteristics'!$C:$C,0))),"",INDEX('Policy Characteristics'!A:A,MATCH($C1730,'Policy Characteristics'!$C:$C,0)))</f>
        <v>Cross-Sector</v>
      </c>
      <c r="B1730" s="262" t="str">
        <f>IF(ISBLANK(INDEX('Policy Characteristics'!B:B,MATCH($C1730,'Policy Characteristics'!$C:$C,0))),"",INDEX('Policy Characteristics'!B:B,MATCH($C1730,'Policy Characteristics'!$C:$C,0)))</f>
        <v>Fuel Taxes or Subsidies</v>
      </c>
      <c r="C1730" s="320" t="str">
        <f t="shared" si="68"/>
        <v>Additional Fuel Tax or Subsidy Rate by Fuel</v>
      </c>
      <c r="D1730" s="6" t="s">
        <v>2464</v>
      </c>
      <c r="E1730" s="45" t="s">
        <v>339</v>
      </c>
      <c r="F1730" s="6" t="s">
        <v>2468</v>
      </c>
      <c r="G1730" s="45" t="s">
        <v>93</v>
      </c>
      <c r="H1730" s="43">
        <v>2326</v>
      </c>
      <c r="I1730" s="325" t="s">
        <v>44</v>
      </c>
      <c r="J1730" s="255" t="str">
        <f>IF(ISBLANK(INDEX('Policy Characteristics'!D:D,MATCH($C1730,'Policy Characteristics'!$C:$C,0))),"",INDEX('Policy Characteristics'!D:D,MATCH($C1730,'Policy Characteristics'!$C:$C,0)))</f>
        <v>Fuel Taxes or Subsidies</v>
      </c>
      <c r="K1730" s="254" t="str">
        <f>IF(ISBLANK(INDEX('Policy Characteristics'!E:E,MATCH($C1730,'Policy Characteristics'!$C:$C,0))),"",INDEX('Policy Characteristics'!E:E,MATCH($C1730,'Policy Characteristics'!$C:$C,0)))</f>
        <v>cross fuel tax</v>
      </c>
      <c r="L1730" s="261">
        <f>IF(ISBLANK(INDEX('Policy Characteristics'!F:F,MATCH($C1730,'Policy Characteristics'!$C:$C,0))),"",INDEX('Policy Characteristics'!F:F,MATCH($C1730,'Policy Characteristics'!$C:$C,0)))</f>
        <v>-0.9</v>
      </c>
      <c r="M1730" s="261">
        <f>IF(ISBLANK(INDEX('Policy Characteristics'!G:G,MATCH($C1730,'Policy Characteristics'!$C:$C,0))),"",INDEX('Policy Characteristics'!G:G,MATCH($C1730,'Policy Characteristics'!$C:$C,0)))</f>
        <v>0.9</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of BAU price</v>
      </c>
      <c r="P1730" s="254"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54" t="str">
        <f>IF(ISBLANK(INDEX('Policy Characteristics'!K:K,MATCH($C1730,'Policy Characteristics'!$C:$C,0))),"",INDEX('Policy Characteristics'!K:K,MATCH($C1730,'Policy Characteristics'!$C:$C,0)))</f>
        <v>fuels.html#fuel-taxes</v>
      </c>
      <c r="R1730" s="254" t="str">
        <f>IF(ISBLANK(INDEX('Policy Characteristics'!L:L,MATCH($C1730,'Policy Characteristics'!$C:$C,0))),"",INDEX('Policy Characteristics'!L:L,MATCH($C1730,'Policy Characteristics'!$C:$C,0)))</f>
        <v>fuel-taxes.html</v>
      </c>
    </row>
    <row r="1731" spans="1:18" x14ac:dyDescent="0.35">
      <c r="A1731" s="254" t="str">
        <f>IF(ISBLANK(INDEX('Policy Characteristics'!A:A,MATCH($C1731,'Policy Characteristics'!$C:$C,0))),"",INDEX('Policy Characteristics'!A:A,MATCH($C1731,'Policy Characteristics'!$C:$C,0)))</f>
        <v>Cross-Sector</v>
      </c>
      <c r="B1731" s="262" t="str">
        <f>IF(ISBLANK(INDEX('Policy Characteristics'!B:B,MATCH($C1731,'Policy Characteristics'!$C:$C,0))),"",INDEX('Policy Characteristics'!B:B,MATCH($C1731,'Policy Characteristics'!$C:$C,0)))</f>
        <v>Fuel Taxes or Subsidies</v>
      </c>
      <c r="C1731" s="320" t="str">
        <f t="shared" si="68"/>
        <v>Additional Fuel Tax or Subsidy Rate by Fuel</v>
      </c>
      <c r="D1731" s="6" t="s">
        <v>2474</v>
      </c>
      <c r="E1731" s="45" t="s">
        <v>339</v>
      </c>
      <c r="F1731" s="6" t="s">
        <v>2475</v>
      </c>
      <c r="G1731" s="45" t="s">
        <v>93</v>
      </c>
      <c r="H1731" s="43">
        <v>2327</v>
      </c>
      <c r="I1731" s="325" t="s">
        <v>44</v>
      </c>
      <c r="J1731" s="255" t="str">
        <f>IF(ISBLANK(INDEX('Policy Characteristics'!D:D,MATCH($C1731,'Policy Characteristics'!$C:$C,0))),"",INDEX('Policy Characteristics'!D:D,MATCH($C1731,'Policy Characteristics'!$C:$C,0)))</f>
        <v>Fuel Taxes or Subsidies</v>
      </c>
      <c r="K1731" s="254" t="str">
        <f>IF(ISBLANK(INDEX('Policy Characteristics'!E:E,MATCH($C1731,'Policy Characteristics'!$C:$C,0))),"",INDEX('Policy Characteristics'!E:E,MATCH($C1731,'Policy Characteristics'!$C:$C,0)))</f>
        <v>cross fuel tax</v>
      </c>
      <c r="L1731" s="261">
        <f>IF(ISBLANK(INDEX('Policy Characteristics'!F:F,MATCH($C1731,'Policy Characteristics'!$C:$C,0))),"",INDEX('Policy Characteristics'!F:F,MATCH($C1731,'Policy Characteristics'!$C:$C,0)))</f>
        <v>-0.9</v>
      </c>
      <c r="M1731" s="261">
        <f>IF(ISBLANK(INDEX('Policy Characteristics'!G:G,MATCH($C1731,'Policy Characteristics'!$C:$C,0))),"",INDEX('Policy Characteristics'!G:G,MATCH($C1731,'Policy Characteristics'!$C:$C,0)))</f>
        <v>0.9</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of BAU price</v>
      </c>
      <c r="P1731" s="254"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54" t="str">
        <f>IF(ISBLANK(INDEX('Policy Characteristics'!K:K,MATCH($C1731,'Policy Characteristics'!$C:$C,0))),"",INDEX('Policy Characteristics'!K:K,MATCH($C1731,'Policy Characteristics'!$C:$C,0)))</f>
        <v>fuels.html#fuel-taxes</v>
      </c>
      <c r="R1731" s="254" t="str">
        <f>IF(ISBLANK(INDEX('Policy Characteristics'!L:L,MATCH($C1731,'Policy Characteristics'!$C:$C,0))),"",INDEX('Policy Characteristics'!L:L,MATCH($C1731,'Policy Characteristics'!$C:$C,0)))</f>
        <v>fuel-taxes.html</v>
      </c>
    </row>
    <row r="1732" spans="1:18" x14ac:dyDescent="0.35">
      <c r="A1732" s="254" t="str">
        <f>IF(ISBLANK(INDEX('Policy Characteristics'!A:A,MATCH($C1732,'Policy Characteristics'!$C:$C,0))),"",INDEX('Policy Characteristics'!A:A,MATCH($C1732,'Policy Characteristics'!$C:$C,0)))</f>
        <v>Cross-Sector</v>
      </c>
      <c r="B1732" s="262" t="str">
        <f>IF(ISBLANK(INDEX('Policy Characteristics'!B:B,MATCH($C1732,'Policy Characteristics'!$C:$C,0))),"",INDEX('Policy Characteristics'!B:B,MATCH($C1732,'Policy Characteristics'!$C:$C,0)))</f>
        <v>Fuel Taxes or Subsidies</v>
      </c>
      <c r="C1732" s="320" t="str">
        <f t="shared" si="68"/>
        <v>Additional Fuel Tax or Subsidy Rate by Fuel</v>
      </c>
      <c r="D1732" s="6" t="s">
        <v>2465</v>
      </c>
      <c r="E1732" s="45" t="s">
        <v>339</v>
      </c>
      <c r="F1732" s="6" t="s">
        <v>2469</v>
      </c>
      <c r="G1732" s="45" t="s">
        <v>93</v>
      </c>
      <c r="H1732" s="43">
        <v>2328</v>
      </c>
      <c r="I1732" s="325" t="s">
        <v>44</v>
      </c>
      <c r="J1732" s="255" t="str">
        <f>IF(ISBLANK(INDEX('Policy Characteristics'!D:D,MATCH($C1732,'Policy Characteristics'!$C:$C,0))),"",INDEX('Policy Characteristics'!D:D,MATCH($C1732,'Policy Characteristics'!$C:$C,0)))</f>
        <v>Fuel Taxes or Subsidies</v>
      </c>
      <c r="K1732" s="254" t="str">
        <f>IF(ISBLANK(INDEX('Policy Characteristics'!E:E,MATCH($C1732,'Policy Characteristics'!$C:$C,0))),"",INDEX('Policy Characteristics'!E:E,MATCH($C1732,'Policy Characteristics'!$C:$C,0)))</f>
        <v>cross fuel tax</v>
      </c>
      <c r="L1732" s="261">
        <f>IF(ISBLANK(INDEX('Policy Characteristics'!F:F,MATCH($C1732,'Policy Characteristics'!$C:$C,0))),"",INDEX('Policy Characteristics'!F:F,MATCH($C1732,'Policy Characteristics'!$C:$C,0)))</f>
        <v>-0.9</v>
      </c>
      <c r="M1732" s="261">
        <f>IF(ISBLANK(INDEX('Policy Characteristics'!G:G,MATCH($C1732,'Policy Characteristics'!$C:$C,0))),"",INDEX('Policy Characteristics'!G:G,MATCH($C1732,'Policy Characteristics'!$C:$C,0)))</f>
        <v>0.9</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of BAU price</v>
      </c>
      <c r="P1732" s="254"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54" t="str">
        <f>IF(ISBLANK(INDEX('Policy Characteristics'!K:K,MATCH($C1732,'Policy Characteristics'!$C:$C,0))),"",INDEX('Policy Characteristics'!K:K,MATCH($C1732,'Policy Characteristics'!$C:$C,0)))</f>
        <v>fuels.html#fuel-taxes</v>
      </c>
      <c r="R1732" s="254" t="str">
        <f>IF(ISBLANK(INDEX('Policy Characteristics'!L:L,MATCH($C1732,'Policy Characteristics'!$C:$C,0))),"",INDEX('Policy Characteristics'!L:L,MATCH($C1732,'Policy Characteristics'!$C:$C,0)))</f>
        <v>fuel-taxes.html</v>
      </c>
    </row>
    <row r="1733" spans="1:18" x14ac:dyDescent="0.35">
      <c r="A1733" s="254" t="str">
        <f>IF(ISBLANK(INDEX('Policy Characteristics'!A:A,MATCH($C1733,'Policy Characteristics'!$C:$C,0))),"",INDEX('Policy Characteristics'!A:A,MATCH($C1733,'Policy Characteristics'!$C:$C,0)))</f>
        <v>Cross-Sector</v>
      </c>
      <c r="B1733" s="262" t="str">
        <f>IF(ISBLANK(INDEX('Policy Characteristics'!B:B,MATCH($C1733,'Policy Characteristics'!$C:$C,0))),"",INDEX('Policy Characteristics'!B:B,MATCH($C1733,'Policy Characteristics'!$C:$C,0)))</f>
        <v>Fuel Taxes or Subsidies</v>
      </c>
      <c r="C1733" s="320" t="str">
        <f t="shared" si="68"/>
        <v>Additional Fuel Tax or Subsidy Rate by Fuel</v>
      </c>
      <c r="D1733" s="6" t="s">
        <v>2466</v>
      </c>
      <c r="E1733" s="45" t="s">
        <v>339</v>
      </c>
      <c r="F1733" s="6" t="s">
        <v>2470</v>
      </c>
      <c r="G1733" s="45" t="s">
        <v>93</v>
      </c>
      <c r="H1733" s="43">
        <v>2329</v>
      </c>
      <c r="I1733" s="325" t="s">
        <v>44</v>
      </c>
      <c r="J1733" s="255" t="str">
        <f>IF(ISBLANK(INDEX('Policy Characteristics'!D:D,MATCH($C1733,'Policy Characteristics'!$C:$C,0))),"",INDEX('Policy Characteristics'!D:D,MATCH($C1733,'Policy Characteristics'!$C:$C,0)))</f>
        <v>Fuel Taxes or Subsidies</v>
      </c>
      <c r="K1733" s="254" t="str">
        <f>IF(ISBLANK(INDEX('Policy Characteristics'!E:E,MATCH($C1733,'Policy Characteristics'!$C:$C,0))),"",INDEX('Policy Characteristics'!E:E,MATCH($C1733,'Policy Characteristics'!$C:$C,0)))</f>
        <v>cross fuel tax</v>
      </c>
      <c r="L1733" s="261">
        <f>IF(ISBLANK(INDEX('Policy Characteristics'!F:F,MATCH($C1733,'Policy Characteristics'!$C:$C,0))),"",INDEX('Policy Characteristics'!F:F,MATCH($C1733,'Policy Characteristics'!$C:$C,0)))</f>
        <v>-0.9</v>
      </c>
      <c r="M1733" s="261">
        <f>IF(ISBLANK(INDEX('Policy Characteristics'!G:G,MATCH($C1733,'Policy Characteristics'!$C:$C,0))),"",INDEX('Policy Characteristics'!G:G,MATCH($C1733,'Policy Characteristics'!$C:$C,0)))</f>
        <v>0.9</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of BAU price</v>
      </c>
      <c r="P1733" s="254"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54" t="str">
        <f>IF(ISBLANK(INDEX('Policy Characteristics'!K:K,MATCH($C1733,'Policy Characteristics'!$C:$C,0))),"",INDEX('Policy Characteristics'!K:K,MATCH($C1733,'Policy Characteristics'!$C:$C,0)))</f>
        <v>fuels.html#fuel-taxes</v>
      </c>
      <c r="R1733" s="254" t="str">
        <f>IF(ISBLANK(INDEX('Policy Characteristics'!L:L,MATCH($C1733,'Policy Characteristics'!$C:$C,0))),"",INDEX('Policy Characteristics'!L:L,MATCH($C1733,'Policy Characteristics'!$C:$C,0)))</f>
        <v>fuel-taxes.html</v>
      </c>
    </row>
    <row r="1734" spans="1:18" x14ac:dyDescent="0.35">
      <c r="A1734" s="254" t="str">
        <f>IF(ISBLANK(INDEX('Policy Characteristics'!A:A,MATCH($C1734,'Policy Characteristics'!$C:$C,0))),"",INDEX('Policy Characteristics'!A:A,MATCH($C1734,'Policy Characteristics'!$C:$C,0)))</f>
        <v>Cross-Sector</v>
      </c>
      <c r="B1734" s="262" t="str">
        <f>IF(ISBLANK(INDEX('Policy Characteristics'!B:B,MATCH($C1734,'Policy Characteristics'!$C:$C,0))),"",INDEX('Policy Characteristics'!B:B,MATCH($C1734,'Policy Characteristics'!$C:$C,0)))</f>
        <v>Fuel Taxes or Subsidies</v>
      </c>
      <c r="C1734" s="320" t="str">
        <f t="shared" si="68"/>
        <v>Additional Fuel Tax or Subsidy Rate by Fuel</v>
      </c>
      <c r="D1734" s="6" t="s">
        <v>2467</v>
      </c>
      <c r="E1734" s="45" t="s">
        <v>339</v>
      </c>
      <c r="F1734" s="6" t="s">
        <v>2471</v>
      </c>
      <c r="G1734" s="45" t="s">
        <v>93</v>
      </c>
      <c r="H1734" s="43">
        <v>2330</v>
      </c>
      <c r="I1734" s="325" t="s">
        <v>43</v>
      </c>
      <c r="J1734" s="255" t="str">
        <f>IF(ISBLANK(INDEX('Policy Characteristics'!D:D,MATCH($C1734,'Policy Characteristics'!$C:$C,0))),"",INDEX('Policy Characteristics'!D:D,MATCH($C1734,'Policy Characteristics'!$C:$C,0)))</f>
        <v>Fuel Taxes or Subsidies</v>
      </c>
      <c r="K1734" s="254" t="str">
        <f>IF(ISBLANK(INDEX('Policy Characteristics'!E:E,MATCH($C1734,'Policy Characteristics'!$C:$C,0))),"",INDEX('Policy Characteristics'!E:E,MATCH($C1734,'Policy Characteristics'!$C:$C,0)))</f>
        <v>cross fuel tax</v>
      </c>
      <c r="L1734" s="261">
        <f>IF(ISBLANK(INDEX('Policy Characteristics'!F:F,MATCH($C1734,'Policy Characteristics'!$C:$C,0))),"",INDEX('Policy Characteristics'!F:F,MATCH($C1734,'Policy Characteristics'!$C:$C,0)))</f>
        <v>-0.9</v>
      </c>
      <c r="M1734" s="261">
        <f>IF(ISBLANK(INDEX('Policy Characteristics'!G:G,MATCH($C1734,'Policy Characteristics'!$C:$C,0))),"",INDEX('Policy Characteristics'!G:G,MATCH($C1734,'Policy Characteristics'!$C:$C,0)))</f>
        <v>0.9</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of BAU price</v>
      </c>
      <c r="P1734" s="254"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54" t="str">
        <f>IF(ISBLANK(INDEX('Policy Characteristics'!K:K,MATCH($C1734,'Policy Characteristics'!$C:$C,0))),"",INDEX('Policy Characteristics'!K:K,MATCH($C1734,'Policy Characteristics'!$C:$C,0)))</f>
        <v>fuels.html#fuel-taxes</v>
      </c>
      <c r="R1734" s="254" t="str">
        <f>IF(ISBLANK(INDEX('Policy Characteristics'!L:L,MATCH($C1734,'Policy Characteristics'!$C:$C,0))),"",INDEX('Policy Characteristics'!L:L,MATCH($C1734,'Policy Characteristics'!$C:$C,0)))</f>
        <v>fuel-taxes.html</v>
      </c>
    </row>
    <row r="1735" spans="1:18" s="4" customFormat="1" x14ac:dyDescent="0.35">
      <c r="A1735" s="254" t="str">
        <f>IF(ISBLANK(INDEX('Policy Characteristics'!A:A,MATCH($C1735,'Policy Characteristics'!$C:$C,0))),"",INDEX('Policy Characteristics'!A:A,MATCH($C1735,'Policy Characteristics'!$C:$C,0)))</f>
        <v>Cross-Sector</v>
      </c>
      <c r="B1735" s="262" t="str">
        <f>IF(ISBLANK(INDEX('Policy Characteristics'!B:B,MATCH($C1735,'Policy Characteristics'!$C:$C,0))),"",INDEX('Policy Characteristics'!B:B,MATCH($C1735,'Policy Characteristics'!$C:$C,0)))</f>
        <v>Fuel Taxes or Subsidies</v>
      </c>
      <c r="C1735" s="320" t="str">
        <f t="shared" si="68"/>
        <v>Additional Fuel Tax or Subsidy Rate by Fuel</v>
      </c>
      <c r="D1735" s="45" t="s">
        <v>52</v>
      </c>
      <c r="E1735" s="45" t="s">
        <v>333</v>
      </c>
      <c r="F1735" s="45" t="s">
        <v>93</v>
      </c>
      <c r="G1735" s="45" t="s">
        <v>3722</v>
      </c>
      <c r="H1735" s="43">
        <v>2331</v>
      </c>
      <c r="I1735" s="324" t="s">
        <v>43</v>
      </c>
      <c r="J1735" s="255" t="str">
        <f>IF(ISBLANK(INDEX('Policy Characteristics'!D:D,MATCH($C1735,'Policy Characteristics'!$C:$C,0))),"",INDEX('Policy Characteristics'!D:D,MATCH($C1735,'Policy Characteristics'!$C:$C,0)))</f>
        <v>Fuel Taxes or Subsidies</v>
      </c>
      <c r="K1735" s="254" t="str">
        <f>IF(ISBLANK(INDEX('Policy Characteristics'!E:E,MATCH($C1735,'Policy Characteristics'!$C:$C,0))),"",INDEX('Policy Characteristics'!E:E,MATCH($C1735,'Policy Characteristics'!$C:$C,0)))</f>
        <v>cross fuel tax</v>
      </c>
      <c r="L1735" s="261">
        <f>IF(ISBLANK(INDEX('Policy Characteristics'!F:F,MATCH($C1735,'Policy Characteristics'!$C:$C,0))),"",INDEX('Policy Characteristics'!F:F,MATCH($C1735,'Policy Characteristics'!$C:$C,0)))</f>
        <v>-0.9</v>
      </c>
      <c r="M1735" s="261">
        <f>IF(ISBLANK(INDEX('Policy Characteristics'!G:G,MATCH($C1735,'Policy Characteristics'!$C:$C,0))),"",INDEX('Policy Characteristics'!G:G,MATCH($C1735,'Policy Characteristics'!$C:$C,0)))</f>
        <v>0.9</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of BAU price</v>
      </c>
      <c r="P1735" s="254"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54" t="str">
        <f>IF(ISBLANK(INDEX('Policy Characteristics'!K:K,MATCH($C1735,'Policy Characteristics'!$C:$C,0))),"",INDEX('Policy Characteristics'!K:K,MATCH($C1735,'Policy Characteristics'!$C:$C,0)))</f>
        <v>fuels.html#fuel-taxes</v>
      </c>
      <c r="R1735" s="254" t="str">
        <f>IF(ISBLANK(INDEX('Policy Characteristics'!L:L,MATCH($C1735,'Policy Characteristics'!$C:$C,0))),"",INDEX('Policy Characteristics'!L:L,MATCH($C1735,'Policy Characteristics'!$C:$C,0)))</f>
        <v>fuel-taxes.html</v>
      </c>
    </row>
    <row r="1736" spans="1:18" s="4" customFormat="1" x14ac:dyDescent="0.35">
      <c r="A1736" s="254" t="str">
        <f>IF(ISBLANK(INDEX('Policy Characteristics'!A:A,MATCH($C1736,'Policy Characteristics'!$C:$C,0))),"",INDEX('Policy Characteristics'!A:A,MATCH($C1736,'Policy Characteristics'!$C:$C,0)))</f>
        <v>Cross-Sector</v>
      </c>
      <c r="B1736" s="262" t="str">
        <f>IF(ISBLANK(INDEX('Policy Characteristics'!B:B,MATCH($C1736,'Policy Characteristics'!$C:$C,0))),"",INDEX('Policy Characteristics'!B:B,MATCH($C1736,'Policy Characteristics'!$C:$C,0)))</f>
        <v>Fuel Taxes or Subsidies</v>
      </c>
      <c r="C1736" s="320" t="str">
        <f t="shared" si="68"/>
        <v>Additional Fuel Tax or Subsidy Rate by Fuel</v>
      </c>
      <c r="D1736" s="6" t="s">
        <v>448</v>
      </c>
      <c r="E1736" s="45" t="s">
        <v>333</v>
      </c>
      <c r="F1736" s="6" t="s">
        <v>445</v>
      </c>
      <c r="G1736" s="45" t="s">
        <v>3722</v>
      </c>
      <c r="H1736" s="43">
        <v>2332</v>
      </c>
      <c r="I1736" s="325" t="s">
        <v>44</v>
      </c>
      <c r="J1736" s="255" t="str">
        <f>IF(ISBLANK(INDEX('Policy Characteristics'!D:D,MATCH($C1736,'Policy Characteristics'!$C:$C,0))),"",INDEX('Policy Characteristics'!D:D,MATCH($C1736,'Policy Characteristics'!$C:$C,0)))</f>
        <v>Fuel Taxes or Subsidies</v>
      </c>
      <c r="K1736" s="254" t="str">
        <f>IF(ISBLANK(INDEX('Policy Characteristics'!E:E,MATCH($C1736,'Policy Characteristics'!$C:$C,0))),"",INDEX('Policy Characteristics'!E:E,MATCH($C1736,'Policy Characteristics'!$C:$C,0)))</f>
        <v>cross fuel tax</v>
      </c>
      <c r="L1736" s="261">
        <f>IF(ISBLANK(INDEX('Policy Characteristics'!F:F,MATCH($C1736,'Policy Characteristics'!$C:$C,0))),"",INDEX('Policy Characteristics'!F:F,MATCH($C1736,'Policy Characteristics'!$C:$C,0)))</f>
        <v>-0.9</v>
      </c>
      <c r="M1736" s="261">
        <f>IF(ISBLANK(INDEX('Policy Characteristics'!G:G,MATCH($C1736,'Policy Characteristics'!$C:$C,0))),"",INDEX('Policy Characteristics'!G:G,MATCH($C1736,'Policy Characteristics'!$C:$C,0)))</f>
        <v>0.9</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of BAU price</v>
      </c>
      <c r="P1736" s="254"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54" t="str">
        <f>IF(ISBLANK(INDEX('Policy Characteristics'!K:K,MATCH($C1736,'Policy Characteristics'!$C:$C,0))),"",INDEX('Policy Characteristics'!K:K,MATCH($C1736,'Policy Characteristics'!$C:$C,0)))</f>
        <v>fuels.html#fuel-taxes</v>
      </c>
      <c r="R1736" s="254" t="str">
        <f>IF(ISBLANK(INDEX('Policy Characteristics'!L:L,MATCH($C1736,'Policy Characteristics'!$C:$C,0))),"",INDEX('Policy Characteristics'!L:L,MATCH($C1736,'Policy Characteristics'!$C:$C,0)))</f>
        <v>fuel-taxes.html</v>
      </c>
    </row>
    <row r="1737" spans="1:18" s="4" customFormat="1" x14ac:dyDescent="0.35">
      <c r="A1737" s="254" t="str">
        <f>IF(ISBLANK(INDEX('Policy Characteristics'!A:A,MATCH($C1737,'Policy Characteristics'!$C:$C,0))),"",INDEX('Policy Characteristics'!A:A,MATCH($C1737,'Policy Characteristics'!$C:$C,0)))</f>
        <v>Cross-Sector</v>
      </c>
      <c r="B1737" s="262" t="str">
        <f>IF(ISBLANK(INDEX('Policy Characteristics'!B:B,MATCH($C1737,'Policy Characteristics'!$C:$C,0))),"",INDEX('Policy Characteristics'!B:B,MATCH($C1737,'Policy Characteristics'!$C:$C,0)))</f>
        <v>Fuel Taxes or Subsidies</v>
      </c>
      <c r="C1737" s="320" t="str">
        <f t="shared" si="68"/>
        <v>Additional Fuel Tax or Subsidy Rate by Fuel</v>
      </c>
      <c r="D1737" s="6" t="s">
        <v>46</v>
      </c>
      <c r="E1737" s="45" t="s">
        <v>333</v>
      </c>
      <c r="F1737" s="6" t="s">
        <v>87</v>
      </c>
      <c r="G1737" s="45" t="s">
        <v>3722</v>
      </c>
      <c r="H1737" s="43">
        <v>2333</v>
      </c>
      <c r="I1737" s="325" t="s">
        <v>43</v>
      </c>
      <c r="J1737" s="255" t="str">
        <f>IF(ISBLANK(INDEX('Policy Characteristics'!D:D,MATCH($C1737,'Policy Characteristics'!$C:$C,0))),"",INDEX('Policy Characteristics'!D:D,MATCH($C1737,'Policy Characteristics'!$C:$C,0)))</f>
        <v>Fuel Taxes or Subsidies</v>
      </c>
      <c r="K1737" s="254" t="str">
        <f>IF(ISBLANK(INDEX('Policy Characteristics'!E:E,MATCH($C1737,'Policy Characteristics'!$C:$C,0))),"",INDEX('Policy Characteristics'!E:E,MATCH($C1737,'Policy Characteristics'!$C:$C,0)))</f>
        <v>cross fuel tax</v>
      </c>
      <c r="L1737" s="261">
        <f>IF(ISBLANK(INDEX('Policy Characteristics'!F:F,MATCH($C1737,'Policy Characteristics'!$C:$C,0))),"",INDEX('Policy Characteristics'!F:F,MATCH($C1737,'Policy Characteristics'!$C:$C,0)))</f>
        <v>-0.9</v>
      </c>
      <c r="M1737" s="261">
        <f>IF(ISBLANK(INDEX('Policy Characteristics'!G:G,MATCH($C1737,'Policy Characteristics'!$C:$C,0))),"",INDEX('Policy Characteristics'!G:G,MATCH($C1737,'Policy Characteristics'!$C:$C,0)))</f>
        <v>0.9</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of BAU price</v>
      </c>
      <c r="P1737" s="254"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54" t="str">
        <f>IF(ISBLANK(INDEX('Policy Characteristics'!K:K,MATCH($C1737,'Policy Characteristics'!$C:$C,0))),"",INDEX('Policy Characteristics'!K:K,MATCH($C1737,'Policy Characteristics'!$C:$C,0)))</f>
        <v>fuels.html#fuel-taxes</v>
      </c>
      <c r="R1737" s="254" t="str">
        <f>IF(ISBLANK(INDEX('Policy Characteristics'!L:L,MATCH($C1737,'Policy Characteristics'!$C:$C,0))),"",INDEX('Policy Characteristics'!L:L,MATCH($C1737,'Policy Characteristics'!$C:$C,0)))</f>
        <v>fuel-taxes.html</v>
      </c>
    </row>
    <row r="1738" spans="1:18" s="4" customFormat="1" x14ac:dyDescent="0.35">
      <c r="A1738" s="254" t="str">
        <f>IF(ISBLANK(INDEX('Policy Characteristics'!A:A,MATCH($C1738,'Policy Characteristics'!$C:$C,0))),"",INDEX('Policy Characteristics'!A:A,MATCH($C1738,'Policy Characteristics'!$C:$C,0)))</f>
        <v>Cross-Sector</v>
      </c>
      <c r="B1738" s="262" t="str">
        <f>IF(ISBLANK(INDEX('Policy Characteristics'!B:B,MATCH($C1738,'Policy Characteristics'!$C:$C,0))),"",INDEX('Policy Characteristics'!B:B,MATCH($C1738,'Policy Characteristics'!$C:$C,0)))</f>
        <v>Fuel Taxes or Subsidies</v>
      </c>
      <c r="C1738" s="320" t="str">
        <f t="shared" si="68"/>
        <v>Additional Fuel Tax or Subsidy Rate by Fuel</v>
      </c>
      <c r="D1738" s="6" t="s">
        <v>47</v>
      </c>
      <c r="E1738" s="45" t="s">
        <v>333</v>
      </c>
      <c r="F1738" s="6" t="s">
        <v>88</v>
      </c>
      <c r="G1738" s="45" t="s">
        <v>3722</v>
      </c>
      <c r="H1738" s="43">
        <v>2334</v>
      </c>
      <c r="I1738" s="325" t="s">
        <v>44</v>
      </c>
      <c r="J1738" s="255" t="str">
        <f>IF(ISBLANK(INDEX('Policy Characteristics'!D:D,MATCH($C1738,'Policy Characteristics'!$C:$C,0))),"",INDEX('Policy Characteristics'!D:D,MATCH($C1738,'Policy Characteristics'!$C:$C,0)))</f>
        <v>Fuel Taxes or Subsidies</v>
      </c>
      <c r="K1738" s="254" t="str">
        <f>IF(ISBLANK(INDEX('Policy Characteristics'!E:E,MATCH($C1738,'Policy Characteristics'!$C:$C,0))),"",INDEX('Policy Characteristics'!E:E,MATCH($C1738,'Policy Characteristics'!$C:$C,0)))</f>
        <v>cross fuel tax</v>
      </c>
      <c r="L1738" s="261">
        <f>IF(ISBLANK(INDEX('Policy Characteristics'!F:F,MATCH($C1738,'Policy Characteristics'!$C:$C,0))),"",INDEX('Policy Characteristics'!F:F,MATCH($C1738,'Policy Characteristics'!$C:$C,0)))</f>
        <v>-0.9</v>
      </c>
      <c r="M1738" s="261">
        <f>IF(ISBLANK(INDEX('Policy Characteristics'!G:G,MATCH($C1738,'Policy Characteristics'!$C:$C,0))),"",INDEX('Policy Characteristics'!G:G,MATCH($C1738,'Policy Characteristics'!$C:$C,0)))</f>
        <v>0.9</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of BAU price</v>
      </c>
      <c r="P1738" s="254"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54" t="str">
        <f>IF(ISBLANK(INDEX('Policy Characteristics'!K:K,MATCH($C1738,'Policy Characteristics'!$C:$C,0))),"",INDEX('Policy Characteristics'!K:K,MATCH($C1738,'Policy Characteristics'!$C:$C,0)))</f>
        <v>fuels.html#fuel-taxes</v>
      </c>
      <c r="R1738" s="254" t="str">
        <f>IF(ISBLANK(INDEX('Policy Characteristics'!L:L,MATCH($C1738,'Policy Characteristics'!$C:$C,0))),"",INDEX('Policy Characteristics'!L:L,MATCH($C1738,'Policy Characteristics'!$C:$C,0)))</f>
        <v>fuel-taxes.html</v>
      </c>
    </row>
    <row r="1739" spans="1:18" s="4" customFormat="1" x14ac:dyDescent="0.35">
      <c r="A1739" s="254" t="str">
        <f>IF(ISBLANK(INDEX('Policy Characteristics'!A:A,MATCH($C1739,'Policy Characteristics'!$C:$C,0))),"",INDEX('Policy Characteristics'!A:A,MATCH($C1739,'Policy Characteristics'!$C:$C,0)))</f>
        <v>Cross-Sector</v>
      </c>
      <c r="B1739" s="262" t="str">
        <f>IF(ISBLANK(INDEX('Policy Characteristics'!B:B,MATCH($C1739,'Policy Characteristics'!$C:$C,0))),"",INDEX('Policy Characteristics'!B:B,MATCH($C1739,'Policy Characteristics'!$C:$C,0)))</f>
        <v>Fuel Taxes or Subsidies</v>
      </c>
      <c r="C1739" s="320" t="str">
        <f t="shared" si="68"/>
        <v>Additional Fuel Tax or Subsidy Rate by Fuel</v>
      </c>
      <c r="D1739" s="6" t="s">
        <v>51</v>
      </c>
      <c r="E1739" s="45" t="s">
        <v>333</v>
      </c>
      <c r="F1739" s="6" t="s">
        <v>92</v>
      </c>
      <c r="G1739" s="45" t="s">
        <v>3722</v>
      </c>
      <c r="H1739" s="43">
        <v>2335</v>
      </c>
      <c r="I1739" s="325" t="s">
        <v>44</v>
      </c>
      <c r="J1739" s="255" t="str">
        <f>IF(ISBLANK(INDEX('Policy Characteristics'!D:D,MATCH($C1739,'Policy Characteristics'!$C:$C,0))),"",INDEX('Policy Characteristics'!D:D,MATCH($C1739,'Policy Characteristics'!$C:$C,0)))</f>
        <v>Fuel Taxes or Subsidies</v>
      </c>
      <c r="K1739" s="254" t="str">
        <f>IF(ISBLANK(INDEX('Policy Characteristics'!E:E,MATCH($C1739,'Policy Characteristics'!$C:$C,0))),"",INDEX('Policy Characteristics'!E:E,MATCH($C1739,'Policy Characteristics'!$C:$C,0)))</f>
        <v>cross fuel tax</v>
      </c>
      <c r="L1739" s="261">
        <f>IF(ISBLANK(INDEX('Policy Characteristics'!F:F,MATCH($C1739,'Policy Characteristics'!$C:$C,0))),"",INDEX('Policy Characteristics'!F:F,MATCH($C1739,'Policy Characteristics'!$C:$C,0)))</f>
        <v>-0.9</v>
      </c>
      <c r="M1739" s="261">
        <f>IF(ISBLANK(INDEX('Policy Characteristics'!G:G,MATCH($C1739,'Policy Characteristics'!$C:$C,0))),"",INDEX('Policy Characteristics'!G:G,MATCH($C1739,'Policy Characteristics'!$C:$C,0)))</f>
        <v>0.9</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of BAU price</v>
      </c>
      <c r="P1739" s="254"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54" t="str">
        <f>IF(ISBLANK(INDEX('Policy Characteristics'!K:K,MATCH($C1739,'Policy Characteristics'!$C:$C,0))),"",INDEX('Policy Characteristics'!K:K,MATCH($C1739,'Policy Characteristics'!$C:$C,0)))</f>
        <v>fuels.html#fuel-taxes</v>
      </c>
      <c r="R1739" s="254" t="str">
        <f>IF(ISBLANK(INDEX('Policy Characteristics'!L:L,MATCH($C1739,'Policy Characteristics'!$C:$C,0))),"",INDEX('Policy Characteristics'!L:L,MATCH($C1739,'Policy Characteristics'!$C:$C,0)))</f>
        <v>fuel-taxes.html</v>
      </c>
    </row>
    <row r="1740" spans="1:18" s="4" customFormat="1" x14ac:dyDescent="0.35">
      <c r="A1740" s="254" t="str">
        <f>IF(ISBLANK(INDEX('Policy Characteristics'!A:A,MATCH($C1740,'Policy Characteristics'!$C:$C,0))),"",INDEX('Policy Characteristics'!A:A,MATCH($C1740,'Policy Characteristics'!$C:$C,0)))</f>
        <v>Cross-Sector</v>
      </c>
      <c r="B1740" s="262" t="str">
        <f>IF(ISBLANK(INDEX('Policy Characteristics'!B:B,MATCH($C1740,'Policy Characteristics'!$C:$C,0))),"",INDEX('Policy Characteristics'!B:B,MATCH($C1740,'Policy Characteristics'!$C:$C,0)))</f>
        <v>Fuel Taxes or Subsidies</v>
      </c>
      <c r="C1740" s="320" t="str">
        <f t="shared" si="68"/>
        <v>Additional Fuel Tax or Subsidy Rate by Fuel</v>
      </c>
      <c r="D1740" s="6" t="s">
        <v>53</v>
      </c>
      <c r="E1740" s="45" t="s">
        <v>333</v>
      </c>
      <c r="F1740" s="6" t="s">
        <v>95</v>
      </c>
      <c r="G1740" s="45" t="s">
        <v>3722</v>
      </c>
      <c r="H1740" s="43">
        <v>2336</v>
      </c>
      <c r="I1740" s="325" t="s">
        <v>44</v>
      </c>
      <c r="J1740" s="255" t="str">
        <f>IF(ISBLANK(INDEX('Policy Characteristics'!D:D,MATCH($C1740,'Policy Characteristics'!$C:$C,0))),"",INDEX('Policy Characteristics'!D:D,MATCH($C1740,'Policy Characteristics'!$C:$C,0)))</f>
        <v>Fuel Taxes or Subsidies</v>
      </c>
      <c r="K1740" s="254" t="str">
        <f>IF(ISBLANK(INDEX('Policy Characteristics'!E:E,MATCH($C1740,'Policy Characteristics'!$C:$C,0))),"",INDEX('Policy Characteristics'!E:E,MATCH($C1740,'Policy Characteristics'!$C:$C,0)))</f>
        <v>cross fuel tax</v>
      </c>
      <c r="L1740" s="261">
        <f>IF(ISBLANK(INDEX('Policy Characteristics'!F:F,MATCH($C1740,'Policy Characteristics'!$C:$C,0))),"",INDEX('Policy Characteristics'!F:F,MATCH($C1740,'Policy Characteristics'!$C:$C,0)))</f>
        <v>-0.9</v>
      </c>
      <c r="M1740" s="261">
        <f>IF(ISBLANK(INDEX('Policy Characteristics'!G:G,MATCH($C1740,'Policy Characteristics'!$C:$C,0))),"",INDEX('Policy Characteristics'!G:G,MATCH($C1740,'Policy Characteristics'!$C:$C,0)))</f>
        <v>0.9</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of BAU price</v>
      </c>
      <c r="P1740" s="254"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54" t="str">
        <f>IF(ISBLANK(INDEX('Policy Characteristics'!K:K,MATCH($C1740,'Policy Characteristics'!$C:$C,0))),"",INDEX('Policy Characteristics'!K:K,MATCH($C1740,'Policy Characteristics'!$C:$C,0)))</f>
        <v>fuels.html#fuel-taxes</v>
      </c>
      <c r="R1740" s="254" t="str">
        <f>IF(ISBLANK(INDEX('Policy Characteristics'!L:L,MATCH($C1740,'Policy Characteristics'!$C:$C,0))),"",INDEX('Policy Characteristics'!L:L,MATCH($C1740,'Policy Characteristics'!$C:$C,0)))</f>
        <v>fuel-taxes.html</v>
      </c>
    </row>
    <row r="1741" spans="1:18" s="4" customFormat="1" x14ac:dyDescent="0.35">
      <c r="A1741" s="254" t="str">
        <f>IF(ISBLANK(INDEX('Policy Characteristics'!A:A,MATCH($C1741,'Policy Characteristics'!$C:$C,0))),"",INDEX('Policy Characteristics'!A:A,MATCH($C1741,'Policy Characteristics'!$C:$C,0)))</f>
        <v>Cross-Sector</v>
      </c>
      <c r="B1741" s="262" t="str">
        <f>IF(ISBLANK(INDEX('Policy Characteristics'!B:B,MATCH($C1741,'Policy Characteristics'!$C:$C,0))),"",INDEX('Policy Characteristics'!B:B,MATCH($C1741,'Policy Characteristics'!$C:$C,0)))</f>
        <v>Fuel Taxes or Subsidies</v>
      </c>
      <c r="C1741" s="320" t="str">
        <f t="shared" si="68"/>
        <v>Additional Fuel Tax or Subsidy Rate by Fuel</v>
      </c>
      <c r="D1741" s="6" t="s">
        <v>54</v>
      </c>
      <c r="E1741" s="45" t="s">
        <v>333</v>
      </c>
      <c r="F1741" s="6" t="s">
        <v>96</v>
      </c>
      <c r="G1741" s="45" t="s">
        <v>3722</v>
      </c>
      <c r="H1741" s="43">
        <v>2337</v>
      </c>
      <c r="I1741" s="325" t="s">
        <v>43</v>
      </c>
      <c r="J1741" s="255" t="str">
        <f>IF(ISBLANK(INDEX('Policy Characteristics'!D:D,MATCH($C1741,'Policy Characteristics'!$C:$C,0))),"",INDEX('Policy Characteristics'!D:D,MATCH($C1741,'Policy Characteristics'!$C:$C,0)))</f>
        <v>Fuel Taxes or Subsidies</v>
      </c>
      <c r="K1741" s="254" t="str">
        <f>IF(ISBLANK(INDEX('Policy Characteristics'!E:E,MATCH($C1741,'Policy Characteristics'!$C:$C,0))),"",INDEX('Policy Characteristics'!E:E,MATCH($C1741,'Policy Characteristics'!$C:$C,0)))</f>
        <v>cross fuel tax</v>
      </c>
      <c r="L1741" s="261">
        <f>IF(ISBLANK(INDEX('Policy Characteristics'!F:F,MATCH($C1741,'Policy Characteristics'!$C:$C,0))),"",INDEX('Policy Characteristics'!F:F,MATCH($C1741,'Policy Characteristics'!$C:$C,0)))</f>
        <v>-0.9</v>
      </c>
      <c r="M1741" s="261">
        <f>IF(ISBLANK(INDEX('Policy Characteristics'!G:G,MATCH($C1741,'Policy Characteristics'!$C:$C,0))),"",INDEX('Policy Characteristics'!G:G,MATCH($C1741,'Policy Characteristics'!$C:$C,0)))</f>
        <v>0.9</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of BAU price</v>
      </c>
      <c r="P1741" s="254"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54" t="str">
        <f>IF(ISBLANK(INDEX('Policy Characteristics'!K:K,MATCH($C1741,'Policy Characteristics'!$C:$C,0))),"",INDEX('Policy Characteristics'!K:K,MATCH($C1741,'Policy Characteristics'!$C:$C,0)))</f>
        <v>fuels.html#fuel-taxes</v>
      </c>
      <c r="R1741" s="254" t="str">
        <f>IF(ISBLANK(INDEX('Policy Characteristics'!L:L,MATCH($C1741,'Policy Characteristics'!$C:$C,0))),"",INDEX('Policy Characteristics'!L:L,MATCH($C1741,'Policy Characteristics'!$C:$C,0)))</f>
        <v>fuel-taxes.html</v>
      </c>
    </row>
    <row r="1742" spans="1:18" s="4" customFormat="1" x14ac:dyDescent="0.35">
      <c r="A1742" s="254" t="str">
        <f>IF(ISBLANK(INDEX('Policy Characteristics'!A:A,MATCH($C1742,'Policy Characteristics'!$C:$C,0))),"",INDEX('Policy Characteristics'!A:A,MATCH($C1742,'Policy Characteristics'!$C:$C,0)))</f>
        <v>Cross-Sector</v>
      </c>
      <c r="B1742" s="262" t="str">
        <f>IF(ISBLANK(INDEX('Policy Characteristics'!B:B,MATCH($C1742,'Policy Characteristics'!$C:$C,0))),"",INDEX('Policy Characteristics'!B:B,MATCH($C1742,'Policy Characteristics'!$C:$C,0)))</f>
        <v>Fuel Taxes or Subsidies</v>
      </c>
      <c r="C1742" s="320" t="str">
        <f t="shared" si="68"/>
        <v>Additional Fuel Tax or Subsidy Rate by Fuel</v>
      </c>
      <c r="D1742" s="6" t="s">
        <v>55</v>
      </c>
      <c r="E1742" s="45" t="s">
        <v>333</v>
      </c>
      <c r="F1742" s="6" t="s">
        <v>97</v>
      </c>
      <c r="G1742" s="45" t="s">
        <v>3722</v>
      </c>
      <c r="H1742" s="43">
        <v>2338</v>
      </c>
      <c r="I1742" s="325" t="s">
        <v>44</v>
      </c>
      <c r="J1742" s="255" t="str">
        <f>IF(ISBLANK(INDEX('Policy Characteristics'!D:D,MATCH($C1742,'Policy Characteristics'!$C:$C,0))),"",INDEX('Policy Characteristics'!D:D,MATCH($C1742,'Policy Characteristics'!$C:$C,0)))</f>
        <v>Fuel Taxes or Subsidies</v>
      </c>
      <c r="K1742" s="254" t="str">
        <f>IF(ISBLANK(INDEX('Policy Characteristics'!E:E,MATCH($C1742,'Policy Characteristics'!$C:$C,0))),"",INDEX('Policy Characteristics'!E:E,MATCH($C1742,'Policy Characteristics'!$C:$C,0)))</f>
        <v>cross fuel tax</v>
      </c>
      <c r="L1742" s="261">
        <f>IF(ISBLANK(INDEX('Policy Characteristics'!F:F,MATCH($C1742,'Policy Characteristics'!$C:$C,0))),"",INDEX('Policy Characteristics'!F:F,MATCH($C1742,'Policy Characteristics'!$C:$C,0)))</f>
        <v>-0.9</v>
      </c>
      <c r="M1742" s="261">
        <f>IF(ISBLANK(INDEX('Policy Characteristics'!G:G,MATCH($C1742,'Policy Characteristics'!$C:$C,0))),"",INDEX('Policy Characteristics'!G:G,MATCH($C1742,'Policy Characteristics'!$C:$C,0)))</f>
        <v>0.9</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of BAU price</v>
      </c>
      <c r="P1742" s="254"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54" t="str">
        <f>IF(ISBLANK(INDEX('Policy Characteristics'!K:K,MATCH($C1742,'Policy Characteristics'!$C:$C,0))),"",INDEX('Policy Characteristics'!K:K,MATCH($C1742,'Policy Characteristics'!$C:$C,0)))</f>
        <v>fuels.html#fuel-taxes</v>
      </c>
      <c r="R1742" s="254" t="str">
        <f>IF(ISBLANK(INDEX('Policy Characteristics'!L:L,MATCH($C1742,'Policy Characteristics'!$C:$C,0))),"",INDEX('Policy Characteristics'!L:L,MATCH($C1742,'Policy Characteristics'!$C:$C,0)))</f>
        <v>fuel-taxes.html</v>
      </c>
    </row>
    <row r="1743" spans="1:18" s="4" customFormat="1" x14ac:dyDescent="0.35">
      <c r="A1743" s="254" t="str">
        <f>IF(ISBLANK(INDEX('Policy Characteristics'!A:A,MATCH($C1743,'Policy Characteristics'!$C:$C,0))),"",INDEX('Policy Characteristics'!A:A,MATCH($C1743,'Policy Characteristics'!$C:$C,0)))</f>
        <v>Cross-Sector</v>
      </c>
      <c r="B1743" s="262" t="str">
        <f>IF(ISBLANK(INDEX('Policy Characteristics'!B:B,MATCH($C1743,'Policy Characteristics'!$C:$C,0))),"",INDEX('Policy Characteristics'!B:B,MATCH($C1743,'Policy Characteristics'!$C:$C,0)))</f>
        <v>Fuel Taxes or Subsidies</v>
      </c>
      <c r="C1743" s="320" t="str">
        <f t="shared" si="68"/>
        <v>Additional Fuel Tax or Subsidy Rate by Fuel</v>
      </c>
      <c r="D1743" s="6" t="s">
        <v>56</v>
      </c>
      <c r="E1743" s="45" t="s">
        <v>333</v>
      </c>
      <c r="F1743" s="6" t="s">
        <v>98</v>
      </c>
      <c r="G1743" s="45" t="s">
        <v>3722</v>
      </c>
      <c r="H1743" s="43">
        <v>2339</v>
      </c>
      <c r="I1743" s="325" t="s">
        <v>44</v>
      </c>
      <c r="J1743" s="255" t="str">
        <f>IF(ISBLANK(INDEX('Policy Characteristics'!D:D,MATCH($C1743,'Policy Characteristics'!$C:$C,0))),"",INDEX('Policy Characteristics'!D:D,MATCH($C1743,'Policy Characteristics'!$C:$C,0)))</f>
        <v>Fuel Taxes or Subsidies</v>
      </c>
      <c r="K1743" s="254" t="str">
        <f>IF(ISBLANK(INDEX('Policy Characteristics'!E:E,MATCH($C1743,'Policy Characteristics'!$C:$C,0))),"",INDEX('Policy Characteristics'!E:E,MATCH($C1743,'Policy Characteristics'!$C:$C,0)))</f>
        <v>cross fuel tax</v>
      </c>
      <c r="L1743" s="261">
        <f>IF(ISBLANK(INDEX('Policy Characteristics'!F:F,MATCH($C1743,'Policy Characteristics'!$C:$C,0))),"",INDEX('Policy Characteristics'!F:F,MATCH($C1743,'Policy Characteristics'!$C:$C,0)))</f>
        <v>-0.9</v>
      </c>
      <c r="M1743" s="261">
        <f>IF(ISBLANK(INDEX('Policy Characteristics'!G:G,MATCH($C1743,'Policy Characteristics'!$C:$C,0))),"",INDEX('Policy Characteristics'!G:G,MATCH($C1743,'Policy Characteristics'!$C:$C,0)))</f>
        <v>0.9</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of BAU price</v>
      </c>
      <c r="P1743" s="254"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54" t="str">
        <f>IF(ISBLANK(INDEX('Policy Characteristics'!K:K,MATCH($C1743,'Policy Characteristics'!$C:$C,0))),"",INDEX('Policy Characteristics'!K:K,MATCH($C1743,'Policy Characteristics'!$C:$C,0)))</f>
        <v>fuels.html#fuel-taxes</v>
      </c>
      <c r="R1743" s="254" t="str">
        <f>IF(ISBLANK(INDEX('Policy Characteristics'!L:L,MATCH($C1743,'Policy Characteristics'!$C:$C,0))),"",INDEX('Policy Characteristics'!L:L,MATCH($C1743,'Policy Characteristics'!$C:$C,0)))</f>
        <v>fuel-taxes.html</v>
      </c>
    </row>
    <row r="1744" spans="1:18" x14ac:dyDescent="0.35">
      <c r="A1744" s="254" t="str">
        <f>IF(ISBLANK(INDEX('Policy Characteristics'!A:A,MATCH($C1744,'Policy Characteristics'!$C:$C,0))),"",INDEX('Policy Characteristics'!A:A,MATCH($C1744,'Policy Characteristics'!$C:$C,0)))</f>
        <v>Cross-Sector</v>
      </c>
      <c r="B1744" s="262" t="str">
        <f>IF(ISBLANK(INDEX('Policy Characteristics'!B:B,MATCH($C1744,'Policy Characteristics'!$C:$C,0))),"",INDEX('Policy Characteristics'!B:B,MATCH($C1744,'Policy Characteristics'!$C:$C,0)))</f>
        <v>Fuel Taxes or Subsidies</v>
      </c>
      <c r="C1744" s="320" t="str">
        <f t="shared" si="68"/>
        <v>Additional Fuel Tax or Subsidy Rate by Fuel</v>
      </c>
      <c r="D1744" s="6" t="s">
        <v>2472</v>
      </c>
      <c r="E1744" s="45" t="s">
        <v>333</v>
      </c>
      <c r="F1744" s="6" t="s">
        <v>2473</v>
      </c>
      <c r="G1744" s="45" t="s">
        <v>3722</v>
      </c>
      <c r="H1744" s="43">
        <v>2340</v>
      </c>
      <c r="I1744" s="325" t="s">
        <v>44</v>
      </c>
      <c r="J1744" s="255" t="str">
        <f>IF(ISBLANK(INDEX('Policy Characteristics'!D:D,MATCH($C1744,'Policy Characteristics'!$C:$C,0))),"",INDEX('Policy Characteristics'!D:D,MATCH($C1744,'Policy Characteristics'!$C:$C,0)))</f>
        <v>Fuel Taxes or Subsidies</v>
      </c>
      <c r="K1744" s="254" t="str">
        <f>IF(ISBLANK(INDEX('Policy Characteristics'!E:E,MATCH($C1744,'Policy Characteristics'!$C:$C,0))),"",INDEX('Policy Characteristics'!E:E,MATCH($C1744,'Policy Characteristics'!$C:$C,0)))</f>
        <v>cross fuel tax</v>
      </c>
      <c r="L1744" s="261">
        <f>IF(ISBLANK(INDEX('Policy Characteristics'!F:F,MATCH($C1744,'Policy Characteristics'!$C:$C,0))),"",INDEX('Policy Characteristics'!F:F,MATCH($C1744,'Policy Characteristics'!$C:$C,0)))</f>
        <v>-0.9</v>
      </c>
      <c r="M1744" s="261">
        <f>IF(ISBLANK(INDEX('Policy Characteristics'!G:G,MATCH($C1744,'Policy Characteristics'!$C:$C,0))),"",INDEX('Policy Characteristics'!G:G,MATCH($C1744,'Policy Characteristics'!$C:$C,0)))</f>
        <v>0.9</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of BAU price</v>
      </c>
      <c r="P1744" s="254"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54" t="str">
        <f>IF(ISBLANK(INDEX('Policy Characteristics'!K:K,MATCH($C1744,'Policy Characteristics'!$C:$C,0))),"",INDEX('Policy Characteristics'!K:K,MATCH($C1744,'Policy Characteristics'!$C:$C,0)))</f>
        <v>fuels.html#fuel-taxes</v>
      </c>
      <c r="R1744" s="254" t="str">
        <f>IF(ISBLANK(INDEX('Policy Characteristics'!L:L,MATCH($C1744,'Policy Characteristics'!$C:$C,0))),"",INDEX('Policy Characteristics'!L:L,MATCH($C1744,'Policy Characteristics'!$C:$C,0)))</f>
        <v>fuel-taxes.html</v>
      </c>
    </row>
    <row r="1745" spans="1:18" x14ac:dyDescent="0.35">
      <c r="A1745" s="254" t="str">
        <f>IF(ISBLANK(INDEX('Policy Characteristics'!A:A,MATCH($C1745,'Policy Characteristics'!$C:$C,0))),"",INDEX('Policy Characteristics'!A:A,MATCH($C1745,'Policy Characteristics'!$C:$C,0)))</f>
        <v>Cross-Sector</v>
      </c>
      <c r="B1745" s="262" t="str">
        <f>IF(ISBLANK(INDEX('Policy Characteristics'!B:B,MATCH($C1745,'Policy Characteristics'!$C:$C,0))),"",INDEX('Policy Characteristics'!B:B,MATCH($C1745,'Policy Characteristics'!$C:$C,0)))</f>
        <v>Fuel Taxes or Subsidies</v>
      </c>
      <c r="C1745" s="320" t="str">
        <f t="shared" si="68"/>
        <v>Additional Fuel Tax or Subsidy Rate by Fuel</v>
      </c>
      <c r="D1745" s="6" t="s">
        <v>75</v>
      </c>
      <c r="E1745" s="45" t="s">
        <v>333</v>
      </c>
      <c r="F1745" s="6" t="s">
        <v>99</v>
      </c>
      <c r="G1745" s="45" t="s">
        <v>3722</v>
      </c>
      <c r="H1745" s="43">
        <v>2341</v>
      </c>
      <c r="I1745" s="325" t="s">
        <v>44</v>
      </c>
      <c r="J1745" s="255" t="str">
        <f>IF(ISBLANK(INDEX('Policy Characteristics'!D:D,MATCH($C1745,'Policy Characteristics'!$C:$C,0))),"",INDEX('Policy Characteristics'!D:D,MATCH($C1745,'Policy Characteristics'!$C:$C,0)))</f>
        <v>Fuel Taxes or Subsidies</v>
      </c>
      <c r="K1745" s="254" t="str">
        <f>IF(ISBLANK(INDEX('Policy Characteristics'!E:E,MATCH($C1745,'Policy Characteristics'!$C:$C,0))),"",INDEX('Policy Characteristics'!E:E,MATCH($C1745,'Policy Characteristics'!$C:$C,0)))</f>
        <v>cross fuel tax</v>
      </c>
      <c r="L1745" s="261">
        <f>IF(ISBLANK(INDEX('Policy Characteristics'!F:F,MATCH($C1745,'Policy Characteristics'!$C:$C,0))),"",INDEX('Policy Characteristics'!F:F,MATCH($C1745,'Policy Characteristics'!$C:$C,0)))</f>
        <v>-0.9</v>
      </c>
      <c r="M1745" s="261">
        <f>IF(ISBLANK(INDEX('Policy Characteristics'!G:G,MATCH($C1745,'Policy Characteristics'!$C:$C,0))),"",INDEX('Policy Characteristics'!G:G,MATCH($C1745,'Policy Characteristics'!$C:$C,0)))</f>
        <v>0.9</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of BAU price</v>
      </c>
      <c r="P1745" s="254"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54" t="str">
        <f>IF(ISBLANK(INDEX('Policy Characteristics'!K:K,MATCH($C1745,'Policy Characteristics'!$C:$C,0))),"",INDEX('Policy Characteristics'!K:K,MATCH($C1745,'Policy Characteristics'!$C:$C,0)))</f>
        <v>fuels.html#fuel-taxes</v>
      </c>
      <c r="R1745" s="254" t="str">
        <f>IF(ISBLANK(INDEX('Policy Characteristics'!L:L,MATCH($C1745,'Policy Characteristics'!$C:$C,0))),"",INDEX('Policy Characteristics'!L:L,MATCH($C1745,'Policy Characteristics'!$C:$C,0)))</f>
        <v>fuel-taxes.html</v>
      </c>
    </row>
    <row r="1746" spans="1:18" x14ac:dyDescent="0.35">
      <c r="A1746" s="254" t="str">
        <f>IF(ISBLANK(INDEX('Policy Characteristics'!A:A,MATCH($C1746,'Policy Characteristics'!$C:$C,0))),"",INDEX('Policy Characteristics'!A:A,MATCH($C1746,'Policy Characteristics'!$C:$C,0)))</f>
        <v>Cross-Sector</v>
      </c>
      <c r="B1746" s="262" t="str">
        <f>IF(ISBLANK(INDEX('Policy Characteristics'!B:B,MATCH($C1746,'Policy Characteristics'!$C:$C,0))),"",INDEX('Policy Characteristics'!B:B,MATCH($C1746,'Policy Characteristics'!$C:$C,0)))</f>
        <v>Fuel Taxes or Subsidies</v>
      </c>
      <c r="C1746" s="320" t="str">
        <f t="shared" si="68"/>
        <v>Additional Fuel Tax or Subsidy Rate by Fuel</v>
      </c>
      <c r="D1746" s="6" t="s">
        <v>441</v>
      </c>
      <c r="E1746" s="45" t="s">
        <v>333</v>
      </c>
      <c r="F1746" s="6" t="s">
        <v>442</v>
      </c>
      <c r="G1746" s="45" t="s">
        <v>3722</v>
      </c>
      <c r="H1746" s="43">
        <v>2342</v>
      </c>
      <c r="I1746" s="325" t="s">
        <v>44</v>
      </c>
      <c r="J1746" s="255" t="str">
        <f>IF(ISBLANK(INDEX('Policy Characteristics'!D:D,MATCH($C1746,'Policy Characteristics'!$C:$C,0))),"",INDEX('Policy Characteristics'!D:D,MATCH($C1746,'Policy Characteristics'!$C:$C,0)))</f>
        <v>Fuel Taxes or Subsidies</v>
      </c>
      <c r="K1746" s="254" t="str">
        <f>IF(ISBLANK(INDEX('Policy Characteristics'!E:E,MATCH($C1746,'Policy Characteristics'!$C:$C,0))),"",INDEX('Policy Characteristics'!E:E,MATCH($C1746,'Policy Characteristics'!$C:$C,0)))</f>
        <v>cross fuel tax</v>
      </c>
      <c r="L1746" s="261">
        <f>IF(ISBLANK(INDEX('Policy Characteristics'!F:F,MATCH($C1746,'Policy Characteristics'!$C:$C,0))),"",INDEX('Policy Characteristics'!F:F,MATCH($C1746,'Policy Characteristics'!$C:$C,0)))</f>
        <v>-0.9</v>
      </c>
      <c r="M1746" s="261">
        <f>IF(ISBLANK(INDEX('Policy Characteristics'!G:G,MATCH($C1746,'Policy Characteristics'!$C:$C,0))),"",INDEX('Policy Characteristics'!G:G,MATCH($C1746,'Policy Characteristics'!$C:$C,0)))</f>
        <v>0.9</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of BAU price</v>
      </c>
      <c r="P1746" s="254"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54" t="str">
        <f>IF(ISBLANK(INDEX('Policy Characteristics'!K:K,MATCH($C1746,'Policy Characteristics'!$C:$C,0))),"",INDEX('Policy Characteristics'!K:K,MATCH($C1746,'Policy Characteristics'!$C:$C,0)))</f>
        <v>fuels.html#fuel-taxes</v>
      </c>
      <c r="R1746" s="254" t="str">
        <f>IF(ISBLANK(INDEX('Policy Characteristics'!L:L,MATCH($C1746,'Policy Characteristics'!$C:$C,0))),"",INDEX('Policy Characteristics'!L:L,MATCH($C1746,'Policy Characteristics'!$C:$C,0)))</f>
        <v>fuel-taxes.html</v>
      </c>
    </row>
    <row r="1747" spans="1:18" x14ac:dyDescent="0.35">
      <c r="A1747" s="254" t="str">
        <f>IF(ISBLANK(INDEX('Policy Characteristics'!A:A,MATCH($C1747,'Policy Characteristics'!$C:$C,0))),"",INDEX('Policy Characteristics'!A:A,MATCH($C1747,'Policy Characteristics'!$C:$C,0)))</f>
        <v>Cross-Sector</v>
      </c>
      <c r="B1747" s="262" t="str">
        <f>IF(ISBLANK(INDEX('Policy Characteristics'!B:B,MATCH($C1747,'Policy Characteristics'!$C:$C,0))),"",INDEX('Policy Characteristics'!B:B,MATCH($C1747,'Policy Characteristics'!$C:$C,0)))</f>
        <v>Fuel Taxes or Subsidies</v>
      </c>
      <c r="C1747" s="320" t="str">
        <f t="shared" si="68"/>
        <v>Additional Fuel Tax or Subsidy Rate by Fuel</v>
      </c>
      <c r="D1747" s="6" t="s">
        <v>2464</v>
      </c>
      <c r="E1747" s="45" t="s">
        <v>333</v>
      </c>
      <c r="F1747" s="6" t="s">
        <v>2468</v>
      </c>
      <c r="G1747" s="45" t="s">
        <v>3722</v>
      </c>
      <c r="H1747" s="43">
        <v>2343</v>
      </c>
      <c r="I1747" s="325" t="s">
        <v>44</v>
      </c>
      <c r="J1747" s="255" t="str">
        <f>IF(ISBLANK(INDEX('Policy Characteristics'!D:D,MATCH($C1747,'Policy Characteristics'!$C:$C,0))),"",INDEX('Policy Characteristics'!D:D,MATCH($C1747,'Policy Characteristics'!$C:$C,0)))</f>
        <v>Fuel Taxes or Subsidies</v>
      </c>
      <c r="K1747" s="254" t="str">
        <f>IF(ISBLANK(INDEX('Policy Characteristics'!E:E,MATCH($C1747,'Policy Characteristics'!$C:$C,0))),"",INDEX('Policy Characteristics'!E:E,MATCH($C1747,'Policy Characteristics'!$C:$C,0)))</f>
        <v>cross fuel tax</v>
      </c>
      <c r="L1747" s="261">
        <f>IF(ISBLANK(INDEX('Policy Characteristics'!F:F,MATCH($C1747,'Policy Characteristics'!$C:$C,0))),"",INDEX('Policy Characteristics'!F:F,MATCH($C1747,'Policy Characteristics'!$C:$C,0)))</f>
        <v>-0.9</v>
      </c>
      <c r="M1747" s="261">
        <f>IF(ISBLANK(INDEX('Policy Characteristics'!G:G,MATCH($C1747,'Policy Characteristics'!$C:$C,0))),"",INDEX('Policy Characteristics'!G:G,MATCH($C1747,'Policy Characteristics'!$C:$C,0)))</f>
        <v>0.9</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of BAU price</v>
      </c>
      <c r="P1747" s="254"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54" t="str">
        <f>IF(ISBLANK(INDEX('Policy Characteristics'!K:K,MATCH($C1747,'Policy Characteristics'!$C:$C,0))),"",INDEX('Policy Characteristics'!K:K,MATCH($C1747,'Policy Characteristics'!$C:$C,0)))</f>
        <v>fuels.html#fuel-taxes</v>
      </c>
      <c r="R1747" s="254" t="str">
        <f>IF(ISBLANK(INDEX('Policy Characteristics'!L:L,MATCH($C1747,'Policy Characteristics'!$C:$C,0))),"",INDEX('Policy Characteristics'!L:L,MATCH($C1747,'Policy Characteristics'!$C:$C,0)))</f>
        <v>fuel-taxes.html</v>
      </c>
    </row>
    <row r="1748" spans="1:18" x14ac:dyDescent="0.35">
      <c r="A1748" s="254" t="str">
        <f>IF(ISBLANK(INDEX('Policy Characteristics'!A:A,MATCH($C1748,'Policy Characteristics'!$C:$C,0))),"",INDEX('Policy Characteristics'!A:A,MATCH($C1748,'Policy Characteristics'!$C:$C,0)))</f>
        <v>Cross-Sector</v>
      </c>
      <c r="B1748" s="262" t="str">
        <f>IF(ISBLANK(INDEX('Policy Characteristics'!B:B,MATCH($C1748,'Policy Characteristics'!$C:$C,0))),"",INDEX('Policy Characteristics'!B:B,MATCH($C1748,'Policy Characteristics'!$C:$C,0)))</f>
        <v>Fuel Taxes or Subsidies</v>
      </c>
      <c r="C1748" s="320" t="str">
        <f t="shared" si="68"/>
        <v>Additional Fuel Tax or Subsidy Rate by Fuel</v>
      </c>
      <c r="D1748" s="6" t="s">
        <v>2474</v>
      </c>
      <c r="E1748" s="45" t="s">
        <v>333</v>
      </c>
      <c r="F1748" s="6" t="s">
        <v>2475</v>
      </c>
      <c r="G1748" s="45" t="s">
        <v>3722</v>
      </c>
      <c r="H1748" s="43">
        <v>2344</v>
      </c>
      <c r="I1748" s="325" t="s">
        <v>44</v>
      </c>
      <c r="J1748" s="255" t="str">
        <f>IF(ISBLANK(INDEX('Policy Characteristics'!D:D,MATCH($C1748,'Policy Characteristics'!$C:$C,0))),"",INDEX('Policy Characteristics'!D:D,MATCH($C1748,'Policy Characteristics'!$C:$C,0)))</f>
        <v>Fuel Taxes or Subsidies</v>
      </c>
      <c r="K1748" s="254" t="str">
        <f>IF(ISBLANK(INDEX('Policy Characteristics'!E:E,MATCH($C1748,'Policy Characteristics'!$C:$C,0))),"",INDEX('Policy Characteristics'!E:E,MATCH($C1748,'Policy Characteristics'!$C:$C,0)))</f>
        <v>cross fuel tax</v>
      </c>
      <c r="L1748" s="261">
        <f>IF(ISBLANK(INDEX('Policy Characteristics'!F:F,MATCH($C1748,'Policy Characteristics'!$C:$C,0))),"",INDEX('Policy Characteristics'!F:F,MATCH($C1748,'Policy Characteristics'!$C:$C,0)))</f>
        <v>-0.9</v>
      </c>
      <c r="M1748" s="261">
        <f>IF(ISBLANK(INDEX('Policy Characteristics'!G:G,MATCH($C1748,'Policy Characteristics'!$C:$C,0))),"",INDEX('Policy Characteristics'!G:G,MATCH($C1748,'Policy Characteristics'!$C:$C,0)))</f>
        <v>0.9</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of BAU price</v>
      </c>
      <c r="P1748" s="254"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54" t="str">
        <f>IF(ISBLANK(INDEX('Policy Characteristics'!K:K,MATCH($C1748,'Policy Characteristics'!$C:$C,0))),"",INDEX('Policy Characteristics'!K:K,MATCH($C1748,'Policy Characteristics'!$C:$C,0)))</f>
        <v>fuels.html#fuel-taxes</v>
      </c>
      <c r="R1748" s="254" t="str">
        <f>IF(ISBLANK(INDEX('Policy Characteristics'!L:L,MATCH($C1748,'Policy Characteristics'!$C:$C,0))),"",INDEX('Policy Characteristics'!L:L,MATCH($C1748,'Policy Characteristics'!$C:$C,0)))</f>
        <v>fuel-taxes.html</v>
      </c>
    </row>
    <row r="1749" spans="1:18" x14ac:dyDescent="0.35">
      <c r="A1749" s="254" t="str">
        <f>IF(ISBLANK(INDEX('Policy Characteristics'!A:A,MATCH($C1749,'Policy Characteristics'!$C:$C,0))),"",INDEX('Policy Characteristics'!A:A,MATCH($C1749,'Policy Characteristics'!$C:$C,0)))</f>
        <v>Cross-Sector</v>
      </c>
      <c r="B1749" s="262" t="str">
        <f>IF(ISBLANK(INDEX('Policy Characteristics'!B:B,MATCH($C1749,'Policy Characteristics'!$C:$C,0))),"",INDEX('Policy Characteristics'!B:B,MATCH($C1749,'Policy Characteristics'!$C:$C,0)))</f>
        <v>Fuel Taxes or Subsidies</v>
      </c>
      <c r="C1749" s="320" t="str">
        <f t="shared" si="68"/>
        <v>Additional Fuel Tax or Subsidy Rate by Fuel</v>
      </c>
      <c r="D1749" s="6" t="s">
        <v>2465</v>
      </c>
      <c r="E1749" s="45" t="s">
        <v>333</v>
      </c>
      <c r="F1749" s="6" t="s">
        <v>2469</v>
      </c>
      <c r="G1749" s="45" t="s">
        <v>3722</v>
      </c>
      <c r="H1749" s="43">
        <v>2345</v>
      </c>
      <c r="I1749" s="325" t="s">
        <v>44</v>
      </c>
      <c r="J1749" s="255" t="str">
        <f>IF(ISBLANK(INDEX('Policy Characteristics'!D:D,MATCH($C1749,'Policy Characteristics'!$C:$C,0))),"",INDEX('Policy Characteristics'!D:D,MATCH($C1749,'Policy Characteristics'!$C:$C,0)))</f>
        <v>Fuel Taxes or Subsidies</v>
      </c>
      <c r="K1749" s="254" t="str">
        <f>IF(ISBLANK(INDEX('Policy Characteristics'!E:E,MATCH($C1749,'Policy Characteristics'!$C:$C,0))),"",INDEX('Policy Characteristics'!E:E,MATCH($C1749,'Policy Characteristics'!$C:$C,0)))</f>
        <v>cross fuel tax</v>
      </c>
      <c r="L1749" s="261">
        <f>IF(ISBLANK(INDEX('Policy Characteristics'!F:F,MATCH($C1749,'Policy Characteristics'!$C:$C,0))),"",INDEX('Policy Characteristics'!F:F,MATCH($C1749,'Policy Characteristics'!$C:$C,0)))</f>
        <v>-0.9</v>
      </c>
      <c r="M1749" s="261">
        <f>IF(ISBLANK(INDEX('Policy Characteristics'!G:G,MATCH($C1749,'Policy Characteristics'!$C:$C,0))),"",INDEX('Policy Characteristics'!G:G,MATCH($C1749,'Policy Characteristics'!$C:$C,0)))</f>
        <v>0.9</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of BAU price</v>
      </c>
      <c r="P1749" s="254"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54" t="str">
        <f>IF(ISBLANK(INDEX('Policy Characteristics'!K:K,MATCH($C1749,'Policy Characteristics'!$C:$C,0))),"",INDEX('Policy Characteristics'!K:K,MATCH($C1749,'Policy Characteristics'!$C:$C,0)))</f>
        <v>fuels.html#fuel-taxes</v>
      </c>
      <c r="R1749" s="254" t="str">
        <f>IF(ISBLANK(INDEX('Policy Characteristics'!L:L,MATCH($C1749,'Policy Characteristics'!$C:$C,0))),"",INDEX('Policy Characteristics'!L:L,MATCH($C1749,'Policy Characteristics'!$C:$C,0)))</f>
        <v>fuel-taxes.html</v>
      </c>
    </row>
    <row r="1750" spans="1:18" x14ac:dyDescent="0.35">
      <c r="A1750" s="254" t="str">
        <f>IF(ISBLANK(INDEX('Policy Characteristics'!A:A,MATCH($C1750,'Policy Characteristics'!$C:$C,0))),"",INDEX('Policy Characteristics'!A:A,MATCH($C1750,'Policy Characteristics'!$C:$C,0)))</f>
        <v>Cross-Sector</v>
      </c>
      <c r="B1750" s="262" t="str">
        <f>IF(ISBLANK(INDEX('Policy Characteristics'!B:B,MATCH($C1750,'Policy Characteristics'!$C:$C,0))),"",INDEX('Policy Characteristics'!B:B,MATCH($C1750,'Policy Characteristics'!$C:$C,0)))</f>
        <v>Fuel Taxes or Subsidies</v>
      </c>
      <c r="C1750" s="320" t="str">
        <f t="shared" si="68"/>
        <v>Additional Fuel Tax or Subsidy Rate by Fuel</v>
      </c>
      <c r="D1750" s="6" t="s">
        <v>2466</v>
      </c>
      <c r="E1750" s="45" t="s">
        <v>333</v>
      </c>
      <c r="F1750" s="6" t="s">
        <v>2470</v>
      </c>
      <c r="G1750" s="45" t="s">
        <v>3722</v>
      </c>
      <c r="H1750" s="43">
        <v>2346</v>
      </c>
      <c r="I1750" s="325" t="s">
        <v>44</v>
      </c>
      <c r="J1750" s="255" t="str">
        <f>IF(ISBLANK(INDEX('Policy Characteristics'!D:D,MATCH($C1750,'Policy Characteristics'!$C:$C,0))),"",INDEX('Policy Characteristics'!D:D,MATCH($C1750,'Policy Characteristics'!$C:$C,0)))</f>
        <v>Fuel Taxes or Subsidies</v>
      </c>
      <c r="K1750" s="254" t="str">
        <f>IF(ISBLANK(INDEX('Policy Characteristics'!E:E,MATCH($C1750,'Policy Characteristics'!$C:$C,0))),"",INDEX('Policy Characteristics'!E:E,MATCH($C1750,'Policy Characteristics'!$C:$C,0)))</f>
        <v>cross fuel tax</v>
      </c>
      <c r="L1750" s="261">
        <f>IF(ISBLANK(INDEX('Policy Characteristics'!F:F,MATCH($C1750,'Policy Characteristics'!$C:$C,0))),"",INDEX('Policy Characteristics'!F:F,MATCH($C1750,'Policy Characteristics'!$C:$C,0)))</f>
        <v>-0.9</v>
      </c>
      <c r="M1750" s="261">
        <f>IF(ISBLANK(INDEX('Policy Characteristics'!G:G,MATCH($C1750,'Policy Characteristics'!$C:$C,0))),"",INDEX('Policy Characteristics'!G:G,MATCH($C1750,'Policy Characteristics'!$C:$C,0)))</f>
        <v>0.9</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of BAU price</v>
      </c>
      <c r="P1750" s="254"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54" t="str">
        <f>IF(ISBLANK(INDEX('Policy Characteristics'!K:K,MATCH($C1750,'Policy Characteristics'!$C:$C,0))),"",INDEX('Policy Characteristics'!K:K,MATCH($C1750,'Policy Characteristics'!$C:$C,0)))</f>
        <v>fuels.html#fuel-taxes</v>
      </c>
      <c r="R1750" s="254" t="str">
        <f>IF(ISBLANK(INDEX('Policy Characteristics'!L:L,MATCH($C1750,'Policy Characteristics'!$C:$C,0))),"",INDEX('Policy Characteristics'!L:L,MATCH($C1750,'Policy Characteristics'!$C:$C,0)))</f>
        <v>fuel-taxes.html</v>
      </c>
    </row>
    <row r="1751" spans="1:18" x14ac:dyDescent="0.35">
      <c r="A1751" s="254" t="str">
        <f>IF(ISBLANK(INDEX('Policy Characteristics'!A:A,MATCH($C1751,'Policy Characteristics'!$C:$C,0))),"",INDEX('Policy Characteristics'!A:A,MATCH($C1751,'Policy Characteristics'!$C:$C,0)))</f>
        <v>Cross-Sector</v>
      </c>
      <c r="B1751" s="262" t="str">
        <f>IF(ISBLANK(INDEX('Policy Characteristics'!B:B,MATCH($C1751,'Policy Characteristics'!$C:$C,0))),"",INDEX('Policy Characteristics'!B:B,MATCH($C1751,'Policy Characteristics'!$C:$C,0)))</f>
        <v>Fuel Taxes or Subsidies</v>
      </c>
      <c r="C1751" s="320" t="str">
        <f t="shared" si="68"/>
        <v>Additional Fuel Tax or Subsidy Rate by Fuel</v>
      </c>
      <c r="D1751" s="6" t="s">
        <v>2467</v>
      </c>
      <c r="E1751" s="45" t="s">
        <v>333</v>
      </c>
      <c r="F1751" s="6" t="s">
        <v>2471</v>
      </c>
      <c r="G1751" s="45" t="s">
        <v>3722</v>
      </c>
      <c r="H1751" s="43">
        <v>2347</v>
      </c>
      <c r="I1751" s="325" t="s">
        <v>44</v>
      </c>
      <c r="J1751" s="255" t="str">
        <f>IF(ISBLANK(INDEX('Policy Characteristics'!D:D,MATCH($C1751,'Policy Characteristics'!$C:$C,0))),"",INDEX('Policy Characteristics'!D:D,MATCH($C1751,'Policy Characteristics'!$C:$C,0)))</f>
        <v>Fuel Taxes or Subsidies</v>
      </c>
      <c r="K1751" s="254" t="str">
        <f>IF(ISBLANK(INDEX('Policy Characteristics'!E:E,MATCH($C1751,'Policy Characteristics'!$C:$C,0))),"",INDEX('Policy Characteristics'!E:E,MATCH($C1751,'Policy Characteristics'!$C:$C,0)))</f>
        <v>cross fuel tax</v>
      </c>
      <c r="L1751" s="261">
        <f>IF(ISBLANK(INDEX('Policy Characteristics'!F:F,MATCH($C1751,'Policy Characteristics'!$C:$C,0))),"",INDEX('Policy Characteristics'!F:F,MATCH($C1751,'Policy Characteristics'!$C:$C,0)))</f>
        <v>-0.9</v>
      </c>
      <c r="M1751" s="261">
        <f>IF(ISBLANK(INDEX('Policy Characteristics'!G:G,MATCH($C1751,'Policy Characteristics'!$C:$C,0))),"",INDEX('Policy Characteristics'!G:G,MATCH($C1751,'Policy Characteristics'!$C:$C,0)))</f>
        <v>0.9</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of BAU price</v>
      </c>
      <c r="P1751" s="254"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54" t="str">
        <f>IF(ISBLANK(INDEX('Policy Characteristics'!K:K,MATCH($C1751,'Policy Characteristics'!$C:$C,0))),"",INDEX('Policy Characteristics'!K:K,MATCH($C1751,'Policy Characteristics'!$C:$C,0)))</f>
        <v>fuels.html#fuel-taxes</v>
      </c>
      <c r="R1751" s="254" t="str">
        <f>IF(ISBLANK(INDEX('Policy Characteristics'!L:L,MATCH($C1751,'Policy Characteristics'!$C:$C,0))),"",INDEX('Policy Characteristics'!L:L,MATCH($C1751,'Policy Characteristics'!$C:$C,0)))</f>
        <v>fuel-taxes.html</v>
      </c>
    </row>
    <row r="1752" spans="1:18" s="4" customFormat="1" x14ac:dyDescent="0.35">
      <c r="A1752" s="254" t="str">
        <f>IF(ISBLANK(INDEX('Policy Characteristics'!A:A,MATCH($C1752,'Policy Characteristics'!$C:$C,0))),"",INDEX('Policy Characteristics'!A:A,MATCH($C1752,'Policy Characteristics'!$C:$C,0)))</f>
        <v>Cross-Sector</v>
      </c>
      <c r="B1752" s="262" t="str">
        <f>IF(ISBLANK(INDEX('Policy Characteristics'!B:B,MATCH($C1752,'Policy Characteristics'!$C:$C,0))),"",INDEX('Policy Characteristics'!B:B,MATCH($C1752,'Policy Characteristics'!$C:$C,0)))</f>
        <v>Fuel Taxes or Subsidies</v>
      </c>
      <c r="C1752" s="320" t="str">
        <f t="shared" si="68"/>
        <v>Additional Fuel Tax or Subsidy Rate by Fuel</v>
      </c>
      <c r="D1752" s="45" t="s">
        <v>52</v>
      </c>
      <c r="E1752" s="45" t="s">
        <v>334</v>
      </c>
      <c r="F1752" s="45" t="s">
        <v>93</v>
      </c>
      <c r="G1752" s="45" t="s">
        <v>2582</v>
      </c>
      <c r="H1752" s="43">
        <v>2348</v>
      </c>
      <c r="I1752" s="324" t="s">
        <v>43</v>
      </c>
      <c r="J1752" s="255" t="str">
        <f>IF(ISBLANK(INDEX('Policy Characteristics'!D:D,MATCH($C1752,'Policy Characteristics'!$C:$C,0))),"",INDEX('Policy Characteristics'!D:D,MATCH($C1752,'Policy Characteristics'!$C:$C,0)))</f>
        <v>Fuel Taxes or Subsidies</v>
      </c>
      <c r="K1752" s="254" t="str">
        <f>IF(ISBLANK(INDEX('Policy Characteristics'!E:E,MATCH($C1752,'Policy Characteristics'!$C:$C,0))),"",INDEX('Policy Characteristics'!E:E,MATCH($C1752,'Policy Characteristics'!$C:$C,0)))</f>
        <v>cross fuel tax</v>
      </c>
      <c r="L1752" s="261">
        <f>IF(ISBLANK(INDEX('Policy Characteristics'!F:F,MATCH($C1752,'Policy Characteristics'!$C:$C,0))),"",INDEX('Policy Characteristics'!F:F,MATCH($C1752,'Policy Characteristics'!$C:$C,0)))</f>
        <v>-0.9</v>
      </c>
      <c r="M1752" s="261">
        <f>IF(ISBLANK(INDEX('Policy Characteristics'!G:G,MATCH($C1752,'Policy Characteristics'!$C:$C,0))),"",INDEX('Policy Characteristics'!G:G,MATCH($C1752,'Policy Characteristics'!$C:$C,0)))</f>
        <v>0.9</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of BAU price</v>
      </c>
      <c r="P1752" s="254"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54" t="str">
        <f>IF(ISBLANK(INDEX('Policy Characteristics'!K:K,MATCH($C1752,'Policy Characteristics'!$C:$C,0))),"",INDEX('Policy Characteristics'!K:K,MATCH($C1752,'Policy Characteristics'!$C:$C,0)))</f>
        <v>fuels.html#fuel-taxes</v>
      </c>
      <c r="R1752" s="254" t="str">
        <f>IF(ISBLANK(INDEX('Policy Characteristics'!L:L,MATCH($C1752,'Policy Characteristics'!$C:$C,0))),"",INDEX('Policy Characteristics'!L:L,MATCH($C1752,'Policy Characteristics'!$C:$C,0)))</f>
        <v>fuel-taxes.html</v>
      </c>
    </row>
    <row r="1753" spans="1:18" s="4" customFormat="1" x14ac:dyDescent="0.35">
      <c r="A1753" s="254" t="str">
        <f>IF(ISBLANK(INDEX('Policy Characteristics'!A:A,MATCH($C1753,'Policy Characteristics'!$C:$C,0))),"",INDEX('Policy Characteristics'!A:A,MATCH($C1753,'Policy Characteristics'!$C:$C,0)))</f>
        <v>Cross-Sector</v>
      </c>
      <c r="B1753" s="262" t="str">
        <f>IF(ISBLANK(INDEX('Policy Characteristics'!B:B,MATCH($C1753,'Policy Characteristics'!$C:$C,0))),"",INDEX('Policy Characteristics'!B:B,MATCH($C1753,'Policy Characteristics'!$C:$C,0)))</f>
        <v>Fuel Taxes or Subsidies</v>
      </c>
      <c r="C1753" s="320" t="str">
        <f t="shared" si="68"/>
        <v>Additional Fuel Tax or Subsidy Rate by Fuel</v>
      </c>
      <c r="D1753" s="6" t="s">
        <v>448</v>
      </c>
      <c r="E1753" s="45" t="s">
        <v>334</v>
      </c>
      <c r="F1753" s="6" t="s">
        <v>445</v>
      </c>
      <c r="G1753" s="45" t="s">
        <v>2582</v>
      </c>
      <c r="H1753" s="43">
        <v>2349</v>
      </c>
      <c r="I1753" s="325" t="s">
        <v>44</v>
      </c>
      <c r="J1753" s="255" t="str">
        <f>IF(ISBLANK(INDEX('Policy Characteristics'!D:D,MATCH($C1753,'Policy Characteristics'!$C:$C,0))),"",INDEX('Policy Characteristics'!D:D,MATCH($C1753,'Policy Characteristics'!$C:$C,0)))</f>
        <v>Fuel Taxes or Subsidies</v>
      </c>
      <c r="K1753" s="254" t="str">
        <f>IF(ISBLANK(INDEX('Policy Characteristics'!E:E,MATCH($C1753,'Policy Characteristics'!$C:$C,0))),"",INDEX('Policy Characteristics'!E:E,MATCH($C1753,'Policy Characteristics'!$C:$C,0)))</f>
        <v>cross fuel tax</v>
      </c>
      <c r="L1753" s="261">
        <f>IF(ISBLANK(INDEX('Policy Characteristics'!F:F,MATCH($C1753,'Policy Characteristics'!$C:$C,0))),"",INDEX('Policy Characteristics'!F:F,MATCH($C1753,'Policy Characteristics'!$C:$C,0)))</f>
        <v>-0.9</v>
      </c>
      <c r="M1753" s="261">
        <f>IF(ISBLANK(INDEX('Policy Characteristics'!G:G,MATCH($C1753,'Policy Characteristics'!$C:$C,0))),"",INDEX('Policy Characteristics'!G:G,MATCH($C1753,'Policy Characteristics'!$C:$C,0)))</f>
        <v>0.9</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of BAU price</v>
      </c>
      <c r="P1753" s="254"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54" t="str">
        <f>IF(ISBLANK(INDEX('Policy Characteristics'!K:K,MATCH($C1753,'Policy Characteristics'!$C:$C,0))),"",INDEX('Policy Characteristics'!K:K,MATCH($C1753,'Policy Characteristics'!$C:$C,0)))</f>
        <v>fuels.html#fuel-taxes</v>
      </c>
      <c r="R1753" s="254" t="str">
        <f>IF(ISBLANK(INDEX('Policy Characteristics'!L:L,MATCH($C1753,'Policy Characteristics'!$C:$C,0))),"",INDEX('Policy Characteristics'!L:L,MATCH($C1753,'Policy Characteristics'!$C:$C,0)))</f>
        <v>fuel-taxes.html</v>
      </c>
    </row>
    <row r="1754" spans="1:18" s="4" customFormat="1" x14ac:dyDescent="0.35">
      <c r="A1754" s="254" t="str">
        <f>IF(ISBLANK(INDEX('Policy Characteristics'!A:A,MATCH($C1754,'Policy Characteristics'!$C:$C,0))),"",INDEX('Policy Characteristics'!A:A,MATCH($C1754,'Policy Characteristics'!$C:$C,0)))</f>
        <v>Cross-Sector</v>
      </c>
      <c r="B1754" s="262" t="str">
        <f>IF(ISBLANK(INDEX('Policy Characteristics'!B:B,MATCH($C1754,'Policy Characteristics'!$C:$C,0))),"",INDEX('Policy Characteristics'!B:B,MATCH($C1754,'Policy Characteristics'!$C:$C,0)))</f>
        <v>Fuel Taxes or Subsidies</v>
      </c>
      <c r="C1754" s="320" t="str">
        <f t="shared" si="68"/>
        <v>Additional Fuel Tax or Subsidy Rate by Fuel</v>
      </c>
      <c r="D1754" s="6" t="s">
        <v>46</v>
      </c>
      <c r="E1754" s="45" t="s">
        <v>334</v>
      </c>
      <c r="F1754" s="6" t="s">
        <v>87</v>
      </c>
      <c r="G1754" s="45" t="s">
        <v>2582</v>
      </c>
      <c r="H1754" s="43">
        <v>2350</v>
      </c>
      <c r="I1754" s="325" t="s">
        <v>43</v>
      </c>
      <c r="J1754" s="255" t="str">
        <f>IF(ISBLANK(INDEX('Policy Characteristics'!D:D,MATCH($C1754,'Policy Characteristics'!$C:$C,0))),"",INDEX('Policy Characteristics'!D:D,MATCH($C1754,'Policy Characteristics'!$C:$C,0)))</f>
        <v>Fuel Taxes or Subsidies</v>
      </c>
      <c r="K1754" s="254" t="str">
        <f>IF(ISBLANK(INDEX('Policy Characteristics'!E:E,MATCH($C1754,'Policy Characteristics'!$C:$C,0))),"",INDEX('Policy Characteristics'!E:E,MATCH($C1754,'Policy Characteristics'!$C:$C,0)))</f>
        <v>cross fuel tax</v>
      </c>
      <c r="L1754" s="261">
        <f>IF(ISBLANK(INDEX('Policy Characteristics'!F:F,MATCH($C1754,'Policy Characteristics'!$C:$C,0))),"",INDEX('Policy Characteristics'!F:F,MATCH($C1754,'Policy Characteristics'!$C:$C,0)))</f>
        <v>-0.9</v>
      </c>
      <c r="M1754" s="261">
        <f>IF(ISBLANK(INDEX('Policy Characteristics'!G:G,MATCH($C1754,'Policy Characteristics'!$C:$C,0))),"",INDEX('Policy Characteristics'!G:G,MATCH($C1754,'Policy Characteristics'!$C:$C,0)))</f>
        <v>0.9</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of BAU price</v>
      </c>
      <c r="P1754" s="254"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54" t="str">
        <f>IF(ISBLANK(INDEX('Policy Characteristics'!K:K,MATCH($C1754,'Policy Characteristics'!$C:$C,0))),"",INDEX('Policy Characteristics'!K:K,MATCH($C1754,'Policy Characteristics'!$C:$C,0)))</f>
        <v>fuels.html#fuel-taxes</v>
      </c>
      <c r="R1754" s="254" t="str">
        <f>IF(ISBLANK(INDEX('Policy Characteristics'!L:L,MATCH($C1754,'Policy Characteristics'!$C:$C,0))),"",INDEX('Policy Characteristics'!L:L,MATCH($C1754,'Policy Characteristics'!$C:$C,0)))</f>
        <v>fuel-taxes.html</v>
      </c>
    </row>
    <row r="1755" spans="1:18" s="4" customFormat="1" x14ac:dyDescent="0.35">
      <c r="A1755" s="254" t="str">
        <f>IF(ISBLANK(INDEX('Policy Characteristics'!A:A,MATCH($C1755,'Policy Characteristics'!$C:$C,0))),"",INDEX('Policy Characteristics'!A:A,MATCH($C1755,'Policy Characteristics'!$C:$C,0)))</f>
        <v>Cross-Sector</v>
      </c>
      <c r="B1755" s="262" t="str">
        <f>IF(ISBLANK(INDEX('Policy Characteristics'!B:B,MATCH($C1755,'Policy Characteristics'!$C:$C,0))),"",INDEX('Policy Characteristics'!B:B,MATCH($C1755,'Policy Characteristics'!$C:$C,0)))</f>
        <v>Fuel Taxes or Subsidies</v>
      </c>
      <c r="C1755" s="320" t="str">
        <f t="shared" si="68"/>
        <v>Additional Fuel Tax or Subsidy Rate by Fuel</v>
      </c>
      <c r="D1755" s="6" t="s">
        <v>47</v>
      </c>
      <c r="E1755" s="45" t="s">
        <v>334</v>
      </c>
      <c r="F1755" s="6" t="s">
        <v>88</v>
      </c>
      <c r="G1755" s="45" t="s">
        <v>2582</v>
      </c>
      <c r="H1755" s="43">
        <v>2351</v>
      </c>
      <c r="I1755" s="325" t="s">
        <v>44</v>
      </c>
      <c r="J1755" s="255" t="str">
        <f>IF(ISBLANK(INDEX('Policy Characteristics'!D:D,MATCH($C1755,'Policy Characteristics'!$C:$C,0))),"",INDEX('Policy Characteristics'!D:D,MATCH($C1755,'Policy Characteristics'!$C:$C,0)))</f>
        <v>Fuel Taxes or Subsidies</v>
      </c>
      <c r="K1755" s="254" t="str">
        <f>IF(ISBLANK(INDEX('Policy Characteristics'!E:E,MATCH($C1755,'Policy Characteristics'!$C:$C,0))),"",INDEX('Policy Characteristics'!E:E,MATCH($C1755,'Policy Characteristics'!$C:$C,0)))</f>
        <v>cross fuel tax</v>
      </c>
      <c r="L1755" s="261">
        <f>IF(ISBLANK(INDEX('Policy Characteristics'!F:F,MATCH($C1755,'Policy Characteristics'!$C:$C,0))),"",INDEX('Policy Characteristics'!F:F,MATCH($C1755,'Policy Characteristics'!$C:$C,0)))</f>
        <v>-0.9</v>
      </c>
      <c r="M1755" s="261">
        <f>IF(ISBLANK(INDEX('Policy Characteristics'!G:G,MATCH($C1755,'Policy Characteristics'!$C:$C,0))),"",INDEX('Policy Characteristics'!G:G,MATCH($C1755,'Policy Characteristics'!$C:$C,0)))</f>
        <v>0.9</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of BAU price</v>
      </c>
      <c r="P1755" s="254"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54" t="str">
        <f>IF(ISBLANK(INDEX('Policy Characteristics'!K:K,MATCH($C1755,'Policy Characteristics'!$C:$C,0))),"",INDEX('Policy Characteristics'!K:K,MATCH($C1755,'Policy Characteristics'!$C:$C,0)))</f>
        <v>fuels.html#fuel-taxes</v>
      </c>
      <c r="R1755" s="254" t="str">
        <f>IF(ISBLANK(INDEX('Policy Characteristics'!L:L,MATCH($C1755,'Policy Characteristics'!$C:$C,0))),"",INDEX('Policy Characteristics'!L:L,MATCH($C1755,'Policy Characteristics'!$C:$C,0)))</f>
        <v>fuel-taxes.html</v>
      </c>
    </row>
    <row r="1756" spans="1:18" s="4" customFormat="1" x14ac:dyDescent="0.35">
      <c r="A1756" s="254" t="str">
        <f>IF(ISBLANK(INDEX('Policy Characteristics'!A:A,MATCH($C1756,'Policy Characteristics'!$C:$C,0))),"",INDEX('Policy Characteristics'!A:A,MATCH($C1756,'Policy Characteristics'!$C:$C,0)))</f>
        <v>Cross-Sector</v>
      </c>
      <c r="B1756" s="262" t="str">
        <f>IF(ISBLANK(INDEX('Policy Characteristics'!B:B,MATCH($C1756,'Policy Characteristics'!$C:$C,0))),"",INDEX('Policy Characteristics'!B:B,MATCH($C1756,'Policy Characteristics'!$C:$C,0)))</f>
        <v>Fuel Taxes or Subsidies</v>
      </c>
      <c r="C1756" s="320" t="str">
        <f t="shared" si="68"/>
        <v>Additional Fuel Tax or Subsidy Rate by Fuel</v>
      </c>
      <c r="D1756" s="6" t="s">
        <v>51</v>
      </c>
      <c r="E1756" s="45" t="s">
        <v>334</v>
      </c>
      <c r="F1756" s="6" t="s">
        <v>92</v>
      </c>
      <c r="G1756" s="45" t="s">
        <v>2582</v>
      </c>
      <c r="H1756" s="43">
        <v>2352</v>
      </c>
      <c r="I1756" s="325" t="s">
        <v>44</v>
      </c>
      <c r="J1756" s="255" t="str">
        <f>IF(ISBLANK(INDEX('Policy Characteristics'!D:D,MATCH($C1756,'Policy Characteristics'!$C:$C,0))),"",INDEX('Policy Characteristics'!D:D,MATCH($C1756,'Policy Characteristics'!$C:$C,0)))</f>
        <v>Fuel Taxes or Subsidies</v>
      </c>
      <c r="K1756" s="254" t="str">
        <f>IF(ISBLANK(INDEX('Policy Characteristics'!E:E,MATCH($C1756,'Policy Characteristics'!$C:$C,0))),"",INDEX('Policy Characteristics'!E:E,MATCH($C1756,'Policy Characteristics'!$C:$C,0)))</f>
        <v>cross fuel tax</v>
      </c>
      <c r="L1756" s="261">
        <f>IF(ISBLANK(INDEX('Policy Characteristics'!F:F,MATCH($C1756,'Policy Characteristics'!$C:$C,0))),"",INDEX('Policy Characteristics'!F:F,MATCH($C1756,'Policy Characteristics'!$C:$C,0)))</f>
        <v>-0.9</v>
      </c>
      <c r="M1756" s="261">
        <f>IF(ISBLANK(INDEX('Policy Characteristics'!G:G,MATCH($C1756,'Policy Characteristics'!$C:$C,0))),"",INDEX('Policy Characteristics'!G:G,MATCH($C1756,'Policy Characteristics'!$C:$C,0)))</f>
        <v>0.9</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of BAU price</v>
      </c>
      <c r="P1756" s="254"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54" t="str">
        <f>IF(ISBLANK(INDEX('Policy Characteristics'!K:K,MATCH($C1756,'Policy Characteristics'!$C:$C,0))),"",INDEX('Policy Characteristics'!K:K,MATCH($C1756,'Policy Characteristics'!$C:$C,0)))</f>
        <v>fuels.html#fuel-taxes</v>
      </c>
      <c r="R1756" s="254" t="str">
        <f>IF(ISBLANK(INDEX('Policy Characteristics'!L:L,MATCH($C1756,'Policy Characteristics'!$C:$C,0))),"",INDEX('Policy Characteristics'!L:L,MATCH($C1756,'Policy Characteristics'!$C:$C,0)))</f>
        <v>fuel-taxes.html</v>
      </c>
    </row>
    <row r="1757" spans="1:18" s="4" customFormat="1" x14ac:dyDescent="0.35">
      <c r="A1757" s="254" t="str">
        <f>IF(ISBLANK(INDEX('Policy Characteristics'!A:A,MATCH($C1757,'Policy Characteristics'!$C:$C,0))),"",INDEX('Policy Characteristics'!A:A,MATCH($C1757,'Policy Characteristics'!$C:$C,0)))</f>
        <v>Cross-Sector</v>
      </c>
      <c r="B1757" s="262" t="str">
        <f>IF(ISBLANK(INDEX('Policy Characteristics'!B:B,MATCH($C1757,'Policy Characteristics'!$C:$C,0))),"",INDEX('Policy Characteristics'!B:B,MATCH($C1757,'Policy Characteristics'!$C:$C,0)))</f>
        <v>Fuel Taxes or Subsidies</v>
      </c>
      <c r="C1757" s="320" t="str">
        <f t="shared" si="68"/>
        <v>Additional Fuel Tax or Subsidy Rate by Fuel</v>
      </c>
      <c r="D1757" s="6" t="s">
        <v>53</v>
      </c>
      <c r="E1757" s="45" t="s">
        <v>334</v>
      </c>
      <c r="F1757" s="6" t="s">
        <v>95</v>
      </c>
      <c r="G1757" s="45" t="s">
        <v>2582</v>
      </c>
      <c r="H1757" s="43">
        <v>2353</v>
      </c>
      <c r="I1757" s="325" t="s">
        <v>44</v>
      </c>
      <c r="J1757" s="255" t="str">
        <f>IF(ISBLANK(INDEX('Policy Characteristics'!D:D,MATCH($C1757,'Policy Characteristics'!$C:$C,0))),"",INDEX('Policy Characteristics'!D:D,MATCH($C1757,'Policy Characteristics'!$C:$C,0)))</f>
        <v>Fuel Taxes or Subsidies</v>
      </c>
      <c r="K1757" s="254" t="str">
        <f>IF(ISBLANK(INDEX('Policy Characteristics'!E:E,MATCH($C1757,'Policy Characteristics'!$C:$C,0))),"",INDEX('Policy Characteristics'!E:E,MATCH($C1757,'Policy Characteristics'!$C:$C,0)))</f>
        <v>cross fuel tax</v>
      </c>
      <c r="L1757" s="261">
        <f>IF(ISBLANK(INDEX('Policy Characteristics'!F:F,MATCH($C1757,'Policy Characteristics'!$C:$C,0))),"",INDEX('Policy Characteristics'!F:F,MATCH($C1757,'Policy Characteristics'!$C:$C,0)))</f>
        <v>-0.9</v>
      </c>
      <c r="M1757" s="261">
        <f>IF(ISBLANK(INDEX('Policy Characteristics'!G:G,MATCH($C1757,'Policy Characteristics'!$C:$C,0))),"",INDEX('Policy Characteristics'!G:G,MATCH($C1757,'Policy Characteristics'!$C:$C,0)))</f>
        <v>0.9</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of BAU price</v>
      </c>
      <c r="P1757" s="254"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54" t="str">
        <f>IF(ISBLANK(INDEX('Policy Characteristics'!K:K,MATCH($C1757,'Policy Characteristics'!$C:$C,0))),"",INDEX('Policy Characteristics'!K:K,MATCH($C1757,'Policy Characteristics'!$C:$C,0)))</f>
        <v>fuels.html#fuel-taxes</v>
      </c>
      <c r="R1757" s="254" t="str">
        <f>IF(ISBLANK(INDEX('Policy Characteristics'!L:L,MATCH($C1757,'Policy Characteristics'!$C:$C,0))),"",INDEX('Policy Characteristics'!L:L,MATCH($C1757,'Policy Characteristics'!$C:$C,0)))</f>
        <v>fuel-taxes.html</v>
      </c>
    </row>
    <row r="1758" spans="1:18" s="4" customFormat="1" x14ac:dyDescent="0.35">
      <c r="A1758" s="254" t="str">
        <f>IF(ISBLANK(INDEX('Policy Characteristics'!A:A,MATCH($C1758,'Policy Characteristics'!$C:$C,0))),"",INDEX('Policy Characteristics'!A:A,MATCH($C1758,'Policy Characteristics'!$C:$C,0)))</f>
        <v>Cross-Sector</v>
      </c>
      <c r="B1758" s="262" t="str">
        <f>IF(ISBLANK(INDEX('Policy Characteristics'!B:B,MATCH($C1758,'Policy Characteristics'!$C:$C,0))),"",INDEX('Policy Characteristics'!B:B,MATCH($C1758,'Policy Characteristics'!$C:$C,0)))</f>
        <v>Fuel Taxes or Subsidies</v>
      </c>
      <c r="C1758" s="320" t="str">
        <f t="shared" si="68"/>
        <v>Additional Fuel Tax or Subsidy Rate by Fuel</v>
      </c>
      <c r="D1758" s="6" t="s">
        <v>54</v>
      </c>
      <c r="E1758" s="45" t="s">
        <v>334</v>
      </c>
      <c r="F1758" s="6" t="s">
        <v>96</v>
      </c>
      <c r="G1758" s="45" t="s">
        <v>2582</v>
      </c>
      <c r="H1758" s="43">
        <v>2354</v>
      </c>
      <c r="I1758" s="325" t="s">
        <v>43</v>
      </c>
      <c r="J1758" s="255" t="str">
        <f>IF(ISBLANK(INDEX('Policy Characteristics'!D:D,MATCH($C1758,'Policy Characteristics'!$C:$C,0))),"",INDEX('Policy Characteristics'!D:D,MATCH($C1758,'Policy Characteristics'!$C:$C,0)))</f>
        <v>Fuel Taxes or Subsidies</v>
      </c>
      <c r="K1758" s="254" t="str">
        <f>IF(ISBLANK(INDEX('Policy Characteristics'!E:E,MATCH($C1758,'Policy Characteristics'!$C:$C,0))),"",INDEX('Policy Characteristics'!E:E,MATCH($C1758,'Policy Characteristics'!$C:$C,0)))</f>
        <v>cross fuel tax</v>
      </c>
      <c r="L1758" s="261">
        <f>IF(ISBLANK(INDEX('Policy Characteristics'!F:F,MATCH($C1758,'Policy Characteristics'!$C:$C,0))),"",INDEX('Policy Characteristics'!F:F,MATCH($C1758,'Policy Characteristics'!$C:$C,0)))</f>
        <v>-0.9</v>
      </c>
      <c r="M1758" s="261">
        <f>IF(ISBLANK(INDEX('Policy Characteristics'!G:G,MATCH($C1758,'Policy Characteristics'!$C:$C,0))),"",INDEX('Policy Characteristics'!G:G,MATCH($C1758,'Policy Characteristics'!$C:$C,0)))</f>
        <v>0.9</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of BAU price</v>
      </c>
      <c r="P1758" s="254"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54" t="str">
        <f>IF(ISBLANK(INDEX('Policy Characteristics'!K:K,MATCH($C1758,'Policy Characteristics'!$C:$C,0))),"",INDEX('Policy Characteristics'!K:K,MATCH($C1758,'Policy Characteristics'!$C:$C,0)))</f>
        <v>fuels.html#fuel-taxes</v>
      </c>
      <c r="R1758" s="254" t="str">
        <f>IF(ISBLANK(INDEX('Policy Characteristics'!L:L,MATCH($C1758,'Policy Characteristics'!$C:$C,0))),"",INDEX('Policy Characteristics'!L:L,MATCH($C1758,'Policy Characteristics'!$C:$C,0)))</f>
        <v>fuel-taxes.html</v>
      </c>
    </row>
    <row r="1759" spans="1:18" s="4" customFormat="1" x14ac:dyDescent="0.35">
      <c r="A1759" s="254" t="str">
        <f>IF(ISBLANK(INDEX('Policy Characteristics'!A:A,MATCH($C1759,'Policy Characteristics'!$C:$C,0))),"",INDEX('Policy Characteristics'!A:A,MATCH($C1759,'Policy Characteristics'!$C:$C,0)))</f>
        <v>Cross-Sector</v>
      </c>
      <c r="B1759" s="262" t="str">
        <f>IF(ISBLANK(INDEX('Policy Characteristics'!B:B,MATCH($C1759,'Policy Characteristics'!$C:$C,0))),"",INDEX('Policy Characteristics'!B:B,MATCH($C1759,'Policy Characteristics'!$C:$C,0)))</f>
        <v>Fuel Taxes or Subsidies</v>
      </c>
      <c r="C1759" s="320" t="str">
        <f t="shared" si="68"/>
        <v>Additional Fuel Tax or Subsidy Rate by Fuel</v>
      </c>
      <c r="D1759" s="6" t="s">
        <v>55</v>
      </c>
      <c r="E1759" s="45" t="s">
        <v>334</v>
      </c>
      <c r="F1759" s="6" t="s">
        <v>97</v>
      </c>
      <c r="G1759" s="45" t="s">
        <v>2582</v>
      </c>
      <c r="H1759" s="43">
        <v>2355</v>
      </c>
      <c r="I1759" s="325" t="s">
        <v>44</v>
      </c>
      <c r="J1759" s="255" t="str">
        <f>IF(ISBLANK(INDEX('Policy Characteristics'!D:D,MATCH($C1759,'Policy Characteristics'!$C:$C,0))),"",INDEX('Policy Characteristics'!D:D,MATCH($C1759,'Policy Characteristics'!$C:$C,0)))</f>
        <v>Fuel Taxes or Subsidies</v>
      </c>
      <c r="K1759" s="254" t="str">
        <f>IF(ISBLANK(INDEX('Policy Characteristics'!E:E,MATCH($C1759,'Policy Characteristics'!$C:$C,0))),"",INDEX('Policy Characteristics'!E:E,MATCH($C1759,'Policy Characteristics'!$C:$C,0)))</f>
        <v>cross fuel tax</v>
      </c>
      <c r="L1759" s="261">
        <f>IF(ISBLANK(INDEX('Policy Characteristics'!F:F,MATCH($C1759,'Policy Characteristics'!$C:$C,0))),"",INDEX('Policy Characteristics'!F:F,MATCH($C1759,'Policy Characteristics'!$C:$C,0)))</f>
        <v>-0.9</v>
      </c>
      <c r="M1759" s="261">
        <f>IF(ISBLANK(INDEX('Policy Characteristics'!G:G,MATCH($C1759,'Policy Characteristics'!$C:$C,0))),"",INDEX('Policy Characteristics'!G:G,MATCH($C1759,'Policy Characteristics'!$C:$C,0)))</f>
        <v>0.9</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of BAU price</v>
      </c>
      <c r="P1759" s="254"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54" t="str">
        <f>IF(ISBLANK(INDEX('Policy Characteristics'!K:K,MATCH($C1759,'Policy Characteristics'!$C:$C,0))),"",INDEX('Policy Characteristics'!K:K,MATCH($C1759,'Policy Characteristics'!$C:$C,0)))</f>
        <v>fuels.html#fuel-taxes</v>
      </c>
      <c r="R1759" s="254" t="str">
        <f>IF(ISBLANK(INDEX('Policy Characteristics'!L:L,MATCH($C1759,'Policy Characteristics'!$C:$C,0))),"",INDEX('Policy Characteristics'!L:L,MATCH($C1759,'Policy Characteristics'!$C:$C,0)))</f>
        <v>fuel-taxes.html</v>
      </c>
    </row>
    <row r="1760" spans="1:18" s="4" customFormat="1" x14ac:dyDescent="0.35">
      <c r="A1760" s="254" t="str">
        <f>IF(ISBLANK(INDEX('Policy Characteristics'!A:A,MATCH($C1760,'Policy Characteristics'!$C:$C,0))),"",INDEX('Policy Characteristics'!A:A,MATCH($C1760,'Policy Characteristics'!$C:$C,0)))</f>
        <v>Cross-Sector</v>
      </c>
      <c r="B1760" s="262" t="str">
        <f>IF(ISBLANK(INDEX('Policy Characteristics'!B:B,MATCH($C1760,'Policy Characteristics'!$C:$C,0))),"",INDEX('Policy Characteristics'!B:B,MATCH($C1760,'Policy Characteristics'!$C:$C,0)))</f>
        <v>Fuel Taxes or Subsidies</v>
      </c>
      <c r="C1760" s="320" t="str">
        <f t="shared" si="68"/>
        <v>Additional Fuel Tax or Subsidy Rate by Fuel</v>
      </c>
      <c r="D1760" s="6" t="s">
        <v>56</v>
      </c>
      <c r="E1760" s="45" t="s">
        <v>334</v>
      </c>
      <c r="F1760" s="6" t="s">
        <v>98</v>
      </c>
      <c r="G1760" s="45" t="s">
        <v>2582</v>
      </c>
      <c r="H1760" s="43">
        <v>2356</v>
      </c>
      <c r="I1760" s="325" t="s">
        <v>44</v>
      </c>
      <c r="J1760" s="255" t="str">
        <f>IF(ISBLANK(INDEX('Policy Characteristics'!D:D,MATCH($C1760,'Policy Characteristics'!$C:$C,0))),"",INDEX('Policy Characteristics'!D:D,MATCH($C1760,'Policy Characteristics'!$C:$C,0)))</f>
        <v>Fuel Taxes or Subsidies</v>
      </c>
      <c r="K1760" s="254" t="str">
        <f>IF(ISBLANK(INDEX('Policy Characteristics'!E:E,MATCH($C1760,'Policy Characteristics'!$C:$C,0))),"",INDEX('Policy Characteristics'!E:E,MATCH($C1760,'Policy Characteristics'!$C:$C,0)))</f>
        <v>cross fuel tax</v>
      </c>
      <c r="L1760" s="261">
        <f>IF(ISBLANK(INDEX('Policy Characteristics'!F:F,MATCH($C1760,'Policy Characteristics'!$C:$C,0))),"",INDEX('Policy Characteristics'!F:F,MATCH($C1760,'Policy Characteristics'!$C:$C,0)))</f>
        <v>-0.9</v>
      </c>
      <c r="M1760" s="261">
        <f>IF(ISBLANK(INDEX('Policy Characteristics'!G:G,MATCH($C1760,'Policy Characteristics'!$C:$C,0))),"",INDEX('Policy Characteristics'!G:G,MATCH($C1760,'Policy Characteristics'!$C:$C,0)))</f>
        <v>0.9</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of BAU price</v>
      </c>
      <c r="P1760" s="254"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54" t="str">
        <f>IF(ISBLANK(INDEX('Policy Characteristics'!K:K,MATCH($C1760,'Policy Characteristics'!$C:$C,0))),"",INDEX('Policy Characteristics'!K:K,MATCH($C1760,'Policy Characteristics'!$C:$C,0)))</f>
        <v>fuels.html#fuel-taxes</v>
      </c>
      <c r="R1760" s="254" t="str">
        <f>IF(ISBLANK(INDEX('Policy Characteristics'!L:L,MATCH($C1760,'Policy Characteristics'!$C:$C,0))),"",INDEX('Policy Characteristics'!L:L,MATCH($C1760,'Policy Characteristics'!$C:$C,0)))</f>
        <v>fuel-taxes.html</v>
      </c>
    </row>
    <row r="1761" spans="1:18" x14ac:dyDescent="0.35">
      <c r="A1761" s="254" t="str">
        <f>IF(ISBLANK(INDEX('Policy Characteristics'!A:A,MATCH($C1761,'Policy Characteristics'!$C:$C,0))),"",INDEX('Policy Characteristics'!A:A,MATCH($C1761,'Policy Characteristics'!$C:$C,0)))</f>
        <v>Cross-Sector</v>
      </c>
      <c r="B1761" s="262" t="str">
        <f>IF(ISBLANK(INDEX('Policy Characteristics'!B:B,MATCH($C1761,'Policy Characteristics'!$C:$C,0))),"",INDEX('Policy Characteristics'!B:B,MATCH($C1761,'Policy Characteristics'!$C:$C,0)))</f>
        <v>Fuel Taxes or Subsidies</v>
      </c>
      <c r="C1761" s="320" t="str">
        <f t="shared" si="68"/>
        <v>Additional Fuel Tax or Subsidy Rate by Fuel</v>
      </c>
      <c r="D1761" s="6" t="s">
        <v>2472</v>
      </c>
      <c r="E1761" s="45" t="s">
        <v>334</v>
      </c>
      <c r="F1761" s="6" t="s">
        <v>2473</v>
      </c>
      <c r="G1761" s="45" t="s">
        <v>2582</v>
      </c>
      <c r="H1761" s="43">
        <v>2357</v>
      </c>
      <c r="I1761" s="325" t="s">
        <v>44</v>
      </c>
      <c r="J1761" s="255" t="str">
        <f>IF(ISBLANK(INDEX('Policy Characteristics'!D:D,MATCH($C1761,'Policy Characteristics'!$C:$C,0))),"",INDEX('Policy Characteristics'!D:D,MATCH($C1761,'Policy Characteristics'!$C:$C,0)))</f>
        <v>Fuel Taxes or Subsidies</v>
      </c>
      <c r="K1761" s="254" t="str">
        <f>IF(ISBLANK(INDEX('Policy Characteristics'!E:E,MATCH($C1761,'Policy Characteristics'!$C:$C,0))),"",INDEX('Policy Characteristics'!E:E,MATCH($C1761,'Policy Characteristics'!$C:$C,0)))</f>
        <v>cross fuel tax</v>
      </c>
      <c r="L1761" s="261">
        <f>IF(ISBLANK(INDEX('Policy Characteristics'!F:F,MATCH($C1761,'Policy Characteristics'!$C:$C,0))),"",INDEX('Policy Characteristics'!F:F,MATCH($C1761,'Policy Characteristics'!$C:$C,0)))</f>
        <v>-0.9</v>
      </c>
      <c r="M1761" s="261">
        <f>IF(ISBLANK(INDEX('Policy Characteristics'!G:G,MATCH($C1761,'Policy Characteristics'!$C:$C,0))),"",INDEX('Policy Characteristics'!G:G,MATCH($C1761,'Policy Characteristics'!$C:$C,0)))</f>
        <v>0.9</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of BAU price</v>
      </c>
      <c r="P1761" s="254"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54" t="str">
        <f>IF(ISBLANK(INDEX('Policy Characteristics'!K:K,MATCH($C1761,'Policy Characteristics'!$C:$C,0))),"",INDEX('Policy Characteristics'!K:K,MATCH($C1761,'Policy Characteristics'!$C:$C,0)))</f>
        <v>fuels.html#fuel-taxes</v>
      </c>
      <c r="R1761" s="254" t="str">
        <f>IF(ISBLANK(INDEX('Policy Characteristics'!L:L,MATCH($C1761,'Policy Characteristics'!$C:$C,0))),"",INDEX('Policy Characteristics'!L:L,MATCH($C1761,'Policy Characteristics'!$C:$C,0)))</f>
        <v>fuel-taxes.html</v>
      </c>
    </row>
    <row r="1762" spans="1:18" x14ac:dyDescent="0.35">
      <c r="A1762" s="254" t="str">
        <f>IF(ISBLANK(INDEX('Policy Characteristics'!A:A,MATCH($C1762,'Policy Characteristics'!$C:$C,0))),"",INDEX('Policy Characteristics'!A:A,MATCH($C1762,'Policy Characteristics'!$C:$C,0)))</f>
        <v>Cross-Sector</v>
      </c>
      <c r="B1762" s="262" t="str">
        <f>IF(ISBLANK(INDEX('Policy Characteristics'!B:B,MATCH($C1762,'Policy Characteristics'!$C:$C,0))),"",INDEX('Policy Characteristics'!B:B,MATCH($C1762,'Policy Characteristics'!$C:$C,0)))</f>
        <v>Fuel Taxes or Subsidies</v>
      </c>
      <c r="C1762" s="320" t="str">
        <f t="shared" si="68"/>
        <v>Additional Fuel Tax or Subsidy Rate by Fuel</v>
      </c>
      <c r="D1762" s="6" t="s">
        <v>75</v>
      </c>
      <c r="E1762" s="45" t="s">
        <v>334</v>
      </c>
      <c r="F1762" s="6" t="s">
        <v>99</v>
      </c>
      <c r="G1762" s="45" t="s">
        <v>2582</v>
      </c>
      <c r="H1762" s="43">
        <v>2358</v>
      </c>
      <c r="I1762" s="325" t="s">
        <v>44</v>
      </c>
      <c r="J1762" s="255" t="str">
        <f>IF(ISBLANK(INDEX('Policy Characteristics'!D:D,MATCH($C1762,'Policy Characteristics'!$C:$C,0))),"",INDEX('Policy Characteristics'!D:D,MATCH($C1762,'Policy Characteristics'!$C:$C,0)))</f>
        <v>Fuel Taxes or Subsidies</v>
      </c>
      <c r="K1762" s="254" t="str">
        <f>IF(ISBLANK(INDEX('Policy Characteristics'!E:E,MATCH($C1762,'Policy Characteristics'!$C:$C,0))),"",INDEX('Policy Characteristics'!E:E,MATCH($C1762,'Policy Characteristics'!$C:$C,0)))</f>
        <v>cross fuel tax</v>
      </c>
      <c r="L1762" s="261">
        <f>IF(ISBLANK(INDEX('Policy Characteristics'!F:F,MATCH($C1762,'Policy Characteristics'!$C:$C,0))),"",INDEX('Policy Characteristics'!F:F,MATCH($C1762,'Policy Characteristics'!$C:$C,0)))</f>
        <v>-0.9</v>
      </c>
      <c r="M1762" s="261">
        <f>IF(ISBLANK(INDEX('Policy Characteristics'!G:G,MATCH($C1762,'Policy Characteristics'!$C:$C,0))),"",INDEX('Policy Characteristics'!G:G,MATCH($C1762,'Policy Characteristics'!$C:$C,0)))</f>
        <v>0.9</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of BAU price</v>
      </c>
      <c r="P1762" s="254"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54" t="str">
        <f>IF(ISBLANK(INDEX('Policy Characteristics'!K:K,MATCH($C1762,'Policy Characteristics'!$C:$C,0))),"",INDEX('Policy Characteristics'!K:K,MATCH($C1762,'Policy Characteristics'!$C:$C,0)))</f>
        <v>fuels.html#fuel-taxes</v>
      </c>
      <c r="R1762" s="254" t="str">
        <f>IF(ISBLANK(INDEX('Policy Characteristics'!L:L,MATCH($C1762,'Policy Characteristics'!$C:$C,0))),"",INDEX('Policy Characteristics'!L:L,MATCH($C1762,'Policy Characteristics'!$C:$C,0)))</f>
        <v>fuel-taxes.html</v>
      </c>
    </row>
    <row r="1763" spans="1:18" x14ac:dyDescent="0.35">
      <c r="A1763" s="254" t="str">
        <f>IF(ISBLANK(INDEX('Policy Characteristics'!A:A,MATCH($C1763,'Policy Characteristics'!$C:$C,0))),"",INDEX('Policy Characteristics'!A:A,MATCH($C1763,'Policy Characteristics'!$C:$C,0)))</f>
        <v>Cross-Sector</v>
      </c>
      <c r="B1763" s="262" t="str">
        <f>IF(ISBLANK(INDEX('Policy Characteristics'!B:B,MATCH($C1763,'Policy Characteristics'!$C:$C,0))),"",INDEX('Policy Characteristics'!B:B,MATCH($C1763,'Policy Characteristics'!$C:$C,0)))</f>
        <v>Fuel Taxes or Subsidies</v>
      </c>
      <c r="C1763" s="320" t="str">
        <f t="shared" si="68"/>
        <v>Additional Fuel Tax or Subsidy Rate by Fuel</v>
      </c>
      <c r="D1763" s="6" t="s">
        <v>441</v>
      </c>
      <c r="E1763" s="45" t="s">
        <v>334</v>
      </c>
      <c r="F1763" s="6" t="s">
        <v>442</v>
      </c>
      <c r="G1763" s="45" t="s">
        <v>2582</v>
      </c>
      <c r="H1763" s="43">
        <v>2359</v>
      </c>
      <c r="I1763" s="325" t="s">
        <v>44</v>
      </c>
      <c r="J1763" s="255" t="str">
        <f>IF(ISBLANK(INDEX('Policy Characteristics'!D:D,MATCH($C1763,'Policy Characteristics'!$C:$C,0))),"",INDEX('Policy Characteristics'!D:D,MATCH($C1763,'Policy Characteristics'!$C:$C,0)))</f>
        <v>Fuel Taxes or Subsidies</v>
      </c>
      <c r="K1763" s="254" t="str">
        <f>IF(ISBLANK(INDEX('Policy Characteristics'!E:E,MATCH($C1763,'Policy Characteristics'!$C:$C,0))),"",INDEX('Policy Characteristics'!E:E,MATCH($C1763,'Policy Characteristics'!$C:$C,0)))</f>
        <v>cross fuel tax</v>
      </c>
      <c r="L1763" s="261">
        <f>IF(ISBLANK(INDEX('Policy Characteristics'!F:F,MATCH($C1763,'Policy Characteristics'!$C:$C,0))),"",INDEX('Policy Characteristics'!F:F,MATCH($C1763,'Policy Characteristics'!$C:$C,0)))</f>
        <v>-0.9</v>
      </c>
      <c r="M1763" s="261">
        <f>IF(ISBLANK(INDEX('Policy Characteristics'!G:G,MATCH($C1763,'Policy Characteristics'!$C:$C,0))),"",INDEX('Policy Characteristics'!G:G,MATCH($C1763,'Policy Characteristics'!$C:$C,0)))</f>
        <v>0.9</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of BAU price</v>
      </c>
      <c r="P1763" s="254"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54" t="str">
        <f>IF(ISBLANK(INDEX('Policy Characteristics'!K:K,MATCH($C1763,'Policy Characteristics'!$C:$C,0))),"",INDEX('Policy Characteristics'!K:K,MATCH($C1763,'Policy Characteristics'!$C:$C,0)))</f>
        <v>fuels.html#fuel-taxes</v>
      </c>
      <c r="R1763" s="254" t="str">
        <f>IF(ISBLANK(INDEX('Policy Characteristics'!L:L,MATCH($C1763,'Policy Characteristics'!$C:$C,0))),"",INDEX('Policy Characteristics'!L:L,MATCH($C1763,'Policy Characteristics'!$C:$C,0)))</f>
        <v>fuel-taxes.html</v>
      </c>
    </row>
    <row r="1764" spans="1:18" x14ac:dyDescent="0.35">
      <c r="A1764" s="254" t="str">
        <f>IF(ISBLANK(INDEX('Policy Characteristics'!A:A,MATCH($C1764,'Policy Characteristics'!$C:$C,0))),"",INDEX('Policy Characteristics'!A:A,MATCH($C1764,'Policy Characteristics'!$C:$C,0)))</f>
        <v>Cross-Sector</v>
      </c>
      <c r="B1764" s="262" t="str">
        <f>IF(ISBLANK(INDEX('Policy Characteristics'!B:B,MATCH($C1764,'Policy Characteristics'!$C:$C,0))),"",INDEX('Policy Characteristics'!B:B,MATCH($C1764,'Policy Characteristics'!$C:$C,0)))</f>
        <v>Fuel Taxes or Subsidies</v>
      </c>
      <c r="C1764" s="320" t="str">
        <f t="shared" si="68"/>
        <v>Additional Fuel Tax or Subsidy Rate by Fuel</v>
      </c>
      <c r="D1764" s="6" t="s">
        <v>2464</v>
      </c>
      <c r="E1764" s="45" t="s">
        <v>334</v>
      </c>
      <c r="F1764" s="6" t="s">
        <v>2468</v>
      </c>
      <c r="G1764" s="45" t="s">
        <v>2582</v>
      </c>
      <c r="H1764" s="43">
        <v>2360</v>
      </c>
      <c r="I1764" s="325" t="s">
        <v>44</v>
      </c>
      <c r="J1764" s="255" t="str">
        <f>IF(ISBLANK(INDEX('Policy Characteristics'!D:D,MATCH($C1764,'Policy Characteristics'!$C:$C,0))),"",INDEX('Policy Characteristics'!D:D,MATCH($C1764,'Policy Characteristics'!$C:$C,0)))</f>
        <v>Fuel Taxes or Subsidies</v>
      </c>
      <c r="K1764" s="254" t="str">
        <f>IF(ISBLANK(INDEX('Policy Characteristics'!E:E,MATCH($C1764,'Policy Characteristics'!$C:$C,0))),"",INDEX('Policy Characteristics'!E:E,MATCH($C1764,'Policy Characteristics'!$C:$C,0)))</f>
        <v>cross fuel tax</v>
      </c>
      <c r="L1764" s="261">
        <f>IF(ISBLANK(INDEX('Policy Characteristics'!F:F,MATCH($C1764,'Policy Characteristics'!$C:$C,0))),"",INDEX('Policy Characteristics'!F:F,MATCH($C1764,'Policy Characteristics'!$C:$C,0)))</f>
        <v>-0.9</v>
      </c>
      <c r="M1764" s="261">
        <f>IF(ISBLANK(INDEX('Policy Characteristics'!G:G,MATCH($C1764,'Policy Characteristics'!$C:$C,0))),"",INDEX('Policy Characteristics'!G:G,MATCH($C1764,'Policy Characteristics'!$C:$C,0)))</f>
        <v>0.9</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of BAU price</v>
      </c>
      <c r="P1764" s="254"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54" t="str">
        <f>IF(ISBLANK(INDEX('Policy Characteristics'!K:K,MATCH($C1764,'Policy Characteristics'!$C:$C,0))),"",INDEX('Policy Characteristics'!K:K,MATCH($C1764,'Policy Characteristics'!$C:$C,0)))</f>
        <v>fuels.html#fuel-taxes</v>
      </c>
      <c r="R1764" s="254" t="str">
        <f>IF(ISBLANK(INDEX('Policy Characteristics'!L:L,MATCH($C1764,'Policy Characteristics'!$C:$C,0))),"",INDEX('Policy Characteristics'!L:L,MATCH($C1764,'Policy Characteristics'!$C:$C,0)))</f>
        <v>fuel-taxes.html</v>
      </c>
    </row>
    <row r="1765" spans="1:18" x14ac:dyDescent="0.35">
      <c r="A1765" s="254" t="str">
        <f>IF(ISBLANK(INDEX('Policy Characteristics'!A:A,MATCH($C1765,'Policy Characteristics'!$C:$C,0))),"",INDEX('Policy Characteristics'!A:A,MATCH($C1765,'Policy Characteristics'!$C:$C,0)))</f>
        <v>Cross-Sector</v>
      </c>
      <c r="B1765" s="262" t="str">
        <f>IF(ISBLANK(INDEX('Policy Characteristics'!B:B,MATCH($C1765,'Policy Characteristics'!$C:$C,0))),"",INDEX('Policy Characteristics'!B:B,MATCH($C1765,'Policy Characteristics'!$C:$C,0)))</f>
        <v>Fuel Taxes or Subsidies</v>
      </c>
      <c r="C1765" s="320" t="str">
        <f t="shared" si="68"/>
        <v>Additional Fuel Tax or Subsidy Rate by Fuel</v>
      </c>
      <c r="D1765" s="6" t="s">
        <v>2474</v>
      </c>
      <c r="E1765" s="45" t="s">
        <v>334</v>
      </c>
      <c r="F1765" s="6" t="s">
        <v>2475</v>
      </c>
      <c r="G1765" s="45" t="s">
        <v>2582</v>
      </c>
      <c r="H1765" s="43">
        <v>2361</v>
      </c>
      <c r="I1765" s="325" t="s">
        <v>44</v>
      </c>
      <c r="J1765" s="255" t="str">
        <f>IF(ISBLANK(INDEX('Policy Characteristics'!D:D,MATCH($C1765,'Policy Characteristics'!$C:$C,0))),"",INDEX('Policy Characteristics'!D:D,MATCH($C1765,'Policy Characteristics'!$C:$C,0)))</f>
        <v>Fuel Taxes or Subsidies</v>
      </c>
      <c r="K1765" s="254" t="str">
        <f>IF(ISBLANK(INDEX('Policy Characteristics'!E:E,MATCH($C1765,'Policy Characteristics'!$C:$C,0))),"",INDEX('Policy Characteristics'!E:E,MATCH($C1765,'Policy Characteristics'!$C:$C,0)))</f>
        <v>cross fuel tax</v>
      </c>
      <c r="L1765" s="261">
        <f>IF(ISBLANK(INDEX('Policy Characteristics'!F:F,MATCH($C1765,'Policy Characteristics'!$C:$C,0))),"",INDEX('Policy Characteristics'!F:F,MATCH($C1765,'Policy Characteristics'!$C:$C,0)))</f>
        <v>-0.9</v>
      </c>
      <c r="M1765" s="261">
        <f>IF(ISBLANK(INDEX('Policy Characteristics'!G:G,MATCH($C1765,'Policy Characteristics'!$C:$C,0))),"",INDEX('Policy Characteristics'!G:G,MATCH($C1765,'Policy Characteristics'!$C:$C,0)))</f>
        <v>0.9</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of BAU price</v>
      </c>
      <c r="P1765" s="254"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54" t="str">
        <f>IF(ISBLANK(INDEX('Policy Characteristics'!K:K,MATCH($C1765,'Policy Characteristics'!$C:$C,0))),"",INDEX('Policy Characteristics'!K:K,MATCH($C1765,'Policy Characteristics'!$C:$C,0)))</f>
        <v>fuels.html#fuel-taxes</v>
      </c>
      <c r="R1765" s="254" t="str">
        <f>IF(ISBLANK(INDEX('Policy Characteristics'!L:L,MATCH($C1765,'Policy Characteristics'!$C:$C,0))),"",INDEX('Policy Characteristics'!L:L,MATCH($C1765,'Policy Characteristics'!$C:$C,0)))</f>
        <v>fuel-taxes.html</v>
      </c>
    </row>
    <row r="1766" spans="1:18" x14ac:dyDescent="0.35">
      <c r="A1766" s="254" t="str">
        <f>IF(ISBLANK(INDEX('Policy Characteristics'!A:A,MATCH($C1766,'Policy Characteristics'!$C:$C,0))),"",INDEX('Policy Characteristics'!A:A,MATCH($C1766,'Policy Characteristics'!$C:$C,0)))</f>
        <v>Cross-Sector</v>
      </c>
      <c r="B1766" s="262" t="str">
        <f>IF(ISBLANK(INDEX('Policy Characteristics'!B:B,MATCH($C1766,'Policy Characteristics'!$C:$C,0))),"",INDEX('Policy Characteristics'!B:B,MATCH($C1766,'Policy Characteristics'!$C:$C,0)))</f>
        <v>Fuel Taxes or Subsidies</v>
      </c>
      <c r="C1766" s="320" t="str">
        <f t="shared" ref="C1766:C1829" si="69">C$1701</f>
        <v>Additional Fuel Tax or Subsidy Rate by Fuel</v>
      </c>
      <c r="D1766" s="6" t="s">
        <v>2465</v>
      </c>
      <c r="E1766" s="45" t="s">
        <v>334</v>
      </c>
      <c r="F1766" s="6" t="s">
        <v>2469</v>
      </c>
      <c r="G1766" s="45" t="s">
        <v>2582</v>
      </c>
      <c r="H1766" s="43">
        <v>2362</v>
      </c>
      <c r="I1766" s="325" t="s">
        <v>44</v>
      </c>
      <c r="J1766" s="255" t="str">
        <f>IF(ISBLANK(INDEX('Policy Characteristics'!D:D,MATCH($C1766,'Policy Characteristics'!$C:$C,0))),"",INDEX('Policy Characteristics'!D:D,MATCH($C1766,'Policy Characteristics'!$C:$C,0)))</f>
        <v>Fuel Taxes or Subsidies</v>
      </c>
      <c r="K1766" s="254" t="str">
        <f>IF(ISBLANK(INDEX('Policy Characteristics'!E:E,MATCH($C1766,'Policy Characteristics'!$C:$C,0))),"",INDEX('Policy Characteristics'!E:E,MATCH($C1766,'Policy Characteristics'!$C:$C,0)))</f>
        <v>cross fuel tax</v>
      </c>
      <c r="L1766" s="261">
        <f>IF(ISBLANK(INDEX('Policy Characteristics'!F:F,MATCH($C1766,'Policy Characteristics'!$C:$C,0))),"",INDEX('Policy Characteristics'!F:F,MATCH($C1766,'Policy Characteristics'!$C:$C,0)))</f>
        <v>-0.9</v>
      </c>
      <c r="M1766" s="261">
        <f>IF(ISBLANK(INDEX('Policy Characteristics'!G:G,MATCH($C1766,'Policy Characteristics'!$C:$C,0))),"",INDEX('Policy Characteristics'!G:G,MATCH($C1766,'Policy Characteristics'!$C:$C,0)))</f>
        <v>0.9</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of BAU price</v>
      </c>
      <c r="P1766" s="254"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54" t="str">
        <f>IF(ISBLANK(INDEX('Policy Characteristics'!K:K,MATCH($C1766,'Policy Characteristics'!$C:$C,0))),"",INDEX('Policy Characteristics'!K:K,MATCH($C1766,'Policy Characteristics'!$C:$C,0)))</f>
        <v>fuels.html#fuel-taxes</v>
      </c>
      <c r="R1766" s="254" t="str">
        <f>IF(ISBLANK(INDEX('Policy Characteristics'!L:L,MATCH($C1766,'Policy Characteristics'!$C:$C,0))),"",INDEX('Policy Characteristics'!L:L,MATCH($C1766,'Policy Characteristics'!$C:$C,0)))</f>
        <v>fuel-taxes.html</v>
      </c>
    </row>
    <row r="1767" spans="1:18" x14ac:dyDescent="0.35">
      <c r="A1767" s="254" t="str">
        <f>IF(ISBLANK(INDEX('Policy Characteristics'!A:A,MATCH($C1767,'Policy Characteristics'!$C:$C,0))),"",INDEX('Policy Characteristics'!A:A,MATCH($C1767,'Policy Characteristics'!$C:$C,0)))</f>
        <v>Cross-Sector</v>
      </c>
      <c r="B1767" s="262" t="str">
        <f>IF(ISBLANK(INDEX('Policy Characteristics'!B:B,MATCH($C1767,'Policy Characteristics'!$C:$C,0))),"",INDEX('Policy Characteristics'!B:B,MATCH($C1767,'Policy Characteristics'!$C:$C,0)))</f>
        <v>Fuel Taxes or Subsidies</v>
      </c>
      <c r="C1767" s="320" t="str">
        <f t="shared" si="69"/>
        <v>Additional Fuel Tax or Subsidy Rate by Fuel</v>
      </c>
      <c r="D1767" s="6" t="s">
        <v>2466</v>
      </c>
      <c r="E1767" s="45" t="s">
        <v>334</v>
      </c>
      <c r="F1767" s="6" t="s">
        <v>2470</v>
      </c>
      <c r="G1767" s="45" t="s">
        <v>2582</v>
      </c>
      <c r="H1767" s="43">
        <v>2363</v>
      </c>
      <c r="I1767" s="325" t="s">
        <v>44</v>
      </c>
      <c r="J1767" s="255" t="str">
        <f>IF(ISBLANK(INDEX('Policy Characteristics'!D:D,MATCH($C1767,'Policy Characteristics'!$C:$C,0))),"",INDEX('Policy Characteristics'!D:D,MATCH($C1767,'Policy Characteristics'!$C:$C,0)))</f>
        <v>Fuel Taxes or Subsidies</v>
      </c>
      <c r="K1767" s="254" t="str">
        <f>IF(ISBLANK(INDEX('Policy Characteristics'!E:E,MATCH($C1767,'Policy Characteristics'!$C:$C,0))),"",INDEX('Policy Characteristics'!E:E,MATCH($C1767,'Policy Characteristics'!$C:$C,0)))</f>
        <v>cross fuel tax</v>
      </c>
      <c r="L1767" s="261">
        <f>IF(ISBLANK(INDEX('Policy Characteristics'!F:F,MATCH($C1767,'Policy Characteristics'!$C:$C,0))),"",INDEX('Policy Characteristics'!F:F,MATCH($C1767,'Policy Characteristics'!$C:$C,0)))</f>
        <v>-0.9</v>
      </c>
      <c r="M1767" s="261">
        <f>IF(ISBLANK(INDEX('Policy Characteristics'!G:G,MATCH($C1767,'Policy Characteristics'!$C:$C,0))),"",INDEX('Policy Characteristics'!G:G,MATCH($C1767,'Policy Characteristics'!$C:$C,0)))</f>
        <v>0.9</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of BAU price</v>
      </c>
      <c r="P1767" s="254"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54" t="str">
        <f>IF(ISBLANK(INDEX('Policy Characteristics'!K:K,MATCH($C1767,'Policy Characteristics'!$C:$C,0))),"",INDEX('Policy Characteristics'!K:K,MATCH($C1767,'Policy Characteristics'!$C:$C,0)))</f>
        <v>fuels.html#fuel-taxes</v>
      </c>
      <c r="R1767" s="254" t="str">
        <f>IF(ISBLANK(INDEX('Policy Characteristics'!L:L,MATCH($C1767,'Policy Characteristics'!$C:$C,0))),"",INDEX('Policy Characteristics'!L:L,MATCH($C1767,'Policy Characteristics'!$C:$C,0)))</f>
        <v>fuel-taxes.html</v>
      </c>
    </row>
    <row r="1768" spans="1:18" x14ac:dyDescent="0.35">
      <c r="A1768" s="254" t="str">
        <f>IF(ISBLANK(INDEX('Policy Characteristics'!A:A,MATCH($C1768,'Policy Characteristics'!$C:$C,0))),"",INDEX('Policy Characteristics'!A:A,MATCH($C1768,'Policy Characteristics'!$C:$C,0)))</f>
        <v>Cross-Sector</v>
      </c>
      <c r="B1768" s="262" t="str">
        <f>IF(ISBLANK(INDEX('Policy Characteristics'!B:B,MATCH($C1768,'Policy Characteristics'!$C:$C,0))),"",INDEX('Policy Characteristics'!B:B,MATCH($C1768,'Policy Characteristics'!$C:$C,0)))</f>
        <v>Fuel Taxes or Subsidies</v>
      </c>
      <c r="C1768" s="320" t="str">
        <f t="shared" si="69"/>
        <v>Additional Fuel Tax or Subsidy Rate by Fuel</v>
      </c>
      <c r="D1768" s="6" t="s">
        <v>2467</v>
      </c>
      <c r="E1768" s="45" t="s">
        <v>334</v>
      </c>
      <c r="F1768" s="6" t="s">
        <v>2471</v>
      </c>
      <c r="G1768" s="45" t="s">
        <v>2582</v>
      </c>
      <c r="H1768" s="43">
        <v>2364</v>
      </c>
      <c r="I1768" s="325" t="s">
        <v>44</v>
      </c>
      <c r="J1768" s="255" t="str">
        <f>IF(ISBLANK(INDEX('Policy Characteristics'!D:D,MATCH($C1768,'Policy Characteristics'!$C:$C,0))),"",INDEX('Policy Characteristics'!D:D,MATCH($C1768,'Policy Characteristics'!$C:$C,0)))</f>
        <v>Fuel Taxes or Subsidies</v>
      </c>
      <c r="K1768" s="254" t="str">
        <f>IF(ISBLANK(INDEX('Policy Characteristics'!E:E,MATCH($C1768,'Policy Characteristics'!$C:$C,0))),"",INDEX('Policy Characteristics'!E:E,MATCH($C1768,'Policy Characteristics'!$C:$C,0)))</f>
        <v>cross fuel tax</v>
      </c>
      <c r="L1768" s="261">
        <f>IF(ISBLANK(INDEX('Policy Characteristics'!F:F,MATCH($C1768,'Policy Characteristics'!$C:$C,0))),"",INDEX('Policy Characteristics'!F:F,MATCH($C1768,'Policy Characteristics'!$C:$C,0)))</f>
        <v>-0.9</v>
      </c>
      <c r="M1768" s="261">
        <f>IF(ISBLANK(INDEX('Policy Characteristics'!G:G,MATCH($C1768,'Policy Characteristics'!$C:$C,0))),"",INDEX('Policy Characteristics'!G:G,MATCH($C1768,'Policy Characteristics'!$C:$C,0)))</f>
        <v>0.9</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of BAU price</v>
      </c>
      <c r="P1768" s="254"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54" t="str">
        <f>IF(ISBLANK(INDEX('Policy Characteristics'!K:K,MATCH($C1768,'Policy Characteristics'!$C:$C,0))),"",INDEX('Policy Characteristics'!K:K,MATCH($C1768,'Policy Characteristics'!$C:$C,0)))</f>
        <v>fuels.html#fuel-taxes</v>
      </c>
      <c r="R1768" s="254" t="str">
        <f>IF(ISBLANK(INDEX('Policy Characteristics'!L:L,MATCH($C1768,'Policy Characteristics'!$C:$C,0))),"",INDEX('Policy Characteristics'!L:L,MATCH($C1768,'Policy Characteristics'!$C:$C,0)))</f>
        <v>fuel-taxes.html</v>
      </c>
    </row>
    <row r="1769" spans="1:18" s="4" customFormat="1" x14ac:dyDescent="0.35">
      <c r="A1769" s="254" t="str">
        <f>IF(ISBLANK(INDEX('Policy Characteristics'!A:A,MATCH($C1769,'Policy Characteristics'!$C:$C,0))),"",INDEX('Policy Characteristics'!A:A,MATCH($C1769,'Policy Characteristics'!$C:$C,0)))</f>
        <v>Cross-Sector</v>
      </c>
      <c r="B1769" s="262" t="str">
        <f>IF(ISBLANK(INDEX('Policy Characteristics'!B:B,MATCH($C1769,'Policy Characteristics'!$C:$C,0))),"",INDEX('Policy Characteristics'!B:B,MATCH($C1769,'Policy Characteristics'!$C:$C,0)))</f>
        <v>Fuel Taxes or Subsidies</v>
      </c>
      <c r="C1769" s="320" t="str">
        <f t="shared" si="69"/>
        <v>Additional Fuel Tax or Subsidy Rate by Fuel</v>
      </c>
      <c r="D1769" s="45" t="s">
        <v>52</v>
      </c>
      <c r="E1769" s="45" t="s">
        <v>332</v>
      </c>
      <c r="F1769" s="45" t="s">
        <v>93</v>
      </c>
      <c r="G1769" s="45" t="s">
        <v>9</v>
      </c>
      <c r="H1769" s="43">
        <v>2365</v>
      </c>
      <c r="I1769" s="324" t="s">
        <v>43</v>
      </c>
      <c r="J1769" s="255" t="str">
        <f>IF(ISBLANK(INDEX('Policy Characteristics'!D:D,MATCH($C1769,'Policy Characteristics'!$C:$C,0))),"",INDEX('Policy Characteristics'!D:D,MATCH($C1769,'Policy Characteristics'!$C:$C,0)))</f>
        <v>Fuel Taxes or Subsidies</v>
      </c>
      <c r="K1769" s="254" t="str">
        <f>IF(ISBLANK(INDEX('Policy Characteristics'!E:E,MATCH($C1769,'Policy Characteristics'!$C:$C,0))),"",INDEX('Policy Characteristics'!E:E,MATCH($C1769,'Policy Characteristics'!$C:$C,0)))</f>
        <v>cross fuel tax</v>
      </c>
      <c r="L1769" s="261">
        <f>IF(ISBLANK(INDEX('Policy Characteristics'!F:F,MATCH($C1769,'Policy Characteristics'!$C:$C,0))),"",INDEX('Policy Characteristics'!F:F,MATCH($C1769,'Policy Characteristics'!$C:$C,0)))</f>
        <v>-0.9</v>
      </c>
      <c r="M1769" s="261">
        <f>IF(ISBLANK(INDEX('Policy Characteristics'!G:G,MATCH($C1769,'Policy Characteristics'!$C:$C,0))),"",INDEX('Policy Characteristics'!G:G,MATCH($C1769,'Policy Characteristics'!$C:$C,0)))</f>
        <v>0.9</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of BAU price</v>
      </c>
      <c r="P1769" s="254"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54" t="str">
        <f>IF(ISBLANK(INDEX('Policy Characteristics'!K:K,MATCH($C1769,'Policy Characteristics'!$C:$C,0))),"",INDEX('Policy Characteristics'!K:K,MATCH($C1769,'Policy Characteristics'!$C:$C,0)))</f>
        <v>fuels.html#fuel-taxes</v>
      </c>
      <c r="R1769" s="254" t="str">
        <f>IF(ISBLANK(INDEX('Policy Characteristics'!L:L,MATCH($C1769,'Policy Characteristics'!$C:$C,0))),"",INDEX('Policy Characteristics'!L:L,MATCH($C1769,'Policy Characteristics'!$C:$C,0)))</f>
        <v>fuel-taxes.html</v>
      </c>
    </row>
    <row r="1770" spans="1:18" s="4" customFormat="1" x14ac:dyDescent="0.35">
      <c r="A1770" s="254" t="str">
        <f>IF(ISBLANK(INDEX('Policy Characteristics'!A:A,MATCH($C1770,'Policy Characteristics'!$C:$C,0))),"",INDEX('Policy Characteristics'!A:A,MATCH($C1770,'Policy Characteristics'!$C:$C,0)))</f>
        <v>Cross-Sector</v>
      </c>
      <c r="B1770" s="262" t="str">
        <f>IF(ISBLANK(INDEX('Policy Characteristics'!B:B,MATCH($C1770,'Policy Characteristics'!$C:$C,0))),"",INDEX('Policy Characteristics'!B:B,MATCH($C1770,'Policy Characteristics'!$C:$C,0)))</f>
        <v>Fuel Taxes or Subsidies</v>
      </c>
      <c r="C1770" s="320" t="str">
        <f t="shared" si="69"/>
        <v>Additional Fuel Tax or Subsidy Rate by Fuel</v>
      </c>
      <c r="D1770" s="6" t="s">
        <v>448</v>
      </c>
      <c r="E1770" s="45" t="s">
        <v>332</v>
      </c>
      <c r="F1770" s="6" t="s">
        <v>445</v>
      </c>
      <c r="G1770" s="45" t="s">
        <v>9</v>
      </c>
      <c r="H1770" s="43">
        <v>2366</v>
      </c>
      <c r="I1770" s="325" t="s">
        <v>43</v>
      </c>
      <c r="J1770" s="255" t="str">
        <f>IF(ISBLANK(INDEX('Policy Characteristics'!D:D,MATCH($C1770,'Policy Characteristics'!$C:$C,0))),"",INDEX('Policy Characteristics'!D:D,MATCH($C1770,'Policy Characteristics'!$C:$C,0)))</f>
        <v>Fuel Taxes or Subsidies</v>
      </c>
      <c r="K1770" s="254" t="str">
        <f>IF(ISBLANK(INDEX('Policy Characteristics'!E:E,MATCH($C1770,'Policy Characteristics'!$C:$C,0))),"",INDEX('Policy Characteristics'!E:E,MATCH($C1770,'Policy Characteristics'!$C:$C,0)))</f>
        <v>cross fuel tax</v>
      </c>
      <c r="L1770" s="261">
        <f>IF(ISBLANK(INDEX('Policy Characteristics'!F:F,MATCH($C1770,'Policy Characteristics'!$C:$C,0))),"",INDEX('Policy Characteristics'!F:F,MATCH($C1770,'Policy Characteristics'!$C:$C,0)))</f>
        <v>-0.9</v>
      </c>
      <c r="M1770" s="261">
        <f>IF(ISBLANK(INDEX('Policy Characteristics'!G:G,MATCH($C1770,'Policy Characteristics'!$C:$C,0))),"",INDEX('Policy Characteristics'!G:G,MATCH($C1770,'Policy Characteristics'!$C:$C,0)))</f>
        <v>0.9</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of BAU price</v>
      </c>
      <c r="P1770" s="254"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54" t="str">
        <f>IF(ISBLANK(INDEX('Policy Characteristics'!K:K,MATCH($C1770,'Policy Characteristics'!$C:$C,0))),"",INDEX('Policy Characteristics'!K:K,MATCH($C1770,'Policy Characteristics'!$C:$C,0)))</f>
        <v>fuels.html#fuel-taxes</v>
      </c>
      <c r="R1770" s="254" t="str">
        <f>IF(ISBLANK(INDEX('Policy Characteristics'!L:L,MATCH($C1770,'Policy Characteristics'!$C:$C,0))),"",INDEX('Policy Characteristics'!L:L,MATCH($C1770,'Policy Characteristics'!$C:$C,0)))</f>
        <v>fuel-taxes.html</v>
      </c>
    </row>
    <row r="1771" spans="1:18" s="4" customFormat="1" x14ac:dyDescent="0.35">
      <c r="A1771" s="254" t="str">
        <f>IF(ISBLANK(INDEX('Policy Characteristics'!A:A,MATCH($C1771,'Policy Characteristics'!$C:$C,0))),"",INDEX('Policy Characteristics'!A:A,MATCH($C1771,'Policy Characteristics'!$C:$C,0)))</f>
        <v>Cross-Sector</v>
      </c>
      <c r="B1771" s="262" t="str">
        <f>IF(ISBLANK(INDEX('Policy Characteristics'!B:B,MATCH($C1771,'Policy Characteristics'!$C:$C,0))),"",INDEX('Policy Characteristics'!B:B,MATCH($C1771,'Policy Characteristics'!$C:$C,0)))</f>
        <v>Fuel Taxes or Subsidies</v>
      </c>
      <c r="C1771" s="320" t="str">
        <f t="shared" si="69"/>
        <v>Additional Fuel Tax or Subsidy Rate by Fuel</v>
      </c>
      <c r="D1771" s="6" t="s">
        <v>46</v>
      </c>
      <c r="E1771" s="45" t="s">
        <v>332</v>
      </c>
      <c r="F1771" s="6" t="s">
        <v>87</v>
      </c>
      <c r="G1771" s="45" t="s">
        <v>9</v>
      </c>
      <c r="H1771" s="43">
        <v>2367</v>
      </c>
      <c r="I1771" s="325" t="s">
        <v>43</v>
      </c>
      <c r="J1771" s="255" t="str">
        <f>IF(ISBLANK(INDEX('Policy Characteristics'!D:D,MATCH($C1771,'Policy Characteristics'!$C:$C,0))),"",INDEX('Policy Characteristics'!D:D,MATCH($C1771,'Policy Characteristics'!$C:$C,0)))</f>
        <v>Fuel Taxes or Subsidies</v>
      </c>
      <c r="K1771" s="254" t="str">
        <f>IF(ISBLANK(INDEX('Policy Characteristics'!E:E,MATCH($C1771,'Policy Characteristics'!$C:$C,0))),"",INDEX('Policy Characteristics'!E:E,MATCH($C1771,'Policy Characteristics'!$C:$C,0)))</f>
        <v>cross fuel tax</v>
      </c>
      <c r="L1771" s="261">
        <f>IF(ISBLANK(INDEX('Policy Characteristics'!F:F,MATCH($C1771,'Policy Characteristics'!$C:$C,0))),"",INDEX('Policy Characteristics'!F:F,MATCH($C1771,'Policy Characteristics'!$C:$C,0)))</f>
        <v>-0.9</v>
      </c>
      <c r="M1771" s="261">
        <f>IF(ISBLANK(INDEX('Policy Characteristics'!G:G,MATCH($C1771,'Policy Characteristics'!$C:$C,0))),"",INDEX('Policy Characteristics'!G:G,MATCH($C1771,'Policy Characteristics'!$C:$C,0)))</f>
        <v>0.9</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of BAU price</v>
      </c>
      <c r="P1771" s="254"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54" t="str">
        <f>IF(ISBLANK(INDEX('Policy Characteristics'!K:K,MATCH($C1771,'Policy Characteristics'!$C:$C,0))),"",INDEX('Policy Characteristics'!K:K,MATCH($C1771,'Policy Characteristics'!$C:$C,0)))</f>
        <v>fuels.html#fuel-taxes</v>
      </c>
      <c r="R1771" s="254" t="str">
        <f>IF(ISBLANK(INDEX('Policy Characteristics'!L:L,MATCH($C1771,'Policy Characteristics'!$C:$C,0))),"",INDEX('Policy Characteristics'!L:L,MATCH($C1771,'Policy Characteristics'!$C:$C,0)))</f>
        <v>fuel-taxes.html</v>
      </c>
    </row>
    <row r="1772" spans="1:18" s="4" customFormat="1" x14ac:dyDescent="0.35">
      <c r="A1772" s="254" t="str">
        <f>IF(ISBLANK(INDEX('Policy Characteristics'!A:A,MATCH($C1772,'Policy Characteristics'!$C:$C,0))),"",INDEX('Policy Characteristics'!A:A,MATCH($C1772,'Policy Characteristics'!$C:$C,0)))</f>
        <v>Cross-Sector</v>
      </c>
      <c r="B1772" s="262" t="str">
        <f>IF(ISBLANK(INDEX('Policy Characteristics'!B:B,MATCH($C1772,'Policy Characteristics'!$C:$C,0))),"",INDEX('Policy Characteristics'!B:B,MATCH($C1772,'Policy Characteristics'!$C:$C,0)))</f>
        <v>Fuel Taxes or Subsidies</v>
      </c>
      <c r="C1772" s="320" t="str">
        <f t="shared" si="69"/>
        <v>Additional Fuel Tax or Subsidy Rate by Fuel</v>
      </c>
      <c r="D1772" s="6" t="s">
        <v>47</v>
      </c>
      <c r="E1772" s="45" t="s">
        <v>332</v>
      </c>
      <c r="F1772" s="6" t="s">
        <v>88</v>
      </c>
      <c r="G1772" s="45" t="s">
        <v>9</v>
      </c>
      <c r="H1772" s="43">
        <v>2368</v>
      </c>
      <c r="I1772" s="325" t="s">
        <v>44</v>
      </c>
      <c r="J1772" s="255" t="str">
        <f>IF(ISBLANK(INDEX('Policy Characteristics'!D:D,MATCH($C1772,'Policy Characteristics'!$C:$C,0))),"",INDEX('Policy Characteristics'!D:D,MATCH($C1772,'Policy Characteristics'!$C:$C,0)))</f>
        <v>Fuel Taxes or Subsidies</v>
      </c>
      <c r="K1772" s="254" t="str">
        <f>IF(ISBLANK(INDEX('Policy Characteristics'!E:E,MATCH($C1772,'Policy Characteristics'!$C:$C,0))),"",INDEX('Policy Characteristics'!E:E,MATCH($C1772,'Policy Characteristics'!$C:$C,0)))</f>
        <v>cross fuel tax</v>
      </c>
      <c r="L1772" s="261">
        <f>IF(ISBLANK(INDEX('Policy Characteristics'!F:F,MATCH($C1772,'Policy Characteristics'!$C:$C,0))),"",INDEX('Policy Characteristics'!F:F,MATCH($C1772,'Policy Characteristics'!$C:$C,0)))</f>
        <v>-0.9</v>
      </c>
      <c r="M1772" s="261">
        <f>IF(ISBLANK(INDEX('Policy Characteristics'!G:G,MATCH($C1772,'Policy Characteristics'!$C:$C,0))),"",INDEX('Policy Characteristics'!G:G,MATCH($C1772,'Policy Characteristics'!$C:$C,0)))</f>
        <v>0.9</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of BAU price</v>
      </c>
      <c r="P1772" s="254"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54" t="str">
        <f>IF(ISBLANK(INDEX('Policy Characteristics'!K:K,MATCH($C1772,'Policy Characteristics'!$C:$C,0))),"",INDEX('Policy Characteristics'!K:K,MATCH($C1772,'Policy Characteristics'!$C:$C,0)))</f>
        <v>fuels.html#fuel-taxes</v>
      </c>
      <c r="R1772" s="254" t="str">
        <f>IF(ISBLANK(INDEX('Policy Characteristics'!L:L,MATCH($C1772,'Policy Characteristics'!$C:$C,0))),"",INDEX('Policy Characteristics'!L:L,MATCH($C1772,'Policy Characteristics'!$C:$C,0)))</f>
        <v>fuel-taxes.html</v>
      </c>
    </row>
    <row r="1773" spans="1:18" s="4" customFormat="1" x14ac:dyDescent="0.35">
      <c r="A1773" s="254" t="str">
        <f>IF(ISBLANK(INDEX('Policy Characteristics'!A:A,MATCH($C1773,'Policy Characteristics'!$C:$C,0))),"",INDEX('Policy Characteristics'!A:A,MATCH($C1773,'Policy Characteristics'!$C:$C,0)))</f>
        <v>Cross-Sector</v>
      </c>
      <c r="B1773" s="262" t="str">
        <f>IF(ISBLANK(INDEX('Policy Characteristics'!B:B,MATCH($C1773,'Policy Characteristics'!$C:$C,0))),"",INDEX('Policy Characteristics'!B:B,MATCH($C1773,'Policy Characteristics'!$C:$C,0)))</f>
        <v>Fuel Taxes or Subsidies</v>
      </c>
      <c r="C1773" s="320" t="str">
        <f t="shared" si="69"/>
        <v>Additional Fuel Tax or Subsidy Rate by Fuel</v>
      </c>
      <c r="D1773" s="6" t="s">
        <v>51</v>
      </c>
      <c r="E1773" s="45" t="s">
        <v>332</v>
      </c>
      <c r="F1773" s="6" t="s">
        <v>92</v>
      </c>
      <c r="G1773" s="45" t="s">
        <v>9</v>
      </c>
      <c r="H1773" s="43">
        <v>2369</v>
      </c>
      <c r="I1773" s="325" t="s">
        <v>44</v>
      </c>
      <c r="J1773" s="255" t="str">
        <f>IF(ISBLANK(INDEX('Policy Characteristics'!D:D,MATCH($C1773,'Policy Characteristics'!$C:$C,0))),"",INDEX('Policy Characteristics'!D:D,MATCH($C1773,'Policy Characteristics'!$C:$C,0)))</f>
        <v>Fuel Taxes or Subsidies</v>
      </c>
      <c r="K1773" s="254" t="str">
        <f>IF(ISBLANK(INDEX('Policy Characteristics'!E:E,MATCH($C1773,'Policy Characteristics'!$C:$C,0))),"",INDEX('Policy Characteristics'!E:E,MATCH($C1773,'Policy Characteristics'!$C:$C,0)))</f>
        <v>cross fuel tax</v>
      </c>
      <c r="L1773" s="261">
        <f>IF(ISBLANK(INDEX('Policy Characteristics'!F:F,MATCH($C1773,'Policy Characteristics'!$C:$C,0))),"",INDEX('Policy Characteristics'!F:F,MATCH($C1773,'Policy Characteristics'!$C:$C,0)))</f>
        <v>-0.9</v>
      </c>
      <c r="M1773" s="261">
        <f>IF(ISBLANK(INDEX('Policy Characteristics'!G:G,MATCH($C1773,'Policy Characteristics'!$C:$C,0))),"",INDEX('Policy Characteristics'!G:G,MATCH($C1773,'Policy Characteristics'!$C:$C,0)))</f>
        <v>0.9</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of BAU price</v>
      </c>
      <c r="P1773" s="254"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54" t="str">
        <f>IF(ISBLANK(INDEX('Policy Characteristics'!K:K,MATCH($C1773,'Policy Characteristics'!$C:$C,0))),"",INDEX('Policy Characteristics'!K:K,MATCH($C1773,'Policy Characteristics'!$C:$C,0)))</f>
        <v>fuels.html#fuel-taxes</v>
      </c>
      <c r="R1773" s="254" t="str">
        <f>IF(ISBLANK(INDEX('Policy Characteristics'!L:L,MATCH($C1773,'Policy Characteristics'!$C:$C,0))),"",INDEX('Policy Characteristics'!L:L,MATCH($C1773,'Policy Characteristics'!$C:$C,0)))</f>
        <v>fuel-taxes.html</v>
      </c>
    </row>
    <row r="1774" spans="1:18" s="4" customFormat="1" x14ac:dyDescent="0.35">
      <c r="A1774" s="254" t="str">
        <f>IF(ISBLANK(INDEX('Policy Characteristics'!A:A,MATCH($C1774,'Policy Characteristics'!$C:$C,0))),"",INDEX('Policy Characteristics'!A:A,MATCH($C1774,'Policy Characteristics'!$C:$C,0)))</f>
        <v>Cross-Sector</v>
      </c>
      <c r="B1774" s="262" t="str">
        <f>IF(ISBLANK(INDEX('Policy Characteristics'!B:B,MATCH($C1774,'Policy Characteristics'!$C:$C,0))),"",INDEX('Policy Characteristics'!B:B,MATCH($C1774,'Policy Characteristics'!$C:$C,0)))</f>
        <v>Fuel Taxes or Subsidies</v>
      </c>
      <c r="C1774" s="320" t="str">
        <f t="shared" si="69"/>
        <v>Additional Fuel Tax or Subsidy Rate by Fuel</v>
      </c>
      <c r="D1774" s="6" t="s">
        <v>53</v>
      </c>
      <c r="E1774" s="45" t="s">
        <v>332</v>
      </c>
      <c r="F1774" s="6" t="s">
        <v>95</v>
      </c>
      <c r="G1774" s="45" t="s">
        <v>9</v>
      </c>
      <c r="H1774" s="43">
        <v>2370</v>
      </c>
      <c r="I1774" s="325" t="s">
        <v>44</v>
      </c>
      <c r="J1774" s="255" t="str">
        <f>IF(ISBLANK(INDEX('Policy Characteristics'!D:D,MATCH($C1774,'Policy Characteristics'!$C:$C,0))),"",INDEX('Policy Characteristics'!D:D,MATCH($C1774,'Policy Characteristics'!$C:$C,0)))</f>
        <v>Fuel Taxes or Subsidies</v>
      </c>
      <c r="K1774" s="254" t="str">
        <f>IF(ISBLANK(INDEX('Policy Characteristics'!E:E,MATCH($C1774,'Policy Characteristics'!$C:$C,0))),"",INDEX('Policy Characteristics'!E:E,MATCH($C1774,'Policy Characteristics'!$C:$C,0)))</f>
        <v>cross fuel tax</v>
      </c>
      <c r="L1774" s="261">
        <f>IF(ISBLANK(INDEX('Policy Characteristics'!F:F,MATCH($C1774,'Policy Characteristics'!$C:$C,0))),"",INDEX('Policy Characteristics'!F:F,MATCH($C1774,'Policy Characteristics'!$C:$C,0)))</f>
        <v>-0.9</v>
      </c>
      <c r="M1774" s="261">
        <f>IF(ISBLANK(INDEX('Policy Characteristics'!G:G,MATCH($C1774,'Policy Characteristics'!$C:$C,0))),"",INDEX('Policy Characteristics'!G:G,MATCH($C1774,'Policy Characteristics'!$C:$C,0)))</f>
        <v>0.9</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of BAU price</v>
      </c>
      <c r="P1774" s="254"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54" t="str">
        <f>IF(ISBLANK(INDEX('Policy Characteristics'!K:K,MATCH($C1774,'Policy Characteristics'!$C:$C,0))),"",INDEX('Policy Characteristics'!K:K,MATCH($C1774,'Policy Characteristics'!$C:$C,0)))</f>
        <v>fuels.html#fuel-taxes</v>
      </c>
      <c r="R1774" s="254" t="str">
        <f>IF(ISBLANK(INDEX('Policy Characteristics'!L:L,MATCH($C1774,'Policy Characteristics'!$C:$C,0))),"",INDEX('Policy Characteristics'!L:L,MATCH($C1774,'Policy Characteristics'!$C:$C,0)))</f>
        <v>fuel-taxes.html</v>
      </c>
    </row>
    <row r="1775" spans="1:18" s="4" customFormat="1" x14ac:dyDescent="0.35">
      <c r="A1775" s="254" t="str">
        <f>IF(ISBLANK(INDEX('Policy Characteristics'!A:A,MATCH($C1775,'Policy Characteristics'!$C:$C,0))),"",INDEX('Policy Characteristics'!A:A,MATCH($C1775,'Policy Characteristics'!$C:$C,0)))</f>
        <v>Cross-Sector</v>
      </c>
      <c r="B1775" s="262" t="str">
        <f>IF(ISBLANK(INDEX('Policy Characteristics'!B:B,MATCH($C1775,'Policy Characteristics'!$C:$C,0))),"",INDEX('Policy Characteristics'!B:B,MATCH($C1775,'Policy Characteristics'!$C:$C,0)))</f>
        <v>Fuel Taxes or Subsidies</v>
      </c>
      <c r="C1775" s="320" t="str">
        <f t="shared" si="69"/>
        <v>Additional Fuel Tax or Subsidy Rate by Fuel</v>
      </c>
      <c r="D1775" s="6" t="s">
        <v>54</v>
      </c>
      <c r="E1775" s="45" t="s">
        <v>332</v>
      </c>
      <c r="F1775" s="6" t="s">
        <v>96</v>
      </c>
      <c r="G1775" s="45" t="s">
        <v>9</v>
      </c>
      <c r="H1775" s="43">
        <v>2371</v>
      </c>
      <c r="I1775" s="325" t="s">
        <v>43</v>
      </c>
      <c r="J1775" s="255" t="str">
        <f>IF(ISBLANK(INDEX('Policy Characteristics'!D:D,MATCH($C1775,'Policy Characteristics'!$C:$C,0))),"",INDEX('Policy Characteristics'!D:D,MATCH($C1775,'Policy Characteristics'!$C:$C,0)))</f>
        <v>Fuel Taxes or Subsidies</v>
      </c>
      <c r="K1775" s="254" t="str">
        <f>IF(ISBLANK(INDEX('Policy Characteristics'!E:E,MATCH($C1775,'Policy Characteristics'!$C:$C,0))),"",INDEX('Policy Characteristics'!E:E,MATCH($C1775,'Policy Characteristics'!$C:$C,0)))</f>
        <v>cross fuel tax</v>
      </c>
      <c r="L1775" s="261">
        <f>IF(ISBLANK(INDEX('Policy Characteristics'!F:F,MATCH($C1775,'Policy Characteristics'!$C:$C,0))),"",INDEX('Policy Characteristics'!F:F,MATCH($C1775,'Policy Characteristics'!$C:$C,0)))</f>
        <v>-0.9</v>
      </c>
      <c r="M1775" s="261">
        <f>IF(ISBLANK(INDEX('Policy Characteristics'!G:G,MATCH($C1775,'Policy Characteristics'!$C:$C,0))),"",INDEX('Policy Characteristics'!G:G,MATCH($C1775,'Policy Characteristics'!$C:$C,0)))</f>
        <v>0.9</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of BAU price</v>
      </c>
      <c r="P1775" s="254"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54" t="str">
        <f>IF(ISBLANK(INDEX('Policy Characteristics'!K:K,MATCH($C1775,'Policy Characteristics'!$C:$C,0))),"",INDEX('Policy Characteristics'!K:K,MATCH($C1775,'Policy Characteristics'!$C:$C,0)))</f>
        <v>fuels.html#fuel-taxes</v>
      </c>
      <c r="R1775" s="254" t="str">
        <f>IF(ISBLANK(INDEX('Policy Characteristics'!L:L,MATCH($C1775,'Policy Characteristics'!$C:$C,0))),"",INDEX('Policy Characteristics'!L:L,MATCH($C1775,'Policy Characteristics'!$C:$C,0)))</f>
        <v>fuel-taxes.html</v>
      </c>
    </row>
    <row r="1776" spans="1:18" s="4" customFormat="1" x14ac:dyDescent="0.35">
      <c r="A1776" s="254" t="str">
        <f>IF(ISBLANK(INDEX('Policy Characteristics'!A:A,MATCH($C1776,'Policy Characteristics'!$C:$C,0))),"",INDEX('Policy Characteristics'!A:A,MATCH($C1776,'Policy Characteristics'!$C:$C,0)))</f>
        <v>Cross-Sector</v>
      </c>
      <c r="B1776" s="262" t="str">
        <f>IF(ISBLANK(INDEX('Policy Characteristics'!B:B,MATCH($C1776,'Policy Characteristics'!$C:$C,0))),"",INDEX('Policy Characteristics'!B:B,MATCH($C1776,'Policy Characteristics'!$C:$C,0)))</f>
        <v>Fuel Taxes or Subsidies</v>
      </c>
      <c r="C1776" s="320" t="str">
        <f t="shared" si="69"/>
        <v>Additional Fuel Tax or Subsidy Rate by Fuel</v>
      </c>
      <c r="D1776" s="6" t="s">
        <v>55</v>
      </c>
      <c r="E1776" s="45" t="s">
        <v>332</v>
      </c>
      <c r="F1776" s="6" t="s">
        <v>97</v>
      </c>
      <c r="G1776" s="45" t="s">
        <v>9</v>
      </c>
      <c r="H1776" s="43">
        <v>2372</v>
      </c>
      <c r="I1776" s="325" t="s">
        <v>44</v>
      </c>
      <c r="J1776" s="255" t="str">
        <f>IF(ISBLANK(INDEX('Policy Characteristics'!D:D,MATCH($C1776,'Policy Characteristics'!$C:$C,0))),"",INDEX('Policy Characteristics'!D:D,MATCH($C1776,'Policy Characteristics'!$C:$C,0)))</f>
        <v>Fuel Taxes or Subsidies</v>
      </c>
      <c r="K1776" s="254" t="str">
        <f>IF(ISBLANK(INDEX('Policy Characteristics'!E:E,MATCH($C1776,'Policy Characteristics'!$C:$C,0))),"",INDEX('Policy Characteristics'!E:E,MATCH($C1776,'Policy Characteristics'!$C:$C,0)))</f>
        <v>cross fuel tax</v>
      </c>
      <c r="L1776" s="261">
        <f>IF(ISBLANK(INDEX('Policy Characteristics'!F:F,MATCH($C1776,'Policy Characteristics'!$C:$C,0))),"",INDEX('Policy Characteristics'!F:F,MATCH($C1776,'Policy Characteristics'!$C:$C,0)))</f>
        <v>-0.9</v>
      </c>
      <c r="M1776" s="261">
        <f>IF(ISBLANK(INDEX('Policy Characteristics'!G:G,MATCH($C1776,'Policy Characteristics'!$C:$C,0))),"",INDEX('Policy Characteristics'!G:G,MATCH($C1776,'Policy Characteristics'!$C:$C,0)))</f>
        <v>0.9</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of BAU price</v>
      </c>
      <c r="P1776" s="254"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54" t="str">
        <f>IF(ISBLANK(INDEX('Policy Characteristics'!K:K,MATCH($C1776,'Policy Characteristics'!$C:$C,0))),"",INDEX('Policy Characteristics'!K:K,MATCH($C1776,'Policy Characteristics'!$C:$C,0)))</f>
        <v>fuels.html#fuel-taxes</v>
      </c>
      <c r="R1776" s="254" t="str">
        <f>IF(ISBLANK(INDEX('Policy Characteristics'!L:L,MATCH($C1776,'Policy Characteristics'!$C:$C,0))),"",INDEX('Policy Characteristics'!L:L,MATCH($C1776,'Policy Characteristics'!$C:$C,0)))</f>
        <v>fuel-taxes.html</v>
      </c>
    </row>
    <row r="1777" spans="1:18" s="4" customFormat="1" x14ac:dyDescent="0.35">
      <c r="A1777" s="254" t="str">
        <f>IF(ISBLANK(INDEX('Policy Characteristics'!A:A,MATCH($C1777,'Policy Characteristics'!$C:$C,0))),"",INDEX('Policy Characteristics'!A:A,MATCH($C1777,'Policy Characteristics'!$C:$C,0)))</f>
        <v>Cross-Sector</v>
      </c>
      <c r="B1777" s="262" t="str">
        <f>IF(ISBLANK(INDEX('Policy Characteristics'!B:B,MATCH($C1777,'Policy Characteristics'!$C:$C,0))),"",INDEX('Policy Characteristics'!B:B,MATCH($C1777,'Policy Characteristics'!$C:$C,0)))</f>
        <v>Fuel Taxes or Subsidies</v>
      </c>
      <c r="C1777" s="320" t="str">
        <f t="shared" si="69"/>
        <v>Additional Fuel Tax or Subsidy Rate by Fuel</v>
      </c>
      <c r="D1777" s="6" t="s">
        <v>56</v>
      </c>
      <c r="E1777" s="45" t="s">
        <v>332</v>
      </c>
      <c r="F1777" s="6" t="s">
        <v>98</v>
      </c>
      <c r="G1777" s="45" t="s">
        <v>9</v>
      </c>
      <c r="H1777" s="43">
        <v>2373</v>
      </c>
      <c r="I1777" s="325" t="s">
        <v>44</v>
      </c>
      <c r="J1777" s="255" t="str">
        <f>IF(ISBLANK(INDEX('Policy Characteristics'!D:D,MATCH($C1777,'Policy Characteristics'!$C:$C,0))),"",INDEX('Policy Characteristics'!D:D,MATCH($C1777,'Policy Characteristics'!$C:$C,0)))</f>
        <v>Fuel Taxes or Subsidies</v>
      </c>
      <c r="K1777" s="254" t="str">
        <f>IF(ISBLANK(INDEX('Policy Characteristics'!E:E,MATCH($C1777,'Policy Characteristics'!$C:$C,0))),"",INDEX('Policy Characteristics'!E:E,MATCH($C1777,'Policy Characteristics'!$C:$C,0)))</f>
        <v>cross fuel tax</v>
      </c>
      <c r="L1777" s="261">
        <f>IF(ISBLANK(INDEX('Policy Characteristics'!F:F,MATCH($C1777,'Policy Characteristics'!$C:$C,0))),"",INDEX('Policy Characteristics'!F:F,MATCH($C1777,'Policy Characteristics'!$C:$C,0)))</f>
        <v>-0.9</v>
      </c>
      <c r="M1777" s="261">
        <f>IF(ISBLANK(INDEX('Policy Characteristics'!G:G,MATCH($C1777,'Policy Characteristics'!$C:$C,0))),"",INDEX('Policy Characteristics'!G:G,MATCH($C1777,'Policy Characteristics'!$C:$C,0)))</f>
        <v>0.9</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of BAU price</v>
      </c>
      <c r="P1777" s="254"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54" t="str">
        <f>IF(ISBLANK(INDEX('Policy Characteristics'!K:K,MATCH($C1777,'Policy Characteristics'!$C:$C,0))),"",INDEX('Policy Characteristics'!K:K,MATCH($C1777,'Policy Characteristics'!$C:$C,0)))</f>
        <v>fuels.html#fuel-taxes</v>
      </c>
      <c r="R1777" s="254" t="str">
        <f>IF(ISBLANK(INDEX('Policy Characteristics'!L:L,MATCH($C1777,'Policy Characteristics'!$C:$C,0))),"",INDEX('Policy Characteristics'!L:L,MATCH($C1777,'Policy Characteristics'!$C:$C,0)))</f>
        <v>fuel-taxes.html</v>
      </c>
    </row>
    <row r="1778" spans="1:18" x14ac:dyDescent="0.35">
      <c r="A1778" s="254" t="str">
        <f>IF(ISBLANK(INDEX('Policy Characteristics'!A:A,MATCH($C1778,'Policy Characteristics'!$C:$C,0))),"",INDEX('Policy Characteristics'!A:A,MATCH($C1778,'Policy Characteristics'!$C:$C,0)))</f>
        <v>Cross-Sector</v>
      </c>
      <c r="B1778" s="262" t="str">
        <f>IF(ISBLANK(INDEX('Policy Characteristics'!B:B,MATCH($C1778,'Policy Characteristics'!$C:$C,0))),"",INDEX('Policy Characteristics'!B:B,MATCH($C1778,'Policy Characteristics'!$C:$C,0)))</f>
        <v>Fuel Taxes or Subsidies</v>
      </c>
      <c r="C1778" s="320" t="str">
        <f t="shared" si="69"/>
        <v>Additional Fuel Tax or Subsidy Rate by Fuel</v>
      </c>
      <c r="D1778" s="6" t="s">
        <v>2472</v>
      </c>
      <c r="E1778" s="45" t="s">
        <v>332</v>
      </c>
      <c r="F1778" s="6" t="s">
        <v>2473</v>
      </c>
      <c r="G1778" s="45" t="s">
        <v>9</v>
      </c>
      <c r="H1778" s="43">
        <v>2374</v>
      </c>
      <c r="I1778" s="325" t="s">
        <v>43</v>
      </c>
      <c r="J1778" s="255" t="str">
        <f>IF(ISBLANK(INDEX('Policy Characteristics'!D:D,MATCH($C1778,'Policy Characteristics'!$C:$C,0))),"",INDEX('Policy Characteristics'!D:D,MATCH($C1778,'Policy Characteristics'!$C:$C,0)))</f>
        <v>Fuel Taxes or Subsidies</v>
      </c>
      <c r="K1778" s="254" t="str">
        <f>IF(ISBLANK(INDEX('Policy Characteristics'!E:E,MATCH($C1778,'Policy Characteristics'!$C:$C,0))),"",INDEX('Policy Characteristics'!E:E,MATCH($C1778,'Policy Characteristics'!$C:$C,0)))</f>
        <v>cross fuel tax</v>
      </c>
      <c r="L1778" s="261">
        <f>IF(ISBLANK(INDEX('Policy Characteristics'!F:F,MATCH($C1778,'Policy Characteristics'!$C:$C,0))),"",INDEX('Policy Characteristics'!F:F,MATCH($C1778,'Policy Characteristics'!$C:$C,0)))</f>
        <v>-0.9</v>
      </c>
      <c r="M1778" s="261">
        <f>IF(ISBLANK(INDEX('Policy Characteristics'!G:G,MATCH($C1778,'Policy Characteristics'!$C:$C,0))),"",INDEX('Policy Characteristics'!G:G,MATCH($C1778,'Policy Characteristics'!$C:$C,0)))</f>
        <v>0.9</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of BAU price</v>
      </c>
      <c r="P1778" s="254"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54" t="str">
        <f>IF(ISBLANK(INDEX('Policy Characteristics'!K:K,MATCH($C1778,'Policy Characteristics'!$C:$C,0))),"",INDEX('Policy Characteristics'!K:K,MATCH($C1778,'Policy Characteristics'!$C:$C,0)))</f>
        <v>fuels.html#fuel-taxes</v>
      </c>
      <c r="R1778" s="254" t="str">
        <f>IF(ISBLANK(INDEX('Policy Characteristics'!L:L,MATCH($C1778,'Policy Characteristics'!$C:$C,0))),"",INDEX('Policy Characteristics'!L:L,MATCH($C1778,'Policy Characteristics'!$C:$C,0)))</f>
        <v>fuel-taxes.html</v>
      </c>
    </row>
    <row r="1779" spans="1:18" x14ac:dyDescent="0.35">
      <c r="A1779" s="254" t="str">
        <f>IF(ISBLANK(INDEX('Policy Characteristics'!A:A,MATCH($C1779,'Policy Characteristics'!$C:$C,0))),"",INDEX('Policy Characteristics'!A:A,MATCH($C1779,'Policy Characteristics'!$C:$C,0)))</f>
        <v>Cross-Sector</v>
      </c>
      <c r="B1779" s="262" t="str">
        <f>IF(ISBLANK(INDEX('Policy Characteristics'!B:B,MATCH($C1779,'Policy Characteristics'!$C:$C,0))),"",INDEX('Policy Characteristics'!B:B,MATCH($C1779,'Policy Characteristics'!$C:$C,0)))</f>
        <v>Fuel Taxes or Subsidies</v>
      </c>
      <c r="C1779" s="320" t="str">
        <f t="shared" si="69"/>
        <v>Additional Fuel Tax or Subsidy Rate by Fuel</v>
      </c>
      <c r="D1779" s="6" t="s">
        <v>75</v>
      </c>
      <c r="E1779" s="45" t="s">
        <v>332</v>
      </c>
      <c r="F1779" s="6" t="s">
        <v>99</v>
      </c>
      <c r="G1779" s="45" t="s">
        <v>9</v>
      </c>
      <c r="H1779" s="43">
        <v>2375</v>
      </c>
      <c r="I1779" s="325" t="s">
        <v>44</v>
      </c>
      <c r="J1779" s="255" t="str">
        <f>IF(ISBLANK(INDEX('Policy Characteristics'!D:D,MATCH($C1779,'Policy Characteristics'!$C:$C,0))),"",INDEX('Policy Characteristics'!D:D,MATCH($C1779,'Policy Characteristics'!$C:$C,0)))</f>
        <v>Fuel Taxes or Subsidies</v>
      </c>
      <c r="K1779" s="254" t="str">
        <f>IF(ISBLANK(INDEX('Policy Characteristics'!E:E,MATCH($C1779,'Policy Characteristics'!$C:$C,0))),"",INDEX('Policy Characteristics'!E:E,MATCH($C1779,'Policy Characteristics'!$C:$C,0)))</f>
        <v>cross fuel tax</v>
      </c>
      <c r="L1779" s="261">
        <f>IF(ISBLANK(INDEX('Policy Characteristics'!F:F,MATCH($C1779,'Policy Characteristics'!$C:$C,0))),"",INDEX('Policy Characteristics'!F:F,MATCH($C1779,'Policy Characteristics'!$C:$C,0)))</f>
        <v>-0.9</v>
      </c>
      <c r="M1779" s="261">
        <f>IF(ISBLANK(INDEX('Policy Characteristics'!G:G,MATCH($C1779,'Policy Characteristics'!$C:$C,0))),"",INDEX('Policy Characteristics'!G:G,MATCH($C1779,'Policy Characteristics'!$C:$C,0)))</f>
        <v>0.9</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of BAU price</v>
      </c>
      <c r="P1779" s="254"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54" t="str">
        <f>IF(ISBLANK(INDEX('Policy Characteristics'!K:K,MATCH($C1779,'Policy Characteristics'!$C:$C,0))),"",INDEX('Policy Characteristics'!K:K,MATCH($C1779,'Policy Characteristics'!$C:$C,0)))</f>
        <v>fuels.html#fuel-taxes</v>
      </c>
      <c r="R1779" s="254" t="str">
        <f>IF(ISBLANK(INDEX('Policy Characteristics'!L:L,MATCH($C1779,'Policy Characteristics'!$C:$C,0))),"",INDEX('Policy Characteristics'!L:L,MATCH($C1779,'Policy Characteristics'!$C:$C,0)))</f>
        <v>fuel-taxes.html</v>
      </c>
    </row>
    <row r="1780" spans="1:18" x14ac:dyDescent="0.35">
      <c r="A1780" s="254" t="str">
        <f>IF(ISBLANK(INDEX('Policy Characteristics'!A:A,MATCH($C1780,'Policy Characteristics'!$C:$C,0))),"",INDEX('Policy Characteristics'!A:A,MATCH($C1780,'Policy Characteristics'!$C:$C,0)))</f>
        <v>Cross-Sector</v>
      </c>
      <c r="B1780" s="262" t="str">
        <f>IF(ISBLANK(INDEX('Policy Characteristics'!B:B,MATCH($C1780,'Policy Characteristics'!$C:$C,0))),"",INDEX('Policy Characteristics'!B:B,MATCH($C1780,'Policy Characteristics'!$C:$C,0)))</f>
        <v>Fuel Taxes or Subsidies</v>
      </c>
      <c r="C1780" s="320" t="str">
        <f t="shared" si="69"/>
        <v>Additional Fuel Tax or Subsidy Rate by Fuel</v>
      </c>
      <c r="D1780" s="6" t="s">
        <v>441</v>
      </c>
      <c r="E1780" s="45" t="s">
        <v>332</v>
      </c>
      <c r="F1780" s="6" t="s">
        <v>442</v>
      </c>
      <c r="G1780" s="45" t="s">
        <v>9</v>
      </c>
      <c r="H1780" s="43">
        <v>2376</v>
      </c>
      <c r="I1780" s="325" t="s">
        <v>44</v>
      </c>
      <c r="J1780" s="255" t="str">
        <f>IF(ISBLANK(INDEX('Policy Characteristics'!D:D,MATCH($C1780,'Policy Characteristics'!$C:$C,0))),"",INDEX('Policy Characteristics'!D:D,MATCH($C1780,'Policy Characteristics'!$C:$C,0)))</f>
        <v>Fuel Taxes or Subsidies</v>
      </c>
      <c r="K1780" s="254" t="str">
        <f>IF(ISBLANK(INDEX('Policy Characteristics'!E:E,MATCH($C1780,'Policy Characteristics'!$C:$C,0))),"",INDEX('Policy Characteristics'!E:E,MATCH($C1780,'Policy Characteristics'!$C:$C,0)))</f>
        <v>cross fuel tax</v>
      </c>
      <c r="L1780" s="261">
        <f>IF(ISBLANK(INDEX('Policy Characteristics'!F:F,MATCH($C1780,'Policy Characteristics'!$C:$C,0))),"",INDEX('Policy Characteristics'!F:F,MATCH($C1780,'Policy Characteristics'!$C:$C,0)))</f>
        <v>-0.9</v>
      </c>
      <c r="M1780" s="261">
        <f>IF(ISBLANK(INDEX('Policy Characteristics'!G:G,MATCH($C1780,'Policy Characteristics'!$C:$C,0))),"",INDEX('Policy Characteristics'!G:G,MATCH($C1780,'Policy Characteristics'!$C:$C,0)))</f>
        <v>0.9</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of BAU price</v>
      </c>
      <c r="P1780" s="254"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54" t="str">
        <f>IF(ISBLANK(INDEX('Policy Characteristics'!K:K,MATCH($C1780,'Policy Characteristics'!$C:$C,0))),"",INDEX('Policy Characteristics'!K:K,MATCH($C1780,'Policy Characteristics'!$C:$C,0)))</f>
        <v>fuels.html#fuel-taxes</v>
      </c>
      <c r="R1780" s="254" t="str">
        <f>IF(ISBLANK(INDEX('Policy Characteristics'!L:L,MATCH($C1780,'Policy Characteristics'!$C:$C,0))),"",INDEX('Policy Characteristics'!L:L,MATCH($C1780,'Policy Characteristics'!$C:$C,0)))</f>
        <v>fuel-taxes.html</v>
      </c>
    </row>
    <row r="1781" spans="1:18" x14ac:dyDescent="0.35">
      <c r="A1781" s="254" t="str">
        <f>IF(ISBLANK(INDEX('Policy Characteristics'!A:A,MATCH($C1781,'Policy Characteristics'!$C:$C,0))),"",INDEX('Policy Characteristics'!A:A,MATCH($C1781,'Policy Characteristics'!$C:$C,0)))</f>
        <v>Cross-Sector</v>
      </c>
      <c r="B1781" s="262" t="str">
        <f>IF(ISBLANK(INDEX('Policy Characteristics'!B:B,MATCH($C1781,'Policy Characteristics'!$C:$C,0))),"",INDEX('Policy Characteristics'!B:B,MATCH($C1781,'Policy Characteristics'!$C:$C,0)))</f>
        <v>Fuel Taxes or Subsidies</v>
      </c>
      <c r="C1781" s="320" t="str">
        <f t="shared" si="69"/>
        <v>Additional Fuel Tax or Subsidy Rate by Fuel</v>
      </c>
      <c r="D1781" s="6" t="s">
        <v>2464</v>
      </c>
      <c r="E1781" s="45" t="s">
        <v>332</v>
      </c>
      <c r="F1781" s="6" t="s">
        <v>2468</v>
      </c>
      <c r="G1781" s="45" t="s">
        <v>9</v>
      </c>
      <c r="H1781" s="43">
        <v>2377</v>
      </c>
      <c r="I1781" s="325" t="s">
        <v>44</v>
      </c>
      <c r="J1781" s="255" t="str">
        <f>IF(ISBLANK(INDEX('Policy Characteristics'!D:D,MATCH($C1781,'Policy Characteristics'!$C:$C,0))),"",INDEX('Policy Characteristics'!D:D,MATCH($C1781,'Policy Characteristics'!$C:$C,0)))</f>
        <v>Fuel Taxes or Subsidies</v>
      </c>
      <c r="K1781" s="254" t="str">
        <f>IF(ISBLANK(INDEX('Policy Characteristics'!E:E,MATCH($C1781,'Policy Characteristics'!$C:$C,0))),"",INDEX('Policy Characteristics'!E:E,MATCH($C1781,'Policy Characteristics'!$C:$C,0)))</f>
        <v>cross fuel tax</v>
      </c>
      <c r="L1781" s="261">
        <f>IF(ISBLANK(INDEX('Policy Characteristics'!F:F,MATCH($C1781,'Policy Characteristics'!$C:$C,0))),"",INDEX('Policy Characteristics'!F:F,MATCH($C1781,'Policy Characteristics'!$C:$C,0)))</f>
        <v>-0.9</v>
      </c>
      <c r="M1781" s="261">
        <f>IF(ISBLANK(INDEX('Policy Characteristics'!G:G,MATCH($C1781,'Policy Characteristics'!$C:$C,0))),"",INDEX('Policy Characteristics'!G:G,MATCH($C1781,'Policy Characteristics'!$C:$C,0)))</f>
        <v>0.9</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of BAU price</v>
      </c>
      <c r="P1781" s="254"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54" t="str">
        <f>IF(ISBLANK(INDEX('Policy Characteristics'!K:K,MATCH($C1781,'Policy Characteristics'!$C:$C,0))),"",INDEX('Policy Characteristics'!K:K,MATCH($C1781,'Policy Characteristics'!$C:$C,0)))</f>
        <v>fuels.html#fuel-taxes</v>
      </c>
      <c r="R1781" s="254" t="str">
        <f>IF(ISBLANK(INDEX('Policy Characteristics'!L:L,MATCH($C1781,'Policy Characteristics'!$C:$C,0))),"",INDEX('Policy Characteristics'!L:L,MATCH($C1781,'Policy Characteristics'!$C:$C,0)))</f>
        <v>fuel-taxes.html</v>
      </c>
    </row>
    <row r="1782" spans="1:18" x14ac:dyDescent="0.35">
      <c r="A1782" s="254" t="str">
        <f>IF(ISBLANK(INDEX('Policy Characteristics'!A:A,MATCH($C1782,'Policy Characteristics'!$C:$C,0))),"",INDEX('Policy Characteristics'!A:A,MATCH($C1782,'Policy Characteristics'!$C:$C,0)))</f>
        <v>Cross-Sector</v>
      </c>
      <c r="B1782" s="262" t="str">
        <f>IF(ISBLANK(INDEX('Policy Characteristics'!B:B,MATCH($C1782,'Policy Characteristics'!$C:$C,0))),"",INDEX('Policy Characteristics'!B:B,MATCH($C1782,'Policy Characteristics'!$C:$C,0)))</f>
        <v>Fuel Taxes or Subsidies</v>
      </c>
      <c r="C1782" s="320" t="str">
        <f t="shared" si="69"/>
        <v>Additional Fuel Tax or Subsidy Rate by Fuel</v>
      </c>
      <c r="D1782" s="6" t="s">
        <v>2474</v>
      </c>
      <c r="E1782" s="45" t="s">
        <v>332</v>
      </c>
      <c r="F1782" s="6" t="s">
        <v>2475</v>
      </c>
      <c r="G1782" s="45" t="s">
        <v>9</v>
      </c>
      <c r="H1782" s="43">
        <v>2378</v>
      </c>
      <c r="I1782" s="325" t="s">
        <v>43</v>
      </c>
      <c r="J1782" s="255" t="str">
        <f>IF(ISBLANK(INDEX('Policy Characteristics'!D:D,MATCH($C1782,'Policy Characteristics'!$C:$C,0))),"",INDEX('Policy Characteristics'!D:D,MATCH($C1782,'Policy Characteristics'!$C:$C,0)))</f>
        <v>Fuel Taxes or Subsidies</v>
      </c>
      <c r="K1782" s="254" t="str">
        <f>IF(ISBLANK(INDEX('Policy Characteristics'!E:E,MATCH($C1782,'Policy Characteristics'!$C:$C,0))),"",INDEX('Policy Characteristics'!E:E,MATCH($C1782,'Policy Characteristics'!$C:$C,0)))</f>
        <v>cross fuel tax</v>
      </c>
      <c r="L1782" s="261">
        <f>IF(ISBLANK(INDEX('Policy Characteristics'!F:F,MATCH($C1782,'Policy Characteristics'!$C:$C,0))),"",INDEX('Policy Characteristics'!F:F,MATCH($C1782,'Policy Characteristics'!$C:$C,0)))</f>
        <v>-0.9</v>
      </c>
      <c r="M1782" s="261">
        <f>IF(ISBLANK(INDEX('Policy Characteristics'!G:G,MATCH($C1782,'Policy Characteristics'!$C:$C,0))),"",INDEX('Policy Characteristics'!G:G,MATCH($C1782,'Policy Characteristics'!$C:$C,0)))</f>
        <v>0.9</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of BAU price</v>
      </c>
      <c r="P1782" s="254"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54" t="str">
        <f>IF(ISBLANK(INDEX('Policy Characteristics'!K:K,MATCH($C1782,'Policy Characteristics'!$C:$C,0))),"",INDEX('Policy Characteristics'!K:K,MATCH($C1782,'Policy Characteristics'!$C:$C,0)))</f>
        <v>fuels.html#fuel-taxes</v>
      </c>
      <c r="R1782" s="254" t="str">
        <f>IF(ISBLANK(INDEX('Policy Characteristics'!L:L,MATCH($C1782,'Policy Characteristics'!$C:$C,0))),"",INDEX('Policy Characteristics'!L:L,MATCH($C1782,'Policy Characteristics'!$C:$C,0)))</f>
        <v>fuel-taxes.html</v>
      </c>
    </row>
    <row r="1783" spans="1:18" x14ac:dyDescent="0.35">
      <c r="A1783" s="254" t="str">
        <f>IF(ISBLANK(INDEX('Policy Characteristics'!A:A,MATCH($C1783,'Policy Characteristics'!$C:$C,0))),"",INDEX('Policy Characteristics'!A:A,MATCH($C1783,'Policy Characteristics'!$C:$C,0)))</f>
        <v>Cross-Sector</v>
      </c>
      <c r="B1783" s="262" t="str">
        <f>IF(ISBLANK(INDEX('Policy Characteristics'!B:B,MATCH($C1783,'Policy Characteristics'!$C:$C,0))),"",INDEX('Policy Characteristics'!B:B,MATCH($C1783,'Policy Characteristics'!$C:$C,0)))</f>
        <v>Fuel Taxes or Subsidies</v>
      </c>
      <c r="C1783" s="320" t="str">
        <f t="shared" si="69"/>
        <v>Additional Fuel Tax or Subsidy Rate by Fuel</v>
      </c>
      <c r="D1783" s="6" t="s">
        <v>2465</v>
      </c>
      <c r="E1783" s="45" t="s">
        <v>332</v>
      </c>
      <c r="F1783" s="6" t="s">
        <v>2469</v>
      </c>
      <c r="G1783" s="45" t="s">
        <v>9</v>
      </c>
      <c r="H1783" s="43">
        <v>2379</v>
      </c>
      <c r="I1783" s="325" t="s">
        <v>43</v>
      </c>
      <c r="J1783" s="255" t="str">
        <f>IF(ISBLANK(INDEX('Policy Characteristics'!D:D,MATCH($C1783,'Policy Characteristics'!$C:$C,0))),"",INDEX('Policy Characteristics'!D:D,MATCH($C1783,'Policy Characteristics'!$C:$C,0)))</f>
        <v>Fuel Taxes or Subsidies</v>
      </c>
      <c r="K1783" s="254" t="str">
        <f>IF(ISBLANK(INDEX('Policy Characteristics'!E:E,MATCH($C1783,'Policy Characteristics'!$C:$C,0))),"",INDEX('Policy Characteristics'!E:E,MATCH($C1783,'Policy Characteristics'!$C:$C,0)))</f>
        <v>cross fuel tax</v>
      </c>
      <c r="L1783" s="261">
        <f>IF(ISBLANK(INDEX('Policy Characteristics'!F:F,MATCH($C1783,'Policy Characteristics'!$C:$C,0))),"",INDEX('Policy Characteristics'!F:F,MATCH($C1783,'Policy Characteristics'!$C:$C,0)))</f>
        <v>-0.9</v>
      </c>
      <c r="M1783" s="261">
        <f>IF(ISBLANK(INDEX('Policy Characteristics'!G:G,MATCH($C1783,'Policy Characteristics'!$C:$C,0))),"",INDEX('Policy Characteristics'!G:G,MATCH($C1783,'Policy Characteristics'!$C:$C,0)))</f>
        <v>0.9</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of BAU price</v>
      </c>
      <c r="P1783" s="254"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54" t="str">
        <f>IF(ISBLANK(INDEX('Policy Characteristics'!K:K,MATCH($C1783,'Policy Characteristics'!$C:$C,0))),"",INDEX('Policy Characteristics'!K:K,MATCH($C1783,'Policy Characteristics'!$C:$C,0)))</f>
        <v>fuels.html#fuel-taxes</v>
      </c>
      <c r="R1783" s="254" t="str">
        <f>IF(ISBLANK(INDEX('Policy Characteristics'!L:L,MATCH($C1783,'Policy Characteristics'!$C:$C,0))),"",INDEX('Policy Characteristics'!L:L,MATCH($C1783,'Policy Characteristics'!$C:$C,0)))</f>
        <v>fuel-taxes.html</v>
      </c>
    </row>
    <row r="1784" spans="1:18" x14ac:dyDescent="0.35">
      <c r="A1784" s="254" t="str">
        <f>IF(ISBLANK(INDEX('Policy Characteristics'!A:A,MATCH($C1784,'Policy Characteristics'!$C:$C,0))),"",INDEX('Policy Characteristics'!A:A,MATCH($C1784,'Policy Characteristics'!$C:$C,0)))</f>
        <v>Cross-Sector</v>
      </c>
      <c r="B1784" s="262" t="str">
        <f>IF(ISBLANK(INDEX('Policy Characteristics'!B:B,MATCH($C1784,'Policy Characteristics'!$C:$C,0))),"",INDEX('Policy Characteristics'!B:B,MATCH($C1784,'Policy Characteristics'!$C:$C,0)))</f>
        <v>Fuel Taxes or Subsidies</v>
      </c>
      <c r="C1784" s="320" t="str">
        <f t="shared" si="69"/>
        <v>Additional Fuel Tax or Subsidy Rate by Fuel</v>
      </c>
      <c r="D1784" s="6" t="s">
        <v>2466</v>
      </c>
      <c r="E1784" s="45" t="s">
        <v>332</v>
      </c>
      <c r="F1784" s="6" t="s">
        <v>2470</v>
      </c>
      <c r="G1784" s="45" t="s">
        <v>9</v>
      </c>
      <c r="H1784" s="43">
        <v>2380</v>
      </c>
      <c r="I1784" s="325" t="s">
        <v>44</v>
      </c>
      <c r="J1784" s="255" t="str">
        <f>IF(ISBLANK(INDEX('Policy Characteristics'!D:D,MATCH($C1784,'Policy Characteristics'!$C:$C,0))),"",INDEX('Policy Characteristics'!D:D,MATCH($C1784,'Policy Characteristics'!$C:$C,0)))</f>
        <v>Fuel Taxes or Subsidies</v>
      </c>
      <c r="K1784" s="254" t="str">
        <f>IF(ISBLANK(INDEX('Policy Characteristics'!E:E,MATCH($C1784,'Policy Characteristics'!$C:$C,0))),"",INDEX('Policy Characteristics'!E:E,MATCH($C1784,'Policy Characteristics'!$C:$C,0)))</f>
        <v>cross fuel tax</v>
      </c>
      <c r="L1784" s="261">
        <f>IF(ISBLANK(INDEX('Policy Characteristics'!F:F,MATCH($C1784,'Policy Characteristics'!$C:$C,0))),"",INDEX('Policy Characteristics'!F:F,MATCH($C1784,'Policy Characteristics'!$C:$C,0)))</f>
        <v>-0.9</v>
      </c>
      <c r="M1784" s="261">
        <f>IF(ISBLANK(INDEX('Policy Characteristics'!G:G,MATCH($C1784,'Policy Characteristics'!$C:$C,0))),"",INDEX('Policy Characteristics'!G:G,MATCH($C1784,'Policy Characteristics'!$C:$C,0)))</f>
        <v>0.9</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of BAU price</v>
      </c>
      <c r="P1784" s="254"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54" t="str">
        <f>IF(ISBLANK(INDEX('Policy Characteristics'!K:K,MATCH($C1784,'Policy Characteristics'!$C:$C,0))),"",INDEX('Policy Characteristics'!K:K,MATCH($C1784,'Policy Characteristics'!$C:$C,0)))</f>
        <v>fuels.html#fuel-taxes</v>
      </c>
      <c r="R1784" s="254" t="str">
        <f>IF(ISBLANK(INDEX('Policy Characteristics'!L:L,MATCH($C1784,'Policy Characteristics'!$C:$C,0))),"",INDEX('Policy Characteristics'!L:L,MATCH($C1784,'Policy Characteristics'!$C:$C,0)))</f>
        <v>fuel-taxes.html</v>
      </c>
    </row>
    <row r="1785" spans="1:18" x14ac:dyDescent="0.35">
      <c r="A1785" s="254" t="str">
        <f>IF(ISBLANK(INDEX('Policy Characteristics'!A:A,MATCH($C1785,'Policy Characteristics'!$C:$C,0))),"",INDEX('Policy Characteristics'!A:A,MATCH($C1785,'Policy Characteristics'!$C:$C,0)))</f>
        <v>Cross-Sector</v>
      </c>
      <c r="B1785" s="262" t="str">
        <f>IF(ISBLANK(INDEX('Policy Characteristics'!B:B,MATCH($C1785,'Policy Characteristics'!$C:$C,0))),"",INDEX('Policy Characteristics'!B:B,MATCH($C1785,'Policy Characteristics'!$C:$C,0)))</f>
        <v>Fuel Taxes or Subsidies</v>
      </c>
      <c r="C1785" s="320" t="str">
        <f t="shared" si="69"/>
        <v>Additional Fuel Tax or Subsidy Rate by Fuel</v>
      </c>
      <c r="D1785" s="6" t="s">
        <v>2467</v>
      </c>
      <c r="E1785" s="45" t="s">
        <v>332</v>
      </c>
      <c r="F1785" s="6" t="s">
        <v>2471</v>
      </c>
      <c r="G1785" s="45" t="s">
        <v>9</v>
      </c>
      <c r="H1785" s="43">
        <v>2381</v>
      </c>
      <c r="I1785" s="325" t="s">
        <v>43</v>
      </c>
      <c r="J1785" s="255" t="str">
        <f>IF(ISBLANK(INDEX('Policy Characteristics'!D:D,MATCH($C1785,'Policy Characteristics'!$C:$C,0))),"",INDEX('Policy Characteristics'!D:D,MATCH($C1785,'Policy Characteristics'!$C:$C,0)))</f>
        <v>Fuel Taxes or Subsidies</v>
      </c>
      <c r="K1785" s="254" t="str">
        <f>IF(ISBLANK(INDEX('Policy Characteristics'!E:E,MATCH($C1785,'Policy Characteristics'!$C:$C,0))),"",INDEX('Policy Characteristics'!E:E,MATCH($C1785,'Policy Characteristics'!$C:$C,0)))</f>
        <v>cross fuel tax</v>
      </c>
      <c r="L1785" s="261">
        <f>IF(ISBLANK(INDEX('Policy Characteristics'!F:F,MATCH($C1785,'Policy Characteristics'!$C:$C,0))),"",INDEX('Policy Characteristics'!F:F,MATCH($C1785,'Policy Characteristics'!$C:$C,0)))</f>
        <v>-0.9</v>
      </c>
      <c r="M1785" s="261">
        <f>IF(ISBLANK(INDEX('Policy Characteristics'!G:G,MATCH($C1785,'Policy Characteristics'!$C:$C,0))),"",INDEX('Policy Characteristics'!G:G,MATCH($C1785,'Policy Characteristics'!$C:$C,0)))</f>
        <v>0.9</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of BAU price</v>
      </c>
      <c r="P1785" s="254"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54" t="str">
        <f>IF(ISBLANK(INDEX('Policy Characteristics'!K:K,MATCH($C1785,'Policy Characteristics'!$C:$C,0))),"",INDEX('Policy Characteristics'!K:K,MATCH($C1785,'Policy Characteristics'!$C:$C,0)))</f>
        <v>fuels.html#fuel-taxes</v>
      </c>
      <c r="R1785" s="254" t="str">
        <f>IF(ISBLANK(INDEX('Policy Characteristics'!L:L,MATCH($C1785,'Policy Characteristics'!$C:$C,0))),"",INDEX('Policy Characteristics'!L:L,MATCH($C1785,'Policy Characteristics'!$C:$C,0)))</f>
        <v>fuel-taxes.html</v>
      </c>
    </row>
    <row r="1786" spans="1:18" s="4" customFormat="1" x14ac:dyDescent="0.35">
      <c r="A1786" s="254" t="str">
        <f>IF(ISBLANK(INDEX('Policy Characteristics'!A:A,MATCH($C1786,'Policy Characteristics'!$C:$C,0))),"",INDEX('Policy Characteristics'!A:A,MATCH($C1786,'Policy Characteristics'!$C:$C,0)))</f>
        <v>Cross-Sector</v>
      </c>
      <c r="B1786" s="262" t="str">
        <f>IF(ISBLANK(INDEX('Policy Characteristics'!B:B,MATCH($C1786,'Policy Characteristics'!$C:$C,0))),"",INDEX('Policy Characteristics'!B:B,MATCH($C1786,'Policy Characteristics'!$C:$C,0)))</f>
        <v>Fuel Taxes or Subsidies</v>
      </c>
      <c r="C1786" s="320" t="str">
        <f t="shared" si="69"/>
        <v>Additional Fuel Tax or Subsidy Rate by Fuel</v>
      </c>
      <c r="D1786" s="45" t="s">
        <v>52</v>
      </c>
      <c r="E1786" s="45" t="s">
        <v>2491</v>
      </c>
      <c r="F1786" s="45" t="s">
        <v>93</v>
      </c>
      <c r="G1786" s="45" t="s">
        <v>2484</v>
      </c>
      <c r="H1786" s="43">
        <v>2382</v>
      </c>
      <c r="I1786" s="324" t="s">
        <v>43</v>
      </c>
      <c r="J1786" s="255" t="str">
        <f>IF(ISBLANK(INDEX('Policy Characteristics'!D:D,MATCH($C1786,'Policy Characteristics'!$C:$C,0))),"",INDEX('Policy Characteristics'!D:D,MATCH($C1786,'Policy Characteristics'!$C:$C,0)))</f>
        <v>Fuel Taxes or Subsidies</v>
      </c>
      <c r="K1786" s="254" t="str">
        <f>IF(ISBLANK(INDEX('Policy Characteristics'!E:E,MATCH($C1786,'Policy Characteristics'!$C:$C,0))),"",INDEX('Policy Characteristics'!E:E,MATCH($C1786,'Policy Characteristics'!$C:$C,0)))</f>
        <v>cross fuel tax</v>
      </c>
      <c r="L1786" s="261">
        <f>IF(ISBLANK(INDEX('Policy Characteristics'!F:F,MATCH($C1786,'Policy Characteristics'!$C:$C,0))),"",INDEX('Policy Characteristics'!F:F,MATCH($C1786,'Policy Characteristics'!$C:$C,0)))</f>
        <v>-0.9</v>
      </c>
      <c r="M1786" s="261">
        <f>IF(ISBLANK(INDEX('Policy Characteristics'!G:G,MATCH($C1786,'Policy Characteristics'!$C:$C,0))),"",INDEX('Policy Characteristics'!G:G,MATCH($C1786,'Policy Characteristics'!$C:$C,0)))</f>
        <v>0.9</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of BAU price</v>
      </c>
      <c r="P1786" s="254"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54" t="str">
        <f>IF(ISBLANK(INDEX('Policy Characteristics'!K:K,MATCH($C1786,'Policy Characteristics'!$C:$C,0))),"",INDEX('Policy Characteristics'!K:K,MATCH($C1786,'Policy Characteristics'!$C:$C,0)))</f>
        <v>fuels.html#fuel-taxes</v>
      </c>
      <c r="R1786" s="254" t="str">
        <f>IF(ISBLANK(INDEX('Policy Characteristics'!L:L,MATCH($C1786,'Policy Characteristics'!$C:$C,0))),"",INDEX('Policy Characteristics'!L:L,MATCH($C1786,'Policy Characteristics'!$C:$C,0)))</f>
        <v>fuel-taxes.html</v>
      </c>
    </row>
    <row r="1787" spans="1:18" s="4" customFormat="1" x14ac:dyDescent="0.35">
      <c r="A1787" s="254" t="str">
        <f>IF(ISBLANK(INDEX('Policy Characteristics'!A:A,MATCH($C1787,'Policy Characteristics'!$C:$C,0))),"",INDEX('Policy Characteristics'!A:A,MATCH($C1787,'Policy Characteristics'!$C:$C,0)))</f>
        <v>Cross-Sector</v>
      </c>
      <c r="B1787" s="262" t="str">
        <f>IF(ISBLANK(INDEX('Policy Characteristics'!B:B,MATCH($C1787,'Policy Characteristics'!$C:$C,0))),"",INDEX('Policy Characteristics'!B:B,MATCH($C1787,'Policy Characteristics'!$C:$C,0)))</f>
        <v>Fuel Taxes or Subsidies</v>
      </c>
      <c r="C1787" s="320" t="str">
        <f t="shared" si="69"/>
        <v>Additional Fuel Tax or Subsidy Rate by Fuel</v>
      </c>
      <c r="D1787" s="6" t="s">
        <v>448</v>
      </c>
      <c r="E1787" s="45" t="s">
        <v>2491</v>
      </c>
      <c r="F1787" s="6" t="s">
        <v>445</v>
      </c>
      <c r="G1787" s="45" t="s">
        <v>2484</v>
      </c>
      <c r="H1787" s="43">
        <v>2383</v>
      </c>
      <c r="I1787" s="325" t="s">
        <v>44</v>
      </c>
      <c r="J1787" s="255" t="str">
        <f>IF(ISBLANK(INDEX('Policy Characteristics'!D:D,MATCH($C1787,'Policy Characteristics'!$C:$C,0))),"",INDEX('Policy Characteristics'!D:D,MATCH($C1787,'Policy Characteristics'!$C:$C,0)))</f>
        <v>Fuel Taxes or Subsidies</v>
      </c>
      <c r="K1787" s="254" t="str">
        <f>IF(ISBLANK(INDEX('Policy Characteristics'!E:E,MATCH($C1787,'Policy Characteristics'!$C:$C,0))),"",INDEX('Policy Characteristics'!E:E,MATCH($C1787,'Policy Characteristics'!$C:$C,0)))</f>
        <v>cross fuel tax</v>
      </c>
      <c r="L1787" s="261">
        <f>IF(ISBLANK(INDEX('Policy Characteristics'!F:F,MATCH($C1787,'Policy Characteristics'!$C:$C,0))),"",INDEX('Policy Characteristics'!F:F,MATCH($C1787,'Policy Characteristics'!$C:$C,0)))</f>
        <v>-0.9</v>
      </c>
      <c r="M1787" s="261">
        <f>IF(ISBLANK(INDEX('Policy Characteristics'!G:G,MATCH($C1787,'Policy Characteristics'!$C:$C,0))),"",INDEX('Policy Characteristics'!G:G,MATCH($C1787,'Policy Characteristics'!$C:$C,0)))</f>
        <v>0.9</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of BAU price</v>
      </c>
      <c r="P1787" s="254"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54" t="str">
        <f>IF(ISBLANK(INDEX('Policy Characteristics'!K:K,MATCH($C1787,'Policy Characteristics'!$C:$C,0))),"",INDEX('Policy Characteristics'!K:K,MATCH($C1787,'Policy Characteristics'!$C:$C,0)))</f>
        <v>fuels.html#fuel-taxes</v>
      </c>
      <c r="R1787" s="254" t="str">
        <f>IF(ISBLANK(INDEX('Policy Characteristics'!L:L,MATCH($C1787,'Policy Characteristics'!$C:$C,0))),"",INDEX('Policy Characteristics'!L:L,MATCH($C1787,'Policy Characteristics'!$C:$C,0)))</f>
        <v>fuel-taxes.html</v>
      </c>
    </row>
    <row r="1788" spans="1:18" s="4" customFormat="1" x14ac:dyDescent="0.35">
      <c r="A1788" s="254" t="str">
        <f>IF(ISBLANK(INDEX('Policy Characteristics'!A:A,MATCH($C1788,'Policy Characteristics'!$C:$C,0))),"",INDEX('Policy Characteristics'!A:A,MATCH($C1788,'Policy Characteristics'!$C:$C,0)))</f>
        <v>Cross-Sector</v>
      </c>
      <c r="B1788" s="262" t="str">
        <f>IF(ISBLANK(INDEX('Policy Characteristics'!B:B,MATCH($C1788,'Policy Characteristics'!$C:$C,0))),"",INDEX('Policy Characteristics'!B:B,MATCH($C1788,'Policy Characteristics'!$C:$C,0)))</f>
        <v>Fuel Taxes or Subsidies</v>
      </c>
      <c r="C1788" s="320" t="str">
        <f t="shared" si="69"/>
        <v>Additional Fuel Tax or Subsidy Rate by Fuel</v>
      </c>
      <c r="D1788" s="6" t="s">
        <v>46</v>
      </c>
      <c r="E1788" s="45" t="s">
        <v>2491</v>
      </c>
      <c r="F1788" s="6" t="s">
        <v>87</v>
      </c>
      <c r="G1788" s="45" t="s">
        <v>2484</v>
      </c>
      <c r="H1788" s="43">
        <v>2384</v>
      </c>
      <c r="I1788" s="325" t="s">
        <v>43</v>
      </c>
      <c r="J1788" s="255" t="str">
        <f>IF(ISBLANK(INDEX('Policy Characteristics'!D:D,MATCH($C1788,'Policy Characteristics'!$C:$C,0))),"",INDEX('Policy Characteristics'!D:D,MATCH($C1788,'Policy Characteristics'!$C:$C,0)))</f>
        <v>Fuel Taxes or Subsidies</v>
      </c>
      <c r="K1788" s="254" t="str">
        <f>IF(ISBLANK(INDEX('Policy Characteristics'!E:E,MATCH($C1788,'Policy Characteristics'!$C:$C,0))),"",INDEX('Policy Characteristics'!E:E,MATCH($C1788,'Policy Characteristics'!$C:$C,0)))</f>
        <v>cross fuel tax</v>
      </c>
      <c r="L1788" s="261">
        <f>IF(ISBLANK(INDEX('Policy Characteristics'!F:F,MATCH($C1788,'Policy Characteristics'!$C:$C,0))),"",INDEX('Policy Characteristics'!F:F,MATCH($C1788,'Policy Characteristics'!$C:$C,0)))</f>
        <v>-0.9</v>
      </c>
      <c r="M1788" s="261">
        <f>IF(ISBLANK(INDEX('Policy Characteristics'!G:G,MATCH($C1788,'Policy Characteristics'!$C:$C,0))),"",INDEX('Policy Characteristics'!G:G,MATCH($C1788,'Policy Characteristics'!$C:$C,0)))</f>
        <v>0.9</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of BAU price</v>
      </c>
      <c r="P1788" s="254"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54" t="str">
        <f>IF(ISBLANK(INDEX('Policy Characteristics'!K:K,MATCH($C1788,'Policy Characteristics'!$C:$C,0))),"",INDEX('Policy Characteristics'!K:K,MATCH($C1788,'Policy Characteristics'!$C:$C,0)))</f>
        <v>fuels.html#fuel-taxes</v>
      </c>
      <c r="R1788" s="254" t="str">
        <f>IF(ISBLANK(INDEX('Policy Characteristics'!L:L,MATCH($C1788,'Policy Characteristics'!$C:$C,0))),"",INDEX('Policy Characteristics'!L:L,MATCH($C1788,'Policy Characteristics'!$C:$C,0)))</f>
        <v>fuel-taxes.html</v>
      </c>
    </row>
    <row r="1789" spans="1:18" s="4" customFormat="1" x14ac:dyDescent="0.35">
      <c r="A1789" s="254" t="str">
        <f>IF(ISBLANK(INDEX('Policy Characteristics'!A:A,MATCH($C1789,'Policy Characteristics'!$C:$C,0))),"",INDEX('Policy Characteristics'!A:A,MATCH($C1789,'Policy Characteristics'!$C:$C,0)))</f>
        <v>Cross-Sector</v>
      </c>
      <c r="B1789" s="262" t="str">
        <f>IF(ISBLANK(INDEX('Policy Characteristics'!B:B,MATCH($C1789,'Policy Characteristics'!$C:$C,0))),"",INDEX('Policy Characteristics'!B:B,MATCH($C1789,'Policy Characteristics'!$C:$C,0)))</f>
        <v>Fuel Taxes or Subsidies</v>
      </c>
      <c r="C1789" s="320" t="str">
        <f t="shared" si="69"/>
        <v>Additional Fuel Tax or Subsidy Rate by Fuel</v>
      </c>
      <c r="D1789" s="6" t="s">
        <v>47</v>
      </c>
      <c r="E1789" s="45" t="s">
        <v>2491</v>
      </c>
      <c r="F1789" s="6" t="s">
        <v>88</v>
      </c>
      <c r="G1789" s="45" t="s">
        <v>2484</v>
      </c>
      <c r="H1789" s="43">
        <v>2385</v>
      </c>
      <c r="I1789" s="325" t="s">
        <v>44</v>
      </c>
      <c r="J1789" s="255" t="str">
        <f>IF(ISBLANK(INDEX('Policy Characteristics'!D:D,MATCH($C1789,'Policy Characteristics'!$C:$C,0))),"",INDEX('Policy Characteristics'!D:D,MATCH($C1789,'Policy Characteristics'!$C:$C,0)))</f>
        <v>Fuel Taxes or Subsidies</v>
      </c>
      <c r="K1789" s="254" t="str">
        <f>IF(ISBLANK(INDEX('Policy Characteristics'!E:E,MATCH($C1789,'Policy Characteristics'!$C:$C,0))),"",INDEX('Policy Characteristics'!E:E,MATCH($C1789,'Policy Characteristics'!$C:$C,0)))</f>
        <v>cross fuel tax</v>
      </c>
      <c r="L1789" s="261">
        <f>IF(ISBLANK(INDEX('Policy Characteristics'!F:F,MATCH($C1789,'Policy Characteristics'!$C:$C,0))),"",INDEX('Policy Characteristics'!F:F,MATCH($C1789,'Policy Characteristics'!$C:$C,0)))</f>
        <v>-0.9</v>
      </c>
      <c r="M1789" s="261">
        <f>IF(ISBLANK(INDEX('Policy Characteristics'!G:G,MATCH($C1789,'Policy Characteristics'!$C:$C,0))),"",INDEX('Policy Characteristics'!G:G,MATCH($C1789,'Policy Characteristics'!$C:$C,0)))</f>
        <v>0.9</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of BAU price</v>
      </c>
      <c r="P1789" s="254"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54" t="str">
        <f>IF(ISBLANK(INDEX('Policy Characteristics'!K:K,MATCH($C1789,'Policy Characteristics'!$C:$C,0))),"",INDEX('Policy Characteristics'!K:K,MATCH($C1789,'Policy Characteristics'!$C:$C,0)))</f>
        <v>fuels.html#fuel-taxes</v>
      </c>
      <c r="R1789" s="254" t="str">
        <f>IF(ISBLANK(INDEX('Policy Characteristics'!L:L,MATCH($C1789,'Policy Characteristics'!$C:$C,0))),"",INDEX('Policy Characteristics'!L:L,MATCH($C1789,'Policy Characteristics'!$C:$C,0)))</f>
        <v>fuel-taxes.html</v>
      </c>
    </row>
    <row r="1790" spans="1:18" s="4" customFormat="1" x14ac:dyDescent="0.35">
      <c r="A1790" s="254" t="str">
        <f>IF(ISBLANK(INDEX('Policy Characteristics'!A:A,MATCH($C1790,'Policy Characteristics'!$C:$C,0))),"",INDEX('Policy Characteristics'!A:A,MATCH($C1790,'Policy Characteristics'!$C:$C,0)))</f>
        <v>Cross-Sector</v>
      </c>
      <c r="B1790" s="262" t="str">
        <f>IF(ISBLANK(INDEX('Policy Characteristics'!B:B,MATCH($C1790,'Policy Characteristics'!$C:$C,0))),"",INDEX('Policy Characteristics'!B:B,MATCH($C1790,'Policy Characteristics'!$C:$C,0)))</f>
        <v>Fuel Taxes or Subsidies</v>
      </c>
      <c r="C1790" s="320" t="str">
        <f t="shared" si="69"/>
        <v>Additional Fuel Tax or Subsidy Rate by Fuel</v>
      </c>
      <c r="D1790" s="6" t="s">
        <v>51</v>
      </c>
      <c r="E1790" s="45" t="s">
        <v>2491</v>
      </c>
      <c r="F1790" s="6" t="s">
        <v>92</v>
      </c>
      <c r="G1790" s="45" t="s">
        <v>2484</v>
      </c>
      <c r="H1790" s="43">
        <v>2386</v>
      </c>
      <c r="I1790" s="325" t="s">
        <v>44</v>
      </c>
      <c r="J1790" s="255" t="str">
        <f>IF(ISBLANK(INDEX('Policy Characteristics'!D:D,MATCH($C1790,'Policy Characteristics'!$C:$C,0))),"",INDEX('Policy Characteristics'!D:D,MATCH($C1790,'Policy Characteristics'!$C:$C,0)))</f>
        <v>Fuel Taxes or Subsidies</v>
      </c>
      <c r="K1790" s="254" t="str">
        <f>IF(ISBLANK(INDEX('Policy Characteristics'!E:E,MATCH($C1790,'Policy Characteristics'!$C:$C,0))),"",INDEX('Policy Characteristics'!E:E,MATCH($C1790,'Policy Characteristics'!$C:$C,0)))</f>
        <v>cross fuel tax</v>
      </c>
      <c r="L1790" s="261">
        <f>IF(ISBLANK(INDEX('Policy Characteristics'!F:F,MATCH($C1790,'Policy Characteristics'!$C:$C,0))),"",INDEX('Policy Characteristics'!F:F,MATCH($C1790,'Policy Characteristics'!$C:$C,0)))</f>
        <v>-0.9</v>
      </c>
      <c r="M1790" s="261">
        <f>IF(ISBLANK(INDEX('Policy Characteristics'!G:G,MATCH($C1790,'Policy Characteristics'!$C:$C,0))),"",INDEX('Policy Characteristics'!G:G,MATCH($C1790,'Policy Characteristics'!$C:$C,0)))</f>
        <v>0.9</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of BAU price</v>
      </c>
      <c r="P1790" s="254"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54" t="str">
        <f>IF(ISBLANK(INDEX('Policy Characteristics'!K:K,MATCH($C1790,'Policy Characteristics'!$C:$C,0))),"",INDEX('Policy Characteristics'!K:K,MATCH($C1790,'Policy Characteristics'!$C:$C,0)))</f>
        <v>fuels.html#fuel-taxes</v>
      </c>
      <c r="R1790" s="254" t="str">
        <f>IF(ISBLANK(INDEX('Policy Characteristics'!L:L,MATCH($C1790,'Policy Characteristics'!$C:$C,0))),"",INDEX('Policy Characteristics'!L:L,MATCH($C1790,'Policy Characteristics'!$C:$C,0)))</f>
        <v>fuel-taxes.html</v>
      </c>
    </row>
    <row r="1791" spans="1:18" s="4" customFormat="1" x14ac:dyDescent="0.35">
      <c r="A1791" s="254" t="str">
        <f>IF(ISBLANK(INDEX('Policy Characteristics'!A:A,MATCH($C1791,'Policy Characteristics'!$C:$C,0))),"",INDEX('Policy Characteristics'!A:A,MATCH($C1791,'Policy Characteristics'!$C:$C,0)))</f>
        <v>Cross-Sector</v>
      </c>
      <c r="B1791" s="262" t="str">
        <f>IF(ISBLANK(INDEX('Policy Characteristics'!B:B,MATCH($C1791,'Policy Characteristics'!$C:$C,0))),"",INDEX('Policy Characteristics'!B:B,MATCH($C1791,'Policy Characteristics'!$C:$C,0)))</f>
        <v>Fuel Taxes or Subsidies</v>
      </c>
      <c r="C1791" s="320" t="str">
        <f t="shared" si="69"/>
        <v>Additional Fuel Tax or Subsidy Rate by Fuel</v>
      </c>
      <c r="D1791" s="6" t="s">
        <v>53</v>
      </c>
      <c r="E1791" s="45" t="s">
        <v>2491</v>
      </c>
      <c r="F1791" s="6" t="s">
        <v>95</v>
      </c>
      <c r="G1791" s="45" t="s">
        <v>2484</v>
      </c>
      <c r="H1791" s="43">
        <v>2387</v>
      </c>
      <c r="I1791" s="325" t="s">
        <v>44</v>
      </c>
      <c r="J1791" s="255" t="str">
        <f>IF(ISBLANK(INDEX('Policy Characteristics'!D:D,MATCH($C1791,'Policy Characteristics'!$C:$C,0))),"",INDEX('Policy Characteristics'!D:D,MATCH($C1791,'Policy Characteristics'!$C:$C,0)))</f>
        <v>Fuel Taxes or Subsidies</v>
      </c>
      <c r="K1791" s="254" t="str">
        <f>IF(ISBLANK(INDEX('Policy Characteristics'!E:E,MATCH($C1791,'Policy Characteristics'!$C:$C,0))),"",INDEX('Policy Characteristics'!E:E,MATCH($C1791,'Policy Characteristics'!$C:$C,0)))</f>
        <v>cross fuel tax</v>
      </c>
      <c r="L1791" s="261">
        <f>IF(ISBLANK(INDEX('Policy Characteristics'!F:F,MATCH($C1791,'Policy Characteristics'!$C:$C,0))),"",INDEX('Policy Characteristics'!F:F,MATCH($C1791,'Policy Characteristics'!$C:$C,0)))</f>
        <v>-0.9</v>
      </c>
      <c r="M1791" s="261">
        <f>IF(ISBLANK(INDEX('Policy Characteristics'!G:G,MATCH($C1791,'Policy Characteristics'!$C:$C,0))),"",INDEX('Policy Characteristics'!G:G,MATCH($C1791,'Policy Characteristics'!$C:$C,0)))</f>
        <v>0.9</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of BAU price</v>
      </c>
      <c r="P1791" s="254"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54" t="str">
        <f>IF(ISBLANK(INDEX('Policy Characteristics'!K:K,MATCH($C1791,'Policy Characteristics'!$C:$C,0))),"",INDEX('Policy Characteristics'!K:K,MATCH($C1791,'Policy Characteristics'!$C:$C,0)))</f>
        <v>fuels.html#fuel-taxes</v>
      </c>
      <c r="R1791" s="254" t="str">
        <f>IF(ISBLANK(INDEX('Policy Characteristics'!L:L,MATCH($C1791,'Policy Characteristics'!$C:$C,0))),"",INDEX('Policy Characteristics'!L:L,MATCH($C1791,'Policy Characteristics'!$C:$C,0)))</f>
        <v>fuel-taxes.html</v>
      </c>
    </row>
    <row r="1792" spans="1:18" s="4" customFormat="1" x14ac:dyDescent="0.35">
      <c r="A1792" s="254" t="str">
        <f>IF(ISBLANK(INDEX('Policy Characteristics'!A:A,MATCH($C1792,'Policy Characteristics'!$C:$C,0))),"",INDEX('Policy Characteristics'!A:A,MATCH($C1792,'Policy Characteristics'!$C:$C,0)))</f>
        <v>Cross-Sector</v>
      </c>
      <c r="B1792" s="262" t="str">
        <f>IF(ISBLANK(INDEX('Policy Characteristics'!B:B,MATCH($C1792,'Policy Characteristics'!$C:$C,0))),"",INDEX('Policy Characteristics'!B:B,MATCH($C1792,'Policy Characteristics'!$C:$C,0)))</f>
        <v>Fuel Taxes or Subsidies</v>
      </c>
      <c r="C1792" s="320" t="str">
        <f t="shared" si="69"/>
        <v>Additional Fuel Tax or Subsidy Rate by Fuel</v>
      </c>
      <c r="D1792" s="6" t="s">
        <v>54</v>
      </c>
      <c r="E1792" s="45" t="s">
        <v>2491</v>
      </c>
      <c r="F1792" s="6" t="s">
        <v>96</v>
      </c>
      <c r="G1792" s="45" t="s">
        <v>2484</v>
      </c>
      <c r="H1792" s="43">
        <v>2388</v>
      </c>
      <c r="I1792" s="325" t="s">
        <v>44</v>
      </c>
      <c r="J1792" s="255" t="str">
        <f>IF(ISBLANK(INDEX('Policy Characteristics'!D:D,MATCH($C1792,'Policy Characteristics'!$C:$C,0))),"",INDEX('Policy Characteristics'!D:D,MATCH($C1792,'Policy Characteristics'!$C:$C,0)))</f>
        <v>Fuel Taxes or Subsidies</v>
      </c>
      <c r="K1792" s="254" t="str">
        <f>IF(ISBLANK(INDEX('Policy Characteristics'!E:E,MATCH($C1792,'Policy Characteristics'!$C:$C,0))),"",INDEX('Policy Characteristics'!E:E,MATCH($C1792,'Policy Characteristics'!$C:$C,0)))</f>
        <v>cross fuel tax</v>
      </c>
      <c r="L1792" s="261">
        <f>IF(ISBLANK(INDEX('Policy Characteristics'!F:F,MATCH($C1792,'Policy Characteristics'!$C:$C,0))),"",INDEX('Policy Characteristics'!F:F,MATCH($C1792,'Policy Characteristics'!$C:$C,0)))</f>
        <v>-0.9</v>
      </c>
      <c r="M1792" s="261">
        <f>IF(ISBLANK(INDEX('Policy Characteristics'!G:G,MATCH($C1792,'Policy Characteristics'!$C:$C,0))),"",INDEX('Policy Characteristics'!G:G,MATCH($C1792,'Policy Characteristics'!$C:$C,0)))</f>
        <v>0.9</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of BAU price</v>
      </c>
      <c r="P1792" s="254"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54" t="str">
        <f>IF(ISBLANK(INDEX('Policy Characteristics'!K:K,MATCH($C1792,'Policy Characteristics'!$C:$C,0))),"",INDEX('Policy Characteristics'!K:K,MATCH($C1792,'Policy Characteristics'!$C:$C,0)))</f>
        <v>fuels.html#fuel-taxes</v>
      </c>
      <c r="R1792" s="254" t="str">
        <f>IF(ISBLANK(INDEX('Policy Characteristics'!L:L,MATCH($C1792,'Policy Characteristics'!$C:$C,0))),"",INDEX('Policy Characteristics'!L:L,MATCH($C1792,'Policy Characteristics'!$C:$C,0)))</f>
        <v>fuel-taxes.html</v>
      </c>
    </row>
    <row r="1793" spans="1:18" s="4" customFormat="1" x14ac:dyDescent="0.35">
      <c r="A1793" s="254" t="str">
        <f>IF(ISBLANK(INDEX('Policy Characteristics'!A:A,MATCH($C1793,'Policy Characteristics'!$C:$C,0))),"",INDEX('Policy Characteristics'!A:A,MATCH($C1793,'Policy Characteristics'!$C:$C,0)))</f>
        <v>Cross-Sector</v>
      </c>
      <c r="B1793" s="262" t="str">
        <f>IF(ISBLANK(INDEX('Policy Characteristics'!B:B,MATCH($C1793,'Policy Characteristics'!$C:$C,0))),"",INDEX('Policy Characteristics'!B:B,MATCH($C1793,'Policy Characteristics'!$C:$C,0)))</f>
        <v>Fuel Taxes or Subsidies</v>
      </c>
      <c r="C1793" s="320" t="str">
        <f t="shared" si="69"/>
        <v>Additional Fuel Tax or Subsidy Rate by Fuel</v>
      </c>
      <c r="D1793" s="6" t="s">
        <v>55</v>
      </c>
      <c r="E1793" s="45" t="s">
        <v>2491</v>
      </c>
      <c r="F1793" s="6" t="s">
        <v>97</v>
      </c>
      <c r="G1793" s="45" t="s">
        <v>2484</v>
      </c>
      <c r="H1793" s="43">
        <v>2389</v>
      </c>
      <c r="I1793" s="325" t="s">
        <v>44</v>
      </c>
      <c r="J1793" s="255" t="str">
        <f>IF(ISBLANK(INDEX('Policy Characteristics'!D:D,MATCH($C1793,'Policy Characteristics'!$C:$C,0))),"",INDEX('Policy Characteristics'!D:D,MATCH($C1793,'Policy Characteristics'!$C:$C,0)))</f>
        <v>Fuel Taxes or Subsidies</v>
      </c>
      <c r="K1793" s="254" t="str">
        <f>IF(ISBLANK(INDEX('Policy Characteristics'!E:E,MATCH($C1793,'Policy Characteristics'!$C:$C,0))),"",INDEX('Policy Characteristics'!E:E,MATCH($C1793,'Policy Characteristics'!$C:$C,0)))</f>
        <v>cross fuel tax</v>
      </c>
      <c r="L1793" s="261">
        <f>IF(ISBLANK(INDEX('Policy Characteristics'!F:F,MATCH($C1793,'Policy Characteristics'!$C:$C,0))),"",INDEX('Policy Characteristics'!F:F,MATCH($C1793,'Policy Characteristics'!$C:$C,0)))</f>
        <v>-0.9</v>
      </c>
      <c r="M1793" s="261">
        <f>IF(ISBLANK(INDEX('Policy Characteristics'!G:G,MATCH($C1793,'Policy Characteristics'!$C:$C,0))),"",INDEX('Policy Characteristics'!G:G,MATCH($C1793,'Policy Characteristics'!$C:$C,0)))</f>
        <v>0.9</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of BAU price</v>
      </c>
      <c r="P1793" s="254"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54" t="str">
        <f>IF(ISBLANK(INDEX('Policy Characteristics'!K:K,MATCH($C1793,'Policy Characteristics'!$C:$C,0))),"",INDEX('Policy Characteristics'!K:K,MATCH($C1793,'Policy Characteristics'!$C:$C,0)))</f>
        <v>fuels.html#fuel-taxes</v>
      </c>
      <c r="R1793" s="254" t="str">
        <f>IF(ISBLANK(INDEX('Policy Characteristics'!L:L,MATCH($C1793,'Policy Characteristics'!$C:$C,0))),"",INDEX('Policy Characteristics'!L:L,MATCH($C1793,'Policy Characteristics'!$C:$C,0)))</f>
        <v>fuel-taxes.html</v>
      </c>
    </row>
    <row r="1794" spans="1:18" s="4" customFormat="1" x14ac:dyDescent="0.35">
      <c r="A1794" s="254" t="str">
        <f>IF(ISBLANK(INDEX('Policy Characteristics'!A:A,MATCH($C1794,'Policy Characteristics'!$C:$C,0))),"",INDEX('Policy Characteristics'!A:A,MATCH($C1794,'Policy Characteristics'!$C:$C,0)))</f>
        <v>Cross-Sector</v>
      </c>
      <c r="B1794" s="262" t="str">
        <f>IF(ISBLANK(INDEX('Policy Characteristics'!B:B,MATCH($C1794,'Policy Characteristics'!$C:$C,0))),"",INDEX('Policy Characteristics'!B:B,MATCH($C1794,'Policy Characteristics'!$C:$C,0)))</f>
        <v>Fuel Taxes or Subsidies</v>
      </c>
      <c r="C1794" s="320" t="str">
        <f t="shared" si="69"/>
        <v>Additional Fuel Tax or Subsidy Rate by Fuel</v>
      </c>
      <c r="D1794" s="6" t="s">
        <v>56</v>
      </c>
      <c r="E1794" s="45" t="s">
        <v>2491</v>
      </c>
      <c r="F1794" s="6" t="s">
        <v>98</v>
      </c>
      <c r="G1794" s="45" t="s">
        <v>2484</v>
      </c>
      <c r="H1794" s="43">
        <v>2390</v>
      </c>
      <c r="I1794" s="325" t="s">
        <v>44</v>
      </c>
      <c r="J1794" s="255" t="str">
        <f>IF(ISBLANK(INDEX('Policy Characteristics'!D:D,MATCH($C1794,'Policy Characteristics'!$C:$C,0))),"",INDEX('Policy Characteristics'!D:D,MATCH($C1794,'Policy Characteristics'!$C:$C,0)))</f>
        <v>Fuel Taxes or Subsidies</v>
      </c>
      <c r="K1794" s="254" t="str">
        <f>IF(ISBLANK(INDEX('Policy Characteristics'!E:E,MATCH($C1794,'Policy Characteristics'!$C:$C,0))),"",INDEX('Policy Characteristics'!E:E,MATCH($C1794,'Policy Characteristics'!$C:$C,0)))</f>
        <v>cross fuel tax</v>
      </c>
      <c r="L1794" s="261">
        <f>IF(ISBLANK(INDEX('Policy Characteristics'!F:F,MATCH($C1794,'Policy Characteristics'!$C:$C,0))),"",INDEX('Policy Characteristics'!F:F,MATCH($C1794,'Policy Characteristics'!$C:$C,0)))</f>
        <v>-0.9</v>
      </c>
      <c r="M1794" s="261">
        <f>IF(ISBLANK(INDEX('Policy Characteristics'!G:G,MATCH($C1794,'Policy Characteristics'!$C:$C,0))),"",INDEX('Policy Characteristics'!G:G,MATCH($C1794,'Policy Characteristics'!$C:$C,0)))</f>
        <v>0.9</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of BAU price</v>
      </c>
      <c r="P1794" s="254"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54" t="str">
        <f>IF(ISBLANK(INDEX('Policy Characteristics'!K:K,MATCH($C1794,'Policy Characteristics'!$C:$C,0))),"",INDEX('Policy Characteristics'!K:K,MATCH($C1794,'Policy Characteristics'!$C:$C,0)))</f>
        <v>fuels.html#fuel-taxes</v>
      </c>
      <c r="R1794" s="254" t="str">
        <f>IF(ISBLANK(INDEX('Policy Characteristics'!L:L,MATCH($C1794,'Policy Characteristics'!$C:$C,0))),"",INDEX('Policy Characteristics'!L:L,MATCH($C1794,'Policy Characteristics'!$C:$C,0)))</f>
        <v>fuel-taxes.html</v>
      </c>
    </row>
    <row r="1795" spans="1:18" x14ac:dyDescent="0.35">
      <c r="A1795" s="254" t="str">
        <f>IF(ISBLANK(INDEX('Policy Characteristics'!A:A,MATCH($C1795,'Policy Characteristics'!$C:$C,0))),"",INDEX('Policy Characteristics'!A:A,MATCH($C1795,'Policy Characteristics'!$C:$C,0)))</f>
        <v>Cross-Sector</v>
      </c>
      <c r="B1795" s="262" t="str">
        <f>IF(ISBLANK(INDEX('Policy Characteristics'!B:B,MATCH($C1795,'Policy Characteristics'!$C:$C,0))),"",INDEX('Policy Characteristics'!B:B,MATCH($C1795,'Policy Characteristics'!$C:$C,0)))</f>
        <v>Fuel Taxes or Subsidies</v>
      </c>
      <c r="C1795" s="320" t="str">
        <f t="shared" si="69"/>
        <v>Additional Fuel Tax or Subsidy Rate by Fuel</v>
      </c>
      <c r="D1795" s="6" t="s">
        <v>2472</v>
      </c>
      <c r="E1795" s="45" t="s">
        <v>2491</v>
      </c>
      <c r="F1795" s="6" t="s">
        <v>2473</v>
      </c>
      <c r="G1795" s="45" t="s">
        <v>2484</v>
      </c>
      <c r="H1795" s="43">
        <v>2391</v>
      </c>
      <c r="I1795" s="325" t="s">
        <v>44</v>
      </c>
      <c r="J1795" s="255" t="str">
        <f>IF(ISBLANK(INDEX('Policy Characteristics'!D:D,MATCH($C1795,'Policy Characteristics'!$C:$C,0))),"",INDEX('Policy Characteristics'!D:D,MATCH($C1795,'Policy Characteristics'!$C:$C,0)))</f>
        <v>Fuel Taxes or Subsidies</v>
      </c>
      <c r="K1795" s="254" t="str">
        <f>IF(ISBLANK(INDEX('Policy Characteristics'!E:E,MATCH($C1795,'Policy Characteristics'!$C:$C,0))),"",INDEX('Policy Characteristics'!E:E,MATCH($C1795,'Policy Characteristics'!$C:$C,0)))</f>
        <v>cross fuel tax</v>
      </c>
      <c r="L1795" s="261">
        <f>IF(ISBLANK(INDEX('Policy Characteristics'!F:F,MATCH($C1795,'Policy Characteristics'!$C:$C,0))),"",INDEX('Policy Characteristics'!F:F,MATCH($C1795,'Policy Characteristics'!$C:$C,0)))</f>
        <v>-0.9</v>
      </c>
      <c r="M1795" s="261">
        <f>IF(ISBLANK(INDEX('Policy Characteristics'!G:G,MATCH($C1795,'Policy Characteristics'!$C:$C,0))),"",INDEX('Policy Characteristics'!G:G,MATCH($C1795,'Policy Characteristics'!$C:$C,0)))</f>
        <v>0.9</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of BAU price</v>
      </c>
      <c r="P1795" s="254"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54" t="str">
        <f>IF(ISBLANK(INDEX('Policy Characteristics'!K:K,MATCH($C1795,'Policy Characteristics'!$C:$C,0))),"",INDEX('Policy Characteristics'!K:K,MATCH($C1795,'Policy Characteristics'!$C:$C,0)))</f>
        <v>fuels.html#fuel-taxes</v>
      </c>
      <c r="R1795" s="254" t="str">
        <f>IF(ISBLANK(INDEX('Policy Characteristics'!L:L,MATCH($C1795,'Policy Characteristics'!$C:$C,0))),"",INDEX('Policy Characteristics'!L:L,MATCH($C1795,'Policy Characteristics'!$C:$C,0)))</f>
        <v>fuel-taxes.html</v>
      </c>
    </row>
    <row r="1796" spans="1:18" x14ac:dyDescent="0.35">
      <c r="A1796" s="254" t="str">
        <f>IF(ISBLANK(INDEX('Policy Characteristics'!A:A,MATCH($C1796,'Policy Characteristics'!$C:$C,0))),"",INDEX('Policy Characteristics'!A:A,MATCH($C1796,'Policy Characteristics'!$C:$C,0)))</f>
        <v>Cross-Sector</v>
      </c>
      <c r="B1796" s="262" t="str">
        <f>IF(ISBLANK(INDEX('Policy Characteristics'!B:B,MATCH($C1796,'Policy Characteristics'!$C:$C,0))),"",INDEX('Policy Characteristics'!B:B,MATCH($C1796,'Policy Characteristics'!$C:$C,0)))</f>
        <v>Fuel Taxes or Subsidies</v>
      </c>
      <c r="C1796" s="320" t="str">
        <f t="shared" si="69"/>
        <v>Additional Fuel Tax or Subsidy Rate by Fuel</v>
      </c>
      <c r="D1796" s="6" t="s">
        <v>75</v>
      </c>
      <c r="E1796" s="45" t="s">
        <v>2491</v>
      </c>
      <c r="F1796" s="6" t="s">
        <v>99</v>
      </c>
      <c r="G1796" s="45" t="s">
        <v>2484</v>
      </c>
      <c r="H1796" s="43">
        <v>2392</v>
      </c>
      <c r="I1796" s="325" t="s">
        <v>44</v>
      </c>
      <c r="J1796" s="255" t="str">
        <f>IF(ISBLANK(INDEX('Policy Characteristics'!D:D,MATCH($C1796,'Policy Characteristics'!$C:$C,0))),"",INDEX('Policy Characteristics'!D:D,MATCH($C1796,'Policy Characteristics'!$C:$C,0)))</f>
        <v>Fuel Taxes or Subsidies</v>
      </c>
      <c r="K1796" s="254" t="str">
        <f>IF(ISBLANK(INDEX('Policy Characteristics'!E:E,MATCH($C1796,'Policy Characteristics'!$C:$C,0))),"",INDEX('Policy Characteristics'!E:E,MATCH($C1796,'Policy Characteristics'!$C:$C,0)))</f>
        <v>cross fuel tax</v>
      </c>
      <c r="L1796" s="261">
        <f>IF(ISBLANK(INDEX('Policy Characteristics'!F:F,MATCH($C1796,'Policy Characteristics'!$C:$C,0))),"",INDEX('Policy Characteristics'!F:F,MATCH($C1796,'Policy Characteristics'!$C:$C,0)))</f>
        <v>-0.9</v>
      </c>
      <c r="M1796" s="261">
        <f>IF(ISBLANK(INDEX('Policy Characteristics'!G:G,MATCH($C1796,'Policy Characteristics'!$C:$C,0))),"",INDEX('Policy Characteristics'!G:G,MATCH($C1796,'Policy Characteristics'!$C:$C,0)))</f>
        <v>0.9</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of BAU price</v>
      </c>
      <c r="P1796" s="254"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54" t="str">
        <f>IF(ISBLANK(INDEX('Policy Characteristics'!K:K,MATCH($C1796,'Policy Characteristics'!$C:$C,0))),"",INDEX('Policy Characteristics'!K:K,MATCH($C1796,'Policy Characteristics'!$C:$C,0)))</f>
        <v>fuels.html#fuel-taxes</v>
      </c>
      <c r="R1796" s="254" t="str">
        <f>IF(ISBLANK(INDEX('Policy Characteristics'!L:L,MATCH($C1796,'Policy Characteristics'!$C:$C,0))),"",INDEX('Policy Characteristics'!L:L,MATCH($C1796,'Policy Characteristics'!$C:$C,0)))</f>
        <v>fuel-taxes.html</v>
      </c>
    </row>
    <row r="1797" spans="1:18" x14ac:dyDescent="0.35">
      <c r="A1797" s="254" t="str">
        <f>IF(ISBLANK(INDEX('Policy Characteristics'!A:A,MATCH($C1797,'Policy Characteristics'!$C:$C,0))),"",INDEX('Policy Characteristics'!A:A,MATCH($C1797,'Policy Characteristics'!$C:$C,0)))</f>
        <v>Cross-Sector</v>
      </c>
      <c r="B1797" s="262" t="str">
        <f>IF(ISBLANK(INDEX('Policy Characteristics'!B:B,MATCH($C1797,'Policy Characteristics'!$C:$C,0))),"",INDEX('Policy Characteristics'!B:B,MATCH($C1797,'Policy Characteristics'!$C:$C,0)))</f>
        <v>Fuel Taxes or Subsidies</v>
      </c>
      <c r="C1797" s="320" t="str">
        <f t="shared" si="69"/>
        <v>Additional Fuel Tax or Subsidy Rate by Fuel</v>
      </c>
      <c r="D1797" s="6" t="s">
        <v>441</v>
      </c>
      <c r="E1797" s="45" t="s">
        <v>2491</v>
      </c>
      <c r="F1797" s="6" t="s">
        <v>442</v>
      </c>
      <c r="G1797" s="45" t="s">
        <v>2484</v>
      </c>
      <c r="H1797" s="43">
        <v>2393</v>
      </c>
      <c r="I1797" s="325" t="s">
        <v>44</v>
      </c>
      <c r="J1797" s="255" t="str">
        <f>IF(ISBLANK(INDEX('Policy Characteristics'!D:D,MATCH($C1797,'Policy Characteristics'!$C:$C,0))),"",INDEX('Policy Characteristics'!D:D,MATCH($C1797,'Policy Characteristics'!$C:$C,0)))</f>
        <v>Fuel Taxes or Subsidies</v>
      </c>
      <c r="K1797" s="254" t="str">
        <f>IF(ISBLANK(INDEX('Policy Characteristics'!E:E,MATCH($C1797,'Policy Characteristics'!$C:$C,0))),"",INDEX('Policy Characteristics'!E:E,MATCH($C1797,'Policy Characteristics'!$C:$C,0)))</f>
        <v>cross fuel tax</v>
      </c>
      <c r="L1797" s="261">
        <f>IF(ISBLANK(INDEX('Policy Characteristics'!F:F,MATCH($C1797,'Policy Characteristics'!$C:$C,0))),"",INDEX('Policy Characteristics'!F:F,MATCH($C1797,'Policy Characteristics'!$C:$C,0)))</f>
        <v>-0.9</v>
      </c>
      <c r="M1797" s="261">
        <f>IF(ISBLANK(INDEX('Policy Characteristics'!G:G,MATCH($C1797,'Policy Characteristics'!$C:$C,0))),"",INDEX('Policy Characteristics'!G:G,MATCH($C1797,'Policy Characteristics'!$C:$C,0)))</f>
        <v>0.9</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of BAU price</v>
      </c>
      <c r="P1797" s="254"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54" t="str">
        <f>IF(ISBLANK(INDEX('Policy Characteristics'!K:K,MATCH($C1797,'Policy Characteristics'!$C:$C,0))),"",INDEX('Policy Characteristics'!K:K,MATCH($C1797,'Policy Characteristics'!$C:$C,0)))</f>
        <v>fuels.html#fuel-taxes</v>
      </c>
      <c r="R1797" s="254" t="str">
        <f>IF(ISBLANK(INDEX('Policy Characteristics'!L:L,MATCH($C1797,'Policy Characteristics'!$C:$C,0))),"",INDEX('Policy Characteristics'!L:L,MATCH($C1797,'Policy Characteristics'!$C:$C,0)))</f>
        <v>fuel-taxes.html</v>
      </c>
    </row>
    <row r="1798" spans="1:18" x14ac:dyDescent="0.35">
      <c r="A1798" s="254" t="str">
        <f>IF(ISBLANK(INDEX('Policy Characteristics'!A:A,MATCH($C1798,'Policy Characteristics'!$C:$C,0))),"",INDEX('Policy Characteristics'!A:A,MATCH($C1798,'Policy Characteristics'!$C:$C,0)))</f>
        <v>Cross-Sector</v>
      </c>
      <c r="B1798" s="262" t="str">
        <f>IF(ISBLANK(INDEX('Policy Characteristics'!B:B,MATCH($C1798,'Policy Characteristics'!$C:$C,0))),"",INDEX('Policy Characteristics'!B:B,MATCH($C1798,'Policy Characteristics'!$C:$C,0)))</f>
        <v>Fuel Taxes or Subsidies</v>
      </c>
      <c r="C1798" s="320" t="str">
        <f t="shared" si="69"/>
        <v>Additional Fuel Tax or Subsidy Rate by Fuel</v>
      </c>
      <c r="D1798" s="6" t="s">
        <v>2464</v>
      </c>
      <c r="E1798" s="45" t="s">
        <v>2491</v>
      </c>
      <c r="F1798" s="6" t="s">
        <v>2468</v>
      </c>
      <c r="G1798" s="45" t="s">
        <v>2484</v>
      </c>
      <c r="H1798" s="43">
        <v>2394</v>
      </c>
      <c r="I1798" s="325" t="s">
        <v>44</v>
      </c>
      <c r="J1798" s="255" t="str">
        <f>IF(ISBLANK(INDEX('Policy Characteristics'!D:D,MATCH($C1798,'Policy Characteristics'!$C:$C,0))),"",INDEX('Policy Characteristics'!D:D,MATCH($C1798,'Policy Characteristics'!$C:$C,0)))</f>
        <v>Fuel Taxes or Subsidies</v>
      </c>
      <c r="K1798" s="254" t="str">
        <f>IF(ISBLANK(INDEX('Policy Characteristics'!E:E,MATCH($C1798,'Policy Characteristics'!$C:$C,0))),"",INDEX('Policy Characteristics'!E:E,MATCH($C1798,'Policy Characteristics'!$C:$C,0)))</f>
        <v>cross fuel tax</v>
      </c>
      <c r="L1798" s="261">
        <f>IF(ISBLANK(INDEX('Policy Characteristics'!F:F,MATCH($C1798,'Policy Characteristics'!$C:$C,0))),"",INDEX('Policy Characteristics'!F:F,MATCH($C1798,'Policy Characteristics'!$C:$C,0)))</f>
        <v>-0.9</v>
      </c>
      <c r="M1798" s="261">
        <f>IF(ISBLANK(INDEX('Policy Characteristics'!G:G,MATCH($C1798,'Policy Characteristics'!$C:$C,0))),"",INDEX('Policy Characteristics'!G:G,MATCH($C1798,'Policy Characteristics'!$C:$C,0)))</f>
        <v>0.9</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of BAU price</v>
      </c>
      <c r="P1798" s="254"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54" t="str">
        <f>IF(ISBLANK(INDEX('Policy Characteristics'!K:K,MATCH($C1798,'Policy Characteristics'!$C:$C,0))),"",INDEX('Policy Characteristics'!K:K,MATCH($C1798,'Policy Characteristics'!$C:$C,0)))</f>
        <v>fuels.html#fuel-taxes</v>
      </c>
      <c r="R1798" s="254" t="str">
        <f>IF(ISBLANK(INDEX('Policy Characteristics'!L:L,MATCH($C1798,'Policy Characteristics'!$C:$C,0))),"",INDEX('Policy Characteristics'!L:L,MATCH($C1798,'Policy Characteristics'!$C:$C,0)))</f>
        <v>fuel-taxes.html</v>
      </c>
    </row>
    <row r="1799" spans="1:18" x14ac:dyDescent="0.35">
      <c r="A1799" s="254" t="str">
        <f>IF(ISBLANK(INDEX('Policy Characteristics'!A:A,MATCH($C1799,'Policy Characteristics'!$C:$C,0))),"",INDEX('Policy Characteristics'!A:A,MATCH($C1799,'Policy Characteristics'!$C:$C,0)))</f>
        <v>Cross-Sector</v>
      </c>
      <c r="B1799" s="262" t="str">
        <f>IF(ISBLANK(INDEX('Policy Characteristics'!B:B,MATCH($C1799,'Policy Characteristics'!$C:$C,0))),"",INDEX('Policy Characteristics'!B:B,MATCH($C1799,'Policy Characteristics'!$C:$C,0)))</f>
        <v>Fuel Taxes or Subsidies</v>
      </c>
      <c r="C1799" s="320" t="str">
        <f t="shared" si="69"/>
        <v>Additional Fuel Tax or Subsidy Rate by Fuel</v>
      </c>
      <c r="D1799" s="6" t="s">
        <v>2474</v>
      </c>
      <c r="E1799" s="45" t="s">
        <v>2491</v>
      </c>
      <c r="F1799" s="6" t="s">
        <v>2475</v>
      </c>
      <c r="G1799" s="45" t="s">
        <v>2484</v>
      </c>
      <c r="H1799" s="43">
        <v>2395</v>
      </c>
      <c r="I1799" s="325" t="s">
        <v>44</v>
      </c>
      <c r="J1799" s="255" t="str">
        <f>IF(ISBLANK(INDEX('Policy Characteristics'!D:D,MATCH($C1799,'Policy Characteristics'!$C:$C,0))),"",INDEX('Policy Characteristics'!D:D,MATCH($C1799,'Policy Characteristics'!$C:$C,0)))</f>
        <v>Fuel Taxes or Subsidies</v>
      </c>
      <c r="K1799" s="254" t="str">
        <f>IF(ISBLANK(INDEX('Policy Characteristics'!E:E,MATCH($C1799,'Policy Characteristics'!$C:$C,0))),"",INDEX('Policy Characteristics'!E:E,MATCH($C1799,'Policy Characteristics'!$C:$C,0)))</f>
        <v>cross fuel tax</v>
      </c>
      <c r="L1799" s="261">
        <f>IF(ISBLANK(INDEX('Policy Characteristics'!F:F,MATCH($C1799,'Policy Characteristics'!$C:$C,0))),"",INDEX('Policy Characteristics'!F:F,MATCH($C1799,'Policy Characteristics'!$C:$C,0)))</f>
        <v>-0.9</v>
      </c>
      <c r="M1799" s="261">
        <f>IF(ISBLANK(INDEX('Policy Characteristics'!G:G,MATCH($C1799,'Policy Characteristics'!$C:$C,0))),"",INDEX('Policy Characteristics'!G:G,MATCH($C1799,'Policy Characteristics'!$C:$C,0)))</f>
        <v>0.9</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of BAU price</v>
      </c>
      <c r="P1799" s="254"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54" t="str">
        <f>IF(ISBLANK(INDEX('Policy Characteristics'!K:K,MATCH($C1799,'Policy Characteristics'!$C:$C,0))),"",INDEX('Policy Characteristics'!K:K,MATCH($C1799,'Policy Characteristics'!$C:$C,0)))</f>
        <v>fuels.html#fuel-taxes</v>
      </c>
      <c r="R1799" s="254" t="str">
        <f>IF(ISBLANK(INDEX('Policy Characteristics'!L:L,MATCH($C1799,'Policy Characteristics'!$C:$C,0))),"",INDEX('Policy Characteristics'!L:L,MATCH($C1799,'Policy Characteristics'!$C:$C,0)))</f>
        <v>fuel-taxes.html</v>
      </c>
    </row>
    <row r="1800" spans="1:18" x14ac:dyDescent="0.35">
      <c r="A1800" s="254" t="str">
        <f>IF(ISBLANK(INDEX('Policy Characteristics'!A:A,MATCH($C1800,'Policy Characteristics'!$C:$C,0))),"",INDEX('Policy Characteristics'!A:A,MATCH($C1800,'Policy Characteristics'!$C:$C,0)))</f>
        <v>Cross-Sector</v>
      </c>
      <c r="B1800" s="262" t="str">
        <f>IF(ISBLANK(INDEX('Policy Characteristics'!B:B,MATCH($C1800,'Policy Characteristics'!$C:$C,0))),"",INDEX('Policy Characteristics'!B:B,MATCH($C1800,'Policy Characteristics'!$C:$C,0)))</f>
        <v>Fuel Taxes or Subsidies</v>
      </c>
      <c r="C1800" s="320" t="str">
        <f t="shared" si="69"/>
        <v>Additional Fuel Tax or Subsidy Rate by Fuel</v>
      </c>
      <c r="D1800" s="6" t="s">
        <v>2465</v>
      </c>
      <c r="E1800" s="45" t="s">
        <v>2491</v>
      </c>
      <c r="F1800" s="6" t="s">
        <v>2469</v>
      </c>
      <c r="G1800" s="45" t="s">
        <v>2484</v>
      </c>
      <c r="H1800" s="43">
        <v>2396</v>
      </c>
      <c r="I1800" s="325" t="s">
        <v>44</v>
      </c>
      <c r="J1800" s="255" t="str">
        <f>IF(ISBLANK(INDEX('Policy Characteristics'!D:D,MATCH($C1800,'Policy Characteristics'!$C:$C,0))),"",INDEX('Policy Characteristics'!D:D,MATCH($C1800,'Policy Characteristics'!$C:$C,0)))</f>
        <v>Fuel Taxes or Subsidies</v>
      </c>
      <c r="K1800" s="254" t="str">
        <f>IF(ISBLANK(INDEX('Policy Characteristics'!E:E,MATCH($C1800,'Policy Characteristics'!$C:$C,0))),"",INDEX('Policy Characteristics'!E:E,MATCH($C1800,'Policy Characteristics'!$C:$C,0)))</f>
        <v>cross fuel tax</v>
      </c>
      <c r="L1800" s="261">
        <f>IF(ISBLANK(INDEX('Policy Characteristics'!F:F,MATCH($C1800,'Policy Characteristics'!$C:$C,0))),"",INDEX('Policy Characteristics'!F:F,MATCH($C1800,'Policy Characteristics'!$C:$C,0)))</f>
        <v>-0.9</v>
      </c>
      <c r="M1800" s="261">
        <f>IF(ISBLANK(INDEX('Policy Characteristics'!G:G,MATCH($C1800,'Policy Characteristics'!$C:$C,0))),"",INDEX('Policy Characteristics'!G:G,MATCH($C1800,'Policy Characteristics'!$C:$C,0)))</f>
        <v>0.9</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of BAU price</v>
      </c>
      <c r="P1800" s="254"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54" t="str">
        <f>IF(ISBLANK(INDEX('Policy Characteristics'!K:K,MATCH($C1800,'Policy Characteristics'!$C:$C,0))),"",INDEX('Policy Characteristics'!K:K,MATCH($C1800,'Policy Characteristics'!$C:$C,0)))</f>
        <v>fuels.html#fuel-taxes</v>
      </c>
      <c r="R1800" s="254" t="str">
        <f>IF(ISBLANK(INDEX('Policy Characteristics'!L:L,MATCH($C1800,'Policy Characteristics'!$C:$C,0))),"",INDEX('Policy Characteristics'!L:L,MATCH($C1800,'Policy Characteristics'!$C:$C,0)))</f>
        <v>fuel-taxes.html</v>
      </c>
    </row>
    <row r="1801" spans="1:18" x14ac:dyDescent="0.35">
      <c r="A1801" s="254" t="str">
        <f>IF(ISBLANK(INDEX('Policy Characteristics'!A:A,MATCH($C1801,'Policy Characteristics'!$C:$C,0))),"",INDEX('Policy Characteristics'!A:A,MATCH($C1801,'Policy Characteristics'!$C:$C,0)))</f>
        <v>Cross-Sector</v>
      </c>
      <c r="B1801" s="262" t="str">
        <f>IF(ISBLANK(INDEX('Policy Characteristics'!B:B,MATCH($C1801,'Policy Characteristics'!$C:$C,0))),"",INDEX('Policy Characteristics'!B:B,MATCH($C1801,'Policy Characteristics'!$C:$C,0)))</f>
        <v>Fuel Taxes or Subsidies</v>
      </c>
      <c r="C1801" s="320" t="str">
        <f t="shared" si="69"/>
        <v>Additional Fuel Tax or Subsidy Rate by Fuel</v>
      </c>
      <c r="D1801" s="6" t="s">
        <v>2466</v>
      </c>
      <c r="E1801" s="45" t="s">
        <v>2491</v>
      </c>
      <c r="F1801" s="6" t="s">
        <v>2470</v>
      </c>
      <c r="G1801" s="45" t="s">
        <v>2484</v>
      </c>
      <c r="H1801" s="43">
        <v>2397</v>
      </c>
      <c r="I1801" s="325" t="s">
        <v>44</v>
      </c>
      <c r="J1801" s="255" t="str">
        <f>IF(ISBLANK(INDEX('Policy Characteristics'!D:D,MATCH($C1801,'Policy Characteristics'!$C:$C,0))),"",INDEX('Policy Characteristics'!D:D,MATCH($C1801,'Policy Characteristics'!$C:$C,0)))</f>
        <v>Fuel Taxes or Subsidies</v>
      </c>
      <c r="K1801" s="254" t="str">
        <f>IF(ISBLANK(INDEX('Policy Characteristics'!E:E,MATCH($C1801,'Policy Characteristics'!$C:$C,0))),"",INDEX('Policy Characteristics'!E:E,MATCH($C1801,'Policy Characteristics'!$C:$C,0)))</f>
        <v>cross fuel tax</v>
      </c>
      <c r="L1801" s="261">
        <f>IF(ISBLANK(INDEX('Policy Characteristics'!F:F,MATCH($C1801,'Policy Characteristics'!$C:$C,0))),"",INDEX('Policy Characteristics'!F:F,MATCH($C1801,'Policy Characteristics'!$C:$C,0)))</f>
        <v>-0.9</v>
      </c>
      <c r="M1801" s="261">
        <f>IF(ISBLANK(INDEX('Policy Characteristics'!G:G,MATCH($C1801,'Policy Characteristics'!$C:$C,0))),"",INDEX('Policy Characteristics'!G:G,MATCH($C1801,'Policy Characteristics'!$C:$C,0)))</f>
        <v>0.9</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of BAU price</v>
      </c>
      <c r="P1801" s="254"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54" t="str">
        <f>IF(ISBLANK(INDEX('Policy Characteristics'!K:K,MATCH($C1801,'Policy Characteristics'!$C:$C,0))),"",INDEX('Policy Characteristics'!K:K,MATCH($C1801,'Policy Characteristics'!$C:$C,0)))</f>
        <v>fuels.html#fuel-taxes</v>
      </c>
      <c r="R1801" s="254" t="str">
        <f>IF(ISBLANK(INDEX('Policy Characteristics'!L:L,MATCH($C1801,'Policy Characteristics'!$C:$C,0))),"",INDEX('Policy Characteristics'!L:L,MATCH($C1801,'Policy Characteristics'!$C:$C,0)))</f>
        <v>fuel-taxes.html</v>
      </c>
    </row>
    <row r="1802" spans="1:18" x14ac:dyDescent="0.35">
      <c r="A1802" s="254" t="str">
        <f>IF(ISBLANK(INDEX('Policy Characteristics'!A:A,MATCH($C1802,'Policy Characteristics'!$C:$C,0))),"",INDEX('Policy Characteristics'!A:A,MATCH($C1802,'Policy Characteristics'!$C:$C,0)))</f>
        <v>Cross-Sector</v>
      </c>
      <c r="B1802" s="262" t="str">
        <f>IF(ISBLANK(INDEX('Policy Characteristics'!B:B,MATCH($C1802,'Policy Characteristics'!$C:$C,0))),"",INDEX('Policy Characteristics'!B:B,MATCH($C1802,'Policy Characteristics'!$C:$C,0)))</f>
        <v>Fuel Taxes or Subsidies</v>
      </c>
      <c r="C1802" s="320" t="str">
        <f t="shared" si="69"/>
        <v>Additional Fuel Tax or Subsidy Rate by Fuel</v>
      </c>
      <c r="D1802" s="6" t="s">
        <v>2467</v>
      </c>
      <c r="E1802" s="45" t="s">
        <v>2491</v>
      </c>
      <c r="F1802" s="6" t="s">
        <v>2471</v>
      </c>
      <c r="G1802" s="45" t="s">
        <v>2484</v>
      </c>
      <c r="H1802" s="43">
        <v>2398</v>
      </c>
      <c r="I1802" s="325" t="s">
        <v>44</v>
      </c>
      <c r="J1802" s="255" t="str">
        <f>IF(ISBLANK(INDEX('Policy Characteristics'!D:D,MATCH($C1802,'Policy Characteristics'!$C:$C,0))),"",INDEX('Policy Characteristics'!D:D,MATCH($C1802,'Policy Characteristics'!$C:$C,0)))</f>
        <v>Fuel Taxes or Subsidies</v>
      </c>
      <c r="K1802" s="254" t="str">
        <f>IF(ISBLANK(INDEX('Policy Characteristics'!E:E,MATCH($C1802,'Policy Characteristics'!$C:$C,0))),"",INDEX('Policy Characteristics'!E:E,MATCH($C1802,'Policy Characteristics'!$C:$C,0)))</f>
        <v>cross fuel tax</v>
      </c>
      <c r="L1802" s="261">
        <f>IF(ISBLANK(INDEX('Policy Characteristics'!F:F,MATCH($C1802,'Policy Characteristics'!$C:$C,0))),"",INDEX('Policy Characteristics'!F:F,MATCH($C1802,'Policy Characteristics'!$C:$C,0)))</f>
        <v>-0.9</v>
      </c>
      <c r="M1802" s="261">
        <f>IF(ISBLANK(INDEX('Policy Characteristics'!G:G,MATCH($C1802,'Policy Characteristics'!$C:$C,0))),"",INDEX('Policy Characteristics'!G:G,MATCH($C1802,'Policy Characteristics'!$C:$C,0)))</f>
        <v>0.9</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of BAU price</v>
      </c>
      <c r="P1802" s="254"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54" t="str">
        <f>IF(ISBLANK(INDEX('Policy Characteristics'!K:K,MATCH($C1802,'Policy Characteristics'!$C:$C,0))),"",INDEX('Policy Characteristics'!K:K,MATCH($C1802,'Policy Characteristics'!$C:$C,0)))</f>
        <v>fuels.html#fuel-taxes</v>
      </c>
      <c r="R1802" s="254" t="str">
        <f>IF(ISBLANK(INDEX('Policy Characteristics'!L:L,MATCH($C1802,'Policy Characteristics'!$C:$C,0))),"",INDEX('Policy Characteristics'!L:L,MATCH($C1802,'Policy Characteristics'!$C:$C,0)))</f>
        <v>fuel-taxes.html</v>
      </c>
    </row>
    <row r="1803" spans="1:18" s="4" customFormat="1" x14ac:dyDescent="0.35">
      <c r="A1803" s="254" t="str">
        <f>IF(ISBLANK(INDEX('Policy Characteristics'!A:A,MATCH($C1803,'Policy Characteristics'!$C:$C,0))),"",INDEX('Policy Characteristics'!A:A,MATCH($C1803,'Policy Characteristics'!$C:$C,0)))</f>
        <v>Cross-Sector</v>
      </c>
      <c r="B1803" s="262" t="str">
        <f>IF(ISBLANK(INDEX('Policy Characteristics'!B:B,MATCH($C1803,'Policy Characteristics'!$C:$C,0))),"",INDEX('Policy Characteristics'!B:B,MATCH($C1803,'Policy Characteristics'!$C:$C,0)))</f>
        <v>Fuel Taxes or Subsidies</v>
      </c>
      <c r="C1803" s="320" t="str">
        <f t="shared" si="69"/>
        <v>Additional Fuel Tax or Subsidy Rate by Fuel</v>
      </c>
      <c r="D1803" s="45" t="s">
        <v>52</v>
      </c>
      <c r="E1803" s="45" t="s">
        <v>3719</v>
      </c>
      <c r="F1803" s="45" t="s">
        <v>93</v>
      </c>
      <c r="G1803" s="45" t="s">
        <v>2427</v>
      </c>
      <c r="H1803" s="43">
        <v>2399</v>
      </c>
      <c r="I1803" s="324" t="s">
        <v>44</v>
      </c>
      <c r="J1803" s="255" t="str">
        <f>IF(ISBLANK(INDEX('Policy Characteristics'!D:D,MATCH($C1803,'Policy Characteristics'!$C:$C,0))),"",INDEX('Policy Characteristics'!D:D,MATCH($C1803,'Policy Characteristics'!$C:$C,0)))</f>
        <v>Fuel Taxes or Subsidies</v>
      </c>
      <c r="K1803" s="254" t="str">
        <f>IF(ISBLANK(INDEX('Policy Characteristics'!E:E,MATCH($C1803,'Policy Characteristics'!$C:$C,0))),"",INDEX('Policy Characteristics'!E:E,MATCH($C1803,'Policy Characteristics'!$C:$C,0)))</f>
        <v>cross fuel tax</v>
      </c>
      <c r="L1803" s="261">
        <f>IF(ISBLANK(INDEX('Policy Characteristics'!F:F,MATCH($C1803,'Policy Characteristics'!$C:$C,0))),"",INDEX('Policy Characteristics'!F:F,MATCH($C1803,'Policy Characteristics'!$C:$C,0)))</f>
        <v>-0.9</v>
      </c>
      <c r="M1803" s="261">
        <f>IF(ISBLANK(INDEX('Policy Characteristics'!G:G,MATCH($C1803,'Policy Characteristics'!$C:$C,0))),"",INDEX('Policy Characteristics'!G:G,MATCH($C1803,'Policy Characteristics'!$C:$C,0)))</f>
        <v>0.9</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of BAU price</v>
      </c>
      <c r="P1803" s="254"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54" t="str">
        <f>IF(ISBLANK(INDEX('Policy Characteristics'!K:K,MATCH($C1803,'Policy Characteristics'!$C:$C,0))),"",INDEX('Policy Characteristics'!K:K,MATCH($C1803,'Policy Characteristics'!$C:$C,0)))</f>
        <v>fuels.html#fuel-taxes</v>
      </c>
      <c r="R1803" s="254" t="str">
        <f>IF(ISBLANK(INDEX('Policy Characteristics'!L:L,MATCH($C1803,'Policy Characteristics'!$C:$C,0))),"",INDEX('Policy Characteristics'!L:L,MATCH($C1803,'Policy Characteristics'!$C:$C,0)))</f>
        <v>fuel-taxes.html</v>
      </c>
    </row>
    <row r="1804" spans="1:18" s="4" customFormat="1" x14ac:dyDescent="0.35">
      <c r="A1804" s="254" t="str">
        <f>IF(ISBLANK(INDEX('Policy Characteristics'!A:A,MATCH($C1804,'Policy Characteristics'!$C:$C,0))),"",INDEX('Policy Characteristics'!A:A,MATCH($C1804,'Policy Characteristics'!$C:$C,0)))</f>
        <v>Cross-Sector</v>
      </c>
      <c r="B1804" s="262" t="str">
        <f>IF(ISBLANK(INDEX('Policy Characteristics'!B:B,MATCH($C1804,'Policy Characteristics'!$C:$C,0))),"",INDEX('Policy Characteristics'!B:B,MATCH($C1804,'Policy Characteristics'!$C:$C,0)))</f>
        <v>Fuel Taxes or Subsidies</v>
      </c>
      <c r="C1804" s="320" t="str">
        <f t="shared" si="69"/>
        <v>Additional Fuel Tax or Subsidy Rate by Fuel</v>
      </c>
      <c r="D1804" s="6" t="s">
        <v>448</v>
      </c>
      <c r="E1804" s="45" t="s">
        <v>3719</v>
      </c>
      <c r="F1804" s="6" t="s">
        <v>445</v>
      </c>
      <c r="G1804" s="45" t="s">
        <v>2427</v>
      </c>
      <c r="H1804" s="43">
        <v>2400</v>
      </c>
      <c r="I1804" s="324" t="s">
        <v>44</v>
      </c>
      <c r="J1804" s="255" t="str">
        <f>IF(ISBLANK(INDEX('Policy Characteristics'!D:D,MATCH($C1804,'Policy Characteristics'!$C:$C,0))),"",INDEX('Policy Characteristics'!D:D,MATCH($C1804,'Policy Characteristics'!$C:$C,0)))</f>
        <v>Fuel Taxes or Subsidies</v>
      </c>
      <c r="K1804" s="254" t="str">
        <f>IF(ISBLANK(INDEX('Policy Characteristics'!E:E,MATCH($C1804,'Policy Characteristics'!$C:$C,0))),"",INDEX('Policy Characteristics'!E:E,MATCH($C1804,'Policy Characteristics'!$C:$C,0)))</f>
        <v>cross fuel tax</v>
      </c>
      <c r="L1804" s="261">
        <f>IF(ISBLANK(INDEX('Policy Characteristics'!F:F,MATCH($C1804,'Policy Characteristics'!$C:$C,0))),"",INDEX('Policy Characteristics'!F:F,MATCH($C1804,'Policy Characteristics'!$C:$C,0)))</f>
        <v>-0.9</v>
      </c>
      <c r="M1804" s="261">
        <f>IF(ISBLANK(INDEX('Policy Characteristics'!G:G,MATCH($C1804,'Policy Characteristics'!$C:$C,0))),"",INDEX('Policy Characteristics'!G:G,MATCH($C1804,'Policy Characteristics'!$C:$C,0)))</f>
        <v>0.9</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of BAU price</v>
      </c>
      <c r="P1804" s="254"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54" t="str">
        <f>IF(ISBLANK(INDEX('Policy Characteristics'!K:K,MATCH($C1804,'Policy Characteristics'!$C:$C,0))),"",INDEX('Policy Characteristics'!K:K,MATCH($C1804,'Policy Characteristics'!$C:$C,0)))</f>
        <v>fuels.html#fuel-taxes</v>
      </c>
      <c r="R1804" s="254" t="str">
        <f>IF(ISBLANK(INDEX('Policy Characteristics'!L:L,MATCH($C1804,'Policy Characteristics'!$C:$C,0))),"",INDEX('Policy Characteristics'!L:L,MATCH($C1804,'Policy Characteristics'!$C:$C,0)))</f>
        <v>fuel-taxes.html</v>
      </c>
    </row>
    <row r="1805" spans="1:18" s="4" customFormat="1" x14ac:dyDescent="0.35">
      <c r="A1805" s="254" t="str">
        <f>IF(ISBLANK(INDEX('Policy Characteristics'!A:A,MATCH($C1805,'Policy Characteristics'!$C:$C,0))),"",INDEX('Policy Characteristics'!A:A,MATCH($C1805,'Policy Characteristics'!$C:$C,0)))</f>
        <v>Cross-Sector</v>
      </c>
      <c r="B1805" s="262" t="str">
        <f>IF(ISBLANK(INDEX('Policy Characteristics'!B:B,MATCH($C1805,'Policy Characteristics'!$C:$C,0))),"",INDEX('Policy Characteristics'!B:B,MATCH($C1805,'Policy Characteristics'!$C:$C,0)))</f>
        <v>Fuel Taxes or Subsidies</v>
      </c>
      <c r="C1805" s="320" t="str">
        <f t="shared" si="69"/>
        <v>Additional Fuel Tax or Subsidy Rate by Fuel</v>
      </c>
      <c r="D1805" s="6" t="s">
        <v>46</v>
      </c>
      <c r="E1805" s="45" t="s">
        <v>3719</v>
      </c>
      <c r="F1805" s="6" t="s">
        <v>87</v>
      </c>
      <c r="G1805" s="45" t="s">
        <v>2427</v>
      </c>
      <c r="H1805" s="43">
        <v>2401</v>
      </c>
      <c r="I1805" s="324" t="s">
        <v>44</v>
      </c>
      <c r="J1805" s="255" t="str">
        <f>IF(ISBLANK(INDEX('Policy Characteristics'!D:D,MATCH($C1805,'Policy Characteristics'!$C:$C,0))),"",INDEX('Policy Characteristics'!D:D,MATCH($C1805,'Policy Characteristics'!$C:$C,0)))</f>
        <v>Fuel Taxes or Subsidies</v>
      </c>
      <c r="K1805" s="254" t="str">
        <f>IF(ISBLANK(INDEX('Policy Characteristics'!E:E,MATCH($C1805,'Policy Characteristics'!$C:$C,0))),"",INDEX('Policy Characteristics'!E:E,MATCH($C1805,'Policy Characteristics'!$C:$C,0)))</f>
        <v>cross fuel tax</v>
      </c>
      <c r="L1805" s="261">
        <f>IF(ISBLANK(INDEX('Policy Characteristics'!F:F,MATCH($C1805,'Policy Characteristics'!$C:$C,0))),"",INDEX('Policy Characteristics'!F:F,MATCH($C1805,'Policy Characteristics'!$C:$C,0)))</f>
        <v>-0.9</v>
      </c>
      <c r="M1805" s="261">
        <f>IF(ISBLANK(INDEX('Policy Characteristics'!G:G,MATCH($C1805,'Policy Characteristics'!$C:$C,0))),"",INDEX('Policy Characteristics'!G:G,MATCH($C1805,'Policy Characteristics'!$C:$C,0)))</f>
        <v>0.9</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of BAU price</v>
      </c>
      <c r="P1805" s="254"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54" t="str">
        <f>IF(ISBLANK(INDEX('Policy Characteristics'!K:K,MATCH($C1805,'Policy Characteristics'!$C:$C,0))),"",INDEX('Policy Characteristics'!K:K,MATCH($C1805,'Policy Characteristics'!$C:$C,0)))</f>
        <v>fuels.html#fuel-taxes</v>
      </c>
      <c r="R1805" s="254" t="str">
        <f>IF(ISBLANK(INDEX('Policy Characteristics'!L:L,MATCH($C1805,'Policy Characteristics'!$C:$C,0))),"",INDEX('Policy Characteristics'!L:L,MATCH($C1805,'Policy Characteristics'!$C:$C,0)))</f>
        <v>fuel-taxes.html</v>
      </c>
    </row>
    <row r="1806" spans="1:18" s="4" customFormat="1" x14ac:dyDescent="0.35">
      <c r="A1806" s="254" t="str">
        <f>IF(ISBLANK(INDEX('Policy Characteristics'!A:A,MATCH($C1806,'Policy Characteristics'!$C:$C,0))),"",INDEX('Policy Characteristics'!A:A,MATCH($C1806,'Policy Characteristics'!$C:$C,0)))</f>
        <v>Cross-Sector</v>
      </c>
      <c r="B1806" s="262" t="str">
        <f>IF(ISBLANK(INDEX('Policy Characteristics'!B:B,MATCH($C1806,'Policy Characteristics'!$C:$C,0))),"",INDEX('Policy Characteristics'!B:B,MATCH($C1806,'Policy Characteristics'!$C:$C,0)))</f>
        <v>Fuel Taxes or Subsidies</v>
      </c>
      <c r="C1806" s="320" t="str">
        <f t="shared" si="69"/>
        <v>Additional Fuel Tax or Subsidy Rate by Fuel</v>
      </c>
      <c r="D1806" s="6" t="s">
        <v>47</v>
      </c>
      <c r="E1806" s="45" t="s">
        <v>3719</v>
      </c>
      <c r="F1806" s="6" t="s">
        <v>88</v>
      </c>
      <c r="G1806" s="45" t="s">
        <v>2427</v>
      </c>
      <c r="H1806" s="43">
        <v>2402</v>
      </c>
      <c r="I1806" s="324" t="s">
        <v>44</v>
      </c>
      <c r="J1806" s="255" t="str">
        <f>IF(ISBLANK(INDEX('Policy Characteristics'!D:D,MATCH($C1806,'Policy Characteristics'!$C:$C,0))),"",INDEX('Policy Characteristics'!D:D,MATCH($C1806,'Policy Characteristics'!$C:$C,0)))</f>
        <v>Fuel Taxes or Subsidies</v>
      </c>
      <c r="K1806" s="254" t="str">
        <f>IF(ISBLANK(INDEX('Policy Characteristics'!E:E,MATCH($C1806,'Policy Characteristics'!$C:$C,0))),"",INDEX('Policy Characteristics'!E:E,MATCH($C1806,'Policy Characteristics'!$C:$C,0)))</f>
        <v>cross fuel tax</v>
      </c>
      <c r="L1806" s="261">
        <f>IF(ISBLANK(INDEX('Policy Characteristics'!F:F,MATCH($C1806,'Policy Characteristics'!$C:$C,0))),"",INDEX('Policy Characteristics'!F:F,MATCH($C1806,'Policy Characteristics'!$C:$C,0)))</f>
        <v>-0.9</v>
      </c>
      <c r="M1806" s="261">
        <f>IF(ISBLANK(INDEX('Policy Characteristics'!G:G,MATCH($C1806,'Policy Characteristics'!$C:$C,0))),"",INDEX('Policy Characteristics'!G:G,MATCH($C1806,'Policy Characteristics'!$C:$C,0)))</f>
        <v>0.9</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of BAU price</v>
      </c>
      <c r="P1806" s="254"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54" t="str">
        <f>IF(ISBLANK(INDEX('Policy Characteristics'!K:K,MATCH($C1806,'Policy Characteristics'!$C:$C,0))),"",INDEX('Policy Characteristics'!K:K,MATCH($C1806,'Policy Characteristics'!$C:$C,0)))</f>
        <v>fuels.html#fuel-taxes</v>
      </c>
      <c r="R1806" s="254" t="str">
        <f>IF(ISBLANK(INDEX('Policy Characteristics'!L:L,MATCH($C1806,'Policy Characteristics'!$C:$C,0))),"",INDEX('Policy Characteristics'!L:L,MATCH($C1806,'Policy Characteristics'!$C:$C,0)))</f>
        <v>fuel-taxes.html</v>
      </c>
    </row>
    <row r="1807" spans="1:18" s="4" customFormat="1" x14ac:dyDescent="0.35">
      <c r="A1807" s="254" t="str">
        <f>IF(ISBLANK(INDEX('Policy Characteristics'!A:A,MATCH($C1807,'Policy Characteristics'!$C:$C,0))),"",INDEX('Policy Characteristics'!A:A,MATCH($C1807,'Policy Characteristics'!$C:$C,0)))</f>
        <v>Cross-Sector</v>
      </c>
      <c r="B1807" s="262" t="str">
        <f>IF(ISBLANK(INDEX('Policy Characteristics'!B:B,MATCH($C1807,'Policy Characteristics'!$C:$C,0))),"",INDEX('Policy Characteristics'!B:B,MATCH($C1807,'Policy Characteristics'!$C:$C,0)))</f>
        <v>Fuel Taxes or Subsidies</v>
      </c>
      <c r="C1807" s="320" t="str">
        <f t="shared" si="69"/>
        <v>Additional Fuel Tax or Subsidy Rate by Fuel</v>
      </c>
      <c r="D1807" s="6" t="s">
        <v>51</v>
      </c>
      <c r="E1807" s="45" t="s">
        <v>3719</v>
      </c>
      <c r="F1807" s="6" t="s">
        <v>92</v>
      </c>
      <c r="G1807" s="45" t="s">
        <v>2427</v>
      </c>
      <c r="H1807" s="43">
        <v>2403</v>
      </c>
      <c r="I1807" s="324" t="s">
        <v>44</v>
      </c>
      <c r="J1807" s="255" t="str">
        <f>IF(ISBLANK(INDEX('Policy Characteristics'!D:D,MATCH($C1807,'Policy Characteristics'!$C:$C,0))),"",INDEX('Policy Characteristics'!D:D,MATCH($C1807,'Policy Characteristics'!$C:$C,0)))</f>
        <v>Fuel Taxes or Subsidies</v>
      </c>
      <c r="K1807" s="254" t="str">
        <f>IF(ISBLANK(INDEX('Policy Characteristics'!E:E,MATCH($C1807,'Policy Characteristics'!$C:$C,0))),"",INDEX('Policy Characteristics'!E:E,MATCH($C1807,'Policy Characteristics'!$C:$C,0)))</f>
        <v>cross fuel tax</v>
      </c>
      <c r="L1807" s="261">
        <f>IF(ISBLANK(INDEX('Policy Characteristics'!F:F,MATCH($C1807,'Policy Characteristics'!$C:$C,0))),"",INDEX('Policy Characteristics'!F:F,MATCH($C1807,'Policy Characteristics'!$C:$C,0)))</f>
        <v>-0.9</v>
      </c>
      <c r="M1807" s="261">
        <f>IF(ISBLANK(INDEX('Policy Characteristics'!G:G,MATCH($C1807,'Policy Characteristics'!$C:$C,0))),"",INDEX('Policy Characteristics'!G:G,MATCH($C1807,'Policy Characteristics'!$C:$C,0)))</f>
        <v>0.9</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of BAU price</v>
      </c>
      <c r="P1807" s="254"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54" t="str">
        <f>IF(ISBLANK(INDEX('Policy Characteristics'!K:K,MATCH($C1807,'Policy Characteristics'!$C:$C,0))),"",INDEX('Policy Characteristics'!K:K,MATCH($C1807,'Policy Characteristics'!$C:$C,0)))</f>
        <v>fuels.html#fuel-taxes</v>
      </c>
      <c r="R1807" s="254" t="str">
        <f>IF(ISBLANK(INDEX('Policy Characteristics'!L:L,MATCH($C1807,'Policy Characteristics'!$C:$C,0))),"",INDEX('Policy Characteristics'!L:L,MATCH($C1807,'Policy Characteristics'!$C:$C,0)))</f>
        <v>fuel-taxes.html</v>
      </c>
    </row>
    <row r="1808" spans="1:18" s="4" customFormat="1" x14ac:dyDescent="0.35">
      <c r="A1808" s="254" t="str">
        <f>IF(ISBLANK(INDEX('Policy Characteristics'!A:A,MATCH($C1808,'Policy Characteristics'!$C:$C,0))),"",INDEX('Policy Characteristics'!A:A,MATCH($C1808,'Policy Characteristics'!$C:$C,0)))</f>
        <v>Cross-Sector</v>
      </c>
      <c r="B1808" s="262" t="str">
        <f>IF(ISBLANK(INDEX('Policy Characteristics'!B:B,MATCH($C1808,'Policy Characteristics'!$C:$C,0))),"",INDEX('Policy Characteristics'!B:B,MATCH($C1808,'Policy Characteristics'!$C:$C,0)))</f>
        <v>Fuel Taxes or Subsidies</v>
      </c>
      <c r="C1808" s="320" t="str">
        <f t="shared" si="69"/>
        <v>Additional Fuel Tax or Subsidy Rate by Fuel</v>
      </c>
      <c r="D1808" s="6" t="s">
        <v>53</v>
      </c>
      <c r="E1808" s="45" t="s">
        <v>3719</v>
      </c>
      <c r="F1808" s="6" t="s">
        <v>95</v>
      </c>
      <c r="G1808" s="45" t="s">
        <v>2427</v>
      </c>
      <c r="H1808" s="43">
        <v>2404</v>
      </c>
      <c r="I1808" s="324" t="s">
        <v>44</v>
      </c>
      <c r="J1808" s="255" t="str">
        <f>IF(ISBLANK(INDEX('Policy Characteristics'!D:D,MATCH($C1808,'Policy Characteristics'!$C:$C,0))),"",INDEX('Policy Characteristics'!D:D,MATCH($C1808,'Policy Characteristics'!$C:$C,0)))</f>
        <v>Fuel Taxes or Subsidies</v>
      </c>
      <c r="K1808" s="254" t="str">
        <f>IF(ISBLANK(INDEX('Policy Characteristics'!E:E,MATCH($C1808,'Policy Characteristics'!$C:$C,0))),"",INDEX('Policy Characteristics'!E:E,MATCH($C1808,'Policy Characteristics'!$C:$C,0)))</f>
        <v>cross fuel tax</v>
      </c>
      <c r="L1808" s="261">
        <f>IF(ISBLANK(INDEX('Policy Characteristics'!F:F,MATCH($C1808,'Policy Characteristics'!$C:$C,0))),"",INDEX('Policy Characteristics'!F:F,MATCH($C1808,'Policy Characteristics'!$C:$C,0)))</f>
        <v>-0.9</v>
      </c>
      <c r="M1808" s="261">
        <f>IF(ISBLANK(INDEX('Policy Characteristics'!G:G,MATCH($C1808,'Policy Characteristics'!$C:$C,0))),"",INDEX('Policy Characteristics'!G:G,MATCH($C1808,'Policy Characteristics'!$C:$C,0)))</f>
        <v>0.9</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of BAU price</v>
      </c>
      <c r="P1808" s="254"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54" t="str">
        <f>IF(ISBLANK(INDEX('Policy Characteristics'!K:K,MATCH($C1808,'Policy Characteristics'!$C:$C,0))),"",INDEX('Policy Characteristics'!K:K,MATCH($C1808,'Policy Characteristics'!$C:$C,0)))</f>
        <v>fuels.html#fuel-taxes</v>
      </c>
      <c r="R1808" s="254" t="str">
        <f>IF(ISBLANK(INDEX('Policy Characteristics'!L:L,MATCH($C1808,'Policy Characteristics'!$C:$C,0))),"",INDEX('Policy Characteristics'!L:L,MATCH($C1808,'Policy Characteristics'!$C:$C,0)))</f>
        <v>fuel-taxes.html</v>
      </c>
    </row>
    <row r="1809" spans="1:18" s="4" customFormat="1" x14ac:dyDescent="0.35">
      <c r="A1809" s="254" t="str">
        <f>IF(ISBLANK(INDEX('Policy Characteristics'!A:A,MATCH($C1809,'Policy Characteristics'!$C:$C,0))),"",INDEX('Policy Characteristics'!A:A,MATCH($C1809,'Policy Characteristics'!$C:$C,0)))</f>
        <v>Cross-Sector</v>
      </c>
      <c r="B1809" s="262" t="str">
        <f>IF(ISBLANK(INDEX('Policy Characteristics'!B:B,MATCH($C1809,'Policy Characteristics'!$C:$C,0))),"",INDEX('Policy Characteristics'!B:B,MATCH($C1809,'Policy Characteristics'!$C:$C,0)))</f>
        <v>Fuel Taxes or Subsidies</v>
      </c>
      <c r="C1809" s="320" t="str">
        <f t="shared" si="69"/>
        <v>Additional Fuel Tax or Subsidy Rate by Fuel</v>
      </c>
      <c r="D1809" s="6" t="s">
        <v>54</v>
      </c>
      <c r="E1809" s="45" t="s">
        <v>3719</v>
      </c>
      <c r="F1809" s="6" t="s">
        <v>96</v>
      </c>
      <c r="G1809" s="45" t="s">
        <v>2427</v>
      </c>
      <c r="H1809" s="43">
        <v>2405</v>
      </c>
      <c r="I1809" s="324" t="s">
        <v>44</v>
      </c>
      <c r="J1809" s="255" t="str">
        <f>IF(ISBLANK(INDEX('Policy Characteristics'!D:D,MATCH($C1809,'Policy Characteristics'!$C:$C,0))),"",INDEX('Policy Characteristics'!D:D,MATCH($C1809,'Policy Characteristics'!$C:$C,0)))</f>
        <v>Fuel Taxes or Subsidies</v>
      </c>
      <c r="K1809" s="254" t="str">
        <f>IF(ISBLANK(INDEX('Policy Characteristics'!E:E,MATCH($C1809,'Policy Characteristics'!$C:$C,0))),"",INDEX('Policy Characteristics'!E:E,MATCH($C1809,'Policy Characteristics'!$C:$C,0)))</f>
        <v>cross fuel tax</v>
      </c>
      <c r="L1809" s="261">
        <f>IF(ISBLANK(INDEX('Policy Characteristics'!F:F,MATCH($C1809,'Policy Characteristics'!$C:$C,0))),"",INDEX('Policy Characteristics'!F:F,MATCH($C1809,'Policy Characteristics'!$C:$C,0)))</f>
        <v>-0.9</v>
      </c>
      <c r="M1809" s="261">
        <f>IF(ISBLANK(INDEX('Policy Characteristics'!G:G,MATCH($C1809,'Policy Characteristics'!$C:$C,0))),"",INDEX('Policy Characteristics'!G:G,MATCH($C1809,'Policy Characteristics'!$C:$C,0)))</f>
        <v>0.9</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of BAU price</v>
      </c>
      <c r="P1809" s="254"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54" t="str">
        <f>IF(ISBLANK(INDEX('Policy Characteristics'!K:K,MATCH($C1809,'Policy Characteristics'!$C:$C,0))),"",INDEX('Policy Characteristics'!K:K,MATCH($C1809,'Policy Characteristics'!$C:$C,0)))</f>
        <v>fuels.html#fuel-taxes</v>
      </c>
      <c r="R1809" s="254" t="str">
        <f>IF(ISBLANK(INDEX('Policy Characteristics'!L:L,MATCH($C1809,'Policy Characteristics'!$C:$C,0))),"",INDEX('Policy Characteristics'!L:L,MATCH($C1809,'Policy Characteristics'!$C:$C,0)))</f>
        <v>fuel-taxes.html</v>
      </c>
    </row>
    <row r="1810" spans="1:18" s="4" customFormat="1" x14ac:dyDescent="0.35">
      <c r="A1810" s="254" t="str">
        <f>IF(ISBLANK(INDEX('Policy Characteristics'!A:A,MATCH($C1810,'Policy Characteristics'!$C:$C,0))),"",INDEX('Policy Characteristics'!A:A,MATCH($C1810,'Policy Characteristics'!$C:$C,0)))</f>
        <v>Cross-Sector</v>
      </c>
      <c r="B1810" s="262" t="str">
        <f>IF(ISBLANK(INDEX('Policy Characteristics'!B:B,MATCH($C1810,'Policy Characteristics'!$C:$C,0))),"",INDEX('Policy Characteristics'!B:B,MATCH($C1810,'Policy Characteristics'!$C:$C,0)))</f>
        <v>Fuel Taxes or Subsidies</v>
      </c>
      <c r="C1810" s="320" t="str">
        <f t="shared" si="69"/>
        <v>Additional Fuel Tax or Subsidy Rate by Fuel</v>
      </c>
      <c r="D1810" s="6" t="s">
        <v>55</v>
      </c>
      <c r="E1810" s="45" t="s">
        <v>3719</v>
      </c>
      <c r="F1810" s="6" t="s">
        <v>97</v>
      </c>
      <c r="G1810" s="45" t="s">
        <v>2427</v>
      </c>
      <c r="H1810" s="43">
        <v>2406</v>
      </c>
      <c r="I1810" s="324" t="s">
        <v>44</v>
      </c>
      <c r="J1810" s="255" t="str">
        <f>IF(ISBLANK(INDEX('Policy Characteristics'!D:D,MATCH($C1810,'Policy Characteristics'!$C:$C,0))),"",INDEX('Policy Characteristics'!D:D,MATCH($C1810,'Policy Characteristics'!$C:$C,0)))</f>
        <v>Fuel Taxes or Subsidies</v>
      </c>
      <c r="K1810" s="254" t="str">
        <f>IF(ISBLANK(INDEX('Policy Characteristics'!E:E,MATCH($C1810,'Policy Characteristics'!$C:$C,0))),"",INDEX('Policy Characteristics'!E:E,MATCH($C1810,'Policy Characteristics'!$C:$C,0)))</f>
        <v>cross fuel tax</v>
      </c>
      <c r="L1810" s="261">
        <f>IF(ISBLANK(INDEX('Policy Characteristics'!F:F,MATCH($C1810,'Policy Characteristics'!$C:$C,0))),"",INDEX('Policy Characteristics'!F:F,MATCH($C1810,'Policy Characteristics'!$C:$C,0)))</f>
        <v>-0.9</v>
      </c>
      <c r="M1810" s="261">
        <f>IF(ISBLANK(INDEX('Policy Characteristics'!G:G,MATCH($C1810,'Policy Characteristics'!$C:$C,0))),"",INDEX('Policy Characteristics'!G:G,MATCH($C1810,'Policy Characteristics'!$C:$C,0)))</f>
        <v>0.9</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of BAU price</v>
      </c>
      <c r="P1810" s="254"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54" t="str">
        <f>IF(ISBLANK(INDEX('Policy Characteristics'!K:K,MATCH($C1810,'Policy Characteristics'!$C:$C,0))),"",INDEX('Policy Characteristics'!K:K,MATCH($C1810,'Policy Characteristics'!$C:$C,0)))</f>
        <v>fuels.html#fuel-taxes</v>
      </c>
      <c r="R1810" s="254" t="str">
        <f>IF(ISBLANK(INDEX('Policy Characteristics'!L:L,MATCH($C1810,'Policy Characteristics'!$C:$C,0))),"",INDEX('Policy Characteristics'!L:L,MATCH($C1810,'Policy Characteristics'!$C:$C,0)))</f>
        <v>fuel-taxes.html</v>
      </c>
    </row>
    <row r="1811" spans="1:18" s="4" customFormat="1" x14ac:dyDescent="0.35">
      <c r="A1811" s="254" t="str">
        <f>IF(ISBLANK(INDEX('Policy Characteristics'!A:A,MATCH($C1811,'Policy Characteristics'!$C:$C,0))),"",INDEX('Policy Characteristics'!A:A,MATCH($C1811,'Policy Characteristics'!$C:$C,0)))</f>
        <v>Cross-Sector</v>
      </c>
      <c r="B1811" s="262" t="str">
        <f>IF(ISBLANK(INDEX('Policy Characteristics'!B:B,MATCH($C1811,'Policy Characteristics'!$C:$C,0))),"",INDEX('Policy Characteristics'!B:B,MATCH($C1811,'Policy Characteristics'!$C:$C,0)))</f>
        <v>Fuel Taxes or Subsidies</v>
      </c>
      <c r="C1811" s="320" t="str">
        <f t="shared" si="69"/>
        <v>Additional Fuel Tax or Subsidy Rate by Fuel</v>
      </c>
      <c r="D1811" s="6" t="s">
        <v>56</v>
      </c>
      <c r="E1811" s="45" t="s">
        <v>3719</v>
      </c>
      <c r="F1811" s="6" t="s">
        <v>98</v>
      </c>
      <c r="G1811" s="45" t="s">
        <v>2427</v>
      </c>
      <c r="H1811" s="43">
        <v>2407</v>
      </c>
      <c r="I1811" s="324" t="s">
        <v>44</v>
      </c>
      <c r="J1811" s="255" t="str">
        <f>IF(ISBLANK(INDEX('Policy Characteristics'!D:D,MATCH($C1811,'Policy Characteristics'!$C:$C,0))),"",INDEX('Policy Characteristics'!D:D,MATCH($C1811,'Policy Characteristics'!$C:$C,0)))</f>
        <v>Fuel Taxes or Subsidies</v>
      </c>
      <c r="K1811" s="254" t="str">
        <f>IF(ISBLANK(INDEX('Policy Characteristics'!E:E,MATCH($C1811,'Policy Characteristics'!$C:$C,0))),"",INDEX('Policy Characteristics'!E:E,MATCH($C1811,'Policy Characteristics'!$C:$C,0)))</f>
        <v>cross fuel tax</v>
      </c>
      <c r="L1811" s="261">
        <f>IF(ISBLANK(INDEX('Policy Characteristics'!F:F,MATCH($C1811,'Policy Characteristics'!$C:$C,0))),"",INDEX('Policy Characteristics'!F:F,MATCH($C1811,'Policy Characteristics'!$C:$C,0)))</f>
        <v>-0.9</v>
      </c>
      <c r="M1811" s="261">
        <f>IF(ISBLANK(INDEX('Policy Characteristics'!G:G,MATCH($C1811,'Policy Characteristics'!$C:$C,0))),"",INDEX('Policy Characteristics'!G:G,MATCH($C1811,'Policy Characteristics'!$C:$C,0)))</f>
        <v>0.9</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of BAU price</v>
      </c>
      <c r="P1811" s="254"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54" t="str">
        <f>IF(ISBLANK(INDEX('Policy Characteristics'!K:K,MATCH($C1811,'Policy Characteristics'!$C:$C,0))),"",INDEX('Policy Characteristics'!K:K,MATCH($C1811,'Policy Characteristics'!$C:$C,0)))</f>
        <v>fuels.html#fuel-taxes</v>
      </c>
      <c r="R1811" s="254" t="str">
        <f>IF(ISBLANK(INDEX('Policy Characteristics'!L:L,MATCH($C1811,'Policy Characteristics'!$C:$C,0))),"",INDEX('Policy Characteristics'!L:L,MATCH($C1811,'Policy Characteristics'!$C:$C,0)))</f>
        <v>fuel-taxes.html</v>
      </c>
    </row>
    <row r="1812" spans="1:18" x14ac:dyDescent="0.35">
      <c r="A1812" s="254" t="str">
        <f>IF(ISBLANK(INDEX('Policy Characteristics'!A:A,MATCH($C1812,'Policy Characteristics'!$C:$C,0))),"",INDEX('Policy Characteristics'!A:A,MATCH($C1812,'Policy Characteristics'!$C:$C,0)))</f>
        <v>Cross-Sector</v>
      </c>
      <c r="B1812" s="262" t="str">
        <f>IF(ISBLANK(INDEX('Policy Characteristics'!B:B,MATCH($C1812,'Policy Characteristics'!$C:$C,0))),"",INDEX('Policy Characteristics'!B:B,MATCH($C1812,'Policy Characteristics'!$C:$C,0)))</f>
        <v>Fuel Taxes or Subsidies</v>
      </c>
      <c r="C1812" s="320" t="str">
        <f t="shared" si="69"/>
        <v>Additional Fuel Tax or Subsidy Rate by Fuel</v>
      </c>
      <c r="D1812" s="6" t="s">
        <v>2472</v>
      </c>
      <c r="E1812" s="45" t="s">
        <v>3719</v>
      </c>
      <c r="F1812" s="6" t="s">
        <v>2473</v>
      </c>
      <c r="G1812" s="45" t="s">
        <v>2427</v>
      </c>
      <c r="H1812" s="43">
        <v>2408</v>
      </c>
      <c r="I1812" s="324" t="s">
        <v>44</v>
      </c>
      <c r="J1812" s="255" t="str">
        <f>IF(ISBLANK(INDEX('Policy Characteristics'!D:D,MATCH($C1812,'Policy Characteristics'!$C:$C,0))),"",INDEX('Policy Characteristics'!D:D,MATCH($C1812,'Policy Characteristics'!$C:$C,0)))</f>
        <v>Fuel Taxes or Subsidies</v>
      </c>
      <c r="K1812" s="254" t="str">
        <f>IF(ISBLANK(INDEX('Policy Characteristics'!E:E,MATCH($C1812,'Policy Characteristics'!$C:$C,0))),"",INDEX('Policy Characteristics'!E:E,MATCH($C1812,'Policy Characteristics'!$C:$C,0)))</f>
        <v>cross fuel tax</v>
      </c>
      <c r="L1812" s="261">
        <f>IF(ISBLANK(INDEX('Policy Characteristics'!F:F,MATCH($C1812,'Policy Characteristics'!$C:$C,0))),"",INDEX('Policy Characteristics'!F:F,MATCH($C1812,'Policy Characteristics'!$C:$C,0)))</f>
        <v>-0.9</v>
      </c>
      <c r="M1812" s="261">
        <f>IF(ISBLANK(INDEX('Policy Characteristics'!G:G,MATCH($C1812,'Policy Characteristics'!$C:$C,0))),"",INDEX('Policy Characteristics'!G:G,MATCH($C1812,'Policy Characteristics'!$C:$C,0)))</f>
        <v>0.9</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of BAU price</v>
      </c>
      <c r="P1812" s="254"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54" t="str">
        <f>IF(ISBLANK(INDEX('Policy Characteristics'!K:K,MATCH($C1812,'Policy Characteristics'!$C:$C,0))),"",INDEX('Policy Characteristics'!K:K,MATCH($C1812,'Policy Characteristics'!$C:$C,0)))</f>
        <v>fuels.html#fuel-taxes</v>
      </c>
      <c r="R1812" s="254" t="str">
        <f>IF(ISBLANK(INDEX('Policy Characteristics'!L:L,MATCH($C1812,'Policy Characteristics'!$C:$C,0))),"",INDEX('Policy Characteristics'!L:L,MATCH($C1812,'Policy Characteristics'!$C:$C,0)))</f>
        <v>fuel-taxes.html</v>
      </c>
    </row>
    <row r="1813" spans="1:18" x14ac:dyDescent="0.35">
      <c r="A1813" s="254" t="str">
        <f>IF(ISBLANK(INDEX('Policy Characteristics'!A:A,MATCH($C1813,'Policy Characteristics'!$C:$C,0))),"",INDEX('Policy Characteristics'!A:A,MATCH($C1813,'Policy Characteristics'!$C:$C,0)))</f>
        <v>Cross-Sector</v>
      </c>
      <c r="B1813" s="262" t="str">
        <f>IF(ISBLANK(INDEX('Policy Characteristics'!B:B,MATCH($C1813,'Policy Characteristics'!$C:$C,0))),"",INDEX('Policy Characteristics'!B:B,MATCH($C1813,'Policy Characteristics'!$C:$C,0)))</f>
        <v>Fuel Taxes or Subsidies</v>
      </c>
      <c r="C1813" s="320" t="str">
        <f t="shared" si="69"/>
        <v>Additional Fuel Tax or Subsidy Rate by Fuel</v>
      </c>
      <c r="D1813" s="6" t="s">
        <v>75</v>
      </c>
      <c r="E1813" s="45" t="s">
        <v>3719</v>
      </c>
      <c r="F1813" s="6" t="s">
        <v>99</v>
      </c>
      <c r="G1813" s="45" t="s">
        <v>2427</v>
      </c>
      <c r="H1813" s="43">
        <v>2409</v>
      </c>
      <c r="I1813" s="324" t="s">
        <v>44</v>
      </c>
      <c r="J1813" s="255" t="str">
        <f>IF(ISBLANK(INDEX('Policy Characteristics'!D:D,MATCH($C1813,'Policy Characteristics'!$C:$C,0))),"",INDEX('Policy Characteristics'!D:D,MATCH($C1813,'Policy Characteristics'!$C:$C,0)))</f>
        <v>Fuel Taxes or Subsidies</v>
      </c>
      <c r="K1813" s="254" t="str">
        <f>IF(ISBLANK(INDEX('Policy Characteristics'!E:E,MATCH($C1813,'Policy Characteristics'!$C:$C,0))),"",INDEX('Policy Characteristics'!E:E,MATCH($C1813,'Policy Characteristics'!$C:$C,0)))</f>
        <v>cross fuel tax</v>
      </c>
      <c r="L1813" s="261">
        <f>IF(ISBLANK(INDEX('Policy Characteristics'!F:F,MATCH($C1813,'Policy Characteristics'!$C:$C,0))),"",INDEX('Policy Characteristics'!F:F,MATCH($C1813,'Policy Characteristics'!$C:$C,0)))</f>
        <v>-0.9</v>
      </c>
      <c r="M1813" s="261">
        <f>IF(ISBLANK(INDEX('Policy Characteristics'!G:G,MATCH($C1813,'Policy Characteristics'!$C:$C,0))),"",INDEX('Policy Characteristics'!G:G,MATCH($C1813,'Policy Characteristics'!$C:$C,0)))</f>
        <v>0.9</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of BAU price</v>
      </c>
      <c r="P1813" s="254"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54" t="str">
        <f>IF(ISBLANK(INDEX('Policy Characteristics'!K:K,MATCH($C1813,'Policy Characteristics'!$C:$C,0))),"",INDEX('Policy Characteristics'!K:K,MATCH($C1813,'Policy Characteristics'!$C:$C,0)))</f>
        <v>fuels.html#fuel-taxes</v>
      </c>
      <c r="R1813" s="254" t="str">
        <f>IF(ISBLANK(INDEX('Policy Characteristics'!L:L,MATCH($C1813,'Policy Characteristics'!$C:$C,0))),"",INDEX('Policy Characteristics'!L:L,MATCH($C1813,'Policy Characteristics'!$C:$C,0)))</f>
        <v>fuel-taxes.html</v>
      </c>
    </row>
    <row r="1814" spans="1:18" x14ac:dyDescent="0.35">
      <c r="A1814" s="254" t="str">
        <f>IF(ISBLANK(INDEX('Policy Characteristics'!A:A,MATCH($C1814,'Policy Characteristics'!$C:$C,0))),"",INDEX('Policy Characteristics'!A:A,MATCH($C1814,'Policy Characteristics'!$C:$C,0)))</f>
        <v>Cross-Sector</v>
      </c>
      <c r="B1814" s="262" t="str">
        <f>IF(ISBLANK(INDEX('Policy Characteristics'!B:B,MATCH($C1814,'Policy Characteristics'!$C:$C,0))),"",INDEX('Policy Characteristics'!B:B,MATCH($C1814,'Policy Characteristics'!$C:$C,0)))</f>
        <v>Fuel Taxes or Subsidies</v>
      </c>
      <c r="C1814" s="320" t="str">
        <f t="shared" si="69"/>
        <v>Additional Fuel Tax or Subsidy Rate by Fuel</v>
      </c>
      <c r="D1814" s="6" t="s">
        <v>441</v>
      </c>
      <c r="E1814" s="45" t="s">
        <v>3719</v>
      </c>
      <c r="F1814" s="6" t="s">
        <v>442</v>
      </c>
      <c r="G1814" s="45" t="s">
        <v>2427</v>
      </c>
      <c r="H1814" s="43">
        <v>2410</v>
      </c>
      <c r="I1814" s="324" t="s">
        <v>44</v>
      </c>
      <c r="J1814" s="255" t="str">
        <f>IF(ISBLANK(INDEX('Policy Characteristics'!D:D,MATCH($C1814,'Policy Characteristics'!$C:$C,0))),"",INDEX('Policy Characteristics'!D:D,MATCH($C1814,'Policy Characteristics'!$C:$C,0)))</f>
        <v>Fuel Taxes or Subsidies</v>
      </c>
      <c r="K1814" s="254" t="str">
        <f>IF(ISBLANK(INDEX('Policy Characteristics'!E:E,MATCH($C1814,'Policy Characteristics'!$C:$C,0))),"",INDEX('Policy Characteristics'!E:E,MATCH($C1814,'Policy Characteristics'!$C:$C,0)))</f>
        <v>cross fuel tax</v>
      </c>
      <c r="L1814" s="261">
        <f>IF(ISBLANK(INDEX('Policy Characteristics'!F:F,MATCH($C1814,'Policy Characteristics'!$C:$C,0))),"",INDEX('Policy Characteristics'!F:F,MATCH($C1814,'Policy Characteristics'!$C:$C,0)))</f>
        <v>-0.9</v>
      </c>
      <c r="M1814" s="261">
        <f>IF(ISBLANK(INDEX('Policy Characteristics'!G:G,MATCH($C1814,'Policy Characteristics'!$C:$C,0))),"",INDEX('Policy Characteristics'!G:G,MATCH($C1814,'Policy Characteristics'!$C:$C,0)))</f>
        <v>0.9</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of BAU price</v>
      </c>
      <c r="P1814" s="254"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54" t="str">
        <f>IF(ISBLANK(INDEX('Policy Characteristics'!K:K,MATCH($C1814,'Policy Characteristics'!$C:$C,0))),"",INDEX('Policy Characteristics'!K:K,MATCH($C1814,'Policy Characteristics'!$C:$C,0)))</f>
        <v>fuels.html#fuel-taxes</v>
      </c>
      <c r="R1814" s="254" t="str">
        <f>IF(ISBLANK(INDEX('Policy Characteristics'!L:L,MATCH($C1814,'Policy Characteristics'!$C:$C,0))),"",INDEX('Policy Characteristics'!L:L,MATCH($C1814,'Policy Characteristics'!$C:$C,0)))</f>
        <v>fuel-taxes.html</v>
      </c>
    </row>
    <row r="1815" spans="1:18" x14ac:dyDescent="0.35">
      <c r="A1815" s="254" t="str">
        <f>IF(ISBLANK(INDEX('Policy Characteristics'!A:A,MATCH($C1815,'Policy Characteristics'!$C:$C,0))),"",INDEX('Policy Characteristics'!A:A,MATCH($C1815,'Policy Characteristics'!$C:$C,0)))</f>
        <v>Cross-Sector</v>
      </c>
      <c r="B1815" s="262" t="str">
        <f>IF(ISBLANK(INDEX('Policy Characteristics'!B:B,MATCH($C1815,'Policy Characteristics'!$C:$C,0))),"",INDEX('Policy Characteristics'!B:B,MATCH($C1815,'Policy Characteristics'!$C:$C,0)))</f>
        <v>Fuel Taxes or Subsidies</v>
      </c>
      <c r="C1815" s="320" t="str">
        <f t="shared" si="69"/>
        <v>Additional Fuel Tax or Subsidy Rate by Fuel</v>
      </c>
      <c r="D1815" s="6" t="s">
        <v>2464</v>
      </c>
      <c r="E1815" s="45" t="s">
        <v>3719</v>
      </c>
      <c r="F1815" s="6" t="s">
        <v>2468</v>
      </c>
      <c r="G1815" s="45" t="s">
        <v>2427</v>
      </c>
      <c r="H1815" s="43">
        <v>2411</v>
      </c>
      <c r="I1815" s="324" t="s">
        <v>44</v>
      </c>
      <c r="J1815" s="255" t="str">
        <f>IF(ISBLANK(INDEX('Policy Characteristics'!D:D,MATCH($C1815,'Policy Characteristics'!$C:$C,0))),"",INDEX('Policy Characteristics'!D:D,MATCH($C1815,'Policy Characteristics'!$C:$C,0)))</f>
        <v>Fuel Taxes or Subsidies</v>
      </c>
      <c r="K1815" s="254" t="str">
        <f>IF(ISBLANK(INDEX('Policy Characteristics'!E:E,MATCH($C1815,'Policy Characteristics'!$C:$C,0))),"",INDEX('Policy Characteristics'!E:E,MATCH($C1815,'Policy Characteristics'!$C:$C,0)))</f>
        <v>cross fuel tax</v>
      </c>
      <c r="L1815" s="261">
        <f>IF(ISBLANK(INDEX('Policy Characteristics'!F:F,MATCH($C1815,'Policy Characteristics'!$C:$C,0))),"",INDEX('Policy Characteristics'!F:F,MATCH($C1815,'Policy Characteristics'!$C:$C,0)))</f>
        <v>-0.9</v>
      </c>
      <c r="M1815" s="261">
        <f>IF(ISBLANK(INDEX('Policy Characteristics'!G:G,MATCH($C1815,'Policy Characteristics'!$C:$C,0))),"",INDEX('Policy Characteristics'!G:G,MATCH($C1815,'Policy Characteristics'!$C:$C,0)))</f>
        <v>0.9</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of BAU price</v>
      </c>
      <c r="P1815" s="254"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54" t="str">
        <f>IF(ISBLANK(INDEX('Policy Characteristics'!K:K,MATCH($C1815,'Policy Characteristics'!$C:$C,0))),"",INDEX('Policy Characteristics'!K:K,MATCH($C1815,'Policy Characteristics'!$C:$C,0)))</f>
        <v>fuels.html#fuel-taxes</v>
      </c>
      <c r="R1815" s="254" t="str">
        <f>IF(ISBLANK(INDEX('Policy Characteristics'!L:L,MATCH($C1815,'Policy Characteristics'!$C:$C,0))),"",INDEX('Policy Characteristics'!L:L,MATCH($C1815,'Policy Characteristics'!$C:$C,0)))</f>
        <v>fuel-taxes.html</v>
      </c>
    </row>
    <row r="1816" spans="1:18" x14ac:dyDescent="0.35">
      <c r="A1816" s="254" t="str">
        <f>IF(ISBLANK(INDEX('Policy Characteristics'!A:A,MATCH($C1816,'Policy Characteristics'!$C:$C,0))),"",INDEX('Policy Characteristics'!A:A,MATCH($C1816,'Policy Characteristics'!$C:$C,0)))</f>
        <v>Cross-Sector</v>
      </c>
      <c r="B1816" s="262" t="str">
        <f>IF(ISBLANK(INDEX('Policy Characteristics'!B:B,MATCH($C1816,'Policy Characteristics'!$C:$C,0))),"",INDEX('Policy Characteristics'!B:B,MATCH($C1816,'Policy Characteristics'!$C:$C,0)))</f>
        <v>Fuel Taxes or Subsidies</v>
      </c>
      <c r="C1816" s="320" t="str">
        <f t="shared" si="69"/>
        <v>Additional Fuel Tax or Subsidy Rate by Fuel</v>
      </c>
      <c r="D1816" s="6" t="s">
        <v>2474</v>
      </c>
      <c r="E1816" s="45" t="s">
        <v>3719</v>
      </c>
      <c r="F1816" s="6" t="s">
        <v>2475</v>
      </c>
      <c r="G1816" s="45" t="s">
        <v>2427</v>
      </c>
      <c r="H1816" s="43">
        <v>2412</v>
      </c>
      <c r="I1816" s="324" t="s">
        <v>44</v>
      </c>
      <c r="J1816" s="255" t="str">
        <f>IF(ISBLANK(INDEX('Policy Characteristics'!D:D,MATCH($C1816,'Policy Characteristics'!$C:$C,0))),"",INDEX('Policy Characteristics'!D:D,MATCH($C1816,'Policy Characteristics'!$C:$C,0)))</f>
        <v>Fuel Taxes or Subsidies</v>
      </c>
      <c r="K1816" s="254" t="str">
        <f>IF(ISBLANK(INDEX('Policy Characteristics'!E:E,MATCH($C1816,'Policy Characteristics'!$C:$C,0))),"",INDEX('Policy Characteristics'!E:E,MATCH($C1816,'Policy Characteristics'!$C:$C,0)))</f>
        <v>cross fuel tax</v>
      </c>
      <c r="L1816" s="261">
        <f>IF(ISBLANK(INDEX('Policy Characteristics'!F:F,MATCH($C1816,'Policy Characteristics'!$C:$C,0))),"",INDEX('Policy Characteristics'!F:F,MATCH($C1816,'Policy Characteristics'!$C:$C,0)))</f>
        <v>-0.9</v>
      </c>
      <c r="M1816" s="261">
        <f>IF(ISBLANK(INDEX('Policy Characteristics'!G:G,MATCH($C1816,'Policy Characteristics'!$C:$C,0))),"",INDEX('Policy Characteristics'!G:G,MATCH($C1816,'Policy Characteristics'!$C:$C,0)))</f>
        <v>0.9</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of BAU price</v>
      </c>
      <c r="P1816" s="254"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54" t="str">
        <f>IF(ISBLANK(INDEX('Policy Characteristics'!K:K,MATCH($C1816,'Policy Characteristics'!$C:$C,0))),"",INDEX('Policy Characteristics'!K:K,MATCH($C1816,'Policy Characteristics'!$C:$C,0)))</f>
        <v>fuels.html#fuel-taxes</v>
      </c>
      <c r="R1816" s="254" t="str">
        <f>IF(ISBLANK(INDEX('Policy Characteristics'!L:L,MATCH($C1816,'Policy Characteristics'!$C:$C,0))),"",INDEX('Policy Characteristics'!L:L,MATCH($C1816,'Policy Characteristics'!$C:$C,0)))</f>
        <v>fuel-taxes.html</v>
      </c>
    </row>
    <row r="1817" spans="1:18" x14ac:dyDescent="0.35">
      <c r="A1817" s="254" t="str">
        <f>IF(ISBLANK(INDEX('Policy Characteristics'!A:A,MATCH($C1817,'Policy Characteristics'!$C:$C,0))),"",INDEX('Policy Characteristics'!A:A,MATCH($C1817,'Policy Characteristics'!$C:$C,0)))</f>
        <v>Cross-Sector</v>
      </c>
      <c r="B1817" s="262" t="str">
        <f>IF(ISBLANK(INDEX('Policy Characteristics'!B:B,MATCH($C1817,'Policy Characteristics'!$C:$C,0))),"",INDEX('Policy Characteristics'!B:B,MATCH($C1817,'Policy Characteristics'!$C:$C,0)))</f>
        <v>Fuel Taxes or Subsidies</v>
      </c>
      <c r="C1817" s="320" t="str">
        <f t="shared" si="69"/>
        <v>Additional Fuel Tax or Subsidy Rate by Fuel</v>
      </c>
      <c r="D1817" s="6" t="s">
        <v>2465</v>
      </c>
      <c r="E1817" s="45" t="s">
        <v>3719</v>
      </c>
      <c r="F1817" s="6" t="s">
        <v>2469</v>
      </c>
      <c r="G1817" s="45" t="s">
        <v>2427</v>
      </c>
      <c r="H1817" s="43">
        <v>2413</v>
      </c>
      <c r="I1817" s="324" t="s">
        <v>44</v>
      </c>
      <c r="J1817" s="255" t="str">
        <f>IF(ISBLANK(INDEX('Policy Characteristics'!D:D,MATCH($C1817,'Policy Characteristics'!$C:$C,0))),"",INDEX('Policy Characteristics'!D:D,MATCH($C1817,'Policy Characteristics'!$C:$C,0)))</f>
        <v>Fuel Taxes or Subsidies</v>
      </c>
      <c r="K1817" s="254" t="str">
        <f>IF(ISBLANK(INDEX('Policy Characteristics'!E:E,MATCH($C1817,'Policy Characteristics'!$C:$C,0))),"",INDEX('Policy Characteristics'!E:E,MATCH($C1817,'Policy Characteristics'!$C:$C,0)))</f>
        <v>cross fuel tax</v>
      </c>
      <c r="L1817" s="261">
        <f>IF(ISBLANK(INDEX('Policy Characteristics'!F:F,MATCH($C1817,'Policy Characteristics'!$C:$C,0))),"",INDEX('Policy Characteristics'!F:F,MATCH($C1817,'Policy Characteristics'!$C:$C,0)))</f>
        <v>-0.9</v>
      </c>
      <c r="M1817" s="261">
        <f>IF(ISBLANK(INDEX('Policy Characteristics'!G:G,MATCH($C1817,'Policy Characteristics'!$C:$C,0))),"",INDEX('Policy Characteristics'!G:G,MATCH($C1817,'Policy Characteristics'!$C:$C,0)))</f>
        <v>0.9</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of BAU price</v>
      </c>
      <c r="P1817" s="254"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54" t="str">
        <f>IF(ISBLANK(INDEX('Policy Characteristics'!K:K,MATCH($C1817,'Policy Characteristics'!$C:$C,0))),"",INDEX('Policy Characteristics'!K:K,MATCH($C1817,'Policy Characteristics'!$C:$C,0)))</f>
        <v>fuels.html#fuel-taxes</v>
      </c>
      <c r="R1817" s="254" t="str">
        <f>IF(ISBLANK(INDEX('Policy Characteristics'!L:L,MATCH($C1817,'Policy Characteristics'!$C:$C,0))),"",INDEX('Policy Characteristics'!L:L,MATCH($C1817,'Policy Characteristics'!$C:$C,0)))</f>
        <v>fuel-taxes.html</v>
      </c>
    </row>
    <row r="1818" spans="1:18" x14ac:dyDescent="0.35">
      <c r="A1818" s="254" t="str">
        <f>IF(ISBLANK(INDEX('Policy Characteristics'!A:A,MATCH($C1818,'Policy Characteristics'!$C:$C,0))),"",INDEX('Policy Characteristics'!A:A,MATCH($C1818,'Policy Characteristics'!$C:$C,0)))</f>
        <v>Cross-Sector</v>
      </c>
      <c r="B1818" s="262" t="str">
        <f>IF(ISBLANK(INDEX('Policy Characteristics'!B:B,MATCH($C1818,'Policy Characteristics'!$C:$C,0))),"",INDEX('Policy Characteristics'!B:B,MATCH($C1818,'Policy Characteristics'!$C:$C,0)))</f>
        <v>Fuel Taxes or Subsidies</v>
      </c>
      <c r="C1818" s="320" t="str">
        <f t="shared" si="69"/>
        <v>Additional Fuel Tax or Subsidy Rate by Fuel</v>
      </c>
      <c r="D1818" s="6" t="s">
        <v>2466</v>
      </c>
      <c r="E1818" s="45" t="s">
        <v>3719</v>
      </c>
      <c r="F1818" s="6" t="s">
        <v>2470</v>
      </c>
      <c r="G1818" s="45" t="s">
        <v>2427</v>
      </c>
      <c r="H1818" s="43">
        <v>2414</v>
      </c>
      <c r="I1818" s="324" t="s">
        <v>44</v>
      </c>
      <c r="J1818" s="255" t="str">
        <f>IF(ISBLANK(INDEX('Policy Characteristics'!D:D,MATCH($C1818,'Policy Characteristics'!$C:$C,0))),"",INDEX('Policy Characteristics'!D:D,MATCH($C1818,'Policy Characteristics'!$C:$C,0)))</f>
        <v>Fuel Taxes or Subsidies</v>
      </c>
      <c r="K1818" s="254" t="str">
        <f>IF(ISBLANK(INDEX('Policy Characteristics'!E:E,MATCH($C1818,'Policy Characteristics'!$C:$C,0))),"",INDEX('Policy Characteristics'!E:E,MATCH($C1818,'Policy Characteristics'!$C:$C,0)))</f>
        <v>cross fuel tax</v>
      </c>
      <c r="L1818" s="261">
        <f>IF(ISBLANK(INDEX('Policy Characteristics'!F:F,MATCH($C1818,'Policy Characteristics'!$C:$C,0))),"",INDEX('Policy Characteristics'!F:F,MATCH($C1818,'Policy Characteristics'!$C:$C,0)))</f>
        <v>-0.9</v>
      </c>
      <c r="M1818" s="261">
        <f>IF(ISBLANK(INDEX('Policy Characteristics'!G:G,MATCH($C1818,'Policy Characteristics'!$C:$C,0))),"",INDEX('Policy Characteristics'!G:G,MATCH($C1818,'Policy Characteristics'!$C:$C,0)))</f>
        <v>0.9</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of BAU price</v>
      </c>
      <c r="P1818" s="254"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54" t="str">
        <f>IF(ISBLANK(INDEX('Policy Characteristics'!K:K,MATCH($C1818,'Policy Characteristics'!$C:$C,0))),"",INDEX('Policy Characteristics'!K:K,MATCH($C1818,'Policy Characteristics'!$C:$C,0)))</f>
        <v>fuels.html#fuel-taxes</v>
      </c>
      <c r="R1818" s="254" t="str">
        <f>IF(ISBLANK(INDEX('Policy Characteristics'!L:L,MATCH($C1818,'Policy Characteristics'!$C:$C,0))),"",INDEX('Policy Characteristics'!L:L,MATCH($C1818,'Policy Characteristics'!$C:$C,0)))</f>
        <v>fuel-taxes.html</v>
      </c>
    </row>
    <row r="1819" spans="1:18" x14ac:dyDescent="0.35">
      <c r="A1819" s="254" t="str">
        <f>IF(ISBLANK(INDEX('Policy Characteristics'!A:A,MATCH($C1819,'Policy Characteristics'!$C:$C,0))),"",INDEX('Policy Characteristics'!A:A,MATCH($C1819,'Policy Characteristics'!$C:$C,0)))</f>
        <v>Cross-Sector</v>
      </c>
      <c r="B1819" s="262" t="str">
        <f>IF(ISBLANK(INDEX('Policy Characteristics'!B:B,MATCH($C1819,'Policy Characteristics'!$C:$C,0))),"",INDEX('Policy Characteristics'!B:B,MATCH($C1819,'Policy Characteristics'!$C:$C,0)))</f>
        <v>Fuel Taxes or Subsidies</v>
      </c>
      <c r="C1819" s="320" t="str">
        <f t="shared" si="69"/>
        <v>Additional Fuel Tax or Subsidy Rate by Fuel</v>
      </c>
      <c r="D1819" s="6" t="s">
        <v>2467</v>
      </c>
      <c r="E1819" s="45" t="s">
        <v>3719</v>
      </c>
      <c r="F1819" s="6" t="s">
        <v>2471</v>
      </c>
      <c r="G1819" s="45" t="s">
        <v>2427</v>
      </c>
      <c r="H1819" s="43">
        <v>2415</v>
      </c>
      <c r="I1819" s="324" t="s">
        <v>44</v>
      </c>
      <c r="J1819" s="255" t="str">
        <f>IF(ISBLANK(INDEX('Policy Characteristics'!D:D,MATCH($C1819,'Policy Characteristics'!$C:$C,0))),"",INDEX('Policy Characteristics'!D:D,MATCH($C1819,'Policy Characteristics'!$C:$C,0)))</f>
        <v>Fuel Taxes or Subsidies</v>
      </c>
      <c r="K1819" s="254" t="str">
        <f>IF(ISBLANK(INDEX('Policy Characteristics'!E:E,MATCH($C1819,'Policy Characteristics'!$C:$C,0))),"",INDEX('Policy Characteristics'!E:E,MATCH($C1819,'Policy Characteristics'!$C:$C,0)))</f>
        <v>cross fuel tax</v>
      </c>
      <c r="L1819" s="261">
        <f>IF(ISBLANK(INDEX('Policy Characteristics'!F:F,MATCH($C1819,'Policy Characteristics'!$C:$C,0))),"",INDEX('Policy Characteristics'!F:F,MATCH($C1819,'Policy Characteristics'!$C:$C,0)))</f>
        <v>-0.9</v>
      </c>
      <c r="M1819" s="261">
        <f>IF(ISBLANK(INDEX('Policy Characteristics'!G:G,MATCH($C1819,'Policy Characteristics'!$C:$C,0))),"",INDEX('Policy Characteristics'!G:G,MATCH($C1819,'Policy Characteristics'!$C:$C,0)))</f>
        <v>0.9</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of BAU price</v>
      </c>
      <c r="P1819" s="254"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54" t="str">
        <f>IF(ISBLANK(INDEX('Policy Characteristics'!K:K,MATCH($C1819,'Policy Characteristics'!$C:$C,0))),"",INDEX('Policy Characteristics'!K:K,MATCH($C1819,'Policy Characteristics'!$C:$C,0)))</f>
        <v>fuels.html#fuel-taxes</v>
      </c>
      <c r="R1819" s="254" t="str">
        <f>IF(ISBLANK(INDEX('Policy Characteristics'!L:L,MATCH($C1819,'Policy Characteristics'!$C:$C,0))),"",INDEX('Policy Characteristics'!L:L,MATCH($C1819,'Policy Characteristics'!$C:$C,0)))</f>
        <v>fuel-taxes.html</v>
      </c>
    </row>
    <row r="1820" spans="1:18" s="4" customFormat="1" x14ac:dyDescent="0.35">
      <c r="A1820" s="254" t="str">
        <f>IF(ISBLANK(INDEX('Policy Characteristics'!A:A,MATCH($C1820,'Policy Characteristics'!$C:$C,0))),"",INDEX('Policy Characteristics'!A:A,MATCH($C1820,'Policy Characteristics'!$C:$C,0)))</f>
        <v>Cross-Sector</v>
      </c>
      <c r="B1820" s="262" t="str">
        <f>IF(ISBLANK(INDEX('Policy Characteristics'!B:B,MATCH($C1820,'Policy Characteristics'!$C:$C,0))),"",INDEX('Policy Characteristics'!B:B,MATCH($C1820,'Policy Characteristics'!$C:$C,0)))</f>
        <v>Fuel Taxes or Subsidies</v>
      </c>
      <c r="C1820" s="320" t="str">
        <f t="shared" si="69"/>
        <v>Additional Fuel Tax or Subsidy Rate by Fuel</v>
      </c>
      <c r="D1820" s="45" t="s">
        <v>52</v>
      </c>
      <c r="E1820" s="45" t="s">
        <v>3720</v>
      </c>
      <c r="F1820" s="45" t="s">
        <v>93</v>
      </c>
      <c r="G1820" s="45" t="s">
        <v>2789</v>
      </c>
      <c r="H1820" s="43">
        <v>2416</v>
      </c>
      <c r="I1820" s="324" t="s">
        <v>43</v>
      </c>
      <c r="J1820" s="255" t="str">
        <f>IF(ISBLANK(INDEX('Policy Characteristics'!D:D,MATCH($C1820,'Policy Characteristics'!$C:$C,0))),"",INDEX('Policy Characteristics'!D:D,MATCH($C1820,'Policy Characteristics'!$C:$C,0)))</f>
        <v>Fuel Taxes or Subsidies</v>
      </c>
      <c r="K1820" s="254" t="str">
        <f>IF(ISBLANK(INDEX('Policy Characteristics'!E:E,MATCH($C1820,'Policy Characteristics'!$C:$C,0))),"",INDEX('Policy Characteristics'!E:E,MATCH($C1820,'Policy Characteristics'!$C:$C,0)))</f>
        <v>cross fuel tax</v>
      </c>
      <c r="L1820" s="261">
        <f>IF(ISBLANK(INDEX('Policy Characteristics'!F:F,MATCH($C1820,'Policy Characteristics'!$C:$C,0))),"",INDEX('Policy Characteristics'!F:F,MATCH($C1820,'Policy Characteristics'!$C:$C,0)))</f>
        <v>-0.9</v>
      </c>
      <c r="M1820" s="261">
        <f>IF(ISBLANK(INDEX('Policy Characteristics'!G:G,MATCH($C1820,'Policy Characteristics'!$C:$C,0))),"",INDEX('Policy Characteristics'!G:G,MATCH($C1820,'Policy Characteristics'!$C:$C,0)))</f>
        <v>0.9</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of BAU price</v>
      </c>
      <c r="P1820" s="254"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54" t="str">
        <f>IF(ISBLANK(INDEX('Policy Characteristics'!K:K,MATCH($C1820,'Policy Characteristics'!$C:$C,0))),"",INDEX('Policy Characteristics'!K:K,MATCH($C1820,'Policy Characteristics'!$C:$C,0)))</f>
        <v>fuels.html#fuel-taxes</v>
      </c>
      <c r="R1820" s="254" t="str">
        <f>IF(ISBLANK(INDEX('Policy Characteristics'!L:L,MATCH($C1820,'Policy Characteristics'!$C:$C,0))),"",INDEX('Policy Characteristics'!L:L,MATCH($C1820,'Policy Characteristics'!$C:$C,0)))</f>
        <v>fuel-taxes.html</v>
      </c>
    </row>
    <row r="1821" spans="1:18" s="4" customFormat="1" x14ac:dyDescent="0.35">
      <c r="A1821" s="254" t="str">
        <f>IF(ISBLANK(INDEX('Policy Characteristics'!A:A,MATCH($C1821,'Policy Characteristics'!$C:$C,0))),"",INDEX('Policy Characteristics'!A:A,MATCH($C1821,'Policy Characteristics'!$C:$C,0)))</f>
        <v>Cross-Sector</v>
      </c>
      <c r="B1821" s="262" t="str">
        <f>IF(ISBLANK(INDEX('Policy Characteristics'!B:B,MATCH($C1821,'Policy Characteristics'!$C:$C,0))),"",INDEX('Policy Characteristics'!B:B,MATCH($C1821,'Policy Characteristics'!$C:$C,0)))</f>
        <v>Fuel Taxes or Subsidies</v>
      </c>
      <c r="C1821" s="320" t="str">
        <f t="shared" si="69"/>
        <v>Additional Fuel Tax or Subsidy Rate by Fuel</v>
      </c>
      <c r="D1821" s="6" t="s">
        <v>448</v>
      </c>
      <c r="E1821" s="45" t="s">
        <v>3720</v>
      </c>
      <c r="F1821" s="6" t="s">
        <v>445</v>
      </c>
      <c r="G1821" s="45" t="s">
        <v>2789</v>
      </c>
      <c r="H1821" s="43">
        <v>2417</v>
      </c>
      <c r="I1821" s="325" t="s">
        <v>44</v>
      </c>
      <c r="J1821" s="255" t="str">
        <f>IF(ISBLANK(INDEX('Policy Characteristics'!D:D,MATCH($C1821,'Policy Characteristics'!$C:$C,0))),"",INDEX('Policy Characteristics'!D:D,MATCH($C1821,'Policy Characteristics'!$C:$C,0)))</f>
        <v>Fuel Taxes or Subsidies</v>
      </c>
      <c r="K1821" s="254" t="str">
        <f>IF(ISBLANK(INDEX('Policy Characteristics'!E:E,MATCH($C1821,'Policy Characteristics'!$C:$C,0))),"",INDEX('Policy Characteristics'!E:E,MATCH($C1821,'Policy Characteristics'!$C:$C,0)))</f>
        <v>cross fuel tax</v>
      </c>
      <c r="L1821" s="261">
        <f>IF(ISBLANK(INDEX('Policy Characteristics'!F:F,MATCH($C1821,'Policy Characteristics'!$C:$C,0))),"",INDEX('Policy Characteristics'!F:F,MATCH($C1821,'Policy Characteristics'!$C:$C,0)))</f>
        <v>-0.9</v>
      </c>
      <c r="M1821" s="261">
        <f>IF(ISBLANK(INDEX('Policy Characteristics'!G:G,MATCH($C1821,'Policy Characteristics'!$C:$C,0))),"",INDEX('Policy Characteristics'!G:G,MATCH($C1821,'Policy Characteristics'!$C:$C,0)))</f>
        <v>0.9</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of BAU price</v>
      </c>
      <c r="P1821" s="254"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54" t="str">
        <f>IF(ISBLANK(INDEX('Policy Characteristics'!K:K,MATCH($C1821,'Policy Characteristics'!$C:$C,0))),"",INDEX('Policy Characteristics'!K:K,MATCH($C1821,'Policy Characteristics'!$C:$C,0)))</f>
        <v>fuels.html#fuel-taxes</v>
      </c>
      <c r="R1821" s="254" t="str">
        <f>IF(ISBLANK(INDEX('Policy Characteristics'!L:L,MATCH($C1821,'Policy Characteristics'!$C:$C,0))),"",INDEX('Policy Characteristics'!L:L,MATCH($C1821,'Policy Characteristics'!$C:$C,0)))</f>
        <v>fuel-taxes.html</v>
      </c>
    </row>
    <row r="1822" spans="1:18" s="4" customFormat="1" x14ac:dyDescent="0.35">
      <c r="A1822" s="254" t="str">
        <f>IF(ISBLANK(INDEX('Policy Characteristics'!A:A,MATCH($C1822,'Policy Characteristics'!$C:$C,0))),"",INDEX('Policy Characteristics'!A:A,MATCH($C1822,'Policy Characteristics'!$C:$C,0)))</f>
        <v>Cross-Sector</v>
      </c>
      <c r="B1822" s="262" t="str">
        <f>IF(ISBLANK(INDEX('Policy Characteristics'!B:B,MATCH($C1822,'Policy Characteristics'!$C:$C,0))),"",INDEX('Policy Characteristics'!B:B,MATCH($C1822,'Policy Characteristics'!$C:$C,0)))</f>
        <v>Fuel Taxes or Subsidies</v>
      </c>
      <c r="C1822" s="320" t="str">
        <f t="shared" si="69"/>
        <v>Additional Fuel Tax or Subsidy Rate by Fuel</v>
      </c>
      <c r="D1822" s="6" t="s">
        <v>46</v>
      </c>
      <c r="E1822" s="45" t="s">
        <v>3720</v>
      </c>
      <c r="F1822" s="6" t="s">
        <v>87</v>
      </c>
      <c r="G1822" s="45" t="s">
        <v>2789</v>
      </c>
      <c r="H1822" s="43">
        <v>2418</v>
      </c>
      <c r="I1822" s="325" t="s">
        <v>44</v>
      </c>
      <c r="J1822" s="255" t="str">
        <f>IF(ISBLANK(INDEX('Policy Characteristics'!D:D,MATCH($C1822,'Policy Characteristics'!$C:$C,0))),"",INDEX('Policy Characteristics'!D:D,MATCH($C1822,'Policy Characteristics'!$C:$C,0)))</f>
        <v>Fuel Taxes or Subsidies</v>
      </c>
      <c r="K1822" s="254" t="str">
        <f>IF(ISBLANK(INDEX('Policy Characteristics'!E:E,MATCH($C1822,'Policy Characteristics'!$C:$C,0))),"",INDEX('Policy Characteristics'!E:E,MATCH($C1822,'Policy Characteristics'!$C:$C,0)))</f>
        <v>cross fuel tax</v>
      </c>
      <c r="L1822" s="261">
        <f>IF(ISBLANK(INDEX('Policy Characteristics'!F:F,MATCH($C1822,'Policy Characteristics'!$C:$C,0))),"",INDEX('Policy Characteristics'!F:F,MATCH($C1822,'Policy Characteristics'!$C:$C,0)))</f>
        <v>-0.9</v>
      </c>
      <c r="M1822" s="261">
        <f>IF(ISBLANK(INDEX('Policy Characteristics'!G:G,MATCH($C1822,'Policy Characteristics'!$C:$C,0))),"",INDEX('Policy Characteristics'!G:G,MATCH($C1822,'Policy Characteristics'!$C:$C,0)))</f>
        <v>0.9</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of BAU price</v>
      </c>
      <c r="P1822" s="254"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54" t="str">
        <f>IF(ISBLANK(INDEX('Policy Characteristics'!K:K,MATCH($C1822,'Policy Characteristics'!$C:$C,0))),"",INDEX('Policy Characteristics'!K:K,MATCH($C1822,'Policy Characteristics'!$C:$C,0)))</f>
        <v>fuels.html#fuel-taxes</v>
      </c>
      <c r="R1822" s="254" t="str">
        <f>IF(ISBLANK(INDEX('Policy Characteristics'!L:L,MATCH($C1822,'Policy Characteristics'!$C:$C,0))),"",INDEX('Policy Characteristics'!L:L,MATCH($C1822,'Policy Characteristics'!$C:$C,0)))</f>
        <v>fuel-taxes.html</v>
      </c>
    </row>
    <row r="1823" spans="1:18" s="4" customFormat="1" x14ac:dyDescent="0.35">
      <c r="A1823" s="254" t="str">
        <f>IF(ISBLANK(INDEX('Policy Characteristics'!A:A,MATCH($C1823,'Policy Characteristics'!$C:$C,0))),"",INDEX('Policy Characteristics'!A:A,MATCH($C1823,'Policy Characteristics'!$C:$C,0)))</f>
        <v>Cross-Sector</v>
      </c>
      <c r="B1823" s="262" t="str">
        <f>IF(ISBLANK(INDEX('Policy Characteristics'!B:B,MATCH($C1823,'Policy Characteristics'!$C:$C,0))),"",INDEX('Policy Characteristics'!B:B,MATCH($C1823,'Policy Characteristics'!$C:$C,0)))</f>
        <v>Fuel Taxes or Subsidies</v>
      </c>
      <c r="C1823" s="320" t="str">
        <f t="shared" si="69"/>
        <v>Additional Fuel Tax or Subsidy Rate by Fuel</v>
      </c>
      <c r="D1823" s="6" t="s">
        <v>47</v>
      </c>
      <c r="E1823" s="45" t="s">
        <v>3720</v>
      </c>
      <c r="F1823" s="6" t="s">
        <v>88</v>
      </c>
      <c r="G1823" s="45" t="s">
        <v>2789</v>
      </c>
      <c r="H1823" s="43">
        <v>2419</v>
      </c>
      <c r="I1823" s="325" t="s">
        <v>44</v>
      </c>
      <c r="J1823" s="255" t="str">
        <f>IF(ISBLANK(INDEX('Policy Characteristics'!D:D,MATCH($C1823,'Policy Characteristics'!$C:$C,0))),"",INDEX('Policy Characteristics'!D:D,MATCH($C1823,'Policy Characteristics'!$C:$C,0)))</f>
        <v>Fuel Taxes or Subsidies</v>
      </c>
      <c r="K1823" s="254" t="str">
        <f>IF(ISBLANK(INDEX('Policy Characteristics'!E:E,MATCH($C1823,'Policy Characteristics'!$C:$C,0))),"",INDEX('Policy Characteristics'!E:E,MATCH($C1823,'Policy Characteristics'!$C:$C,0)))</f>
        <v>cross fuel tax</v>
      </c>
      <c r="L1823" s="261">
        <f>IF(ISBLANK(INDEX('Policy Characteristics'!F:F,MATCH($C1823,'Policy Characteristics'!$C:$C,0))),"",INDEX('Policy Characteristics'!F:F,MATCH($C1823,'Policy Characteristics'!$C:$C,0)))</f>
        <v>-0.9</v>
      </c>
      <c r="M1823" s="261">
        <f>IF(ISBLANK(INDEX('Policy Characteristics'!G:G,MATCH($C1823,'Policy Characteristics'!$C:$C,0))),"",INDEX('Policy Characteristics'!G:G,MATCH($C1823,'Policy Characteristics'!$C:$C,0)))</f>
        <v>0.9</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of BAU price</v>
      </c>
      <c r="P1823" s="254"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54" t="str">
        <f>IF(ISBLANK(INDEX('Policy Characteristics'!K:K,MATCH($C1823,'Policy Characteristics'!$C:$C,0))),"",INDEX('Policy Characteristics'!K:K,MATCH($C1823,'Policy Characteristics'!$C:$C,0)))</f>
        <v>fuels.html#fuel-taxes</v>
      </c>
      <c r="R1823" s="254" t="str">
        <f>IF(ISBLANK(INDEX('Policy Characteristics'!L:L,MATCH($C1823,'Policy Characteristics'!$C:$C,0))),"",INDEX('Policy Characteristics'!L:L,MATCH($C1823,'Policy Characteristics'!$C:$C,0)))</f>
        <v>fuel-taxes.html</v>
      </c>
    </row>
    <row r="1824" spans="1:18" s="4" customFormat="1" x14ac:dyDescent="0.35">
      <c r="A1824" s="254" t="str">
        <f>IF(ISBLANK(INDEX('Policy Characteristics'!A:A,MATCH($C1824,'Policy Characteristics'!$C:$C,0))),"",INDEX('Policy Characteristics'!A:A,MATCH($C1824,'Policy Characteristics'!$C:$C,0)))</f>
        <v>Cross-Sector</v>
      </c>
      <c r="B1824" s="262" t="str">
        <f>IF(ISBLANK(INDEX('Policy Characteristics'!B:B,MATCH($C1824,'Policy Characteristics'!$C:$C,0))),"",INDEX('Policy Characteristics'!B:B,MATCH($C1824,'Policy Characteristics'!$C:$C,0)))</f>
        <v>Fuel Taxes or Subsidies</v>
      </c>
      <c r="C1824" s="320" t="str">
        <f t="shared" si="69"/>
        <v>Additional Fuel Tax or Subsidy Rate by Fuel</v>
      </c>
      <c r="D1824" s="6" t="s">
        <v>51</v>
      </c>
      <c r="E1824" s="45" t="s">
        <v>3720</v>
      </c>
      <c r="F1824" s="6" t="s">
        <v>92</v>
      </c>
      <c r="G1824" s="45" t="s">
        <v>2789</v>
      </c>
      <c r="H1824" s="43">
        <v>2420</v>
      </c>
      <c r="I1824" s="325" t="s">
        <v>44</v>
      </c>
      <c r="J1824" s="255" t="str">
        <f>IF(ISBLANK(INDEX('Policy Characteristics'!D:D,MATCH($C1824,'Policy Characteristics'!$C:$C,0))),"",INDEX('Policy Characteristics'!D:D,MATCH($C1824,'Policy Characteristics'!$C:$C,0)))</f>
        <v>Fuel Taxes or Subsidies</v>
      </c>
      <c r="K1824" s="254" t="str">
        <f>IF(ISBLANK(INDEX('Policy Characteristics'!E:E,MATCH($C1824,'Policy Characteristics'!$C:$C,0))),"",INDEX('Policy Characteristics'!E:E,MATCH($C1824,'Policy Characteristics'!$C:$C,0)))</f>
        <v>cross fuel tax</v>
      </c>
      <c r="L1824" s="261">
        <f>IF(ISBLANK(INDEX('Policy Characteristics'!F:F,MATCH($C1824,'Policy Characteristics'!$C:$C,0))),"",INDEX('Policy Characteristics'!F:F,MATCH($C1824,'Policy Characteristics'!$C:$C,0)))</f>
        <v>-0.9</v>
      </c>
      <c r="M1824" s="261">
        <f>IF(ISBLANK(INDEX('Policy Characteristics'!G:G,MATCH($C1824,'Policy Characteristics'!$C:$C,0))),"",INDEX('Policy Characteristics'!G:G,MATCH($C1824,'Policy Characteristics'!$C:$C,0)))</f>
        <v>0.9</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of BAU price</v>
      </c>
      <c r="P1824" s="254"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54" t="str">
        <f>IF(ISBLANK(INDEX('Policy Characteristics'!K:K,MATCH($C1824,'Policy Characteristics'!$C:$C,0))),"",INDEX('Policy Characteristics'!K:K,MATCH($C1824,'Policy Characteristics'!$C:$C,0)))</f>
        <v>fuels.html#fuel-taxes</v>
      </c>
      <c r="R1824" s="254" t="str">
        <f>IF(ISBLANK(INDEX('Policy Characteristics'!L:L,MATCH($C1824,'Policy Characteristics'!$C:$C,0))),"",INDEX('Policy Characteristics'!L:L,MATCH($C1824,'Policy Characteristics'!$C:$C,0)))</f>
        <v>fuel-taxes.html</v>
      </c>
    </row>
    <row r="1825" spans="1:18" s="4" customFormat="1" x14ac:dyDescent="0.35">
      <c r="A1825" s="254" t="str">
        <f>IF(ISBLANK(INDEX('Policy Characteristics'!A:A,MATCH($C1825,'Policy Characteristics'!$C:$C,0))),"",INDEX('Policy Characteristics'!A:A,MATCH($C1825,'Policy Characteristics'!$C:$C,0)))</f>
        <v>Cross-Sector</v>
      </c>
      <c r="B1825" s="262" t="str">
        <f>IF(ISBLANK(INDEX('Policy Characteristics'!B:B,MATCH($C1825,'Policy Characteristics'!$C:$C,0))),"",INDEX('Policy Characteristics'!B:B,MATCH($C1825,'Policy Characteristics'!$C:$C,0)))</f>
        <v>Fuel Taxes or Subsidies</v>
      </c>
      <c r="C1825" s="320" t="str">
        <f t="shared" si="69"/>
        <v>Additional Fuel Tax or Subsidy Rate by Fuel</v>
      </c>
      <c r="D1825" s="6" t="s">
        <v>53</v>
      </c>
      <c r="E1825" s="45" t="s">
        <v>3720</v>
      </c>
      <c r="F1825" s="6" t="s">
        <v>95</v>
      </c>
      <c r="G1825" s="45" t="s">
        <v>2789</v>
      </c>
      <c r="H1825" s="43">
        <v>2421</v>
      </c>
      <c r="I1825" s="325" t="s">
        <v>44</v>
      </c>
      <c r="J1825" s="255" t="str">
        <f>IF(ISBLANK(INDEX('Policy Characteristics'!D:D,MATCH($C1825,'Policy Characteristics'!$C:$C,0))),"",INDEX('Policy Characteristics'!D:D,MATCH($C1825,'Policy Characteristics'!$C:$C,0)))</f>
        <v>Fuel Taxes or Subsidies</v>
      </c>
      <c r="K1825" s="254" t="str">
        <f>IF(ISBLANK(INDEX('Policy Characteristics'!E:E,MATCH($C1825,'Policy Characteristics'!$C:$C,0))),"",INDEX('Policy Characteristics'!E:E,MATCH($C1825,'Policy Characteristics'!$C:$C,0)))</f>
        <v>cross fuel tax</v>
      </c>
      <c r="L1825" s="261">
        <f>IF(ISBLANK(INDEX('Policy Characteristics'!F:F,MATCH($C1825,'Policy Characteristics'!$C:$C,0))),"",INDEX('Policy Characteristics'!F:F,MATCH($C1825,'Policy Characteristics'!$C:$C,0)))</f>
        <v>-0.9</v>
      </c>
      <c r="M1825" s="261">
        <f>IF(ISBLANK(INDEX('Policy Characteristics'!G:G,MATCH($C1825,'Policy Characteristics'!$C:$C,0))),"",INDEX('Policy Characteristics'!G:G,MATCH($C1825,'Policy Characteristics'!$C:$C,0)))</f>
        <v>0.9</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of BAU price</v>
      </c>
      <c r="P1825" s="254"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54" t="str">
        <f>IF(ISBLANK(INDEX('Policy Characteristics'!K:K,MATCH($C1825,'Policy Characteristics'!$C:$C,0))),"",INDEX('Policy Characteristics'!K:K,MATCH($C1825,'Policy Characteristics'!$C:$C,0)))</f>
        <v>fuels.html#fuel-taxes</v>
      </c>
      <c r="R1825" s="254" t="str">
        <f>IF(ISBLANK(INDEX('Policy Characteristics'!L:L,MATCH($C1825,'Policy Characteristics'!$C:$C,0))),"",INDEX('Policy Characteristics'!L:L,MATCH($C1825,'Policy Characteristics'!$C:$C,0)))</f>
        <v>fuel-taxes.html</v>
      </c>
    </row>
    <row r="1826" spans="1:18" s="4" customFormat="1" x14ac:dyDescent="0.35">
      <c r="A1826" s="254" t="str">
        <f>IF(ISBLANK(INDEX('Policy Characteristics'!A:A,MATCH($C1826,'Policy Characteristics'!$C:$C,0))),"",INDEX('Policy Characteristics'!A:A,MATCH($C1826,'Policy Characteristics'!$C:$C,0)))</f>
        <v>Cross-Sector</v>
      </c>
      <c r="B1826" s="262" t="str">
        <f>IF(ISBLANK(INDEX('Policy Characteristics'!B:B,MATCH($C1826,'Policy Characteristics'!$C:$C,0))),"",INDEX('Policy Characteristics'!B:B,MATCH($C1826,'Policy Characteristics'!$C:$C,0)))</f>
        <v>Fuel Taxes or Subsidies</v>
      </c>
      <c r="C1826" s="320" t="str">
        <f t="shared" si="69"/>
        <v>Additional Fuel Tax or Subsidy Rate by Fuel</v>
      </c>
      <c r="D1826" s="6" t="s">
        <v>54</v>
      </c>
      <c r="E1826" s="45" t="s">
        <v>3720</v>
      </c>
      <c r="F1826" s="6" t="s">
        <v>96</v>
      </c>
      <c r="G1826" s="45" t="s">
        <v>2789</v>
      </c>
      <c r="H1826" s="43">
        <v>2422</v>
      </c>
      <c r="I1826" s="325" t="s">
        <v>44</v>
      </c>
      <c r="J1826" s="255" t="str">
        <f>IF(ISBLANK(INDEX('Policy Characteristics'!D:D,MATCH($C1826,'Policy Characteristics'!$C:$C,0))),"",INDEX('Policy Characteristics'!D:D,MATCH($C1826,'Policy Characteristics'!$C:$C,0)))</f>
        <v>Fuel Taxes or Subsidies</v>
      </c>
      <c r="K1826" s="254" t="str">
        <f>IF(ISBLANK(INDEX('Policy Characteristics'!E:E,MATCH($C1826,'Policy Characteristics'!$C:$C,0))),"",INDEX('Policy Characteristics'!E:E,MATCH($C1826,'Policy Characteristics'!$C:$C,0)))</f>
        <v>cross fuel tax</v>
      </c>
      <c r="L1826" s="261">
        <f>IF(ISBLANK(INDEX('Policy Characteristics'!F:F,MATCH($C1826,'Policy Characteristics'!$C:$C,0))),"",INDEX('Policy Characteristics'!F:F,MATCH($C1826,'Policy Characteristics'!$C:$C,0)))</f>
        <v>-0.9</v>
      </c>
      <c r="M1826" s="261">
        <f>IF(ISBLANK(INDEX('Policy Characteristics'!G:G,MATCH($C1826,'Policy Characteristics'!$C:$C,0))),"",INDEX('Policy Characteristics'!G:G,MATCH($C1826,'Policy Characteristics'!$C:$C,0)))</f>
        <v>0.9</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of BAU price</v>
      </c>
      <c r="P1826" s="254"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54" t="str">
        <f>IF(ISBLANK(INDEX('Policy Characteristics'!K:K,MATCH($C1826,'Policy Characteristics'!$C:$C,0))),"",INDEX('Policy Characteristics'!K:K,MATCH($C1826,'Policy Characteristics'!$C:$C,0)))</f>
        <v>fuels.html#fuel-taxes</v>
      </c>
      <c r="R1826" s="254" t="str">
        <f>IF(ISBLANK(INDEX('Policy Characteristics'!L:L,MATCH($C1826,'Policy Characteristics'!$C:$C,0))),"",INDEX('Policy Characteristics'!L:L,MATCH($C1826,'Policy Characteristics'!$C:$C,0)))</f>
        <v>fuel-taxes.html</v>
      </c>
    </row>
    <row r="1827" spans="1:18" s="4" customFormat="1" x14ac:dyDescent="0.35">
      <c r="A1827" s="254" t="str">
        <f>IF(ISBLANK(INDEX('Policy Characteristics'!A:A,MATCH($C1827,'Policy Characteristics'!$C:$C,0))),"",INDEX('Policy Characteristics'!A:A,MATCH($C1827,'Policy Characteristics'!$C:$C,0)))</f>
        <v>Cross-Sector</v>
      </c>
      <c r="B1827" s="262" t="str">
        <f>IF(ISBLANK(INDEX('Policy Characteristics'!B:B,MATCH($C1827,'Policy Characteristics'!$C:$C,0))),"",INDEX('Policy Characteristics'!B:B,MATCH($C1827,'Policy Characteristics'!$C:$C,0)))</f>
        <v>Fuel Taxes or Subsidies</v>
      </c>
      <c r="C1827" s="320" t="str">
        <f t="shared" si="69"/>
        <v>Additional Fuel Tax or Subsidy Rate by Fuel</v>
      </c>
      <c r="D1827" s="6" t="s">
        <v>55</v>
      </c>
      <c r="E1827" s="45" t="s">
        <v>3720</v>
      </c>
      <c r="F1827" s="6" t="s">
        <v>97</v>
      </c>
      <c r="G1827" s="45" t="s">
        <v>2789</v>
      </c>
      <c r="H1827" s="43">
        <v>2423</v>
      </c>
      <c r="I1827" s="325" t="s">
        <v>44</v>
      </c>
      <c r="J1827" s="255" t="str">
        <f>IF(ISBLANK(INDEX('Policy Characteristics'!D:D,MATCH($C1827,'Policy Characteristics'!$C:$C,0))),"",INDEX('Policy Characteristics'!D:D,MATCH($C1827,'Policy Characteristics'!$C:$C,0)))</f>
        <v>Fuel Taxes or Subsidies</v>
      </c>
      <c r="K1827" s="254" t="str">
        <f>IF(ISBLANK(INDEX('Policy Characteristics'!E:E,MATCH($C1827,'Policy Characteristics'!$C:$C,0))),"",INDEX('Policy Characteristics'!E:E,MATCH($C1827,'Policy Characteristics'!$C:$C,0)))</f>
        <v>cross fuel tax</v>
      </c>
      <c r="L1827" s="261">
        <f>IF(ISBLANK(INDEX('Policy Characteristics'!F:F,MATCH($C1827,'Policy Characteristics'!$C:$C,0))),"",INDEX('Policy Characteristics'!F:F,MATCH($C1827,'Policy Characteristics'!$C:$C,0)))</f>
        <v>-0.9</v>
      </c>
      <c r="M1827" s="261">
        <f>IF(ISBLANK(INDEX('Policy Characteristics'!G:G,MATCH($C1827,'Policy Characteristics'!$C:$C,0))),"",INDEX('Policy Characteristics'!G:G,MATCH($C1827,'Policy Characteristics'!$C:$C,0)))</f>
        <v>0.9</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of BAU price</v>
      </c>
      <c r="P1827" s="254"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54" t="str">
        <f>IF(ISBLANK(INDEX('Policy Characteristics'!K:K,MATCH($C1827,'Policy Characteristics'!$C:$C,0))),"",INDEX('Policy Characteristics'!K:K,MATCH($C1827,'Policy Characteristics'!$C:$C,0)))</f>
        <v>fuels.html#fuel-taxes</v>
      </c>
      <c r="R1827" s="254" t="str">
        <f>IF(ISBLANK(INDEX('Policy Characteristics'!L:L,MATCH($C1827,'Policy Characteristics'!$C:$C,0))),"",INDEX('Policy Characteristics'!L:L,MATCH($C1827,'Policy Characteristics'!$C:$C,0)))</f>
        <v>fuel-taxes.html</v>
      </c>
    </row>
    <row r="1828" spans="1:18" s="4" customFormat="1" x14ac:dyDescent="0.35">
      <c r="A1828" s="254" t="str">
        <f>IF(ISBLANK(INDEX('Policy Characteristics'!A:A,MATCH($C1828,'Policy Characteristics'!$C:$C,0))),"",INDEX('Policy Characteristics'!A:A,MATCH($C1828,'Policy Characteristics'!$C:$C,0)))</f>
        <v>Cross-Sector</v>
      </c>
      <c r="B1828" s="262" t="str">
        <f>IF(ISBLANK(INDEX('Policy Characteristics'!B:B,MATCH($C1828,'Policy Characteristics'!$C:$C,0))),"",INDEX('Policy Characteristics'!B:B,MATCH($C1828,'Policy Characteristics'!$C:$C,0)))</f>
        <v>Fuel Taxes or Subsidies</v>
      </c>
      <c r="C1828" s="320" t="str">
        <f t="shared" si="69"/>
        <v>Additional Fuel Tax or Subsidy Rate by Fuel</v>
      </c>
      <c r="D1828" s="6" t="s">
        <v>56</v>
      </c>
      <c r="E1828" s="45" t="s">
        <v>3720</v>
      </c>
      <c r="F1828" s="6" t="s">
        <v>98</v>
      </c>
      <c r="G1828" s="45" t="s">
        <v>2789</v>
      </c>
      <c r="H1828" s="43">
        <v>2424</v>
      </c>
      <c r="I1828" s="325" t="s">
        <v>44</v>
      </c>
      <c r="J1828" s="255" t="str">
        <f>IF(ISBLANK(INDEX('Policy Characteristics'!D:D,MATCH($C1828,'Policy Characteristics'!$C:$C,0))),"",INDEX('Policy Characteristics'!D:D,MATCH($C1828,'Policy Characteristics'!$C:$C,0)))</f>
        <v>Fuel Taxes or Subsidies</v>
      </c>
      <c r="K1828" s="254" t="str">
        <f>IF(ISBLANK(INDEX('Policy Characteristics'!E:E,MATCH($C1828,'Policy Characteristics'!$C:$C,0))),"",INDEX('Policy Characteristics'!E:E,MATCH($C1828,'Policy Characteristics'!$C:$C,0)))</f>
        <v>cross fuel tax</v>
      </c>
      <c r="L1828" s="261">
        <f>IF(ISBLANK(INDEX('Policy Characteristics'!F:F,MATCH($C1828,'Policy Characteristics'!$C:$C,0))),"",INDEX('Policy Characteristics'!F:F,MATCH($C1828,'Policy Characteristics'!$C:$C,0)))</f>
        <v>-0.9</v>
      </c>
      <c r="M1828" s="261">
        <f>IF(ISBLANK(INDEX('Policy Characteristics'!G:G,MATCH($C1828,'Policy Characteristics'!$C:$C,0))),"",INDEX('Policy Characteristics'!G:G,MATCH($C1828,'Policy Characteristics'!$C:$C,0)))</f>
        <v>0.9</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of BAU price</v>
      </c>
      <c r="P1828" s="254"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54" t="str">
        <f>IF(ISBLANK(INDEX('Policy Characteristics'!K:K,MATCH($C1828,'Policy Characteristics'!$C:$C,0))),"",INDEX('Policy Characteristics'!K:K,MATCH($C1828,'Policy Characteristics'!$C:$C,0)))</f>
        <v>fuels.html#fuel-taxes</v>
      </c>
      <c r="R1828" s="254" t="str">
        <f>IF(ISBLANK(INDEX('Policy Characteristics'!L:L,MATCH($C1828,'Policy Characteristics'!$C:$C,0))),"",INDEX('Policy Characteristics'!L:L,MATCH($C1828,'Policy Characteristics'!$C:$C,0)))</f>
        <v>fuel-taxes.html</v>
      </c>
    </row>
    <row r="1829" spans="1:18" x14ac:dyDescent="0.35">
      <c r="A1829" s="254" t="str">
        <f>IF(ISBLANK(INDEX('Policy Characteristics'!A:A,MATCH($C1829,'Policy Characteristics'!$C:$C,0))),"",INDEX('Policy Characteristics'!A:A,MATCH($C1829,'Policy Characteristics'!$C:$C,0)))</f>
        <v>Cross-Sector</v>
      </c>
      <c r="B1829" s="262" t="str">
        <f>IF(ISBLANK(INDEX('Policy Characteristics'!B:B,MATCH($C1829,'Policy Characteristics'!$C:$C,0))),"",INDEX('Policy Characteristics'!B:B,MATCH($C1829,'Policy Characteristics'!$C:$C,0)))</f>
        <v>Fuel Taxes or Subsidies</v>
      </c>
      <c r="C1829" s="320" t="str">
        <f t="shared" si="69"/>
        <v>Additional Fuel Tax or Subsidy Rate by Fuel</v>
      </c>
      <c r="D1829" s="6" t="s">
        <v>2472</v>
      </c>
      <c r="E1829" s="45" t="s">
        <v>3720</v>
      </c>
      <c r="F1829" s="6" t="s">
        <v>2473</v>
      </c>
      <c r="G1829" s="45" t="s">
        <v>2789</v>
      </c>
      <c r="H1829" s="43">
        <v>2425</v>
      </c>
      <c r="I1829" s="325" t="s">
        <v>44</v>
      </c>
      <c r="J1829" s="255" t="str">
        <f>IF(ISBLANK(INDEX('Policy Characteristics'!D:D,MATCH($C1829,'Policy Characteristics'!$C:$C,0))),"",INDEX('Policy Characteristics'!D:D,MATCH($C1829,'Policy Characteristics'!$C:$C,0)))</f>
        <v>Fuel Taxes or Subsidies</v>
      </c>
      <c r="K1829" s="254" t="str">
        <f>IF(ISBLANK(INDEX('Policy Characteristics'!E:E,MATCH($C1829,'Policy Characteristics'!$C:$C,0))),"",INDEX('Policy Characteristics'!E:E,MATCH($C1829,'Policy Characteristics'!$C:$C,0)))</f>
        <v>cross fuel tax</v>
      </c>
      <c r="L1829" s="261">
        <f>IF(ISBLANK(INDEX('Policy Characteristics'!F:F,MATCH($C1829,'Policy Characteristics'!$C:$C,0))),"",INDEX('Policy Characteristics'!F:F,MATCH($C1829,'Policy Characteristics'!$C:$C,0)))</f>
        <v>-0.9</v>
      </c>
      <c r="M1829" s="261">
        <f>IF(ISBLANK(INDEX('Policy Characteristics'!G:G,MATCH($C1829,'Policy Characteristics'!$C:$C,0))),"",INDEX('Policy Characteristics'!G:G,MATCH($C1829,'Policy Characteristics'!$C:$C,0)))</f>
        <v>0.9</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of BAU price</v>
      </c>
      <c r="P1829" s="254"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54" t="str">
        <f>IF(ISBLANK(INDEX('Policy Characteristics'!K:K,MATCH($C1829,'Policy Characteristics'!$C:$C,0))),"",INDEX('Policy Characteristics'!K:K,MATCH($C1829,'Policy Characteristics'!$C:$C,0)))</f>
        <v>fuels.html#fuel-taxes</v>
      </c>
      <c r="R1829" s="254" t="str">
        <f>IF(ISBLANK(INDEX('Policy Characteristics'!L:L,MATCH($C1829,'Policy Characteristics'!$C:$C,0))),"",INDEX('Policy Characteristics'!L:L,MATCH($C1829,'Policy Characteristics'!$C:$C,0)))</f>
        <v>fuel-taxes.html</v>
      </c>
    </row>
    <row r="1830" spans="1:18" x14ac:dyDescent="0.35">
      <c r="A1830" s="254" t="str">
        <f>IF(ISBLANK(INDEX('Policy Characteristics'!A:A,MATCH($C1830,'Policy Characteristics'!$C:$C,0))),"",INDEX('Policy Characteristics'!A:A,MATCH($C1830,'Policy Characteristics'!$C:$C,0)))</f>
        <v>Cross-Sector</v>
      </c>
      <c r="B1830" s="262" t="str">
        <f>IF(ISBLANK(INDEX('Policy Characteristics'!B:B,MATCH($C1830,'Policy Characteristics'!$C:$C,0))),"",INDEX('Policy Characteristics'!B:B,MATCH($C1830,'Policy Characteristics'!$C:$C,0)))</f>
        <v>Fuel Taxes or Subsidies</v>
      </c>
      <c r="C1830" s="320" t="str">
        <f t="shared" ref="C1830:C1836" si="70">C$1701</f>
        <v>Additional Fuel Tax or Subsidy Rate by Fuel</v>
      </c>
      <c r="D1830" s="6" t="s">
        <v>75</v>
      </c>
      <c r="E1830" s="45" t="s">
        <v>3720</v>
      </c>
      <c r="F1830" s="6" t="s">
        <v>99</v>
      </c>
      <c r="G1830" s="45" t="s">
        <v>2789</v>
      </c>
      <c r="H1830" s="43">
        <v>2426</v>
      </c>
      <c r="I1830" s="325" t="s">
        <v>44</v>
      </c>
      <c r="J1830" s="255" t="str">
        <f>IF(ISBLANK(INDEX('Policy Characteristics'!D:D,MATCH($C1830,'Policy Characteristics'!$C:$C,0))),"",INDEX('Policy Characteristics'!D:D,MATCH($C1830,'Policy Characteristics'!$C:$C,0)))</f>
        <v>Fuel Taxes or Subsidies</v>
      </c>
      <c r="K1830" s="254" t="str">
        <f>IF(ISBLANK(INDEX('Policy Characteristics'!E:E,MATCH($C1830,'Policy Characteristics'!$C:$C,0))),"",INDEX('Policy Characteristics'!E:E,MATCH($C1830,'Policy Characteristics'!$C:$C,0)))</f>
        <v>cross fuel tax</v>
      </c>
      <c r="L1830" s="261">
        <f>IF(ISBLANK(INDEX('Policy Characteristics'!F:F,MATCH($C1830,'Policy Characteristics'!$C:$C,0))),"",INDEX('Policy Characteristics'!F:F,MATCH($C1830,'Policy Characteristics'!$C:$C,0)))</f>
        <v>-0.9</v>
      </c>
      <c r="M1830" s="261">
        <f>IF(ISBLANK(INDEX('Policy Characteristics'!G:G,MATCH($C1830,'Policy Characteristics'!$C:$C,0))),"",INDEX('Policy Characteristics'!G:G,MATCH($C1830,'Policy Characteristics'!$C:$C,0)))</f>
        <v>0.9</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of BAU price</v>
      </c>
      <c r="P1830" s="254"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54" t="str">
        <f>IF(ISBLANK(INDEX('Policy Characteristics'!K:K,MATCH($C1830,'Policy Characteristics'!$C:$C,0))),"",INDEX('Policy Characteristics'!K:K,MATCH($C1830,'Policy Characteristics'!$C:$C,0)))</f>
        <v>fuels.html#fuel-taxes</v>
      </c>
      <c r="R1830" s="254" t="str">
        <f>IF(ISBLANK(INDEX('Policy Characteristics'!L:L,MATCH($C1830,'Policy Characteristics'!$C:$C,0))),"",INDEX('Policy Characteristics'!L:L,MATCH($C1830,'Policy Characteristics'!$C:$C,0)))</f>
        <v>fuel-taxes.html</v>
      </c>
    </row>
    <row r="1831" spans="1:18" x14ac:dyDescent="0.35">
      <c r="A1831" s="254" t="str">
        <f>IF(ISBLANK(INDEX('Policy Characteristics'!A:A,MATCH($C1831,'Policy Characteristics'!$C:$C,0))),"",INDEX('Policy Characteristics'!A:A,MATCH($C1831,'Policy Characteristics'!$C:$C,0)))</f>
        <v>Cross-Sector</v>
      </c>
      <c r="B1831" s="262" t="str">
        <f>IF(ISBLANK(INDEX('Policy Characteristics'!B:B,MATCH($C1831,'Policy Characteristics'!$C:$C,0))),"",INDEX('Policy Characteristics'!B:B,MATCH($C1831,'Policy Characteristics'!$C:$C,0)))</f>
        <v>Fuel Taxes or Subsidies</v>
      </c>
      <c r="C1831" s="320" t="str">
        <f t="shared" si="70"/>
        <v>Additional Fuel Tax or Subsidy Rate by Fuel</v>
      </c>
      <c r="D1831" s="6" t="s">
        <v>441</v>
      </c>
      <c r="E1831" s="45" t="s">
        <v>3720</v>
      </c>
      <c r="F1831" s="6" t="s">
        <v>442</v>
      </c>
      <c r="G1831" s="45" t="s">
        <v>2789</v>
      </c>
      <c r="H1831" s="43">
        <v>2427</v>
      </c>
      <c r="I1831" s="325" t="s">
        <v>44</v>
      </c>
      <c r="J1831" s="255" t="str">
        <f>IF(ISBLANK(INDEX('Policy Characteristics'!D:D,MATCH($C1831,'Policy Characteristics'!$C:$C,0))),"",INDEX('Policy Characteristics'!D:D,MATCH($C1831,'Policy Characteristics'!$C:$C,0)))</f>
        <v>Fuel Taxes or Subsidies</v>
      </c>
      <c r="K1831" s="254" t="str">
        <f>IF(ISBLANK(INDEX('Policy Characteristics'!E:E,MATCH($C1831,'Policy Characteristics'!$C:$C,0))),"",INDEX('Policy Characteristics'!E:E,MATCH($C1831,'Policy Characteristics'!$C:$C,0)))</f>
        <v>cross fuel tax</v>
      </c>
      <c r="L1831" s="261">
        <f>IF(ISBLANK(INDEX('Policy Characteristics'!F:F,MATCH($C1831,'Policy Characteristics'!$C:$C,0))),"",INDEX('Policy Characteristics'!F:F,MATCH($C1831,'Policy Characteristics'!$C:$C,0)))</f>
        <v>-0.9</v>
      </c>
      <c r="M1831" s="261">
        <f>IF(ISBLANK(INDEX('Policy Characteristics'!G:G,MATCH($C1831,'Policy Characteristics'!$C:$C,0))),"",INDEX('Policy Characteristics'!G:G,MATCH($C1831,'Policy Characteristics'!$C:$C,0)))</f>
        <v>0.9</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of BAU price</v>
      </c>
      <c r="P1831" s="254"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54" t="str">
        <f>IF(ISBLANK(INDEX('Policy Characteristics'!K:K,MATCH($C1831,'Policy Characteristics'!$C:$C,0))),"",INDEX('Policy Characteristics'!K:K,MATCH($C1831,'Policy Characteristics'!$C:$C,0)))</f>
        <v>fuels.html#fuel-taxes</v>
      </c>
      <c r="R1831" s="254" t="str">
        <f>IF(ISBLANK(INDEX('Policy Characteristics'!L:L,MATCH($C1831,'Policy Characteristics'!$C:$C,0))),"",INDEX('Policy Characteristics'!L:L,MATCH($C1831,'Policy Characteristics'!$C:$C,0)))</f>
        <v>fuel-taxes.html</v>
      </c>
    </row>
    <row r="1832" spans="1:18" x14ac:dyDescent="0.35">
      <c r="A1832" s="254" t="str">
        <f>IF(ISBLANK(INDEX('Policy Characteristics'!A:A,MATCH($C1832,'Policy Characteristics'!$C:$C,0))),"",INDEX('Policy Characteristics'!A:A,MATCH($C1832,'Policy Characteristics'!$C:$C,0)))</f>
        <v>Cross-Sector</v>
      </c>
      <c r="B1832" s="262" t="str">
        <f>IF(ISBLANK(INDEX('Policy Characteristics'!B:B,MATCH($C1832,'Policy Characteristics'!$C:$C,0))),"",INDEX('Policy Characteristics'!B:B,MATCH($C1832,'Policy Characteristics'!$C:$C,0)))</f>
        <v>Fuel Taxes or Subsidies</v>
      </c>
      <c r="C1832" s="320" t="str">
        <f t="shared" si="70"/>
        <v>Additional Fuel Tax or Subsidy Rate by Fuel</v>
      </c>
      <c r="D1832" s="6" t="s">
        <v>2464</v>
      </c>
      <c r="E1832" s="45" t="s">
        <v>3720</v>
      </c>
      <c r="F1832" s="6" t="s">
        <v>2468</v>
      </c>
      <c r="G1832" s="45" t="s">
        <v>2789</v>
      </c>
      <c r="H1832" s="43">
        <v>2428</v>
      </c>
      <c r="I1832" s="325" t="s">
        <v>44</v>
      </c>
      <c r="J1832" s="255" t="str">
        <f>IF(ISBLANK(INDEX('Policy Characteristics'!D:D,MATCH($C1832,'Policy Characteristics'!$C:$C,0))),"",INDEX('Policy Characteristics'!D:D,MATCH($C1832,'Policy Characteristics'!$C:$C,0)))</f>
        <v>Fuel Taxes or Subsidies</v>
      </c>
      <c r="K1832" s="254" t="str">
        <f>IF(ISBLANK(INDEX('Policy Characteristics'!E:E,MATCH($C1832,'Policy Characteristics'!$C:$C,0))),"",INDEX('Policy Characteristics'!E:E,MATCH($C1832,'Policy Characteristics'!$C:$C,0)))</f>
        <v>cross fuel tax</v>
      </c>
      <c r="L1832" s="261">
        <f>IF(ISBLANK(INDEX('Policy Characteristics'!F:F,MATCH($C1832,'Policy Characteristics'!$C:$C,0))),"",INDEX('Policy Characteristics'!F:F,MATCH($C1832,'Policy Characteristics'!$C:$C,0)))</f>
        <v>-0.9</v>
      </c>
      <c r="M1832" s="261">
        <f>IF(ISBLANK(INDEX('Policy Characteristics'!G:G,MATCH($C1832,'Policy Characteristics'!$C:$C,0))),"",INDEX('Policy Characteristics'!G:G,MATCH($C1832,'Policy Characteristics'!$C:$C,0)))</f>
        <v>0.9</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of BAU price</v>
      </c>
      <c r="P1832" s="254"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54" t="str">
        <f>IF(ISBLANK(INDEX('Policy Characteristics'!K:K,MATCH($C1832,'Policy Characteristics'!$C:$C,0))),"",INDEX('Policy Characteristics'!K:K,MATCH($C1832,'Policy Characteristics'!$C:$C,0)))</f>
        <v>fuels.html#fuel-taxes</v>
      </c>
      <c r="R1832" s="254" t="str">
        <f>IF(ISBLANK(INDEX('Policy Characteristics'!L:L,MATCH($C1832,'Policy Characteristics'!$C:$C,0))),"",INDEX('Policy Characteristics'!L:L,MATCH($C1832,'Policy Characteristics'!$C:$C,0)))</f>
        <v>fuel-taxes.html</v>
      </c>
    </row>
    <row r="1833" spans="1:18" x14ac:dyDescent="0.35">
      <c r="A1833" s="254" t="str">
        <f>IF(ISBLANK(INDEX('Policy Characteristics'!A:A,MATCH($C1833,'Policy Characteristics'!$C:$C,0))),"",INDEX('Policy Characteristics'!A:A,MATCH($C1833,'Policy Characteristics'!$C:$C,0)))</f>
        <v>Cross-Sector</v>
      </c>
      <c r="B1833" s="262" t="str">
        <f>IF(ISBLANK(INDEX('Policy Characteristics'!B:B,MATCH($C1833,'Policy Characteristics'!$C:$C,0))),"",INDEX('Policy Characteristics'!B:B,MATCH($C1833,'Policy Characteristics'!$C:$C,0)))</f>
        <v>Fuel Taxes or Subsidies</v>
      </c>
      <c r="C1833" s="320" t="str">
        <f t="shared" si="70"/>
        <v>Additional Fuel Tax or Subsidy Rate by Fuel</v>
      </c>
      <c r="D1833" s="6" t="s">
        <v>2474</v>
      </c>
      <c r="E1833" s="45" t="s">
        <v>3720</v>
      </c>
      <c r="F1833" s="6" t="s">
        <v>2475</v>
      </c>
      <c r="G1833" s="45" t="s">
        <v>2789</v>
      </c>
      <c r="H1833" s="43">
        <v>2429</v>
      </c>
      <c r="I1833" s="325" t="s">
        <v>44</v>
      </c>
      <c r="J1833" s="255" t="str">
        <f>IF(ISBLANK(INDEX('Policy Characteristics'!D:D,MATCH($C1833,'Policy Characteristics'!$C:$C,0))),"",INDEX('Policy Characteristics'!D:D,MATCH($C1833,'Policy Characteristics'!$C:$C,0)))</f>
        <v>Fuel Taxes or Subsidies</v>
      </c>
      <c r="K1833" s="254" t="str">
        <f>IF(ISBLANK(INDEX('Policy Characteristics'!E:E,MATCH($C1833,'Policy Characteristics'!$C:$C,0))),"",INDEX('Policy Characteristics'!E:E,MATCH($C1833,'Policy Characteristics'!$C:$C,0)))</f>
        <v>cross fuel tax</v>
      </c>
      <c r="L1833" s="261">
        <f>IF(ISBLANK(INDEX('Policy Characteristics'!F:F,MATCH($C1833,'Policy Characteristics'!$C:$C,0))),"",INDEX('Policy Characteristics'!F:F,MATCH($C1833,'Policy Characteristics'!$C:$C,0)))</f>
        <v>-0.9</v>
      </c>
      <c r="M1833" s="261">
        <f>IF(ISBLANK(INDEX('Policy Characteristics'!G:G,MATCH($C1833,'Policy Characteristics'!$C:$C,0))),"",INDEX('Policy Characteristics'!G:G,MATCH($C1833,'Policy Characteristics'!$C:$C,0)))</f>
        <v>0.9</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of BAU price</v>
      </c>
      <c r="P1833" s="254"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54" t="str">
        <f>IF(ISBLANK(INDEX('Policy Characteristics'!K:K,MATCH($C1833,'Policy Characteristics'!$C:$C,0))),"",INDEX('Policy Characteristics'!K:K,MATCH($C1833,'Policy Characteristics'!$C:$C,0)))</f>
        <v>fuels.html#fuel-taxes</v>
      </c>
      <c r="R1833" s="254" t="str">
        <f>IF(ISBLANK(INDEX('Policy Characteristics'!L:L,MATCH($C1833,'Policy Characteristics'!$C:$C,0))),"",INDEX('Policy Characteristics'!L:L,MATCH($C1833,'Policy Characteristics'!$C:$C,0)))</f>
        <v>fuel-taxes.html</v>
      </c>
    </row>
    <row r="1834" spans="1:18" x14ac:dyDescent="0.35">
      <c r="A1834" s="254" t="str">
        <f>IF(ISBLANK(INDEX('Policy Characteristics'!A:A,MATCH($C1834,'Policy Characteristics'!$C:$C,0))),"",INDEX('Policy Characteristics'!A:A,MATCH($C1834,'Policy Characteristics'!$C:$C,0)))</f>
        <v>Cross-Sector</v>
      </c>
      <c r="B1834" s="262" t="str">
        <f>IF(ISBLANK(INDEX('Policy Characteristics'!B:B,MATCH($C1834,'Policy Characteristics'!$C:$C,0))),"",INDEX('Policy Characteristics'!B:B,MATCH($C1834,'Policy Characteristics'!$C:$C,0)))</f>
        <v>Fuel Taxes or Subsidies</v>
      </c>
      <c r="C1834" s="320" t="str">
        <f t="shared" si="70"/>
        <v>Additional Fuel Tax or Subsidy Rate by Fuel</v>
      </c>
      <c r="D1834" s="6" t="s">
        <v>2465</v>
      </c>
      <c r="E1834" s="45" t="s">
        <v>3720</v>
      </c>
      <c r="F1834" s="6" t="s">
        <v>2469</v>
      </c>
      <c r="G1834" s="45" t="s">
        <v>2789</v>
      </c>
      <c r="H1834" s="43">
        <v>2430</v>
      </c>
      <c r="I1834" s="325" t="s">
        <v>44</v>
      </c>
      <c r="J1834" s="255" t="str">
        <f>IF(ISBLANK(INDEX('Policy Characteristics'!D:D,MATCH($C1834,'Policy Characteristics'!$C:$C,0))),"",INDEX('Policy Characteristics'!D:D,MATCH($C1834,'Policy Characteristics'!$C:$C,0)))</f>
        <v>Fuel Taxes or Subsidies</v>
      </c>
      <c r="K1834" s="254" t="str">
        <f>IF(ISBLANK(INDEX('Policy Characteristics'!E:E,MATCH($C1834,'Policy Characteristics'!$C:$C,0))),"",INDEX('Policy Characteristics'!E:E,MATCH($C1834,'Policy Characteristics'!$C:$C,0)))</f>
        <v>cross fuel tax</v>
      </c>
      <c r="L1834" s="261">
        <f>IF(ISBLANK(INDEX('Policy Characteristics'!F:F,MATCH($C1834,'Policy Characteristics'!$C:$C,0))),"",INDEX('Policy Characteristics'!F:F,MATCH($C1834,'Policy Characteristics'!$C:$C,0)))</f>
        <v>-0.9</v>
      </c>
      <c r="M1834" s="261">
        <f>IF(ISBLANK(INDEX('Policy Characteristics'!G:G,MATCH($C1834,'Policy Characteristics'!$C:$C,0))),"",INDEX('Policy Characteristics'!G:G,MATCH($C1834,'Policy Characteristics'!$C:$C,0)))</f>
        <v>0.9</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of BAU price</v>
      </c>
      <c r="P1834" s="254"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54" t="str">
        <f>IF(ISBLANK(INDEX('Policy Characteristics'!K:K,MATCH($C1834,'Policy Characteristics'!$C:$C,0))),"",INDEX('Policy Characteristics'!K:K,MATCH($C1834,'Policy Characteristics'!$C:$C,0)))</f>
        <v>fuels.html#fuel-taxes</v>
      </c>
      <c r="R1834" s="254" t="str">
        <f>IF(ISBLANK(INDEX('Policy Characteristics'!L:L,MATCH($C1834,'Policy Characteristics'!$C:$C,0))),"",INDEX('Policy Characteristics'!L:L,MATCH($C1834,'Policy Characteristics'!$C:$C,0)))</f>
        <v>fuel-taxes.html</v>
      </c>
    </row>
    <row r="1835" spans="1:18" x14ac:dyDescent="0.35">
      <c r="A1835" s="254" t="str">
        <f>IF(ISBLANK(INDEX('Policy Characteristics'!A:A,MATCH($C1835,'Policy Characteristics'!$C:$C,0))),"",INDEX('Policy Characteristics'!A:A,MATCH($C1835,'Policy Characteristics'!$C:$C,0)))</f>
        <v>Cross-Sector</v>
      </c>
      <c r="B1835" s="262" t="str">
        <f>IF(ISBLANK(INDEX('Policy Characteristics'!B:B,MATCH($C1835,'Policy Characteristics'!$C:$C,0))),"",INDEX('Policy Characteristics'!B:B,MATCH($C1835,'Policy Characteristics'!$C:$C,0)))</f>
        <v>Fuel Taxes or Subsidies</v>
      </c>
      <c r="C1835" s="320" t="str">
        <f t="shared" si="70"/>
        <v>Additional Fuel Tax or Subsidy Rate by Fuel</v>
      </c>
      <c r="D1835" s="6" t="s">
        <v>2466</v>
      </c>
      <c r="E1835" s="45" t="s">
        <v>3720</v>
      </c>
      <c r="F1835" s="6" t="s">
        <v>2470</v>
      </c>
      <c r="G1835" s="45" t="s">
        <v>2789</v>
      </c>
      <c r="H1835" s="43">
        <v>2431</v>
      </c>
      <c r="I1835" s="325" t="s">
        <v>44</v>
      </c>
      <c r="J1835" s="255" t="str">
        <f>IF(ISBLANK(INDEX('Policy Characteristics'!D:D,MATCH($C1835,'Policy Characteristics'!$C:$C,0))),"",INDEX('Policy Characteristics'!D:D,MATCH($C1835,'Policy Characteristics'!$C:$C,0)))</f>
        <v>Fuel Taxes or Subsidies</v>
      </c>
      <c r="K1835" s="254" t="str">
        <f>IF(ISBLANK(INDEX('Policy Characteristics'!E:E,MATCH($C1835,'Policy Characteristics'!$C:$C,0))),"",INDEX('Policy Characteristics'!E:E,MATCH($C1835,'Policy Characteristics'!$C:$C,0)))</f>
        <v>cross fuel tax</v>
      </c>
      <c r="L1835" s="261">
        <f>IF(ISBLANK(INDEX('Policy Characteristics'!F:F,MATCH($C1835,'Policy Characteristics'!$C:$C,0))),"",INDEX('Policy Characteristics'!F:F,MATCH($C1835,'Policy Characteristics'!$C:$C,0)))</f>
        <v>-0.9</v>
      </c>
      <c r="M1835" s="261">
        <f>IF(ISBLANK(INDEX('Policy Characteristics'!G:G,MATCH($C1835,'Policy Characteristics'!$C:$C,0))),"",INDEX('Policy Characteristics'!G:G,MATCH($C1835,'Policy Characteristics'!$C:$C,0)))</f>
        <v>0.9</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of BAU price</v>
      </c>
      <c r="P1835" s="254"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54" t="str">
        <f>IF(ISBLANK(INDEX('Policy Characteristics'!K:K,MATCH($C1835,'Policy Characteristics'!$C:$C,0))),"",INDEX('Policy Characteristics'!K:K,MATCH($C1835,'Policy Characteristics'!$C:$C,0)))</f>
        <v>fuels.html#fuel-taxes</v>
      </c>
      <c r="R1835" s="254" t="str">
        <f>IF(ISBLANK(INDEX('Policy Characteristics'!L:L,MATCH($C1835,'Policy Characteristics'!$C:$C,0))),"",INDEX('Policy Characteristics'!L:L,MATCH($C1835,'Policy Characteristics'!$C:$C,0)))</f>
        <v>fuel-taxes.html</v>
      </c>
    </row>
    <row r="1836" spans="1:18" x14ac:dyDescent="0.35">
      <c r="A1836" s="254" t="str">
        <f>IF(ISBLANK(INDEX('Policy Characteristics'!A:A,MATCH($C1836,'Policy Characteristics'!$C:$C,0))),"",INDEX('Policy Characteristics'!A:A,MATCH($C1836,'Policy Characteristics'!$C:$C,0)))</f>
        <v>Cross-Sector</v>
      </c>
      <c r="B1836" s="262" t="str">
        <f>IF(ISBLANK(INDEX('Policy Characteristics'!B:B,MATCH($C1836,'Policy Characteristics'!$C:$C,0))),"",INDEX('Policy Characteristics'!B:B,MATCH($C1836,'Policy Characteristics'!$C:$C,0)))</f>
        <v>Fuel Taxes or Subsidies</v>
      </c>
      <c r="C1836" s="320" t="str">
        <f t="shared" si="70"/>
        <v>Additional Fuel Tax or Subsidy Rate by Fuel</v>
      </c>
      <c r="D1836" s="6" t="s">
        <v>2467</v>
      </c>
      <c r="E1836" s="45" t="s">
        <v>3720</v>
      </c>
      <c r="F1836" s="6" t="s">
        <v>2471</v>
      </c>
      <c r="G1836" s="45" t="s">
        <v>2789</v>
      </c>
      <c r="H1836" s="43">
        <v>2432</v>
      </c>
      <c r="I1836" s="325" t="s">
        <v>44</v>
      </c>
      <c r="J1836" s="255" t="str">
        <f>IF(ISBLANK(INDEX('Policy Characteristics'!D:D,MATCH($C1836,'Policy Characteristics'!$C:$C,0))),"",INDEX('Policy Characteristics'!D:D,MATCH($C1836,'Policy Characteristics'!$C:$C,0)))</f>
        <v>Fuel Taxes or Subsidies</v>
      </c>
      <c r="K1836" s="254" t="str">
        <f>IF(ISBLANK(INDEX('Policy Characteristics'!E:E,MATCH($C1836,'Policy Characteristics'!$C:$C,0))),"",INDEX('Policy Characteristics'!E:E,MATCH($C1836,'Policy Characteristics'!$C:$C,0)))</f>
        <v>cross fuel tax</v>
      </c>
      <c r="L1836" s="261">
        <f>IF(ISBLANK(INDEX('Policy Characteristics'!F:F,MATCH($C1836,'Policy Characteristics'!$C:$C,0))),"",INDEX('Policy Characteristics'!F:F,MATCH($C1836,'Policy Characteristics'!$C:$C,0)))</f>
        <v>-0.9</v>
      </c>
      <c r="M1836" s="261">
        <f>IF(ISBLANK(INDEX('Policy Characteristics'!G:G,MATCH($C1836,'Policy Characteristics'!$C:$C,0))),"",INDEX('Policy Characteristics'!G:G,MATCH($C1836,'Policy Characteristics'!$C:$C,0)))</f>
        <v>0.9</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of BAU price</v>
      </c>
      <c r="P1836" s="254"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54" t="str">
        <f>IF(ISBLANK(INDEX('Policy Characteristics'!K:K,MATCH($C1836,'Policy Characteristics'!$C:$C,0))),"",INDEX('Policy Characteristics'!K:K,MATCH($C1836,'Policy Characteristics'!$C:$C,0)))</f>
        <v>fuels.html#fuel-taxes</v>
      </c>
      <c r="R1836" s="254" t="str">
        <f>IF(ISBLANK(INDEX('Policy Characteristics'!L:L,MATCH($C1836,'Policy Characteristics'!$C:$C,0))),"",INDEX('Policy Characteristics'!L:L,MATCH($C1836,'Policy Characteristics'!$C:$C,0)))</f>
        <v>fuel-taxes.html</v>
      </c>
    </row>
    <row r="1837" spans="1:18" x14ac:dyDescent="0.35">
      <c r="A1837" s="254" t="str">
        <f>IF(ISBLANK(INDEX('Policy Characteristics'!A:A,MATCH($C1837,'Policy Characteristics'!$C:$C,0))),"",INDEX('Policy Characteristics'!A:A,MATCH($C1837,'Policy Characteristics'!$C:$C,0)))</f>
        <v>Cross-Sector</v>
      </c>
      <c r="B1837" s="262" t="str">
        <f>IF(ISBLANK(INDEX('Policy Characteristics'!B:B,MATCH($C1837,'Policy Characteristics'!$C:$C,0))),"",INDEX('Policy Characteristics'!B:B,MATCH($C1837,'Policy Characteristics'!$C:$C,0)))</f>
        <v>Non BAU Carbon Tax Vehicle Qualification</v>
      </c>
      <c r="C1837" t="s">
        <v>3679</v>
      </c>
      <c r="H1837" s="43">
        <v>2286</v>
      </c>
      <c r="I1837" s="322" t="s">
        <v>43</v>
      </c>
      <c r="J1837" s="255" t="str">
        <f>IF(ISBLANK(INDEX('Policy Characteristics'!D:D,MATCH($C1837,'Policy Characteristics'!$C:$C,0))),"",INDEX('Policy Characteristics'!D:D,MATCH($C1837,'Policy Characteristics'!$C:$C,0)))</f>
        <v/>
      </c>
      <c r="K1837" s="254" t="str">
        <f>IF(ISBLANK(INDEX('Policy Characteristics'!E:E,MATCH($C1837,'Policy Characteristics'!$C:$C,0))),"",INDEX('Policy Characteristics'!E:E,MATCH($C1837,'Policy Characteristics'!$C:$C,0)))</f>
        <v/>
      </c>
      <c r="L1837" s="359">
        <f>IF(ISBLANK(INDEX('Policy Characteristics'!F:F,MATCH($C1837,'Policy Characteristics'!$C:$C,0))),"",INDEX('Policy Characteristics'!F:F,MATCH($C1837,'Policy Characteristics'!$C:$C,0)))</f>
        <v>0</v>
      </c>
      <c r="M1837" s="359">
        <f>IF(ISBLANK(INDEX('Policy Characteristics'!G:G,MATCH($C1837,'Policy Characteristics'!$C:$C,0))),"",INDEX('Policy Characteristics'!G:G,MATCH($C1837,'Policy Characteristics'!$C:$C,0)))</f>
        <v>1</v>
      </c>
      <c r="N1837" s="359">
        <f>IF(ISBLANK(INDEX('Policy Characteristics'!H:H,MATCH($C1837,'Policy Characteristics'!$C:$C,0))),"",INDEX('Policy Characteristics'!H:H,MATCH($C1837,'Policy Characteristics'!$C:$C,0)))</f>
        <v>1</v>
      </c>
      <c r="O1837" s="254" t="str">
        <f>IF(ISBLANK(INDEX('Policy Characteristics'!I:I,MATCH($C1837,'Policy Characteristics'!$C:$C,0))),"",INDEX('Policy Characteristics'!I:I,MATCH($C1837,'Policy Characteristics'!$C:$C,0)))</f>
        <v>on/off</v>
      </c>
      <c r="P1837" s="254" t="str">
        <f>IF(ISBLANK(INDEX('Policy Characteristics'!J:J,MATCH($C1837,'Policy Characteristics'!$C:$C,0))),"",INDEX('Policy Characteristics'!J:J,MATCH($C1837,'Policy Characteristics'!$C:$C,0)))</f>
        <v xml:space="preserve">**Description:** This lever determines which vehicle types are captured under the scope of a carbon tax. In some regions, only certain vehicle types are covered by a carbon tax or cap. </v>
      </c>
      <c r="Q1837" s="254" t="str">
        <f>IF(ISBLANK(INDEX('Policy Characteristics'!K:K,MATCH($C1837,'Policy Characteristics'!$C:$C,0))),"",INDEX('Policy Characteristics'!K:K,MATCH($C1837,'Policy Characteristics'!$C:$C,0)))</f>
        <v/>
      </c>
      <c r="R1837" s="254" t="str">
        <f>IF(ISBLANK(INDEX('Policy Characteristics'!L:L,MATCH($C1837,'Policy Characteristics'!$C:$C,0))),"",INDEX('Policy Characteristics'!L:L,MATCH($C1837,'Policy Characteristics'!$C:$C,0)))</f>
        <v/>
      </c>
    </row>
    <row r="1838" spans="1:18" x14ac:dyDescent="0.35">
      <c r="A1838" s="254" t="str">
        <f>IF(ISBLANK(INDEX('Policy Characteristics'!A:A,MATCH($C1838,'Policy Characteristics'!$C:$C,0))),"",INDEX('Policy Characteristics'!A:A,MATCH($C1838,'Policy Characteristics'!$C:$C,0)))</f>
        <v>Cross-Sector</v>
      </c>
      <c r="B1838" s="262" t="str">
        <f>IF(ISBLANK(INDEX('Policy Characteristics'!B:B,MATCH($C1838,'Policy Characteristics'!$C:$C,0))),"",INDEX('Policy Characteristics'!B:B,MATCH($C1838,'Policy Characteristics'!$C:$C,0)))</f>
        <v>Non BAU Carbon Tax Industry Qualification</v>
      </c>
      <c r="C1838" t="s">
        <v>3680</v>
      </c>
      <c r="H1838" s="43">
        <v>2287</v>
      </c>
      <c r="I1838" s="322" t="s">
        <v>43</v>
      </c>
      <c r="J1838" s="255" t="str">
        <f>IF(ISBLANK(INDEX('Policy Characteristics'!D:D,MATCH($C1838,'Policy Characteristics'!$C:$C,0))),"",INDEX('Policy Characteristics'!D:D,MATCH($C1838,'Policy Characteristics'!$C:$C,0)))</f>
        <v/>
      </c>
      <c r="K1838" s="254" t="str">
        <f>IF(ISBLANK(INDEX('Policy Characteristics'!E:E,MATCH($C1838,'Policy Characteristics'!$C:$C,0))),"",INDEX('Policy Characteristics'!E:E,MATCH($C1838,'Policy Characteristics'!$C:$C,0)))</f>
        <v/>
      </c>
      <c r="L1838" s="359">
        <f>IF(ISBLANK(INDEX('Policy Characteristics'!F:F,MATCH($C1838,'Policy Characteristics'!$C:$C,0))),"",INDEX('Policy Characteristics'!F:F,MATCH($C1838,'Policy Characteristics'!$C:$C,0)))</f>
        <v>0</v>
      </c>
      <c r="M1838" s="359">
        <f>IF(ISBLANK(INDEX('Policy Characteristics'!G:G,MATCH($C1838,'Policy Characteristics'!$C:$C,0))),"",INDEX('Policy Characteristics'!G:G,MATCH($C1838,'Policy Characteristics'!$C:$C,0)))</f>
        <v>1</v>
      </c>
      <c r="N1838" s="359">
        <f>IF(ISBLANK(INDEX('Policy Characteristics'!H:H,MATCH($C1838,'Policy Characteristics'!$C:$C,0))),"",INDEX('Policy Characteristics'!H:H,MATCH($C1838,'Policy Characteristics'!$C:$C,0)))</f>
        <v>1</v>
      </c>
      <c r="O1838" s="254" t="str">
        <f>IF(ISBLANK(INDEX('Policy Characteristics'!I:I,MATCH($C1838,'Policy Characteristics'!$C:$C,0))),"",INDEX('Policy Characteristics'!I:I,MATCH($C1838,'Policy Characteristics'!$C:$C,0)))</f>
        <v>on/off</v>
      </c>
      <c r="P1838" s="254" t="str">
        <f>IF(ISBLANK(INDEX('Policy Characteristics'!J:J,MATCH($C1838,'Policy Characteristics'!$C:$C,0))),"",INDEX('Policy Characteristics'!J:J,MATCH($C1838,'Policy Characteristics'!$C:$C,0)))</f>
        <v xml:space="preserve">**Description:** This lever determines which industry categories are captured under the scope of a carbon tax. In some regions, only certain industries are covered by a carbon tax or cap. </v>
      </c>
      <c r="Q1838" s="254" t="str">
        <f>IF(ISBLANK(INDEX('Policy Characteristics'!K:K,MATCH($C1838,'Policy Characteristics'!$C:$C,0))),"",INDEX('Policy Characteristics'!K:K,MATCH($C1838,'Policy Characteristics'!$C:$C,0)))</f>
        <v/>
      </c>
      <c r="R1838" s="254" t="str">
        <f>IF(ISBLANK(INDEX('Policy Characteristics'!L:L,MATCH($C1838,'Policy Characteristics'!$C:$C,0))),"",INDEX('Policy Characteristics'!L:L,MATCH($C1838,'Policy Characteristics'!$C:$C,0)))</f>
        <v/>
      </c>
    </row>
    <row r="1839" spans="1:18" x14ac:dyDescent="0.35">
      <c r="A1839" s="254" t="str">
        <f>IF(ISBLANK(INDEX('Policy Characteristics'!A:A,MATCH($C1839,'Policy Characteristics'!$C:$C,0))),"",INDEX('Policy Characteristics'!A:A,MATCH($C1839,'Policy Characteristics'!$C:$C,0)))</f>
        <v>Cross-Sector</v>
      </c>
      <c r="B1839" s="262" t="str">
        <f>IF(ISBLANK(INDEX('Policy Characteristics'!B:B,MATCH($C1839,'Policy Characteristics'!$C:$C,0))),"",INDEX('Policy Characteristics'!B:B,MATCH($C1839,'Policy Characteristics'!$C:$C,0)))</f>
        <v>Non BAU CBAM Industry Qualification</v>
      </c>
      <c r="C1839" t="s">
        <v>3681</v>
      </c>
      <c r="H1839" s="43">
        <v>2288</v>
      </c>
      <c r="I1839" s="322" t="s">
        <v>43</v>
      </c>
      <c r="J1839" s="255" t="str">
        <f>IF(ISBLANK(INDEX('Policy Characteristics'!D:D,MATCH($C1839,'Policy Characteristics'!$C:$C,0))),"",INDEX('Policy Characteristics'!D:D,MATCH($C1839,'Policy Characteristics'!$C:$C,0)))</f>
        <v/>
      </c>
      <c r="K1839" s="254" t="str">
        <f>IF(ISBLANK(INDEX('Policy Characteristics'!E:E,MATCH($C1839,'Policy Characteristics'!$C:$C,0))),"",INDEX('Policy Characteristics'!E:E,MATCH($C1839,'Policy Characteristics'!$C:$C,0)))</f>
        <v/>
      </c>
      <c r="L1839" s="359">
        <f>IF(ISBLANK(INDEX('Policy Characteristics'!F:F,MATCH($C1839,'Policy Characteristics'!$C:$C,0))),"",INDEX('Policy Characteristics'!F:F,MATCH($C1839,'Policy Characteristics'!$C:$C,0)))</f>
        <v>0</v>
      </c>
      <c r="M1839" s="359">
        <f>IF(ISBLANK(INDEX('Policy Characteristics'!G:G,MATCH($C1839,'Policy Characteristics'!$C:$C,0))),"",INDEX('Policy Characteristics'!G:G,MATCH($C1839,'Policy Characteristics'!$C:$C,0)))</f>
        <v>1</v>
      </c>
      <c r="N1839" s="359">
        <f>IF(ISBLANK(INDEX('Policy Characteristics'!H:H,MATCH($C1839,'Policy Characteristics'!$C:$C,0))),"",INDEX('Policy Characteristics'!H:H,MATCH($C1839,'Policy Characteristics'!$C:$C,0)))</f>
        <v>1</v>
      </c>
      <c r="O1839" s="254" t="str">
        <f>IF(ISBLANK(INDEX('Policy Characteristics'!I:I,MATCH($C1839,'Policy Characteristics'!$C:$C,0))),"",INDEX('Policy Characteristics'!I:I,MATCH($C1839,'Policy Characteristics'!$C:$C,0)))</f>
        <v>on/off</v>
      </c>
      <c r="P1839" s="254" t="str">
        <f>IF(ISBLANK(INDEX('Policy Characteristics'!J:J,MATCH($C1839,'Policy Characteristics'!$C:$C,0))),"",INDEX('Policy Characteristics'!J:J,MATCH($C1839,'Policy Characteristics'!$C:$C,0)))</f>
        <v>**Description:** This lever determines which industry categories are captured under the scope of a carbon border adjustment mechanism. In some regions, only certain industries are covered by a border mechanism.</v>
      </c>
      <c r="Q1839" s="254" t="str">
        <f>IF(ISBLANK(INDEX('Policy Characteristics'!K:K,MATCH($C1839,'Policy Characteristics'!$C:$C,0))),"",INDEX('Policy Characteristics'!K:K,MATCH($C1839,'Policy Characteristics'!$C:$C,0)))</f>
        <v/>
      </c>
      <c r="R1839" s="254" t="str">
        <f>IF(ISBLANK(INDEX('Policy Characteristics'!L:L,MATCH($C1839,'Policy Characteristics'!$C:$C,0))),"",INDEX('Policy Characteristics'!L:L,MATCH($C1839,'Policy Characteristics'!$C:$C,0)))</f>
        <v/>
      </c>
    </row>
    <row r="1840" spans="1:18" x14ac:dyDescent="0.35">
      <c r="A1840" s="254" t="str">
        <f>IF(ISBLANK(INDEX('Policy Characteristics'!A:A,MATCH($C1840,'Policy Characteristics'!$C:$C,0))),"",INDEX('Policy Characteristics'!A:A,MATCH($C1840,'Policy Characteristics'!$C:$C,0)))</f>
        <v>Research and Development</v>
      </c>
      <c r="B1840" s="262" t="str">
        <f>IF(ISBLANK(INDEX('Policy Characteristics'!B:B,MATCH($C1840,'Policy Characteristics'!$C:$C,0))),"",INDEX('Policy Characteristics'!B:B,MATCH($C1840,'Policy Characteristics'!$C:$C,0)))</f>
        <v>Capital Cost Reduction</v>
      </c>
      <c r="C1840" t="s">
        <v>287</v>
      </c>
      <c r="D1840" s="45" t="s">
        <v>114</v>
      </c>
      <c r="E1840" s="45"/>
      <c r="F1840" s="45" t="s">
        <v>314</v>
      </c>
      <c r="G1840" s="45"/>
      <c r="H1840" s="43">
        <v>85</v>
      </c>
      <c r="I1840" s="324" t="s">
        <v>43</v>
      </c>
      <c r="J1840" s="255" t="str">
        <f>IF(ISBLANK(INDEX('Policy Characteristics'!D:D,MATCH($C1840,'Policy Characteristics'!$C:$C,0))),"",INDEX('Policy Characteristics'!D:D,MATCH($C1840,'Policy Characteristics'!$C:$C,0)))</f>
        <v>R&amp;D Capital Cost Reductions</v>
      </c>
      <c r="K1840" s="254" t="str">
        <f>IF(ISBLANK(INDEX('Policy Characteristics'!E:E,MATCH($C1840,'Policy Characteristics'!$C:$C,0))),"",INDEX('Policy Characteristics'!E:E,MATCH($C1840,'Policy Characteristics'!$C:$C,0)))</f>
        <v>RnD building capital cost reduction</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0.4</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reduction in cost</v>
      </c>
      <c r="P1840" s="254" t="str">
        <f>IF(ISBLANK(INDEX('Policy Characteristics'!J:J,MATCH($C1840,'Policy Characteristics'!$C:$C,0))),"",INDEX('Policy Characteristics'!J:J,MATCH($C1840,'Policy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0" s="254" t="str">
        <f>IF(ISBLANK(INDEX('Policy Characteristics'!K:K,MATCH($C1840,'Policy Characteristics'!$C:$C,0))),"",INDEX('Policy Characteristics'!K:K,MATCH($C1840,'Policy Characteristics'!$C:$C,0)))</f>
        <v>architectural-design.html#rnd</v>
      </c>
      <c r="R1840" s="254" t="str">
        <f>IF(ISBLANK(INDEX('Policy Characteristics'!L:L,MATCH($C1840,'Policy Characteristics'!$C:$C,0))),"",INDEX('Policy Characteristics'!L:L,MATCH($C1840,'Policy Characteristics'!$C:$C,0)))</f>
        <v>research-and-development.html</v>
      </c>
    </row>
    <row r="1841" spans="1:18" x14ac:dyDescent="0.35">
      <c r="A1841" s="254" t="str">
        <f>IF(ISBLANK(INDEX('Policy Characteristics'!A:A,MATCH($C1841,'Policy Characteristics'!$C:$C,0))),"",INDEX('Policy Characteristics'!A:A,MATCH($C1841,'Policy Characteristics'!$C:$C,0)))</f>
        <v>Research and Development</v>
      </c>
      <c r="B1841" s="262" t="str">
        <f>IF(ISBLANK(INDEX('Policy Characteristics'!B:B,MATCH($C1841,'Policy Characteristics'!$C:$C,0))),"",INDEX('Policy Characteristics'!B:B,MATCH($C1841,'Policy Characteristics'!$C:$C,0)))</f>
        <v>Capital Cost Reduction</v>
      </c>
      <c r="C1841" s="254" t="str">
        <f t="shared" ref="C1841:C1845" si="71">C$1840</f>
        <v>RnD Building Capital Cost Perc Reduction</v>
      </c>
      <c r="D1841" s="45" t="s">
        <v>115</v>
      </c>
      <c r="E1841" s="45"/>
      <c r="F1841" s="45" t="s">
        <v>315</v>
      </c>
      <c r="G1841" s="45"/>
      <c r="H1841" s="43">
        <v>86</v>
      </c>
      <c r="I1841" s="324" t="s">
        <v>43</v>
      </c>
      <c r="J1841" s="255" t="str">
        <f>IF(ISBLANK(INDEX('Policy Characteristics'!D:D,MATCH($C1841,'Policy Characteristics'!$C:$C,0))),"",INDEX('Policy Characteristics'!D:D,MATCH($C1841,'Policy Characteristics'!$C:$C,0)))</f>
        <v>R&amp;D Capital Cost Reductions</v>
      </c>
      <c r="K1841" s="254" t="str">
        <f>IF(ISBLANK(INDEX('Policy Characteristics'!E:E,MATCH($C1841,'Policy Characteristics'!$C:$C,0))),"",INDEX('Policy Characteristics'!E:E,MATCH($C1841,'Policy Characteristics'!$C:$C,0)))</f>
        <v>RnD building capital cost reduction</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0.4</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cost</v>
      </c>
      <c r="P1841" s="254" t="str">
        <f>IF(ISBLANK(INDEX('Policy Characteristics'!J:J,MATCH($C1841,'Policy Characteristics'!$C:$C,0))),"",INDEX('Policy Characteristics'!J:J,MATCH($C1841,'Policy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1" s="254" t="str">
        <f>IF(ISBLANK(INDEX('Policy Characteristics'!K:K,MATCH($C1841,'Policy Characteristics'!$C:$C,0))),"",INDEX('Policy Characteristics'!K:K,MATCH($C1841,'Policy Characteristics'!$C:$C,0)))</f>
        <v>architectural-design.html#rnd</v>
      </c>
      <c r="R1841" s="254" t="str">
        <f>IF(ISBLANK(INDEX('Policy Characteristics'!L:L,MATCH($C1841,'Policy Characteristics'!$C:$C,0))),"",INDEX('Policy Characteristics'!L:L,MATCH($C1841,'Policy Characteristics'!$C:$C,0)))</f>
        <v>research-and-development.html</v>
      </c>
    </row>
    <row r="1842" spans="1:18" x14ac:dyDescent="0.35">
      <c r="A1842" s="254" t="str">
        <f>IF(ISBLANK(INDEX('Policy Characteristics'!A:A,MATCH($C1842,'Policy Characteristics'!$C:$C,0))),"",INDEX('Policy Characteristics'!A:A,MATCH($C1842,'Policy Characteristics'!$C:$C,0)))</f>
        <v>Research and Development</v>
      </c>
      <c r="B1842" s="262" t="str">
        <f>IF(ISBLANK(INDEX('Policy Characteristics'!B:B,MATCH($C1842,'Policy Characteristics'!$C:$C,0))),"",INDEX('Policy Characteristics'!B:B,MATCH($C1842,'Policy Characteristics'!$C:$C,0)))</f>
        <v>Capital Cost Reduction</v>
      </c>
      <c r="C1842" s="254" t="str">
        <f t="shared" si="71"/>
        <v>RnD Building Capital Cost Perc Reduction</v>
      </c>
      <c r="D1842" s="45" t="s">
        <v>116</v>
      </c>
      <c r="E1842" s="45"/>
      <c r="F1842" s="45" t="s">
        <v>316</v>
      </c>
      <c r="G1842" s="45"/>
      <c r="H1842" s="43">
        <v>87</v>
      </c>
      <c r="I1842" s="324" t="s">
        <v>43</v>
      </c>
      <c r="J1842" s="255" t="str">
        <f>IF(ISBLANK(INDEX('Policy Characteristics'!D:D,MATCH($C1842,'Policy Characteristics'!$C:$C,0))),"",INDEX('Policy Characteristics'!D:D,MATCH($C1842,'Policy Characteristics'!$C:$C,0)))</f>
        <v>R&amp;D Capital Cost Reductions</v>
      </c>
      <c r="K1842" s="254" t="str">
        <f>IF(ISBLANK(INDEX('Policy Characteristics'!E:E,MATCH($C1842,'Policy Characteristics'!$C:$C,0))),"",INDEX('Policy Characteristics'!E:E,MATCH($C1842,'Policy Characteristics'!$C:$C,0)))</f>
        <v>RnD building capital cost reduction</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0.4</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cost</v>
      </c>
      <c r="P1842" s="254"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254" t="str">
        <f>IF(ISBLANK(INDEX('Policy Characteristics'!K:K,MATCH($C1842,'Policy Characteristics'!$C:$C,0))),"",INDEX('Policy Characteristics'!K:K,MATCH($C1842,'Policy Characteristics'!$C:$C,0)))</f>
        <v>architectural-design.html#rnd</v>
      </c>
      <c r="R1842" s="254" t="str">
        <f>IF(ISBLANK(INDEX('Policy Characteristics'!L:L,MATCH($C1842,'Policy Characteristics'!$C:$C,0))),"",INDEX('Policy Characteristics'!L:L,MATCH($C1842,'Policy Characteristics'!$C:$C,0)))</f>
        <v>research-and-development.html</v>
      </c>
    </row>
    <row r="1843" spans="1:18" x14ac:dyDescent="0.35">
      <c r="A1843" s="254" t="str">
        <f>IF(ISBLANK(INDEX('Policy Characteristics'!A:A,MATCH($C1843,'Policy Characteristics'!$C:$C,0))),"",INDEX('Policy Characteristics'!A:A,MATCH($C1843,'Policy Characteristics'!$C:$C,0)))</f>
        <v>Research and Development</v>
      </c>
      <c r="B1843" s="262" t="str">
        <f>IF(ISBLANK(INDEX('Policy Characteristics'!B:B,MATCH($C1843,'Policy Characteristics'!$C:$C,0))),"",INDEX('Policy Characteristics'!B:B,MATCH($C1843,'Policy Characteristics'!$C:$C,0)))</f>
        <v>Capital Cost Reduction</v>
      </c>
      <c r="C1843" s="254" t="str">
        <f t="shared" si="71"/>
        <v>RnD Building Capital Cost Perc Reduction</v>
      </c>
      <c r="D1843" s="45" t="s">
        <v>117</v>
      </c>
      <c r="E1843" s="45"/>
      <c r="F1843" s="45" t="s">
        <v>317</v>
      </c>
      <c r="G1843" s="45"/>
      <c r="H1843" s="43">
        <v>88</v>
      </c>
      <c r="I1843" s="324" t="s">
        <v>43</v>
      </c>
      <c r="J1843" s="255" t="str">
        <f>IF(ISBLANK(INDEX('Policy Characteristics'!D:D,MATCH($C1843,'Policy Characteristics'!$C:$C,0))),"",INDEX('Policy Characteristics'!D:D,MATCH($C1843,'Policy Characteristics'!$C:$C,0)))</f>
        <v>R&amp;D Capital Cost Reductions</v>
      </c>
      <c r="K1843" s="254" t="str">
        <f>IF(ISBLANK(INDEX('Policy Characteristics'!E:E,MATCH($C1843,'Policy Characteristics'!$C:$C,0))),"",INDEX('Policy Characteristics'!E:E,MATCH($C1843,'Policy Characteristics'!$C:$C,0)))</f>
        <v>RnD building capital cost reduction</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0.4</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cost</v>
      </c>
      <c r="P1843" s="254"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254" t="str">
        <f>IF(ISBLANK(INDEX('Policy Characteristics'!K:K,MATCH($C1843,'Policy Characteristics'!$C:$C,0))),"",INDEX('Policy Characteristics'!K:K,MATCH($C1843,'Policy Characteristics'!$C:$C,0)))</f>
        <v>architectural-design.html#rnd</v>
      </c>
      <c r="R1843" s="254" t="str">
        <f>IF(ISBLANK(INDEX('Policy Characteristics'!L:L,MATCH($C1843,'Policy Characteristics'!$C:$C,0))),"",INDEX('Policy Characteristics'!L:L,MATCH($C1843,'Policy Characteristics'!$C:$C,0)))</f>
        <v>research-and-development.html</v>
      </c>
    </row>
    <row r="1844" spans="1:18" x14ac:dyDescent="0.35">
      <c r="A1844" s="254" t="str">
        <f>IF(ISBLANK(INDEX('Policy Characteristics'!A:A,MATCH($C1844,'Policy Characteristics'!$C:$C,0))),"",INDEX('Policy Characteristics'!A:A,MATCH($C1844,'Policy Characteristics'!$C:$C,0)))</f>
        <v>Research and Development</v>
      </c>
      <c r="B1844" s="262" t="str">
        <f>IF(ISBLANK(INDEX('Policy Characteristics'!B:B,MATCH($C1844,'Policy Characteristics'!$C:$C,0))),"",INDEX('Policy Characteristics'!B:B,MATCH($C1844,'Policy Characteristics'!$C:$C,0)))</f>
        <v>Capital Cost Reduction</v>
      </c>
      <c r="C1844" s="254" t="str">
        <f t="shared" si="71"/>
        <v>RnD Building Capital Cost Perc Reduction</v>
      </c>
      <c r="D1844" s="45" t="s">
        <v>118</v>
      </c>
      <c r="E1844" s="45"/>
      <c r="F1844" s="45" t="s">
        <v>318</v>
      </c>
      <c r="G1844" s="45"/>
      <c r="H1844" s="43">
        <v>89</v>
      </c>
      <c r="I1844" s="324" t="s">
        <v>43</v>
      </c>
      <c r="J1844" s="255" t="str">
        <f>IF(ISBLANK(INDEX('Policy Characteristics'!D:D,MATCH($C1844,'Policy Characteristics'!$C:$C,0))),"",INDEX('Policy Characteristics'!D:D,MATCH($C1844,'Policy Characteristics'!$C:$C,0)))</f>
        <v>R&amp;D Capital Cost Reductions</v>
      </c>
      <c r="K1844" s="254" t="str">
        <f>IF(ISBLANK(INDEX('Policy Characteristics'!E:E,MATCH($C1844,'Policy Characteristics'!$C:$C,0))),"",INDEX('Policy Characteristics'!E:E,MATCH($C1844,'Policy Characteristics'!$C:$C,0)))</f>
        <v>RnD building capital cost reduction</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0.4</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cost</v>
      </c>
      <c r="P1844" s="254"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254" t="str">
        <f>IF(ISBLANK(INDEX('Policy Characteristics'!K:K,MATCH($C1844,'Policy Characteristics'!$C:$C,0))),"",INDEX('Policy Characteristics'!K:K,MATCH($C1844,'Policy Characteristics'!$C:$C,0)))</f>
        <v>architectural-design.html#rnd</v>
      </c>
      <c r="R1844" s="254" t="str">
        <f>IF(ISBLANK(INDEX('Policy Characteristics'!L:L,MATCH($C1844,'Policy Characteristics'!$C:$C,0))),"",INDEX('Policy Characteristics'!L:L,MATCH($C1844,'Policy Characteristics'!$C:$C,0)))</f>
        <v>research-and-development.html</v>
      </c>
    </row>
    <row r="1845" spans="1:18" x14ac:dyDescent="0.35">
      <c r="A1845" s="254" t="str">
        <f>IF(ISBLANK(INDEX('Policy Characteristics'!A:A,MATCH($C1845,'Policy Characteristics'!$C:$C,0))),"",INDEX('Policy Characteristics'!A:A,MATCH($C1845,'Policy Characteristics'!$C:$C,0)))</f>
        <v>Research and Development</v>
      </c>
      <c r="B1845" s="262" t="str">
        <f>IF(ISBLANK(INDEX('Policy Characteristics'!B:B,MATCH($C1845,'Policy Characteristics'!$C:$C,0))),"",INDEX('Policy Characteristics'!B:B,MATCH($C1845,'Policy Characteristics'!$C:$C,0)))</f>
        <v>Capital Cost Reduction</v>
      </c>
      <c r="C1845" s="254" t="str">
        <f t="shared" si="71"/>
        <v>RnD Building Capital Cost Perc Reduction</v>
      </c>
      <c r="D1845" s="45" t="s">
        <v>119</v>
      </c>
      <c r="E1845" s="45"/>
      <c r="F1845" s="45" t="s">
        <v>319</v>
      </c>
      <c r="G1845" s="45"/>
      <c r="H1845" s="43">
        <v>90</v>
      </c>
      <c r="I1845" s="324" t="s">
        <v>43</v>
      </c>
      <c r="J1845" s="255" t="str">
        <f>IF(ISBLANK(INDEX('Policy Characteristics'!D:D,MATCH($C1845,'Policy Characteristics'!$C:$C,0))),"",INDEX('Policy Characteristics'!D:D,MATCH($C1845,'Policy Characteristics'!$C:$C,0)))</f>
        <v>R&amp;D Capital Cost Reductions</v>
      </c>
      <c r="K1845" s="254" t="str">
        <f>IF(ISBLANK(INDEX('Policy Characteristics'!E:E,MATCH($C1845,'Policy Characteristics'!$C:$C,0))),"",INDEX('Policy Characteristics'!E:E,MATCH($C1845,'Policy Characteristics'!$C:$C,0)))</f>
        <v>RnD building capital cost reduction</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0.4</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cost</v>
      </c>
      <c r="P1845" s="254"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254" t="str">
        <f>IF(ISBLANK(INDEX('Policy Characteristics'!K:K,MATCH($C1845,'Policy Characteristics'!$C:$C,0))),"",INDEX('Policy Characteristics'!K:K,MATCH($C1845,'Policy Characteristics'!$C:$C,0)))</f>
        <v>architectural-design.html#rnd</v>
      </c>
      <c r="R1845" s="254" t="str">
        <f>IF(ISBLANK(INDEX('Policy Characteristics'!L:L,MATCH($C1845,'Policy Characteristics'!$C:$C,0))),"",INDEX('Policy Characteristics'!L:L,MATCH($C1845,'Policy Characteristics'!$C:$C,0)))</f>
        <v>research-and-development.html</v>
      </c>
    </row>
    <row r="1846" spans="1:18" x14ac:dyDescent="0.35">
      <c r="A1846" s="254" t="str">
        <f>IF(ISBLANK(INDEX('Policy Characteristics'!A:A,MATCH($C1846,'Policy Characteristics'!$C:$C,0))),"",INDEX('Policy Characteristics'!A:A,MATCH($C1846,'Policy Characteristics'!$C:$C,0)))</f>
        <v>Research and Development</v>
      </c>
      <c r="B1846" s="262" t="str">
        <f>IF(ISBLANK(INDEX('Policy Characteristics'!B:B,MATCH($C1846,'Policy Characteristics'!$C:$C,0))),"",INDEX('Policy Characteristics'!B:B,MATCH($C1846,'Policy Characteristics'!$C:$C,0)))</f>
        <v>Capital Cost Reduction</v>
      </c>
      <c r="C1846" t="s">
        <v>288</v>
      </c>
      <c r="D1846" s="45"/>
      <c r="E1846" s="45"/>
      <c r="F1846" s="45" t="s">
        <v>26</v>
      </c>
      <c r="G1846" s="45"/>
      <c r="H1846" s="43">
        <v>91</v>
      </c>
      <c r="I1846" s="324" t="s">
        <v>43</v>
      </c>
      <c r="J1846" s="255" t="str">
        <f>IF(ISBLANK(INDEX('Policy Characteristics'!D:D,MATCH($C1846,'Policy Characteristics'!$C:$C,0))),"",INDEX('Policy Characteristics'!D:D,MATCH($C1846,'Policy Characteristics'!$C:$C,0)))</f>
        <v>R&amp;D Capital Cost Reductions</v>
      </c>
      <c r="K1846" s="254" t="str">
        <f>IF(ISBLANK(INDEX('Policy Characteristics'!E:E,MATCH($C1846,'Policy Characteristics'!$C:$C,0))),"",INDEX('Policy Characteristics'!E:E,MATCH($C1846,'Policy Characteristics'!$C:$C,0)))</f>
        <v>RnD CCS capital cost reduction</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0.4</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cost</v>
      </c>
      <c r="P1846" s="254"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254" t="str">
        <f>IF(ISBLANK(INDEX('Policy Characteristics'!K:K,MATCH($C1846,'Policy Characteristics'!$C:$C,0))),"",INDEX('Policy Characteristics'!K:K,MATCH($C1846,'Policy Characteristics'!$C:$C,0)))</f>
        <v>architectural-design.html#rnd</v>
      </c>
      <c r="R1846" s="254" t="str">
        <f>IF(ISBLANK(INDEX('Policy Characteristics'!L:L,MATCH($C1846,'Policy Characteristics'!$C:$C,0))),"",INDEX('Policy Characteristics'!L:L,MATCH($C1846,'Policy Characteristics'!$C:$C,0)))</f>
        <v>research-and-development.html</v>
      </c>
    </row>
    <row r="1847" spans="1:18" x14ac:dyDescent="0.35">
      <c r="A1847" s="254" t="str">
        <f>IF(ISBLANK(INDEX('Policy Characteristics'!A:A,MATCH($C1847,'Policy Characteristics'!$C:$C,0))),"",INDEX('Policy Characteristics'!A:A,MATCH($C1847,'Policy Characteristics'!$C:$C,0)))</f>
        <v>Research and Development</v>
      </c>
      <c r="B1847" s="262" t="str">
        <f>IF(ISBLANK(INDEX('Policy Characteristics'!B:B,MATCH($C1847,'Policy Characteristics'!$C:$C,0))),"",INDEX('Policy Characteristics'!B:B,MATCH($C1847,'Policy Characteristics'!$C:$C,0)))</f>
        <v>Capital Cost Reduction</v>
      </c>
      <c r="C1847" t="s">
        <v>289</v>
      </c>
      <c r="D1847" s="45" t="s">
        <v>446</v>
      </c>
      <c r="E1847" s="45"/>
      <c r="F1847" s="45" t="s">
        <v>449</v>
      </c>
      <c r="G1847" s="45"/>
      <c r="H1847" s="43">
        <v>92</v>
      </c>
      <c r="I1847" s="324" t="s">
        <v>43</v>
      </c>
      <c r="J1847" s="255" t="str">
        <f>IF(ISBLANK(INDEX('Policy Characteristics'!D:D,MATCH($C1847,'Policy Characteristics'!$C:$C,0))),"",INDEX('Policy Characteristics'!D:D,MATCH($C1847,'Policy Characteristics'!$C:$C,0)))</f>
        <v>R&amp;D Capital Cost Reductions</v>
      </c>
      <c r="K1847" s="254" t="str">
        <f>IF(ISBLANK(INDEX('Policy Characteristics'!E:E,MATCH($C1847,'Policy Characteristics'!$C:$C,0))),"",INDEX('Policy Characteristics'!E:E,MATCH($C1847,'Policy Characteristics'!$C:$C,0)))</f>
        <v>RnD electricity capital cost reduction</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0.4</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cost</v>
      </c>
      <c r="P1847" s="254"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254" t="str">
        <f>IF(ISBLANK(INDEX('Policy Characteristics'!K:K,MATCH($C1847,'Policy Characteristics'!$C:$C,0))),"",INDEX('Policy Characteristics'!K:K,MATCH($C1847,'Policy Characteristics'!$C:$C,0)))</f>
        <v>architectural-design.html#rnd</v>
      </c>
      <c r="R1847" s="254" t="str">
        <f>IF(ISBLANK(INDEX('Policy Characteristics'!L:L,MATCH($C1847,'Policy Characteristics'!$C:$C,0))),"",INDEX('Policy Characteristics'!L:L,MATCH($C1847,'Policy Characteristics'!$C:$C,0)))</f>
        <v>research-and-development.html</v>
      </c>
    </row>
    <row r="1848" spans="1:18" x14ac:dyDescent="0.35">
      <c r="A1848" s="254" t="str">
        <f>IF(ISBLANK(INDEX('Policy Characteristics'!A:A,MATCH($C1848,'Policy Characteristics'!$C:$C,0))),"",INDEX('Policy Characteristics'!A:A,MATCH($C1848,'Policy Characteristics'!$C:$C,0)))</f>
        <v>Research and Development</v>
      </c>
      <c r="B1848" s="262" t="str">
        <f>IF(ISBLANK(INDEX('Policy Characteristics'!B:B,MATCH($C1848,'Policy Characteristics'!$C:$C,0))),"",INDEX('Policy Characteristics'!B:B,MATCH($C1848,'Policy Characteristics'!$C:$C,0)))</f>
        <v>Capital Cost Reduction</v>
      </c>
      <c r="C1848" s="254" t="str">
        <f t="shared" ref="C1848:C1870" si="72">C$1847</f>
        <v>RnD Electricity Capital Cost Perc Reduction</v>
      </c>
      <c r="D1848" s="6" t="s">
        <v>3473</v>
      </c>
      <c r="E1848" s="45"/>
      <c r="F1848" s="6" t="s">
        <v>3485</v>
      </c>
      <c r="G1848" s="45"/>
      <c r="H1848" s="43">
        <v>93</v>
      </c>
      <c r="I1848" s="324" t="s">
        <v>43</v>
      </c>
      <c r="J1848" s="255" t="str">
        <f>IF(ISBLANK(INDEX('Policy Characteristics'!D:D,MATCH($C1848,'Policy Characteristics'!$C:$C,0))),"",INDEX('Policy Characteristics'!D:D,MATCH($C1848,'Policy Characteristics'!$C:$C,0)))</f>
        <v>R&amp;D Capital Cost Reductions</v>
      </c>
      <c r="K1848" s="254" t="str">
        <f>IF(ISBLANK(INDEX('Policy Characteristics'!E:E,MATCH($C1848,'Policy Characteristics'!$C:$C,0))),"",INDEX('Policy Characteristics'!E:E,MATCH($C1848,'Policy Characteristics'!$C:$C,0)))</f>
        <v>RnD electricity capital cost reduction</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0.4</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cost</v>
      </c>
      <c r="P1848" s="254"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254" t="str">
        <f>IF(ISBLANK(INDEX('Policy Characteristics'!K:K,MATCH($C1848,'Policy Characteristics'!$C:$C,0))),"",INDEX('Policy Characteristics'!K:K,MATCH($C1848,'Policy Characteristics'!$C:$C,0)))</f>
        <v>architectural-design.html#rnd</v>
      </c>
      <c r="R1848" s="254" t="str">
        <f>IF(ISBLANK(INDEX('Policy Characteristics'!L:L,MATCH($C1848,'Policy Characteristics'!$C:$C,0))),"",INDEX('Policy Characteristics'!L:L,MATCH($C1848,'Policy Characteristics'!$C:$C,0)))</f>
        <v>research-and-development.html</v>
      </c>
    </row>
    <row r="1849" spans="1:18" x14ac:dyDescent="0.35">
      <c r="A1849" s="254" t="str">
        <f>IF(ISBLANK(INDEX('Policy Characteristics'!A:A,MATCH($C1849,'Policy Characteristics'!$C:$C,0))),"",INDEX('Policy Characteristics'!A:A,MATCH($C1849,'Policy Characteristics'!$C:$C,0)))</f>
        <v>Research and Development</v>
      </c>
      <c r="B1849" s="262" t="str">
        <f>IF(ISBLANK(INDEX('Policy Characteristics'!B:B,MATCH($C1849,'Policy Characteristics'!$C:$C,0))),"",INDEX('Policy Characteristics'!B:B,MATCH($C1849,'Policy Characteristics'!$C:$C,0)))</f>
        <v>Capital Cost Reduction</v>
      </c>
      <c r="C1849" s="254" t="str">
        <f t="shared" si="72"/>
        <v>RnD Electricity Capital Cost Perc Reduction</v>
      </c>
      <c r="D1849" s="6" t="s">
        <v>3474</v>
      </c>
      <c r="E1849" s="45"/>
      <c r="F1849" s="6" t="s">
        <v>3486</v>
      </c>
      <c r="G1849" s="45"/>
      <c r="H1849" s="43">
        <v>1810</v>
      </c>
      <c r="I1849" s="324" t="s">
        <v>43</v>
      </c>
      <c r="J1849" s="255" t="str">
        <f>IF(ISBLANK(INDEX('Policy Characteristics'!D:D,MATCH($C1849,'Policy Characteristics'!$C:$C,0))),"",INDEX('Policy Characteristics'!D:D,MATCH($C1849,'Policy Characteristics'!$C:$C,0)))</f>
        <v>R&amp;D Capital Cost Reductions</v>
      </c>
      <c r="K1849" s="254" t="str">
        <f>IF(ISBLANK(INDEX('Policy Characteristics'!E:E,MATCH($C1849,'Policy Characteristics'!$C:$C,0))),"",INDEX('Policy Characteristics'!E:E,MATCH($C1849,'Policy Characteristics'!$C:$C,0)))</f>
        <v>RnD electricity capital cost reduction</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0.4</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cost</v>
      </c>
      <c r="P1849" s="254"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254" t="str">
        <f>IF(ISBLANK(INDEX('Policy Characteristics'!K:K,MATCH($C1849,'Policy Characteristics'!$C:$C,0))),"",INDEX('Policy Characteristics'!K:K,MATCH($C1849,'Policy Characteristics'!$C:$C,0)))</f>
        <v>architectural-design.html#rnd</v>
      </c>
      <c r="R1849" s="254" t="str">
        <f>IF(ISBLANK(INDEX('Policy Characteristics'!L:L,MATCH($C1849,'Policy Characteristics'!$C:$C,0))),"",INDEX('Policy Characteristics'!L:L,MATCH($C1849,'Policy Characteristics'!$C:$C,0)))</f>
        <v>research-and-development.html</v>
      </c>
    </row>
    <row r="1850" spans="1:18" x14ac:dyDescent="0.35">
      <c r="A1850" s="254" t="str">
        <f>IF(ISBLANK(INDEX('Policy Characteristics'!A:A,MATCH($C1850,'Policy Characteristics'!$C:$C,0))),"",INDEX('Policy Characteristics'!A:A,MATCH($C1850,'Policy Characteristics'!$C:$C,0)))</f>
        <v>Research and Development</v>
      </c>
      <c r="B1850" s="262" t="str">
        <f>IF(ISBLANK(INDEX('Policy Characteristics'!B:B,MATCH($C1850,'Policy Characteristics'!$C:$C,0))),"",INDEX('Policy Characteristics'!B:B,MATCH($C1850,'Policy Characteristics'!$C:$C,0)))</f>
        <v>Capital Cost Reduction</v>
      </c>
      <c r="C1850" s="254" t="str">
        <f t="shared" si="72"/>
        <v>RnD Electricity Capital Cost Perc Reduction</v>
      </c>
      <c r="D1850" s="6" t="s">
        <v>76</v>
      </c>
      <c r="E1850" s="45"/>
      <c r="F1850" s="6" t="s">
        <v>3487</v>
      </c>
      <c r="G1850" s="45"/>
      <c r="H1850" s="43">
        <v>94</v>
      </c>
      <c r="I1850" s="324" t="s">
        <v>43</v>
      </c>
      <c r="J1850" s="255" t="str">
        <f>IF(ISBLANK(INDEX('Policy Characteristics'!D:D,MATCH($C1850,'Policy Characteristics'!$C:$C,0))),"",INDEX('Policy Characteristics'!D:D,MATCH($C1850,'Policy Characteristics'!$C:$C,0)))</f>
        <v>R&amp;D Capital Cost Reductions</v>
      </c>
      <c r="K1850" s="254" t="str">
        <f>IF(ISBLANK(INDEX('Policy Characteristics'!E:E,MATCH($C1850,'Policy Characteristics'!$C:$C,0))),"",INDEX('Policy Characteristics'!E:E,MATCH($C1850,'Policy Characteristics'!$C:$C,0)))</f>
        <v>RnD electricity capital cost reduction</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0.4</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cost</v>
      </c>
      <c r="P1850" s="254"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254" t="str">
        <f>IF(ISBLANK(INDEX('Policy Characteristics'!K:K,MATCH($C1850,'Policy Characteristics'!$C:$C,0))),"",INDEX('Policy Characteristics'!K:K,MATCH($C1850,'Policy Characteristics'!$C:$C,0)))</f>
        <v>architectural-design.html#rnd</v>
      </c>
      <c r="R1850" s="254" t="str">
        <f>IF(ISBLANK(INDEX('Policy Characteristics'!L:L,MATCH($C1850,'Policy Characteristics'!$C:$C,0))),"",INDEX('Policy Characteristics'!L:L,MATCH($C1850,'Policy Characteristics'!$C:$C,0)))</f>
        <v>research-and-development.html</v>
      </c>
    </row>
    <row r="1851" spans="1:18" x14ac:dyDescent="0.35">
      <c r="A1851" s="254" t="str">
        <f>IF(ISBLANK(INDEX('Policy Characteristics'!A:A,MATCH($C1851,'Policy Characteristics'!$C:$C,0))),"",INDEX('Policy Characteristics'!A:A,MATCH($C1851,'Policy Characteristics'!$C:$C,0)))</f>
        <v>Research and Development</v>
      </c>
      <c r="B1851" s="262" t="str">
        <f>IF(ISBLANK(INDEX('Policy Characteristics'!B:B,MATCH($C1851,'Policy Characteristics'!$C:$C,0))),"",INDEX('Policy Characteristics'!B:B,MATCH($C1851,'Policy Characteristics'!$C:$C,0)))</f>
        <v>Capital Cost Reduction</v>
      </c>
      <c r="C1851" s="254" t="str">
        <f t="shared" si="72"/>
        <v>RnD Electricity Capital Cost Perc Reduction</v>
      </c>
      <c r="D1851" s="6" t="s">
        <v>77</v>
      </c>
      <c r="E1851" s="45"/>
      <c r="F1851" s="6" t="s">
        <v>320</v>
      </c>
      <c r="G1851" s="45"/>
      <c r="H1851" s="43">
        <v>95</v>
      </c>
      <c r="I1851" s="324" t="s">
        <v>43</v>
      </c>
      <c r="J1851" s="255" t="str">
        <f>IF(ISBLANK(INDEX('Policy Characteristics'!D:D,MATCH($C1851,'Policy Characteristics'!$C:$C,0))),"",INDEX('Policy Characteristics'!D:D,MATCH($C1851,'Policy Characteristics'!$C:$C,0)))</f>
        <v>R&amp;D Capital Cost Reductions</v>
      </c>
      <c r="K1851" s="254" t="str">
        <f>IF(ISBLANK(INDEX('Policy Characteristics'!E:E,MATCH($C1851,'Policy Characteristics'!$C:$C,0))),"",INDEX('Policy Characteristics'!E:E,MATCH($C1851,'Policy Characteristics'!$C:$C,0)))</f>
        <v>RnD electricity capital cost reduction</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0.4</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cost</v>
      </c>
      <c r="P1851" s="254"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254" t="str">
        <f>IF(ISBLANK(INDEX('Policy Characteristics'!K:K,MATCH($C1851,'Policy Characteristics'!$C:$C,0))),"",INDEX('Policy Characteristics'!K:K,MATCH($C1851,'Policy Characteristics'!$C:$C,0)))</f>
        <v>architectural-design.html#rnd</v>
      </c>
      <c r="R1851" s="254" t="str">
        <f>IF(ISBLANK(INDEX('Policy Characteristics'!L:L,MATCH($C1851,'Policy Characteristics'!$C:$C,0))),"",INDEX('Policy Characteristics'!L:L,MATCH($C1851,'Policy Characteristics'!$C:$C,0)))</f>
        <v>research-and-development.html</v>
      </c>
    </row>
    <row r="1852" spans="1:18" x14ac:dyDescent="0.35">
      <c r="A1852" s="254" t="str">
        <f>IF(ISBLANK(INDEX('Policy Characteristics'!A:A,MATCH($C1852,'Policy Characteristics'!$C:$C,0))),"",INDEX('Policy Characteristics'!A:A,MATCH($C1852,'Policy Characteristics'!$C:$C,0)))</f>
        <v>Research and Development</v>
      </c>
      <c r="B1852" s="262" t="str">
        <f>IF(ISBLANK(INDEX('Policy Characteristics'!B:B,MATCH($C1852,'Policy Characteristics'!$C:$C,0))),"",INDEX('Policy Characteristics'!B:B,MATCH($C1852,'Policy Characteristics'!$C:$C,0)))</f>
        <v>Capital Cost Reduction</v>
      </c>
      <c r="C1852" s="254" t="str">
        <f t="shared" si="72"/>
        <v>RnD Electricity Capital Cost Perc Reduction</v>
      </c>
      <c r="D1852" s="6" t="s">
        <v>447</v>
      </c>
      <c r="E1852" s="45"/>
      <c r="F1852" s="6" t="s">
        <v>451</v>
      </c>
      <c r="G1852" s="45"/>
      <c r="H1852" s="43">
        <v>96</v>
      </c>
      <c r="I1852" s="324" t="s">
        <v>43</v>
      </c>
      <c r="J1852" s="255" t="str">
        <f>IF(ISBLANK(INDEX('Policy Characteristics'!D:D,MATCH($C1852,'Policy Characteristics'!$C:$C,0))),"",INDEX('Policy Characteristics'!D:D,MATCH($C1852,'Policy Characteristics'!$C:$C,0)))</f>
        <v>R&amp;D Capital Cost Reductions</v>
      </c>
      <c r="K1852" s="254" t="str">
        <f>IF(ISBLANK(INDEX('Policy Characteristics'!E:E,MATCH($C1852,'Policy Characteristics'!$C:$C,0))),"",INDEX('Policy Characteristics'!E:E,MATCH($C1852,'Policy Characteristics'!$C:$C,0)))</f>
        <v>RnD electricity capital cost reduction</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0.4</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cost</v>
      </c>
      <c r="P1852" s="254"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254" t="str">
        <f>IF(ISBLANK(INDEX('Policy Characteristics'!K:K,MATCH($C1852,'Policy Characteristics'!$C:$C,0))),"",INDEX('Policy Characteristics'!K:K,MATCH($C1852,'Policy Characteristics'!$C:$C,0)))</f>
        <v>architectural-design.html#rnd</v>
      </c>
      <c r="R1852" s="254" t="str">
        <f>IF(ISBLANK(INDEX('Policy Characteristics'!L:L,MATCH($C1852,'Policy Characteristics'!$C:$C,0))),"",INDEX('Policy Characteristics'!L:L,MATCH($C1852,'Policy Characteristics'!$C:$C,0)))</f>
        <v>research-and-development.html</v>
      </c>
    </row>
    <row r="1853" spans="1:18" x14ac:dyDescent="0.35">
      <c r="A1853" s="254" t="str">
        <f>IF(ISBLANK(INDEX('Policy Characteristics'!A:A,MATCH($C1853,'Policy Characteristics'!$C:$C,0))),"",INDEX('Policy Characteristics'!A:A,MATCH($C1853,'Policy Characteristics'!$C:$C,0)))</f>
        <v>Research and Development</v>
      </c>
      <c r="B1853" s="262" t="str">
        <f>IF(ISBLANK(INDEX('Policy Characteristics'!B:B,MATCH($C1853,'Policy Characteristics'!$C:$C,0))),"",INDEX('Policy Characteristics'!B:B,MATCH($C1853,'Policy Characteristics'!$C:$C,0)))</f>
        <v>Capital Cost Reduction</v>
      </c>
      <c r="C1853" s="254" t="str">
        <f t="shared" si="72"/>
        <v>RnD Electricity Capital Cost Perc Reduction</v>
      </c>
      <c r="D1853" s="6" t="s">
        <v>78</v>
      </c>
      <c r="E1853" s="45"/>
      <c r="F1853" s="6" t="s">
        <v>321</v>
      </c>
      <c r="G1853" s="45"/>
      <c r="H1853" s="43">
        <v>97</v>
      </c>
      <c r="I1853" s="324" t="s">
        <v>43</v>
      </c>
      <c r="J1853" s="255" t="str">
        <f>IF(ISBLANK(INDEX('Policy Characteristics'!D:D,MATCH($C1853,'Policy Characteristics'!$C:$C,0))),"",INDEX('Policy Characteristics'!D:D,MATCH($C1853,'Policy Characteristics'!$C:$C,0)))</f>
        <v>R&amp;D Capital Cost Reductions</v>
      </c>
      <c r="K1853" s="254" t="str">
        <f>IF(ISBLANK(INDEX('Policy Characteristics'!E:E,MATCH($C1853,'Policy Characteristics'!$C:$C,0))),"",INDEX('Policy Characteristics'!E:E,MATCH($C1853,'Policy Characteristics'!$C:$C,0)))</f>
        <v>RnD electricity capital cost reduction</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0.4</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cost</v>
      </c>
      <c r="P1853" s="254"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254" t="str">
        <f>IF(ISBLANK(INDEX('Policy Characteristics'!K:K,MATCH($C1853,'Policy Characteristics'!$C:$C,0))),"",INDEX('Policy Characteristics'!K:K,MATCH($C1853,'Policy Characteristics'!$C:$C,0)))</f>
        <v>architectural-design.html#rnd</v>
      </c>
      <c r="R1853" s="254" t="str">
        <f>IF(ISBLANK(INDEX('Policy Characteristics'!L:L,MATCH($C1853,'Policy Characteristics'!$C:$C,0))),"",INDEX('Policy Characteristics'!L:L,MATCH($C1853,'Policy Characteristics'!$C:$C,0)))</f>
        <v>research-and-development.html</v>
      </c>
    </row>
    <row r="1854" spans="1:18" x14ac:dyDescent="0.35">
      <c r="A1854" s="254" t="str">
        <f>IF(ISBLANK(INDEX('Policy Characteristics'!A:A,MATCH($C1854,'Policy Characteristics'!$C:$C,0))),"",INDEX('Policy Characteristics'!A:A,MATCH($C1854,'Policy Characteristics'!$C:$C,0)))</f>
        <v>Research and Development</v>
      </c>
      <c r="B1854" s="262" t="str">
        <f>IF(ISBLANK(INDEX('Policy Characteristics'!B:B,MATCH($C1854,'Policy Characteristics'!$C:$C,0))),"",INDEX('Policy Characteristics'!B:B,MATCH($C1854,'Policy Characteristics'!$C:$C,0)))</f>
        <v>Capital Cost Reduction</v>
      </c>
      <c r="C1854" s="254" t="str">
        <f t="shared" si="72"/>
        <v>RnD Electricity Capital Cost Perc Reduction</v>
      </c>
      <c r="D1854" s="6" t="s">
        <v>79</v>
      </c>
      <c r="E1854" s="45"/>
      <c r="F1854" s="6" t="s">
        <v>322</v>
      </c>
      <c r="G1854" s="45"/>
      <c r="H1854" s="43">
        <v>98</v>
      </c>
      <c r="I1854" s="324" t="s">
        <v>43</v>
      </c>
      <c r="J1854" s="255" t="str">
        <f>IF(ISBLANK(INDEX('Policy Characteristics'!D:D,MATCH($C1854,'Policy Characteristics'!$C:$C,0))),"",INDEX('Policy Characteristics'!D:D,MATCH($C1854,'Policy Characteristics'!$C:$C,0)))</f>
        <v>R&amp;D Capital Cost Reductions</v>
      </c>
      <c r="K1854" s="254" t="str">
        <f>IF(ISBLANK(INDEX('Policy Characteristics'!E:E,MATCH($C1854,'Policy Characteristics'!$C:$C,0))),"",INDEX('Policy Characteristics'!E:E,MATCH($C1854,'Policy Characteristics'!$C:$C,0)))</f>
        <v>RnD electricity capital cost reduction</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0.4</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cost</v>
      </c>
      <c r="P1854" s="254"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254" t="str">
        <f>IF(ISBLANK(INDEX('Policy Characteristics'!K:K,MATCH($C1854,'Policy Characteristics'!$C:$C,0))),"",INDEX('Policy Characteristics'!K:K,MATCH($C1854,'Policy Characteristics'!$C:$C,0)))</f>
        <v>architectural-design.html#rnd</v>
      </c>
      <c r="R1854" s="254" t="str">
        <f>IF(ISBLANK(INDEX('Policy Characteristics'!L:L,MATCH($C1854,'Policy Characteristics'!$C:$C,0))),"",INDEX('Policy Characteristics'!L:L,MATCH($C1854,'Policy Characteristics'!$C:$C,0)))</f>
        <v>research-and-development.html</v>
      </c>
    </row>
    <row r="1855" spans="1:18" x14ac:dyDescent="0.35">
      <c r="A1855" s="254" t="str">
        <f>IF(ISBLANK(INDEX('Policy Characteristics'!A:A,MATCH($C1855,'Policy Characteristics'!$C:$C,0))),"",INDEX('Policy Characteristics'!A:A,MATCH($C1855,'Policy Characteristics'!$C:$C,0)))</f>
        <v>Research and Development</v>
      </c>
      <c r="B1855" s="262" t="str">
        <f>IF(ISBLANK(INDEX('Policy Characteristics'!B:B,MATCH($C1855,'Policy Characteristics'!$C:$C,0))),"",INDEX('Policy Characteristics'!B:B,MATCH($C1855,'Policy Characteristics'!$C:$C,0)))</f>
        <v>Capital Cost Reduction</v>
      </c>
      <c r="C1855" s="254" t="str">
        <f t="shared" si="72"/>
        <v>RnD Electricity Capital Cost Perc Reduction</v>
      </c>
      <c r="D1855" s="6" t="s">
        <v>80</v>
      </c>
      <c r="E1855" s="45"/>
      <c r="F1855" s="6" t="s">
        <v>323</v>
      </c>
      <c r="G1855" s="45"/>
      <c r="H1855" s="43">
        <v>99</v>
      </c>
      <c r="I1855" s="324" t="s">
        <v>43</v>
      </c>
      <c r="J1855" s="255" t="str">
        <f>IF(ISBLANK(INDEX('Policy Characteristics'!D:D,MATCH($C1855,'Policy Characteristics'!$C:$C,0))),"",INDEX('Policy Characteristics'!D:D,MATCH($C1855,'Policy Characteristics'!$C:$C,0)))</f>
        <v>R&amp;D Capital Cost Reductions</v>
      </c>
      <c r="K1855" s="254" t="str">
        <f>IF(ISBLANK(INDEX('Policy Characteristics'!E:E,MATCH($C1855,'Policy Characteristics'!$C:$C,0))),"",INDEX('Policy Characteristics'!E:E,MATCH($C1855,'Policy Characteristics'!$C:$C,0)))</f>
        <v>RnD electricity capital cost reduction</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0.4</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cost</v>
      </c>
      <c r="P1855" s="254"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254" t="str">
        <f>IF(ISBLANK(INDEX('Policy Characteristics'!K:K,MATCH($C1855,'Policy Characteristics'!$C:$C,0))),"",INDEX('Policy Characteristics'!K:K,MATCH($C1855,'Policy Characteristics'!$C:$C,0)))</f>
        <v>architectural-design.html#rnd</v>
      </c>
      <c r="R1855" s="254" t="str">
        <f>IF(ISBLANK(INDEX('Policy Characteristics'!L:L,MATCH($C1855,'Policy Characteristics'!$C:$C,0))),"",INDEX('Policy Characteristics'!L:L,MATCH($C1855,'Policy Characteristics'!$C:$C,0)))</f>
        <v>research-and-development.html</v>
      </c>
    </row>
    <row r="1856" spans="1:18" x14ac:dyDescent="0.35">
      <c r="A1856" s="254" t="str">
        <f>IF(ISBLANK(INDEX('Policy Characteristics'!A:A,MATCH($C1856,'Policy Characteristics'!$C:$C,0))),"",INDEX('Policy Characteristics'!A:A,MATCH($C1856,'Policy Characteristics'!$C:$C,0)))</f>
        <v>Research and Development</v>
      </c>
      <c r="B1856" s="262" t="str">
        <f>IF(ISBLANK(INDEX('Policy Characteristics'!B:B,MATCH($C1856,'Policy Characteristics'!$C:$C,0))),"",INDEX('Policy Characteristics'!B:B,MATCH($C1856,'Policy Characteristics'!$C:$C,0)))</f>
        <v>Capital Cost Reduction</v>
      </c>
      <c r="C1856" s="254" t="str">
        <f t="shared" si="72"/>
        <v>RnD Electricity Capital Cost Perc Reduction</v>
      </c>
      <c r="D1856" s="6" t="s">
        <v>2424</v>
      </c>
      <c r="E1856" s="45"/>
      <c r="F1856" s="6" t="s">
        <v>3488</v>
      </c>
      <c r="G1856" s="45"/>
      <c r="H1856" s="43">
        <v>192</v>
      </c>
      <c r="I1856" s="324" t="s">
        <v>43</v>
      </c>
      <c r="J1856" s="255" t="str">
        <f>IF(ISBLANK(INDEX('Policy Characteristics'!D:D,MATCH($C1856,'Policy Characteristics'!$C:$C,0))),"",INDEX('Policy Characteristics'!D:D,MATCH($C1856,'Policy Characteristics'!$C:$C,0)))</f>
        <v>R&amp;D Capital Cost Reductions</v>
      </c>
      <c r="K1856" s="254" t="str">
        <f>IF(ISBLANK(INDEX('Policy Characteristics'!E:E,MATCH($C1856,'Policy Characteristics'!$C:$C,0))),"",INDEX('Policy Characteristics'!E:E,MATCH($C1856,'Policy Characteristics'!$C:$C,0)))</f>
        <v>RnD electricity capital cost reduction</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0.4</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cost</v>
      </c>
      <c r="P1856" s="254"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254" t="str">
        <f>IF(ISBLANK(INDEX('Policy Characteristics'!K:K,MATCH($C1856,'Policy Characteristics'!$C:$C,0))),"",INDEX('Policy Characteristics'!K:K,MATCH($C1856,'Policy Characteristics'!$C:$C,0)))</f>
        <v>architectural-design.html#rnd</v>
      </c>
      <c r="R1856" s="254" t="str">
        <f>IF(ISBLANK(INDEX('Policy Characteristics'!L:L,MATCH($C1856,'Policy Characteristics'!$C:$C,0))),"",INDEX('Policy Characteristics'!L:L,MATCH($C1856,'Policy Characteristics'!$C:$C,0)))</f>
        <v>research-and-development.html</v>
      </c>
    </row>
    <row r="1857" spans="1:18" x14ac:dyDescent="0.35">
      <c r="A1857" s="254" t="str">
        <f>IF(ISBLANK(INDEX('Policy Characteristics'!A:A,MATCH($C1857,'Policy Characteristics'!$C:$C,0))),"",INDEX('Policy Characteristics'!A:A,MATCH($C1857,'Policy Characteristics'!$C:$C,0)))</f>
        <v>Research and Development</v>
      </c>
      <c r="B1857" s="262" t="str">
        <f>IF(ISBLANK(INDEX('Policy Characteristics'!B:B,MATCH($C1857,'Policy Characteristics'!$C:$C,0))),"",INDEX('Policy Characteristics'!B:B,MATCH($C1857,'Policy Characteristics'!$C:$C,0)))</f>
        <v>Capital Cost Reduction</v>
      </c>
      <c r="C1857" s="254" t="str">
        <f t="shared" si="72"/>
        <v>RnD Electricity Capital Cost Perc Reduction</v>
      </c>
      <c r="D1857" s="6" t="s">
        <v>307</v>
      </c>
      <c r="E1857" s="45"/>
      <c r="F1857" s="6" t="s">
        <v>3489</v>
      </c>
      <c r="G1857" s="45"/>
      <c r="H1857" s="43">
        <v>180</v>
      </c>
      <c r="I1857" s="324" t="s">
        <v>43</v>
      </c>
      <c r="J1857" s="255" t="str">
        <f>IF(ISBLANK(INDEX('Policy Characteristics'!D:D,MATCH($C1857,'Policy Characteristics'!$C:$C,0))),"",INDEX('Policy Characteristics'!D:D,MATCH($C1857,'Policy Characteristics'!$C:$C,0)))</f>
        <v>R&amp;D Capital Cost Reductions</v>
      </c>
      <c r="K1857" s="254" t="str">
        <f>IF(ISBLANK(INDEX('Policy Characteristics'!E:E,MATCH($C1857,'Policy Characteristics'!$C:$C,0))),"",INDEX('Policy Characteristics'!E:E,MATCH($C1857,'Policy Characteristics'!$C:$C,0)))</f>
        <v>RnD electricity capital cost reduction</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0.4</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cost</v>
      </c>
      <c r="P1857" s="254"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254" t="str">
        <f>IF(ISBLANK(INDEX('Policy Characteristics'!K:K,MATCH($C1857,'Policy Characteristics'!$C:$C,0))),"",INDEX('Policy Characteristics'!K:K,MATCH($C1857,'Policy Characteristics'!$C:$C,0)))</f>
        <v>architectural-design.html#rnd</v>
      </c>
      <c r="R1857" s="254" t="str">
        <f>IF(ISBLANK(INDEX('Policy Characteristics'!L:L,MATCH($C1857,'Policy Characteristics'!$C:$C,0))),"",INDEX('Policy Characteristics'!L:L,MATCH($C1857,'Policy Characteristics'!$C:$C,0)))</f>
        <v>research-and-development.html</v>
      </c>
    </row>
    <row r="1858" spans="1:18" x14ac:dyDescent="0.35">
      <c r="A1858" s="254" t="str">
        <f>IF(ISBLANK(INDEX('Policy Characteristics'!A:A,MATCH($C1858,'Policy Characteristics'!$C:$C,0))),"",INDEX('Policy Characteristics'!A:A,MATCH($C1858,'Policy Characteristics'!$C:$C,0)))</f>
        <v>Research and Development</v>
      </c>
      <c r="B1858" s="262" t="str">
        <f>IF(ISBLANK(INDEX('Policy Characteristics'!B:B,MATCH($C1858,'Policy Characteristics'!$C:$C,0))),"",INDEX('Policy Characteristics'!B:B,MATCH($C1858,'Policy Characteristics'!$C:$C,0)))</f>
        <v>Capital Cost Reduction</v>
      </c>
      <c r="C1858" s="254" t="str">
        <f t="shared" si="72"/>
        <v>RnD Electricity Capital Cost Perc Reduction</v>
      </c>
      <c r="D1858" s="6" t="s">
        <v>308</v>
      </c>
      <c r="E1858" s="45"/>
      <c r="F1858" s="6" t="s">
        <v>2256</v>
      </c>
      <c r="G1858" s="45"/>
      <c r="H1858" s="43">
        <v>183</v>
      </c>
      <c r="I1858" s="324" t="s">
        <v>43</v>
      </c>
      <c r="J1858" s="255" t="str">
        <f>IF(ISBLANK(INDEX('Policy Characteristics'!D:D,MATCH($C1858,'Policy Characteristics'!$C:$C,0))),"",INDEX('Policy Characteristics'!D:D,MATCH($C1858,'Policy Characteristics'!$C:$C,0)))</f>
        <v>R&amp;D Capital Cost Reductions</v>
      </c>
      <c r="K1858" s="254" t="str">
        <f>IF(ISBLANK(INDEX('Policy Characteristics'!E:E,MATCH($C1858,'Policy Characteristics'!$C:$C,0))),"",INDEX('Policy Characteristics'!E:E,MATCH($C1858,'Policy Characteristics'!$C:$C,0)))</f>
        <v>RnD electricity capital cost reduction</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0.4</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cost</v>
      </c>
      <c r="P1858" s="254"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254" t="str">
        <f>IF(ISBLANK(INDEX('Policy Characteristics'!K:K,MATCH($C1858,'Policy Characteristics'!$C:$C,0))),"",INDEX('Policy Characteristics'!K:K,MATCH($C1858,'Policy Characteristics'!$C:$C,0)))</f>
        <v>architectural-design.html#rnd</v>
      </c>
      <c r="R1858" s="254" t="str">
        <f>IF(ISBLANK(INDEX('Policy Characteristics'!L:L,MATCH($C1858,'Policy Characteristics'!$C:$C,0))),"",INDEX('Policy Characteristics'!L:L,MATCH($C1858,'Policy Characteristics'!$C:$C,0)))</f>
        <v>research-and-development.html</v>
      </c>
    </row>
    <row r="1859" spans="1:18" x14ac:dyDescent="0.35">
      <c r="A1859" s="254" t="str">
        <f>IF(ISBLANK(INDEX('Policy Characteristics'!A:A,MATCH($C1859,'Policy Characteristics'!$C:$C,0))),"",INDEX('Policy Characteristics'!A:A,MATCH($C1859,'Policy Characteristics'!$C:$C,0)))</f>
        <v>Research and Development</v>
      </c>
      <c r="B1859" s="262" t="str">
        <f>IF(ISBLANK(INDEX('Policy Characteristics'!B:B,MATCH($C1859,'Policy Characteristics'!$C:$C,0))),"",INDEX('Policy Characteristics'!B:B,MATCH($C1859,'Policy Characteristics'!$C:$C,0)))</f>
        <v>Capital Cost Reduction</v>
      </c>
      <c r="C1859" s="254" t="str">
        <f t="shared" si="72"/>
        <v>RnD Electricity Capital Cost Perc Reduction</v>
      </c>
      <c r="D1859" s="6" t="s">
        <v>443</v>
      </c>
      <c r="E1859" s="45"/>
      <c r="F1859" s="6" t="s">
        <v>444</v>
      </c>
      <c r="G1859" s="45"/>
      <c r="H1859" s="43">
        <v>1811</v>
      </c>
      <c r="I1859" s="324" t="s">
        <v>43</v>
      </c>
      <c r="J1859" s="255" t="str">
        <f>IF(ISBLANK(INDEX('Policy Characteristics'!D:D,MATCH($C1859,'Policy Characteristics'!$C:$C,0))),"",INDEX('Policy Characteristics'!D:D,MATCH($C1859,'Policy Characteristics'!$C:$C,0)))</f>
        <v>R&amp;D Capital Cost Reductions</v>
      </c>
      <c r="K1859" s="254" t="str">
        <f>IF(ISBLANK(INDEX('Policy Characteristics'!E:E,MATCH($C1859,'Policy Characteristics'!$C:$C,0))),"",INDEX('Policy Characteristics'!E:E,MATCH($C1859,'Policy Characteristics'!$C:$C,0)))</f>
        <v>RnD electricity capital cost reduction</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0.4</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cost</v>
      </c>
      <c r="P1859" s="254"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254" t="str">
        <f>IF(ISBLANK(INDEX('Policy Characteristics'!K:K,MATCH($C1859,'Policy Characteristics'!$C:$C,0))),"",INDEX('Policy Characteristics'!K:K,MATCH($C1859,'Policy Characteristics'!$C:$C,0)))</f>
        <v>architectural-design.html#rnd</v>
      </c>
      <c r="R1859" s="254" t="str">
        <f>IF(ISBLANK(INDEX('Policy Characteristics'!L:L,MATCH($C1859,'Policy Characteristics'!$C:$C,0))),"",INDEX('Policy Characteristics'!L:L,MATCH($C1859,'Policy Characteristics'!$C:$C,0)))</f>
        <v>research-and-development.html</v>
      </c>
    </row>
    <row r="1860" spans="1:18" x14ac:dyDescent="0.35">
      <c r="A1860" s="254" t="str">
        <f>IF(ISBLANK(INDEX('Policy Characteristics'!A:A,MATCH($C1860,'Policy Characteristics'!$C:$C,0))),"",INDEX('Policy Characteristics'!A:A,MATCH($C1860,'Policy Characteristics'!$C:$C,0)))</f>
        <v>Research and Development</v>
      </c>
      <c r="B1860" s="262" t="str">
        <f>IF(ISBLANK(INDEX('Policy Characteristics'!B:B,MATCH($C1860,'Policy Characteristics'!$C:$C,0))),"",INDEX('Policy Characteristics'!B:B,MATCH($C1860,'Policy Characteristics'!$C:$C,0)))</f>
        <v>Capital Cost Reduction</v>
      </c>
      <c r="C1860" s="254" t="str">
        <f t="shared" si="72"/>
        <v>RnD Electricity Capital Cost Perc Reduction</v>
      </c>
      <c r="D1860" s="6" t="s">
        <v>452</v>
      </c>
      <c r="E1860" s="45"/>
      <c r="F1860" s="6" t="s">
        <v>454</v>
      </c>
      <c r="G1860" s="45"/>
      <c r="H1860" s="43">
        <v>1812</v>
      </c>
      <c r="I1860" s="324" t="s">
        <v>43</v>
      </c>
      <c r="J1860" s="255" t="str">
        <f>IF(ISBLANK(INDEX('Policy Characteristics'!D:D,MATCH($C1860,'Policy Characteristics'!$C:$C,0))),"",INDEX('Policy Characteristics'!D:D,MATCH($C1860,'Policy Characteristics'!$C:$C,0)))</f>
        <v>R&amp;D Capital Cost Reductions</v>
      </c>
      <c r="K1860" s="254" t="str">
        <f>IF(ISBLANK(INDEX('Policy Characteristics'!E:E,MATCH($C1860,'Policy Characteristics'!$C:$C,0))),"",INDEX('Policy Characteristics'!E:E,MATCH($C1860,'Policy Characteristics'!$C:$C,0)))</f>
        <v>RnD electricity capital cost reduction</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0.4</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cost</v>
      </c>
      <c r="P1860" s="254"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254" t="str">
        <f>IF(ISBLANK(INDEX('Policy Characteristics'!K:K,MATCH($C1860,'Policy Characteristics'!$C:$C,0))),"",INDEX('Policy Characteristics'!K:K,MATCH($C1860,'Policy Characteristics'!$C:$C,0)))</f>
        <v>architectural-design.html#rnd</v>
      </c>
      <c r="R1860" s="254" t="str">
        <f>IF(ISBLANK(INDEX('Policy Characteristics'!L:L,MATCH($C1860,'Policy Characteristics'!$C:$C,0))),"",INDEX('Policy Characteristics'!L:L,MATCH($C1860,'Policy Characteristics'!$C:$C,0)))</f>
        <v>research-and-development.html</v>
      </c>
    </row>
    <row r="1861" spans="1:18" x14ac:dyDescent="0.35">
      <c r="A1861" s="254" t="str">
        <f>IF(ISBLANK(INDEX('Policy Characteristics'!A:A,MATCH($C1861,'Policy Characteristics'!$C:$C,0))),"",INDEX('Policy Characteristics'!A:A,MATCH($C1861,'Policy Characteristics'!$C:$C,0)))</f>
        <v>Research and Development</v>
      </c>
      <c r="B1861" s="262" t="str">
        <f>IF(ISBLANK(INDEX('Policy Characteristics'!B:B,MATCH($C1861,'Policy Characteristics'!$C:$C,0))),"",INDEX('Policy Characteristics'!B:B,MATCH($C1861,'Policy Characteristics'!$C:$C,0)))</f>
        <v>Capital Cost Reduction</v>
      </c>
      <c r="C1861" s="254" t="str">
        <f t="shared" si="72"/>
        <v>RnD Electricity Capital Cost Perc Reduction</v>
      </c>
      <c r="D1861" s="6" t="s">
        <v>2744</v>
      </c>
      <c r="E1861" s="45"/>
      <c r="F1861" s="6" t="s">
        <v>3490</v>
      </c>
      <c r="G1861" s="45"/>
      <c r="H1861" s="43">
        <v>1813</v>
      </c>
      <c r="I1861" s="324" t="s">
        <v>44</v>
      </c>
      <c r="J1861" s="255" t="str">
        <f>IF(ISBLANK(INDEX('Policy Characteristics'!D:D,MATCH($C1861,'Policy Characteristics'!$C:$C,0))),"",INDEX('Policy Characteristics'!D:D,MATCH($C1861,'Policy Characteristics'!$C:$C,0)))</f>
        <v>R&amp;D Capital Cost Reductions</v>
      </c>
      <c r="K1861" s="254" t="str">
        <f>IF(ISBLANK(INDEX('Policy Characteristics'!E:E,MATCH($C1861,'Policy Characteristics'!$C:$C,0))),"",INDEX('Policy Characteristics'!E:E,MATCH($C1861,'Policy Characteristics'!$C:$C,0)))</f>
        <v>RnD electricity capital cost reduction</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0.4</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cost</v>
      </c>
      <c r="P1861" s="254"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254" t="str">
        <f>IF(ISBLANK(INDEX('Policy Characteristics'!K:K,MATCH($C1861,'Policy Characteristics'!$C:$C,0))),"",INDEX('Policy Characteristics'!K:K,MATCH($C1861,'Policy Characteristics'!$C:$C,0)))</f>
        <v>architectural-design.html#rnd</v>
      </c>
      <c r="R1861" s="254" t="str">
        <f>IF(ISBLANK(INDEX('Policy Characteristics'!L:L,MATCH($C1861,'Policy Characteristics'!$C:$C,0))),"",INDEX('Policy Characteristics'!L:L,MATCH($C1861,'Policy Characteristics'!$C:$C,0)))</f>
        <v>research-and-development.html</v>
      </c>
    </row>
    <row r="1862" spans="1:18" x14ac:dyDescent="0.35">
      <c r="A1862" s="254" t="str">
        <f>IF(ISBLANK(INDEX('Policy Characteristics'!A:A,MATCH($C1862,'Policy Characteristics'!$C:$C,0))),"",INDEX('Policy Characteristics'!A:A,MATCH($C1862,'Policy Characteristics'!$C:$C,0)))</f>
        <v>Research and Development</v>
      </c>
      <c r="B1862" s="262" t="str">
        <f>IF(ISBLANK(INDEX('Policy Characteristics'!B:B,MATCH($C1862,'Policy Characteristics'!$C:$C,0))),"",INDEX('Policy Characteristics'!B:B,MATCH($C1862,'Policy Characteristics'!$C:$C,0)))</f>
        <v>Capital Cost Reduction</v>
      </c>
      <c r="C1862" s="254" t="str">
        <f t="shared" si="72"/>
        <v>RnD Electricity Capital Cost Perc Reduction</v>
      </c>
      <c r="D1862" s="6" t="s">
        <v>2745</v>
      </c>
      <c r="E1862" s="45"/>
      <c r="F1862" s="6" t="s">
        <v>3491</v>
      </c>
      <c r="G1862" s="45"/>
      <c r="H1862" s="43">
        <v>1814</v>
      </c>
      <c r="I1862" s="324" t="s">
        <v>44</v>
      </c>
      <c r="J1862" s="255" t="str">
        <f>IF(ISBLANK(INDEX('Policy Characteristics'!D:D,MATCH($C1862,'Policy Characteristics'!$C:$C,0))),"",INDEX('Policy Characteristics'!D:D,MATCH($C1862,'Policy Characteristics'!$C:$C,0)))</f>
        <v>R&amp;D Capital Cost Reductions</v>
      </c>
      <c r="K1862" s="254" t="str">
        <f>IF(ISBLANK(INDEX('Policy Characteristics'!E:E,MATCH($C1862,'Policy Characteristics'!$C:$C,0))),"",INDEX('Policy Characteristics'!E:E,MATCH($C1862,'Policy Characteristics'!$C:$C,0)))</f>
        <v>RnD electricity capital cost reduction</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0.4</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cost</v>
      </c>
      <c r="P1862" s="254"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254" t="str">
        <f>IF(ISBLANK(INDEX('Policy Characteristics'!K:K,MATCH($C1862,'Policy Characteristics'!$C:$C,0))),"",INDEX('Policy Characteristics'!K:K,MATCH($C1862,'Policy Characteristics'!$C:$C,0)))</f>
        <v>architectural-design.html#rnd</v>
      </c>
      <c r="R1862" s="254" t="str">
        <f>IF(ISBLANK(INDEX('Policy Characteristics'!L:L,MATCH($C1862,'Policy Characteristics'!$C:$C,0))),"",INDEX('Policy Characteristics'!L:L,MATCH($C1862,'Policy Characteristics'!$C:$C,0)))</f>
        <v>research-and-development.html</v>
      </c>
    </row>
    <row r="1863" spans="1:18" x14ac:dyDescent="0.35">
      <c r="A1863" s="254" t="str">
        <f>IF(ISBLANK(INDEX('Policy Characteristics'!A:A,MATCH($C1863,'Policy Characteristics'!$C:$C,0))),"",INDEX('Policy Characteristics'!A:A,MATCH($C1863,'Policy Characteristics'!$C:$C,0)))</f>
        <v>Research and Development</v>
      </c>
      <c r="B1863" s="262" t="str">
        <f>IF(ISBLANK(INDEX('Policy Characteristics'!B:B,MATCH($C1863,'Policy Characteristics'!$C:$C,0))),"",INDEX('Policy Characteristics'!B:B,MATCH($C1863,'Policy Characteristics'!$C:$C,0)))</f>
        <v>Capital Cost Reduction</v>
      </c>
      <c r="C1863" s="254" t="str">
        <f t="shared" si="72"/>
        <v>RnD Electricity Capital Cost Perc Reduction</v>
      </c>
      <c r="D1863" s="6" t="s">
        <v>2746</v>
      </c>
      <c r="E1863" s="45"/>
      <c r="F1863" s="6" t="s">
        <v>3492</v>
      </c>
      <c r="G1863" s="45"/>
      <c r="H1863" s="43">
        <v>1815</v>
      </c>
      <c r="I1863" s="324" t="s">
        <v>43</v>
      </c>
      <c r="J1863" s="255" t="str">
        <f>IF(ISBLANK(INDEX('Policy Characteristics'!D:D,MATCH($C1863,'Policy Characteristics'!$C:$C,0))),"",INDEX('Policy Characteristics'!D:D,MATCH($C1863,'Policy Characteristics'!$C:$C,0)))</f>
        <v>R&amp;D Capital Cost Reductions</v>
      </c>
      <c r="K1863" s="254" t="str">
        <f>IF(ISBLANK(INDEX('Policy Characteristics'!E:E,MATCH($C1863,'Policy Characteristics'!$C:$C,0))),"",INDEX('Policy Characteristics'!E:E,MATCH($C1863,'Policy Characteristics'!$C:$C,0)))</f>
        <v>RnD electricity capital cost reduction</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0.4</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cost</v>
      </c>
      <c r="P1863" s="254"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254" t="str">
        <f>IF(ISBLANK(INDEX('Policy Characteristics'!K:K,MATCH($C1863,'Policy Characteristics'!$C:$C,0))),"",INDEX('Policy Characteristics'!K:K,MATCH($C1863,'Policy Characteristics'!$C:$C,0)))</f>
        <v>architectural-design.html#rnd</v>
      </c>
      <c r="R1863" s="254" t="str">
        <f>IF(ISBLANK(INDEX('Policy Characteristics'!L:L,MATCH($C1863,'Policy Characteristics'!$C:$C,0))),"",INDEX('Policy Characteristics'!L:L,MATCH($C1863,'Policy Characteristics'!$C:$C,0)))</f>
        <v>research-and-development.html</v>
      </c>
    </row>
    <row r="1864" spans="1:18" x14ac:dyDescent="0.35">
      <c r="A1864" s="254" t="str">
        <f>IF(ISBLANK(INDEX('Policy Characteristics'!A:A,MATCH($C1864,'Policy Characteristics'!$C:$C,0))),"",INDEX('Policy Characteristics'!A:A,MATCH($C1864,'Policy Characteristics'!$C:$C,0)))</f>
        <v>Research and Development</v>
      </c>
      <c r="B1864" s="262" t="str">
        <f>IF(ISBLANK(INDEX('Policy Characteristics'!B:B,MATCH($C1864,'Policy Characteristics'!$C:$C,0))),"",INDEX('Policy Characteristics'!B:B,MATCH($C1864,'Policy Characteristics'!$C:$C,0)))</f>
        <v>Capital Cost Reduction</v>
      </c>
      <c r="C1864" s="254" t="str">
        <f t="shared" si="72"/>
        <v>RnD Electricity Capital Cost Perc Reduction</v>
      </c>
      <c r="D1864" s="6" t="s">
        <v>3472</v>
      </c>
      <c r="E1864" s="45"/>
      <c r="F1864" s="6" t="s">
        <v>3493</v>
      </c>
      <c r="G1864" s="45"/>
      <c r="H1864" s="43">
        <v>1816</v>
      </c>
      <c r="I1864" s="324" t="s">
        <v>43</v>
      </c>
      <c r="J1864" s="255" t="str">
        <f>IF(ISBLANK(INDEX('Policy Characteristics'!D:D,MATCH($C1864,'Policy Characteristics'!$C:$C,0))),"",INDEX('Policy Characteristics'!D:D,MATCH($C1864,'Policy Characteristics'!$C:$C,0)))</f>
        <v>R&amp;D Capital Cost Reductions</v>
      </c>
      <c r="K1864" s="254" t="str">
        <f>IF(ISBLANK(INDEX('Policy Characteristics'!E:E,MATCH($C1864,'Policy Characteristics'!$C:$C,0))),"",INDEX('Policy Characteristics'!E:E,MATCH($C1864,'Policy Characteristics'!$C:$C,0)))</f>
        <v>RnD electricity capital cost reduction</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0.4</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cost</v>
      </c>
      <c r="P1864" s="254"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254" t="str">
        <f>IF(ISBLANK(INDEX('Policy Characteristics'!K:K,MATCH($C1864,'Policy Characteristics'!$C:$C,0))),"",INDEX('Policy Characteristics'!K:K,MATCH($C1864,'Policy Characteristics'!$C:$C,0)))</f>
        <v>architectural-design.html#rnd</v>
      </c>
      <c r="R1864" s="254" t="str">
        <f>IF(ISBLANK(INDEX('Policy Characteristics'!L:L,MATCH($C1864,'Policy Characteristics'!$C:$C,0))),"",INDEX('Policy Characteristics'!L:L,MATCH($C1864,'Policy Characteristics'!$C:$C,0)))</f>
        <v>research-and-development.html</v>
      </c>
    </row>
    <row r="1865" spans="1:18" x14ac:dyDescent="0.35">
      <c r="A1865" s="254" t="str">
        <f>IF(ISBLANK(INDEX('Policy Characteristics'!A:A,MATCH($C1865,'Policy Characteristics'!$C:$C,0))),"",INDEX('Policy Characteristics'!A:A,MATCH($C1865,'Policy Characteristics'!$C:$C,0)))</f>
        <v>Research and Development</v>
      </c>
      <c r="B1865" s="262" t="str">
        <f>IF(ISBLANK(INDEX('Policy Characteristics'!B:B,MATCH($C1865,'Policy Characteristics'!$C:$C,0))),"",INDEX('Policy Characteristics'!B:B,MATCH($C1865,'Policy Characteristics'!$C:$C,0)))</f>
        <v>Capital Cost Reduction</v>
      </c>
      <c r="C1865" s="254" t="str">
        <f t="shared" si="72"/>
        <v>RnD Electricity Capital Cost Perc Reduction</v>
      </c>
      <c r="D1865" s="6" t="s">
        <v>3475</v>
      </c>
      <c r="E1865" s="45"/>
      <c r="F1865" s="6" t="s">
        <v>3494</v>
      </c>
      <c r="G1865" s="45"/>
      <c r="H1865" s="43">
        <v>1817</v>
      </c>
      <c r="I1865" s="324" t="s">
        <v>43</v>
      </c>
      <c r="J1865" s="255" t="str">
        <f>IF(ISBLANK(INDEX('Policy Characteristics'!D:D,MATCH($C1865,'Policy Characteristics'!$C:$C,0))),"",INDEX('Policy Characteristics'!D:D,MATCH($C1865,'Policy Characteristics'!$C:$C,0)))</f>
        <v>R&amp;D Capital Cost Reductions</v>
      </c>
      <c r="K1865" s="254" t="str">
        <f>IF(ISBLANK(INDEX('Policy Characteristics'!E:E,MATCH($C1865,'Policy Characteristics'!$C:$C,0))),"",INDEX('Policy Characteristics'!E:E,MATCH($C1865,'Policy Characteristics'!$C:$C,0)))</f>
        <v>RnD electricity capital cost reduction</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0.4</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cost</v>
      </c>
      <c r="P1865" s="254"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254" t="str">
        <f>IF(ISBLANK(INDEX('Policy Characteristics'!K:K,MATCH($C1865,'Policy Characteristics'!$C:$C,0))),"",INDEX('Policy Characteristics'!K:K,MATCH($C1865,'Policy Characteristics'!$C:$C,0)))</f>
        <v>architectural-design.html#rnd</v>
      </c>
      <c r="R1865" s="254" t="str">
        <f>IF(ISBLANK(INDEX('Policy Characteristics'!L:L,MATCH($C1865,'Policy Characteristics'!$C:$C,0))),"",INDEX('Policy Characteristics'!L:L,MATCH($C1865,'Policy Characteristics'!$C:$C,0)))</f>
        <v>research-and-development.html</v>
      </c>
    </row>
    <row r="1866" spans="1:18" x14ac:dyDescent="0.35">
      <c r="A1866" s="254" t="str">
        <f>IF(ISBLANK(INDEX('Policy Characteristics'!A:A,MATCH($C1866,'Policy Characteristics'!$C:$C,0))),"",INDEX('Policy Characteristics'!A:A,MATCH($C1866,'Policy Characteristics'!$C:$C,0)))</f>
        <v>Research and Development</v>
      </c>
      <c r="B1866" s="262" t="str">
        <f>IF(ISBLANK(INDEX('Policy Characteristics'!B:B,MATCH($C1866,'Policy Characteristics'!$C:$C,0))),"",INDEX('Policy Characteristics'!B:B,MATCH($C1866,'Policy Characteristics'!$C:$C,0)))</f>
        <v>Capital Cost Reduction</v>
      </c>
      <c r="C1866" s="254" t="str">
        <f t="shared" si="72"/>
        <v>RnD Electricity Capital Cost Perc Reduction</v>
      </c>
      <c r="D1866" s="6" t="s">
        <v>3476</v>
      </c>
      <c r="E1866" s="45"/>
      <c r="F1866" s="6" t="s">
        <v>3495</v>
      </c>
      <c r="G1866" s="45"/>
      <c r="H1866" s="43">
        <v>1818</v>
      </c>
      <c r="I1866" s="324" t="s">
        <v>43</v>
      </c>
      <c r="J1866" s="255" t="str">
        <f>IF(ISBLANK(INDEX('Policy Characteristics'!D:D,MATCH($C1866,'Policy Characteristics'!$C:$C,0))),"",INDEX('Policy Characteristics'!D:D,MATCH($C1866,'Policy Characteristics'!$C:$C,0)))</f>
        <v>R&amp;D Capital Cost Reductions</v>
      </c>
      <c r="K1866" s="254" t="str">
        <f>IF(ISBLANK(INDEX('Policy Characteristics'!E:E,MATCH($C1866,'Policy Characteristics'!$C:$C,0))),"",INDEX('Policy Characteristics'!E:E,MATCH($C1866,'Policy Characteristics'!$C:$C,0)))</f>
        <v>RnD electricity capital cost reduction</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0.4</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cost</v>
      </c>
      <c r="P1866" s="254"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254" t="str">
        <f>IF(ISBLANK(INDEX('Policy Characteristics'!K:K,MATCH($C1866,'Policy Characteristics'!$C:$C,0))),"",INDEX('Policy Characteristics'!K:K,MATCH($C1866,'Policy Characteristics'!$C:$C,0)))</f>
        <v>architectural-design.html#rnd</v>
      </c>
      <c r="R1866" s="254" t="str">
        <f>IF(ISBLANK(INDEX('Policy Characteristics'!L:L,MATCH($C1866,'Policy Characteristics'!$C:$C,0))),"",INDEX('Policy Characteristics'!L:L,MATCH($C1866,'Policy Characteristics'!$C:$C,0)))</f>
        <v>research-and-development.html</v>
      </c>
    </row>
    <row r="1867" spans="1:18" x14ac:dyDescent="0.35">
      <c r="A1867" s="254" t="str">
        <f>IF(ISBLANK(INDEX('Policy Characteristics'!A:A,MATCH($C1867,'Policy Characteristics'!$C:$C,0))),"",INDEX('Policy Characteristics'!A:A,MATCH($C1867,'Policy Characteristics'!$C:$C,0)))</f>
        <v>Research and Development</v>
      </c>
      <c r="B1867" s="262" t="str">
        <f>IF(ISBLANK(INDEX('Policy Characteristics'!B:B,MATCH($C1867,'Policy Characteristics'!$C:$C,0))),"",INDEX('Policy Characteristics'!B:B,MATCH($C1867,'Policy Characteristics'!$C:$C,0)))</f>
        <v>Capital Cost Reduction</v>
      </c>
      <c r="C1867" s="254" t="str">
        <f t="shared" si="72"/>
        <v>RnD Electricity Capital Cost Perc Reduction</v>
      </c>
      <c r="D1867" s="6" t="s">
        <v>3477</v>
      </c>
      <c r="E1867" s="45"/>
      <c r="F1867" s="6" t="s">
        <v>3496</v>
      </c>
      <c r="G1867" s="45"/>
      <c r="H1867" s="43">
        <v>1819</v>
      </c>
      <c r="I1867" s="324" t="s">
        <v>43</v>
      </c>
      <c r="J1867" s="255" t="str">
        <f>IF(ISBLANK(INDEX('Policy Characteristics'!D:D,MATCH($C1867,'Policy Characteristics'!$C:$C,0))),"",INDEX('Policy Characteristics'!D:D,MATCH($C1867,'Policy Characteristics'!$C:$C,0)))</f>
        <v>R&amp;D Capital Cost Reductions</v>
      </c>
      <c r="K1867" s="254" t="str">
        <f>IF(ISBLANK(INDEX('Policy Characteristics'!E:E,MATCH($C1867,'Policy Characteristics'!$C:$C,0))),"",INDEX('Policy Characteristics'!E:E,MATCH($C1867,'Policy Characteristics'!$C:$C,0)))</f>
        <v>RnD electricity capital cost reduction</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0.4</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cost</v>
      </c>
      <c r="P1867" s="254"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54" t="str">
        <f>IF(ISBLANK(INDEX('Policy Characteristics'!K:K,MATCH($C1867,'Policy Characteristics'!$C:$C,0))),"",INDEX('Policy Characteristics'!K:K,MATCH($C1867,'Policy Characteristics'!$C:$C,0)))</f>
        <v>architectural-design.html#rnd</v>
      </c>
      <c r="R1867" s="254" t="str">
        <f>IF(ISBLANK(INDEX('Policy Characteristics'!L:L,MATCH($C1867,'Policy Characteristics'!$C:$C,0))),"",INDEX('Policy Characteristics'!L:L,MATCH($C1867,'Policy Characteristics'!$C:$C,0)))</f>
        <v>research-and-development.html</v>
      </c>
    </row>
    <row r="1868" spans="1:18" x14ac:dyDescent="0.35">
      <c r="A1868" s="254" t="str">
        <f>IF(ISBLANK(INDEX('Policy Characteristics'!A:A,MATCH($C1868,'Policy Characteristics'!$C:$C,0))),"",INDEX('Policy Characteristics'!A:A,MATCH($C1868,'Policy Characteristics'!$C:$C,0)))</f>
        <v>Research and Development</v>
      </c>
      <c r="B1868" s="262" t="str">
        <f>IF(ISBLANK(INDEX('Policy Characteristics'!B:B,MATCH($C1868,'Policy Characteristics'!$C:$C,0))),"",INDEX('Policy Characteristics'!B:B,MATCH($C1868,'Policy Characteristics'!$C:$C,0)))</f>
        <v>Capital Cost Reduction</v>
      </c>
      <c r="C1868" s="254" t="str">
        <f t="shared" si="72"/>
        <v>RnD Electricity Capital Cost Perc Reduction</v>
      </c>
      <c r="D1868" s="6" t="s">
        <v>3478</v>
      </c>
      <c r="E1868" s="45"/>
      <c r="F1868" s="6" t="s">
        <v>3497</v>
      </c>
      <c r="G1868" s="45"/>
      <c r="H1868" s="43">
        <v>1820</v>
      </c>
      <c r="I1868" s="324" t="s">
        <v>43</v>
      </c>
      <c r="J1868" s="255" t="str">
        <f>IF(ISBLANK(INDEX('Policy Characteristics'!D:D,MATCH($C1868,'Policy Characteristics'!$C:$C,0))),"",INDEX('Policy Characteristics'!D:D,MATCH($C1868,'Policy Characteristics'!$C:$C,0)))</f>
        <v>R&amp;D Capital Cost Reductions</v>
      </c>
      <c r="K1868" s="254" t="str">
        <f>IF(ISBLANK(INDEX('Policy Characteristics'!E:E,MATCH($C1868,'Policy Characteristics'!$C:$C,0))),"",INDEX('Policy Characteristics'!E:E,MATCH($C1868,'Policy Characteristics'!$C:$C,0)))</f>
        <v>RnD electricity capital cost reduction</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0.4</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cost</v>
      </c>
      <c r="P1868" s="254"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54" t="str">
        <f>IF(ISBLANK(INDEX('Policy Characteristics'!K:K,MATCH($C1868,'Policy Characteristics'!$C:$C,0))),"",INDEX('Policy Characteristics'!K:K,MATCH($C1868,'Policy Characteristics'!$C:$C,0)))</f>
        <v>architectural-design.html#rnd</v>
      </c>
      <c r="R1868" s="254" t="str">
        <f>IF(ISBLANK(INDEX('Policy Characteristics'!L:L,MATCH($C1868,'Policy Characteristics'!$C:$C,0))),"",INDEX('Policy Characteristics'!L:L,MATCH($C1868,'Policy Characteristics'!$C:$C,0)))</f>
        <v>research-and-development.html</v>
      </c>
    </row>
    <row r="1869" spans="1:18" x14ac:dyDescent="0.35">
      <c r="A1869" s="254" t="str">
        <f>IF(ISBLANK(INDEX('Policy Characteristics'!A:A,MATCH($C1869,'Policy Characteristics'!$C:$C,0))),"",INDEX('Policy Characteristics'!A:A,MATCH($C1869,'Policy Characteristics'!$C:$C,0)))</f>
        <v>Research and Development</v>
      </c>
      <c r="B1869" s="262" t="str">
        <f>IF(ISBLANK(INDEX('Policy Characteristics'!B:B,MATCH($C1869,'Policy Characteristics'!$C:$C,0))),"",INDEX('Policy Characteristics'!B:B,MATCH($C1869,'Policy Characteristics'!$C:$C,0)))</f>
        <v>Capital Cost Reduction</v>
      </c>
      <c r="C1869" s="254" t="str">
        <f t="shared" si="72"/>
        <v>RnD Electricity Capital Cost Perc Reduction</v>
      </c>
      <c r="D1869" s="6" t="s">
        <v>3566</v>
      </c>
      <c r="E1869" s="45"/>
      <c r="F1869" s="6" t="s">
        <v>3568</v>
      </c>
      <c r="G1869" s="45"/>
      <c r="H1869" s="43">
        <v>1821</v>
      </c>
      <c r="I1869" s="324" t="s">
        <v>43</v>
      </c>
      <c r="J1869" s="255" t="str">
        <f>IF(ISBLANK(INDEX('Policy Characteristics'!D:D,MATCH($C1869,'Policy Characteristics'!$C:$C,0))),"",INDEX('Policy Characteristics'!D:D,MATCH($C1869,'Policy Characteristics'!$C:$C,0)))</f>
        <v>R&amp;D Capital Cost Reductions</v>
      </c>
      <c r="K1869" s="254" t="str">
        <f>IF(ISBLANK(INDEX('Policy Characteristics'!E:E,MATCH($C1869,'Policy Characteristics'!$C:$C,0))),"",INDEX('Policy Characteristics'!E:E,MATCH($C1869,'Policy Characteristics'!$C:$C,0)))</f>
        <v>RnD electricity capital cost reduction</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0.4</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cost</v>
      </c>
      <c r="P1869" s="254"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54" t="str">
        <f>IF(ISBLANK(INDEX('Policy Characteristics'!K:K,MATCH($C1869,'Policy Characteristics'!$C:$C,0))),"",INDEX('Policy Characteristics'!K:K,MATCH($C1869,'Policy Characteristics'!$C:$C,0)))</f>
        <v>architectural-design.html#rnd</v>
      </c>
      <c r="R1869" s="254" t="str">
        <f>IF(ISBLANK(INDEX('Policy Characteristics'!L:L,MATCH($C1869,'Policy Characteristics'!$C:$C,0))),"",INDEX('Policy Characteristics'!L:L,MATCH($C1869,'Policy Characteristics'!$C:$C,0)))</f>
        <v>research-and-development.html</v>
      </c>
    </row>
    <row r="1870" spans="1:18" x14ac:dyDescent="0.35">
      <c r="A1870" s="254" t="str">
        <f>IF(ISBLANK(INDEX('Policy Characteristics'!A:A,MATCH($C1870,'Policy Characteristics'!$C:$C,0))),"",INDEX('Policy Characteristics'!A:A,MATCH($C1870,'Policy Characteristics'!$C:$C,0)))</f>
        <v>Research and Development</v>
      </c>
      <c r="B1870" s="262" t="str">
        <f>IF(ISBLANK(INDEX('Policy Characteristics'!B:B,MATCH($C1870,'Policy Characteristics'!$C:$C,0))),"",INDEX('Policy Characteristics'!B:B,MATCH($C1870,'Policy Characteristics'!$C:$C,0)))</f>
        <v>Capital Cost Reduction</v>
      </c>
      <c r="C1870" s="254" t="str">
        <f t="shared" si="72"/>
        <v>RnD Electricity Capital Cost Perc Reduction</v>
      </c>
      <c r="D1870" s="6" t="s">
        <v>3567</v>
      </c>
      <c r="E1870" s="45"/>
      <c r="F1870" s="6" t="s">
        <v>3569</v>
      </c>
      <c r="G1870" s="45"/>
      <c r="H1870" s="43">
        <v>2245</v>
      </c>
      <c r="I1870" s="324" t="s">
        <v>43</v>
      </c>
      <c r="J1870" s="255" t="str">
        <f>IF(ISBLANK(INDEX('Policy Characteristics'!D:D,MATCH($C1870,'Policy Characteristics'!$C:$C,0))),"",INDEX('Policy Characteristics'!D:D,MATCH($C1870,'Policy Characteristics'!$C:$C,0)))</f>
        <v>R&amp;D Capital Cost Reductions</v>
      </c>
      <c r="K1870" s="254" t="str">
        <f>IF(ISBLANK(INDEX('Policy Characteristics'!E:E,MATCH($C1870,'Policy Characteristics'!$C:$C,0))),"",INDEX('Policy Characteristics'!E:E,MATCH($C1870,'Policy Characteristics'!$C:$C,0)))</f>
        <v>RnD electricity capital cost reduction</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0.4</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cost</v>
      </c>
      <c r="P1870" s="254"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54" t="str">
        <f>IF(ISBLANK(INDEX('Policy Characteristics'!K:K,MATCH($C1870,'Policy Characteristics'!$C:$C,0))),"",INDEX('Policy Characteristics'!K:K,MATCH($C1870,'Policy Characteristics'!$C:$C,0)))</f>
        <v>architectural-design.html#rnd</v>
      </c>
      <c r="R1870" s="254" t="str">
        <f>IF(ISBLANK(INDEX('Policy Characteristics'!L:L,MATCH($C1870,'Policy Characteristics'!$C:$C,0))),"",INDEX('Policy Characteristics'!L:L,MATCH($C1870,'Policy Characteristics'!$C:$C,0)))</f>
        <v>research-and-development.html</v>
      </c>
    </row>
    <row r="1871" spans="1:18" x14ac:dyDescent="0.35">
      <c r="A1871" s="254" t="str">
        <f>IF(ISBLANK(INDEX('Policy Characteristics'!A:A,MATCH($C1871,'Policy Characteristics'!$C:$C,0))),"",INDEX('Policy Characteristics'!A:A,MATCH($C1871,'Policy Characteristics'!$C:$C,0)))</f>
        <v>Research and Development</v>
      </c>
      <c r="B1871" s="262" t="str">
        <f>IF(ISBLANK(INDEX('Policy Characteristics'!B:B,MATCH($C1871,'Policy Characteristics'!$C:$C,0))),"",INDEX('Policy Characteristics'!B:B,MATCH($C1871,'Policy Characteristics'!$C:$C,0)))</f>
        <v>Capital Cost Reduction</v>
      </c>
      <c r="C1871" t="s">
        <v>290</v>
      </c>
      <c r="D1871" t="s">
        <v>3054</v>
      </c>
      <c r="E1871" s="45"/>
      <c r="F1871" s="6" t="s">
        <v>3081</v>
      </c>
      <c r="G1871" s="45"/>
      <c r="H1871" s="43">
        <v>1462</v>
      </c>
      <c r="I1871" s="324" t="s">
        <v>43</v>
      </c>
      <c r="J1871" s="255" t="str">
        <f>IF(ISBLANK(INDEX('Policy Characteristics'!D:D,MATCH($C1871,'Policy Characteristics'!$C:$C,0))),"",INDEX('Policy Characteristics'!D:D,MATCH($C1871,'Policy Characteristics'!$C:$C,0)))</f>
        <v>R&amp;D Capital Cost Reductions</v>
      </c>
      <c r="K1871" s="254" t="str">
        <f>IF(ISBLANK(INDEX('Policy Characteristics'!E:E,MATCH($C1871,'Policy Characteristics'!$C:$C,0))),"",INDEX('Policy Characteristics'!E:E,MATCH($C1871,'Policy Characteristics'!$C:$C,0)))</f>
        <v>RnD industry capital cost reduction</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0.4</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cost</v>
      </c>
      <c r="P1871" s="254"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54" t="str">
        <f>IF(ISBLANK(INDEX('Policy Characteristics'!K:K,MATCH($C1871,'Policy Characteristics'!$C:$C,0))),"",INDEX('Policy Characteristics'!K:K,MATCH($C1871,'Policy Characteristics'!$C:$C,0)))</f>
        <v>architectural-design.html#rnd</v>
      </c>
      <c r="R1871" s="254" t="str">
        <f>IF(ISBLANK(INDEX('Policy Characteristics'!L:L,MATCH($C1871,'Policy Characteristics'!$C:$C,0))),"",INDEX('Policy Characteristics'!L:L,MATCH($C1871,'Policy Characteristics'!$C:$C,0)))</f>
        <v>research-and-development.html</v>
      </c>
    </row>
    <row r="1872" spans="1:18" x14ac:dyDescent="0.35">
      <c r="A1872" s="254" t="str">
        <f>IF(ISBLANK(INDEX('Policy Characteristics'!A:A,MATCH($C1872,'Policy Characteristics'!$C:$C,0))),"",INDEX('Policy Characteristics'!A:A,MATCH($C1872,'Policy Characteristics'!$C:$C,0)))</f>
        <v>Research and Development</v>
      </c>
      <c r="B1872" s="262" t="str">
        <f>IF(ISBLANK(INDEX('Policy Characteristics'!B:B,MATCH($C1872,'Policy Characteristics'!$C:$C,0))),"",INDEX('Policy Characteristics'!B:B,MATCH($C1872,'Policy Characteristics'!$C:$C,0)))</f>
        <v>Capital Cost Reduction</v>
      </c>
      <c r="C1872" s="254" t="str">
        <f t="shared" ref="C1872:C1895" si="73">C$1871</f>
        <v>RnD Industry Capital Cost Perc Reduction</v>
      </c>
      <c r="D1872" t="s">
        <v>3055</v>
      </c>
      <c r="E1872" s="45"/>
      <c r="F1872" s="6" t="s">
        <v>3082</v>
      </c>
      <c r="G1872" s="45"/>
      <c r="H1872" s="43">
        <v>1463</v>
      </c>
      <c r="I1872" s="324" t="s">
        <v>43</v>
      </c>
      <c r="J1872" s="255" t="str">
        <f>IF(ISBLANK(INDEX('Policy Characteristics'!D:D,MATCH($C1872,'Policy Characteristics'!$C:$C,0))),"",INDEX('Policy Characteristics'!D:D,MATCH($C1872,'Policy Characteristics'!$C:$C,0)))</f>
        <v>R&amp;D Capital Cost Reductions</v>
      </c>
      <c r="K1872" s="254" t="str">
        <f>IF(ISBLANK(INDEX('Policy Characteristics'!E:E,MATCH($C1872,'Policy Characteristics'!$C:$C,0))),"",INDEX('Policy Characteristics'!E:E,MATCH($C1872,'Policy Characteristics'!$C:$C,0)))</f>
        <v>RnD industry capital cost reduction</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0.4</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cost</v>
      </c>
      <c r="P1872" s="254"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54" t="str">
        <f>IF(ISBLANK(INDEX('Policy Characteristics'!K:K,MATCH($C1872,'Policy Characteristics'!$C:$C,0))),"",INDEX('Policy Characteristics'!K:K,MATCH($C1872,'Policy Characteristics'!$C:$C,0)))</f>
        <v>architectural-design.html#rnd</v>
      </c>
      <c r="R1872" s="254" t="str">
        <f>IF(ISBLANK(INDEX('Policy Characteristics'!L:L,MATCH($C1872,'Policy Characteristics'!$C:$C,0))),"",INDEX('Policy Characteristics'!L:L,MATCH($C1872,'Policy Characteristics'!$C:$C,0)))</f>
        <v>research-and-development.html</v>
      </c>
    </row>
    <row r="1873" spans="1:18" x14ac:dyDescent="0.35">
      <c r="A1873" s="254" t="str">
        <f>IF(ISBLANK(INDEX('Policy Characteristics'!A:A,MATCH($C1873,'Policy Characteristics'!$C:$C,0))),"",INDEX('Policy Characteristics'!A:A,MATCH($C1873,'Policy Characteristics'!$C:$C,0)))</f>
        <v>Research and Development</v>
      </c>
      <c r="B1873" s="262" t="str">
        <f>IF(ISBLANK(INDEX('Policy Characteristics'!B:B,MATCH($C1873,'Policy Characteristics'!$C:$C,0))),"",INDEX('Policy Characteristics'!B:B,MATCH($C1873,'Policy Characteristics'!$C:$C,0)))</f>
        <v>Capital Cost Reduction</v>
      </c>
      <c r="C1873" s="254" t="str">
        <f t="shared" si="73"/>
        <v>RnD Industry Capital Cost Perc Reduction</v>
      </c>
      <c r="D1873" t="s">
        <v>3056</v>
      </c>
      <c r="E1873" s="45"/>
      <c r="F1873" s="6" t="s">
        <v>3083</v>
      </c>
      <c r="G1873" s="45"/>
      <c r="H1873" s="43">
        <v>1464</v>
      </c>
      <c r="I1873" s="324" t="s">
        <v>43</v>
      </c>
      <c r="J1873" s="255" t="str">
        <f>IF(ISBLANK(INDEX('Policy Characteristics'!D:D,MATCH($C1873,'Policy Characteristics'!$C:$C,0))),"",INDEX('Policy Characteristics'!D:D,MATCH($C1873,'Policy Characteristics'!$C:$C,0)))</f>
        <v>R&amp;D Capital Cost Reductions</v>
      </c>
      <c r="K1873" s="254" t="str">
        <f>IF(ISBLANK(INDEX('Policy Characteristics'!E:E,MATCH($C1873,'Policy Characteristics'!$C:$C,0))),"",INDEX('Policy Characteristics'!E:E,MATCH($C1873,'Policy Characteristics'!$C:$C,0)))</f>
        <v>RnD industry capital cost reduction</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0.4</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cost</v>
      </c>
      <c r="P1873" s="254"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54" t="str">
        <f>IF(ISBLANK(INDEX('Policy Characteristics'!K:K,MATCH($C1873,'Policy Characteristics'!$C:$C,0))),"",INDEX('Policy Characteristics'!K:K,MATCH($C1873,'Policy Characteristics'!$C:$C,0)))</f>
        <v>architectural-design.html#rnd</v>
      </c>
      <c r="R1873" s="254" t="str">
        <f>IF(ISBLANK(INDEX('Policy Characteristics'!L:L,MATCH($C1873,'Policy Characteristics'!$C:$C,0))),"",INDEX('Policy Characteristics'!L:L,MATCH($C1873,'Policy Characteristics'!$C:$C,0)))</f>
        <v>research-and-development.html</v>
      </c>
    </row>
    <row r="1874" spans="1:18" x14ac:dyDescent="0.35">
      <c r="A1874" s="254" t="str">
        <f>IF(ISBLANK(INDEX('Policy Characteristics'!A:A,MATCH($C1874,'Policy Characteristics'!$C:$C,0))),"",INDEX('Policy Characteristics'!A:A,MATCH($C1874,'Policy Characteristics'!$C:$C,0)))</f>
        <v>Research and Development</v>
      </c>
      <c r="B1874" s="262" t="str">
        <f>IF(ISBLANK(INDEX('Policy Characteristics'!B:B,MATCH($C1874,'Policy Characteristics'!$C:$C,0))),"",INDEX('Policy Characteristics'!B:B,MATCH($C1874,'Policy Characteristics'!$C:$C,0)))</f>
        <v>Capital Cost Reduction</v>
      </c>
      <c r="C1874" s="254" t="str">
        <f t="shared" si="73"/>
        <v>RnD Industry Capital Cost Perc Reduction</v>
      </c>
      <c r="D1874" t="s">
        <v>3057</v>
      </c>
      <c r="E1874" s="45"/>
      <c r="F1874" s="6" t="s">
        <v>3084</v>
      </c>
      <c r="G1874" s="45"/>
      <c r="H1874" s="43">
        <v>1465</v>
      </c>
      <c r="I1874" s="324" t="s">
        <v>43</v>
      </c>
      <c r="J1874" s="255" t="str">
        <f>IF(ISBLANK(INDEX('Policy Characteristics'!D:D,MATCH($C1874,'Policy Characteristics'!$C:$C,0))),"",INDEX('Policy Characteristics'!D:D,MATCH($C1874,'Policy Characteristics'!$C:$C,0)))</f>
        <v>R&amp;D Capital Cost Reductions</v>
      </c>
      <c r="K1874" s="254" t="str">
        <f>IF(ISBLANK(INDEX('Policy Characteristics'!E:E,MATCH($C1874,'Policy Characteristics'!$C:$C,0))),"",INDEX('Policy Characteristics'!E:E,MATCH($C1874,'Policy Characteristics'!$C:$C,0)))</f>
        <v>RnD industry capital cost reduction</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0.4</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cost</v>
      </c>
      <c r="P1874" s="254"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54" t="str">
        <f>IF(ISBLANK(INDEX('Policy Characteristics'!K:K,MATCH($C1874,'Policy Characteristics'!$C:$C,0))),"",INDEX('Policy Characteristics'!K:K,MATCH($C1874,'Policy Characteristics'!$C:$C,0)))</f>
        <v>architectural-design.html#rnd</v>
      </c>
      <c r="R1874" s="254" t="str">
        <f>IF(ISBLANK(INDEX('Policy Characteristics'!L:L,MATCH($C1874,'Policy Characteristics'!$C:$C,0))),"",INDEX('Policy Characteristics'!L:L,MATCH($C1874,'Policy Characteristics'!$C:$C,0)))</f>
        <v>research-and-development.html</v>
      </c>
    </row>
    <row r="1875" spans="1:18" x14ac:dyDescent="0.35">
      <c r="A1875" s="254" t="str">
        <f>IF(ISBLANK(INDEX('Policy Characteristics'!A:A,MATCH($C1875,'Policy Characteristics'!$C:$C,0))),"",INDEX('Policy Characteristics'!A:A,MATCH($C1875,'Policy Characteristics'!$C:$C,0)))</f>
        <v>Research and Development</v>
      </c>
      <c r="B1875" s="262" t="str">
        <f>IF(ISBLANK(INDEX('Policy Characteristics'!B:B,MATCH($C1875,'Policy Characteristics'!$C:$C,0))),"",INDEX('Policy Characteristics'!B:B,MATCH($C1875,'Policy Characteristics'!$C:$C,0)))</f>
        <v>Capital Cost Reduction</v>
      </c>
      <c r="C1875" s="254" t="str">
        <f t="shared" si="73"/>
        <v>RnD Industry Capital Cost Perc Reduction</v>
      </c>
      <c r="D1875" t="s">
        <v>3058</v>
      </c>
      <c r="E1875" s="45"/>
      <c r="F1875" s="6" t="s">
        <v>3085</v>
      </c>
      <c r="G1875" s="45"/>
      <c r="H1875" s="43">
        <v>1466</v>
      </c>
      <c r="I1875" s="324" t="s">
        <v>43</v>
      </c>
      <c r="J1875" s="255" t="str">
        <f>IF(ISBLANK(INDEX('Policy Characteristics'!D:D,MATCH($C1875,'Policy Characteristics'!$C:$C,0))),"",INDEX('Policy Characteristics'!D:D,MATCH($C1875,'Policy Characteristics'!$C:$C,0)))</f>
        <v>R&amp;D Capital Cost Reductions</v>
      </c>
      <c r="K1875" s="254" t="str">
        <f>IF(ISBLANK(INDEX('Policy Characteristics'!E:E,MATCH($C1875,'Policy Characteristics'!$C:$C,0))),"",INDEX('Policy Characteristics'!E:E,MATCH($C1875,'Policy Characteristics'!$C:$C,0)))</f>
        <v>RnD industry capital cost reduction</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0.4</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cost</v>
      </c>
      <c r="P1875" s="254"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54" t="str">
        <f>IF(ISBLANK(INDEX('Policy Characteristics'!K:K,MATCH($C1875,'Policy Characteristics'!$C:$C,0))),"",INDEX('Policy Characteristics'!K:K,MATCH($C1875,'Policy Characteristics'!$C:$C,0)))</f>
        <v>architectural-design.html#rnd</v>
      </c>
      <c r="R1875" s="254" t="str">
        <f>IF(ISBLANK(INDEX('Policy Characteristics'!L:L,MATCH($C1875,'Policy Characteristics'!$C:$C,0))),"",INDEX('Policy Characteristics'!L:L,MATCH($C1875,'Policy Characteristics'!$C:$C,0)))</f>
        <v>research-and-development.html</v>
      </c>
    </row>
    <row r="1876" spans="1:18" x14ac:dyDescent="0.35">
      <c r="A1876" s="254" t="str">
        <f>IF(ISBLANK(INDEX('Policy Characteristics'!A:A,MATCH($C1876,'Policy Characteristics'!$C:$C,0))),"",INDEX('Policy Characteristics'!A:A,MATCH($C1876,'Policy Characteristics'!$C:$C,0)))</f>
        <v>Research and Development</v>
      </c>
      <c r="B1876" s="262" t="str">
        <f>IF(ISBLANK(INDEX('Policy Characteristics'!B:B,MATCH($C1876,'Policy Characteristics'!$C:$C,0))),"",INDEX('Policy Characteristics'!B:B,MATCH($C1876,'Policy Characteristics'!$C:$C,0)))</f>
        <v>Capital Cost Reduction</v>
      </c>
      <c r="C1876" s="254" t="str">
        <f t="shared" si="73"/>
        <v>RnD Industry Capital Cost Perc Reduction</v>
      </c>
      <c r="D1876" t="s">
        <v>3059</v>
      </c>
      <c r="E1876" s="45"/>
      <c r="F1876" s="6" t="s">
        <v>3086</v>
      </c>
      <c r="G1876" s="45"/>
      <c r="H1876" s="43">
        <v>1467</v>
      </c>
      <c r="I1876" s="324" t="s">
        <v>43</v>
      </c>
      <c r="J1876" s="255" t="str">
        <f>IF(ISBLANK(INDEX('Policy Characteristics'!D:D,MATCH($C1876,'Policy Characteristics'!$C:$C,0))),"",INDEX('Policy Characteristics'!D:D,MATCH($C1876,'Policy Characteristics'!$C:$C,0)))</f>
        <v>R&amp;D Capital Cost Reductions</v>
      </c>
      <c r="K1876" s="254" t="str">
        <f>IF(ISBLANK(INDEX('Policy Characteristics'!E:E,MATCH($C1876,'Policy Characteristics'!$C:$C,0))),"",INDEX('Policy Characteristics'!E:E,MATCH($C1876,'Policy Characteristics'!$C:$C,0)))</f>
        <v>RnD industry capital cost reduction</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0.4</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cost</v>
      </c>
      <c r="P1876" s="254"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54" t="str">
        <f>IF(ISBLANK(INDEX('Policy Characteristics'!K:K,MATCH($C1876,'Policy Characteristics'!$C:$C,0))),"",INDEX('Policy Characteristics'!K:K,MATCH($C1876,'Policy Characteristics'!$C:$C,0)))</f>
        <v>architectural-design.html#rnd</v>
      </c>
      <c r="R1876" s="254" t="str">
        <f>IF(ISBLANK(INDEX('Policy Characteristics'!L:L,MATCH($C1876,'Policy Characteristics'!$C:$C,0))),"",INDEX('Policy Characteristics'!L:L,MATCH($C1876,'Policy Characteristics'!$C:$C,0)))</f>
        <v>research-and-development.html</v>
      </c>
    </row>
    <row r="1877" spans="1:18" x14ac:dyDescent="0.35">
      <c r="A1877" s="254" t="str">
        <f>IF(ISBLANK(INDEX('Policy Characteristics'!A:A,MATCH($C1877,'Policy Characteristics'!$C:$C,0))),"",INDEX('Policy Characteristics'!A:A,MATCH($C1877,'Policy Characteristics'!$C:$C,0)))</f>
        <v>Research and Development</v>
      </c>
      <c r="B1877" s="262" t="str">
        <f>IF(ISBLANK(INDEX('Policy Characteristics'!B:B,MATCH($C1877,'Policy Characteristics'!$C:$C,0))),"",INDEX('Policy Characteristics'!B:B,MATCH($C1877,'Policy Characteristics'!$C:$C,0)))</f>
        <v>Capital Cost Reduction</v>
      </c>
      <c r="C1877" s="254" t="str">
        <f t="shared" si="73"/>
        <v>RnD Industry Capital Cost Perc Reduction</v>
      </c>
      <c r="D1877" t="s">
        <v>3060</v>
      </c>
      <c r="E1877" s="45"/>
      <c r="F1877" s="6" t="s">
        <v>3087</v>
      </c>
      <c r="G1877" s="45"/>
      <c r="H1877" s="43">
        <v>1468</v>
      </c>
      <c r="I1877" s="324" t="s">
        <v>43</v>
      </c>
      <c r="J1877" s="255" t="str">
        <f>IF(ISBLANK(INDEX('Policy Characteristics'!D:D,MATCH($C1877,'Policy Characteristics'!$C:$C,0))),"",INDEX('Policy Characteristics'!D:D,MATCH($C1877,'Policy Characteristics'!$C:$C,0)))</f>
        <v>R&amp;D Capital Cost Reductions</v>
      </c>
      <c r="K1877" s="254" t="str">
        <f>IF(ISBLANK(INDEX('Policy Characteristics'!E:E,MATCH($C1877,'Policy Characteristics'!$C:$C,0))),"",INDEX('Policy Characteristics'!E:E,MATCH($C1877,'Policy Characteristics'!$C:$C,0)))</f>
        <v>RnD industry capital cost reduction</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0.4</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cost</v>
      </c>
      <c r="P1877" s="254"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54" t="str">
        <f>IF(ISBLANK(INDEX('Policy Characteristics'!K:K,MATCH($C1877,'Policy Characteristics'!$C:$C,0))),"",INDEX('Policy Characteristics'!K:K,MATCH($C1877,'Policy Characteristics'!$C:$C,0)))</f>
        <v>architectural-design.html#rnd</v>
      </c>
      <c r="R1877" s="254" t="str">
        <f>IF(ISBLANK(INDEX('Policy Characteristics'!L:L,MATCH($C1877,'Policy Characteristics'!$C:$C,0))),"",INDEX('Policy Characteristics'!L:L,MATCH($C1877,'Policy Characteristics'!$C:$C,0)))</f>
        <v>research-and-development.html</v>
      </c>
    </row>
    <row r="1878" spans="1:18" x14ac:dyDescent="0.35">
      <c r="A1878" s="254" t="str">
        <f>IF(ISBLANK(INDEX('Policy Characteristics'!A:A,MATCH($C1878,'Policy Characteristics'!$C:$C,0))),"",INDEX('Policy Characteristics'!A:A,MATCH($C1878,'Policy Characteristics'!$C:$C,0)))</f>
        <v>Research and Development</v>
      </c>
      <c r="B1878" s="262" t="str">
        <f>IF(ISBLANK(INDEX('Policy Characteristics'!B:B,MATCH($C1878,'Policy Characteristics'!$C:$C,0))),"",INDEX('Policy Characteristics'!B:B,MATCH($C1878,'Policy Characteristics'!$C:$C,0)))</f>
        <v>Capital Cost Reduction</v>
      </c>
      <c r="C1878" s="254" t="str">
        <f t="shared" si="73"/>
        <v>RnD Industry Capital Cost Perc Reduction</v>
      </c>
      <c r="D1878" t="s">
        <v>3061</v>
      </c>
      <c r="E1878" s="45"/>
      <c r="F1878" s="6" t="s">
        <v>3088</v>
      </c>
      <c r="G1878" s="45"/>
      <c r="H1878" s="43">
        <v>1469</v>
      </c>
      <c r="I1878" s="324" t="s">
        <v>43</v>
      </c>
      <c r="J1878" s="255" t="str">
        <f>IF(ISBLANK(INDEX('Policy Characteristics'!D:D,MATCH($C1878,'Policy Characteristics'!$C:$C,0))),"",INDEX('Policy Characteristics'!D:D,MATCH($C1878,'Policy Characteristics'!$C:$C,0)))</f>
        <v>R&amp;D Capital Cost Reductions</v>
      </c>
      <c r="K1878" s="254" t="str">
        <f>IF(ISBLANK(INDEX('Policy Characteristics'!E:E,MATCH($C1878,'Policy Characteristics'!$C:$C,0))),"",INDEX('Policy Characteristics'!E:E,MATCH($C1878,'Policy Characteristics'!$C:$C,0)))</f>
        <v>RnD industry capital cost reduction</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0.4</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cost</v>
      </c>
      <c r="P1878" s="254"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54" t="str">
        <f>IF(ISBLANK(INDEX('Policy Characteristics'!K:K,MATCH($C1878,'Policy Characteristics'!$C:$C,0))),"",INDEX('Policy Characteristics'!K:K,MATCH($C1878,'Policy Characteristics'!$C:$C,0)))</f>
        <v>architectural-design.html#rnd</v>
      </c>
      <c r="R1878" s="254" t="str">
        <f>IF(ISBLANK(INDEX('Policy Characteristics'!L:L,MATCH($C1878,'Policy Characteristics'!$C:$C,0))),"",INDEX('Policy Characteristics'!L:L,MATCH($C1878,'Policy Characteristics'!$C:$C,0)))</f>
        <v>research-and-development.html</v>
      </c>
    </row>
    <row r="1879" spans="1:18" x14ac:dyDescent="0.35">
      <c r="A1879" s="254" t="str">
        <f>IF(ISBLANK(INDEX('Policy Characteristics'!A:A,MATCH($C1879,'Policy Characteristics'!$C:$C,0))),"",INDEX('Policy Characteristics'!A:A,MATCH($C1879,'Policy Characteristics'!$C:$C,0)))</f>
        <v>Research and Development</v>
      </c>
      <c r="B1879" s="262" t="str">
        <f>IF(ISBLANK(INDEX('Policy Characteristics'!B:B,MATCH($C1879,'Policy Characteristics'!$C:$C,0))),"",INDEX('Policy Characteristics'!B:B,MATCH($C1879,'Policy Characteristics'!$C:$C,0)))</f>
        <v>Capital Cost Reduction</v>
      </c>
      <c r="C1879" s="254" t="str">
        <f t="shared" si="73"/>
        <v>RnD Industry Capital Cost Perc Reduction</v>
      </c>
      <c r="D1879" t="s">
        <v>3062</v>
      </c>
      <c r="E1879" s="45"/>
      <c r="F1879" s="6" t="s">
        <v>3089</v>
      </c>
      <c r="G1879" s="45"/>
      <c r="H1879" s="43">
        <v>1470</v>
      </c>
      <c r="I1879" s="324" t="s">
        <v>43</v>
      </c>
      <c r="J1879" s="255" t="str">
        <f>IF(ISBLANK(INDEX('Policy Characteristics'!D:D,MATCH($C1879,'Policy Characteristics'!$C:$C,0))),"",INDEX('Policy Characteristics'!D:D,MATCH($C1879,'Policy Characteristics'!$C:$C,0)))</f>
        <v>R&amp;D Capital Cost Reductions</v>
      </c>
      <c r="K1879" s="254" t="str">
        <f>IF(ISBLANK(INDEX('Policy Characteristics'!E:E,MATCH($C1879,'Policy Characteristics'!$C:$C,0))),"",INDEX('Policy Characteristics'!E:E,MATCH($C1879,'Policy Characteristics'!$C:$C,0)))</f>
        <v>RnD industry capital cost reduction</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0.4</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cost</v>
      </c>
      <c r="P1879" s="254"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54" t="str">
        <f>IF(ISBLANK(INDEX('Policy Characteristics'!K:K,MATCH($C1879,'Policy Characteristics'!$C:$C,0))),"",INDEX('Policy Characteristics'!K:K,MATCH($C1879,'Policy Characteristics'!$C:$C,0)))</f>
        <v>architectural-design.html#rnd</v>
      </c>
      <c r="R1879" s="254" t="str">
        <f>IF(ISBLANK(INDEX('Policy Characteristics'!L:L,MATCH($C1879,'Policy Characteristics'!$C:$C,0))),"",INDEX('Policy Characteristics'!L:L,MATCH($C1879,'Policy Characteristics'!$C:$C,0)))</f>
        <v>research-and-development.html</v>
      </c>
    </row>
    <row r="1880" spans="1:18" x14ac:dyDescent="0.35">
      <c r="A1880" s="254" t="str">
        <f>IF(ISBLANK(INDEX('Policy Characteristics'!A:A,MATCH($C1880,'Policy Characteristics'!$C:$C,0))),"",INDEX('Policy Characteristics'!A:A,MATCH($C1880,'Policy Characteristics'!$C:$C,0)))</f>
        <v>Research and Development</v>
      </c>
      <c r="B1880" s="262" t="str">
        <f>IF(ISBLANK(INDEX('Policy Characteristics'!B:B,MATCH($C1880,'Policy Characteristics'!$C:$C,0))),"",INDEX('Policy Characteristics'!B:B,MATCH($C1880,'Policy Characteristics'!$C:$C,0)))</f>
        <v>Capital Cost Reduction</v>
      </c>
      <c r="C1880" s="254" t="str">
        <f t="shared" si="73"/>
        <v>RnD Industry Capital Cost Perc Reduction</v>
      </c>
      <c r="D1880" t="s">
        <v>3063</v>
      </c>
      <c r="E1880" s="45"/>
      <c r="F1880" s="6" t="s">
        <v>325</v>
      </c>
      <c r="G1880" s="45"/>
      <c r="H1880" s="43">
        <v>1471</v>
      </c>
      <c r="I1880" s="324" t="s">
        <v>43</v>
      </c>
      <c r="J1880" s="255" t="str">
        <f>IF(ISBLANK(INDEX('Policy Characteristics'!D:D,MATCH($C1880,'Policy Characteristics'!$C:$C,0))),"",INDEX('Policy Characteristics'!D:D,MATCH($C1880,'Policy Characteristics'!$C:$C,0)))</f>
        <v>R&amp;D Capital Cost Reductions</v>
      </c>
      <c r="K1880" s="254" t="str">
        <f>IF(ISBLANK(INDEX('Policy Characteristics'!E:E,MATCH($C1880,'Policy Characteristics'!$C:$C,0))),"",INDEX('Policy Characteristics'!E:E,MATCH($C1880,'Policy Characteristics'!$C:$C,0)))</f>
        <v>RnD industry capital cost reduction</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0.4</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cost</v>
      </c>
      <c r="P1880" s="254"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54" t="str">
        <f>IF(ISBLANK(INDEX('Policy Characteristics'!K:K,MATCH($C1880,'Policy Characteristics'!$C:$C,0))),"",INDEX('Policy Characteristics'!K:K,MATCH($C1880,'Policy Characteristics'!$C:$C,0)))</f>
        <v>architectural-design.html#rnd</v>
      </c>
      <c r="R1880" s="254" t="str">
        <f>IF(ISBLANK(INDEX('Policy Characteristics'!L:L,MATCH($C1880,'Policy Characteristics'!$C:$C,0))),"",INDEX('Policy Characteristics'!L:L,MATCH($C1880,'Policy Characteristics'!$C:$C,0)))</f>
        <v>research-and-development.html</v>
      </c>
    </row>
    <row r="1881" spans="1:18" x14ac:dyDescent="0.35">
      <c r="A1881" s="254" t="str">
        <f>IF(ISBLANK(INDEX('Policy Characteristics'!A:A,MATCH($C1881,'Policy Characteristics'!$C:$C,0))),"",INDEX('Policy Characteristics'!A:A,MATCH($C1881,'Policy Characteristics'!$C:$C,0)))</f>
        <v>Research and Development</v>
      </c>
      <c r="B1881" s="262" t="str">
        <f>IF(ISBLANK(INDEX('Policy Characteristics'!B:B,MATCH($C1881,'Policy Characteristics'!$C:$C,0))),"",INDEX('Policy Characteristics'!B:B,MATCH($C1881,'Policy Characteristics'!$C:$C,0)))</f>
        <v>Capital Cost Reduction</v>
      </c>
      <c r="C1881" s="254" t="str">
        <f t="shared" si="73"/>
        <v>RnD Industry Capital Cost Perc Reduction</v>
      </c>
      <c r="D1881" t="s">
        <v>3064</v>
      </c>
      <c r="E1881" s="45"/>
      <c r="F1881" s="6" t="s">
        <v>3090</v>
      </c>
      <c r="G1881" s="45"/>
      <c r="H1881" s="43">
        <v>1472</v>
      </c>
      <c r="I1881" s="324" t="s">
        <v>43</v>
      </c>
      <c r="J1881" s="255" t="str">
        <f>IF(ISBLANK(INDEX('Policy Characteristics'!D:D,MATCH($C1881,'Policy Characteristics'!$C:$C,0))),"",INDEX('Policy Characteristics'!D:D,MATCH($C1881,'Policy Characteristics'!$C:$C,0)))</f>
        <v>R&amp;D Capital Cost Reductions</v>
      </c>
      <c r="K1881" s="254" t="str">
        <f>IF(ISBLANK(INDEX('Policy Characteristics'!E:E,MATCH($C1881,'Policy Characteristics'!$C:$C,0))),"",INDEX('Policy Characteristics'!E:E,MATCH($C1881,'Policy Characteristics'!$C:$C,0)))</f>
        <v>RnD industry capital cost reduction</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0.4</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cost</v>
      </c>
      <c r="P1881" s="254"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54" t="str">
        <f>IF(ISBLANK(INDEX('Policy Characteristics'!K:K,MATCH($C1881,'Policy Characteristics'!$C:$C,0))),"",INDEX('Policy Characteristics'!K:K,MATCH($C1881,'Policy Characteristics'!$C:$C,0)))</f>
        <v>architectural-design.html#rnd</v>
      </c>
      <c r="R1881" s="254" t="str">
        <f>IF(ISBLANK(INDEX('Policy Characteristics'!L:L,MATCH($C1881,'Policy Characteristics'!$C:$C,0))),"",INDEX('Policy Characteristics'!L:L,MATCH($C1881,'Policy Characteristics'!$C:$C,0)))</f>
        <v>research-and-development.html</v>
      </c>
    </row>
    <row r="1882" spans="1:18" x14ac:dyDescent="0.35">
      <c r="A1882" s="254" t="str">
        <f>IF(ISBLANK(INDEX('Policy Characteristics'!A:A,MATCH($C1882,'Policy Characteristics'!$C:$C,0))),"",INDEX('Policy Characteristics'!A:A,MATCH($C1882,'Policy Characteristics'!$C:$C,0)))</f>
        <v>Research and Development</v>
      </c>
      <c r="B1882" s="262" t="str">
        <f>IF(ISBLANK(INDEX('Policy Characteristics'!B:B,MATCH($C1882,'Policy Characteristics'!$C:$C,0))),"",INDEX('Policy Characteristics'!B:B,MATCH($C1882,'Policy Characteristics'!$C:$C,0)))</f>
        <v>Capital Cost Reduction</v>
      </c>
      <c r="C1882" s="254" t="str">
        <f t="shared" si="73"/>
        <v>RnD Industry Capital Cost Perc Reduction</v>
      </c>
      <c r="D1882" t="s">
        <v>3065</v>
      </c>
      <c r="E1882" s="45"/>
      <c r="F1882" s="6" t="s">
        <v>3091</v>
      </c>
      <c r="G1882" s="45"/>
      <c r="H1882" s="43">
        <v>1473</v>
      </c>
      <c r="I1882" s="324" t="s">
        <v>43</v>
      </c>
      <c r="J1882" s="255" t="str">
        <f>IF(ISBLANK(INDEX('Policy Characteristics'!D:D,MATCH($C1882,'Policy Characteristics'!$C:$C,0))),"",INDEX('Policy Characteristics'!D:D,MATCH($C1882,'Policy Characteristics'!$C:$C,0)))</f>
        <v>R&amp;D Capital Cost Reductions</v>
      </c>
      <c r="K1882" s="254" t="str">
        <f>IF(ISBLANK(INDEX('Policy Characteristics'!E:E,MATCH($C1882,'Policy Characteristics'!$C:$C,0))),"",INDEX('Policy Characteristics'!E:E,MATCH($C1882,'Policy Characteristics'!$C:$C,0)))</f>
        <v>RnD industry capital cost reduction</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0.4</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cost</v>
      </c>
      <c r="P1882" s="254"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54" t="str">
        <f>IF(ISBLANK(INDEX('Policy Characteristics'!K:K,MATCH($C1882,'Policy Characteristics'!$C:$C,0))),"",INDEX('Policy Characteristics'!K:K,MATCH($C1882,'Policy Characteristics'!$C:$C,0)))</f>
        <v>architectural-design.html#rnd</v>
      </c>
      <c r="R1882" s="254" t="str">
        <f>IF(ISBLANK(INDEX('Policy Characteristics'!L:L,MATCH($C1882,'Policy Characteristics'!$C:$C,0))),"",INDEX('Policy Characteristics'!L:L,MATCH($C1882,'Policy Characteristics'!$C:$C,0)))</f>
        <v>research-and-development.html</v>
      </c>
    </row>
    <row r="1883" spans="1:18" x14ac:dyDescent="0.35">
      <c r="A1883" s="254" t="str">
        <f>IF(ISBLANK(INDEX('Policy Characteristics'!A:A,MATCH($C1883,'Policy Characteristics'!$C:$C,0))),"",INDEX('Policy Characteristics'!A:A,MATCH($C1883,'Policy Characteristics'!$C:$C,0)))</f>
        <v>Research and Development</v>
      </c>
      <c r="B1883" s="262" t="str">
        <f>IF(ISBLANK(INDEX('Policy Characteristics'!B:B,MATCH($C1883,'Policy Characteristics'!$C:$C,0))),"",INDEX('Policy Characteristics'!B:B,MATCH($C1883,'Policy Characteristics'!$C:$C,0)))</f>
        <v>Capital Cost Reduction</v>
      </c>
      <c r="C1883" s="254" t="str">
        <f t="shared" si="73"/>
        <v>RnD Industry Capital Cost Perc Reduction</v>
      </c>
      <c r="D1883" t="s">
        <v>3066</v>
      </c>
      <c r="E1883" s="45"/>
      <c r="F1883" s="6" t="s">
        <v>3092</v>
      </c>
      <c r="G1883" s="45"/>
      <c r="H1883" s="43">
        <v>1474</v>
      </c>
      <c r="I1883" s="324" t="s">
        <v>43</v>
      </c>
      <c r="J1883" s="255" t="str">
        <f>IF(ISBLANK(INDEX('Policy Characteristics'!D:D,MATCH($C1883,'Policy Characteristics'!$C:$C,0))),"",INDEX('Policy Characteristics'!D:D,MATCH($C1883,'Policy Characteristics'!$C:$C,0)))</f>
        <v>R&amp;D Capital Cost Reductions</v>
      </c>
      <c r="K1883" s="254" t="str">
        <f>IF(ISBLANK(INDEX('Policy Characteristics'!E:E,MATCH($C1883,'Policy Characteristics'!$C:$C,0))),"",INDEX('Policy Characteristics'!E:E,MATCH($C1883,'Policy Characteristics'!$C:$C,0)))</f>
        <v>RnD industry capital cost reduction</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0.4</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cost</v>
      </c>
      <c r="P1883" s="254"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54" t="str">
        <f>IF(ISBLANK(INDEX('Policy Characteristics'!K:K,MATCH($C1883,'Policy Characteristics'!$C:$C,0))),"",INDEX('Policy Characteristics'!K:K,MATCH($C1883,'Policy Characteristics'!$C:$C,0)))</f>
        <v>architectural-design.html#rnd</v>
      </c>
      <c r="R1883" s="254" t="str">
        <f>IF(ISBLANK(INDEX('Policy Characteristics'!L:L,MATCH($C1883,'Policy Characteristics'!$C:$C,0))),"",INDEX('Policy Characteristics'!L:L,MATCH($C1883,'Policy Characteristics'!$C:$C,0)))</f>
        <v>research-and-development.html</v>
      </c>
    </row>
    <row r="1884" spans="1:18" x14ac:dyDescent="0.35">
      <c r="A1884" s="254" t="str">
        <f>IF(ISBLANK(INDEX('Policy Characteristics'!A:A,MATCH($C1884,'Policy Characteristics'!$C:$C,0))),"",INDEX('Policy Characteristics'!A:A,MATCH($C1884,'Policy Characteristics'!$C:$C,0)))</f>
        <v>Research and Development</v>
      </c>
      <c r="B1884" s="262" t="str">
        <f>IF(ISBLANK(INDEX('Policy Characteristics'!B:B,MATCH($C1884,'Policy Characteristics'!$C:$C,0))),"",INDEX('Policy Characteristics'!B:B,MATCH($C1884,'Policy Characteristics'!$C:$C,0)))</f>
        <v>Capital Cost Reduction</v>
      </c>
      <c r="C1884" s="254" t="str">
        <f t="shared" si="73"/>
        <v>RnD Industry Capital Cost Perc Reduction</v>
      </c>
      <c r="D1884" t="s">
        <v>3067</v>
      </c>
      <c r="E1884" s="45"/>
      <c r="F1884" s="6" t="s">
        <v>324</v>
      </c>
      <c r="G1884" s="45"/>
      <c r="H1884" s="43">
        <v>1475</v>
      </c>
      <c r="I1884" s="324" t="s">
        <v>43</v>
      </c>
      <c r="J1884" s="255" t="str">
        <f>IF(ISBLANK(INDEX('Policy Characteristics'!D:D,MATCH($C1884,'Policy Characteristics'!$C:$C,0))),"",INDEX('Policy Characteristics'!D:D,MATCH($C1884,'Policy Characteristics'!$C:$C,0)))</f>
        <v>R&amp;D Capital Cost Reductions</v>
      </c>
      <c r="K1884" s="254" t="str">
        <f>IF(ISBLANK(INDEX('Policy Characteristics'!E:E,MATCH($C1884,'Policy Characteristics'!$C:$C,0))),"",INDEX('Policy Characteristics'!E:E,MATCH($C1884,'Policy Characteristics'!$C:$C,0)))</f>
        <v>RnD industry capital cost reduction</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0.4</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cost</v>
      </c>
      <c r="P1884" s="254"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54" t="str">
        <f>IF(ISBLANK(INDEX('Policy Characteristics'!K:K,MATCH($C1884,'Policy Characteristics'!$C:$C,0))),"",INDEX('Policy Characteristics'!K:K,MATCH($C1884,'Policy Characteristics'!$C:$C,0)))</f>
        <v>architectural-design.html#rnd</v>
      </c>
      <c r="R1884" s="254" t="str">
        <f>IF(ISBLANK(INDEX('Policy Characteristics'!L:L,MATCH($C1884,'Policy Characteristics'!$C:$C,0))),"",INDEX('Policy Characteristics'!L:L,MATCH($C1884,'Policy Characteristics'!$C:$C,0)))</f>
        <v>research-and-development.html</v>
      </c>
    </row>
    <row r="1885" spans="1:18" x14ac:dyDescent="0.35">
      <c r="A1885" s="254" t="str">
        <f>IF(ISBLANK(INDEX('Policy Characteristics'!A:A,MATCH($C1885,'Policy Characteristics'!$C:$C,0))),"",INDEX('Policy Characteristics'!A:A,MATCH($C1885,'Policy Characteristics'!$C:$C,0)))</f>
        <v>Research and Development</v>
      </c>
      <c r="B1885" s="262" t="str">
        <f>IF(ISBLANK(INDEX('Policy Characteristics'!B:B,MATCH($C1885,'Policy Characteristics'!$C:$C,0))),"",INDEX('Policy Characteristics'!B:B,MATCH($C1885,'Policy Characteristics'!$C:$C,0)))</f>
        <v>Capital Cost Reduction</v>
      </c>
      <c r="C1885" s="254" t="str">
        <f t="shared" si="73"/>
        <v>RnD Industry Capital Cost Perc Reduction</v>
      </c>
      <c r="D1885" t="s">
        <v>3068</v>
      </c>
      <c r="E1885" s="45"/>
      <c r="F1885" s="6" t="s">
        <v>3093</v>
      </c>
      <c r="G1885" s="45"/>
      <c r="H1885" s="43">
        <v>1476</v>
      </c>
      <c r="I1885" s="324" t="s">
        <v>43</v>
      </c>
      <c r="J1885" s="255" t="str">
        <f>IF(ISBLANK(INDEX('Policy Characteristics'!D:D,MATCH($C1885,'Policy Characteristics'!$C:$C,0))),"",INDEX('Policy Characteristics'!D:D,MATCH($C1885,'Policy Characteristics'!$C:$C,0)))</f>
        <v>R&amp;D Capital Cost Reductions</v>
      </c>
      <c r="K1885" s="254" t="str">
        <f>IF(ISBLANK(INDEX('Policy Characteristics'!E:E,MATCH($C1885,'Policy Characteristics'!$C:$C,0))),"",INDEX('Policy Characteristics'!E:E,MATCH($C1885,'Policy Characteristics'!$C:$C,0)))</f>
        <v>RnD industry capital cost reduction</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0.4</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cost</v>
      </c>
      <c r="P1885" s="254"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54" t="str">
        <f>IF(ISBLANK(INDEX('Policy Characteristics'!K:K,MATCH($C1885,'Policy Characteristics'!$C:$C,0))),"",INDEX('Policy Characteristics'!K:K,MATCH($C1885,'Policy Characteristics'!$C:$C,0)))</f>
        <v>architectural-design.html#rnd</v>
      </c>
      <c r="R1885" s="254" t="str">
        <f>IF(ISBLANK(INDEX('Policy Characteristics'!L:L,MATCH($C1885,'Policy Characteristics'!$C:$C,0))),"",INDEX('Policy Characteristics'!L:L,MATCH($C1885,'Policy Characteristics'!$C:$C,0)))</f>
        <v>research-and-development.html</v>
      </c>
    </row>
    <row r="1886" spans="1:18" ht="29" x14ac:dyDescent="0.35">
      <c r="A1886" s="254" t="str">
        <f>IF(ISBLANK(INDEX('Policy Characteristics'!A:A,MATCH($C1886,'Policy Characteristics'!$C:$C,0))),"",INDEX('Policy Characteristics'!A:A,MATCH($C1886,'Policy Characteristics'!$C:$C,0)))</f>
        <v>Research and Development</v>
      </c>
      <c r="B1886" s="262" t="str">
        <f>IF(ISBLANK(INDEX('Policy Characteristics'!B:B,MATCH($C1886,'Policy Characteristics'!$C:$C,0))),"",INDEX('Policy Characteristics'!B:B,MATCH($C1886,'Policy Characteristics'!$C:$C,0)))</f>
        <v>Capital Cost Reduction</v>
      </c>
      <c r="C1886" s="254" t="str">
        <f t="shared" si="73"/>
        <v>RnD Industry Capital Cost Perc Reduction</v>
      </c>
      <c r="D1886" t="s">
        <v>3069</v>
      </c>
      <c r="E1886" s="45"/>
      <c r="F1886" s="6" t="s">
        <v>3094</v>
      </c>
      <c r="G1886" s="45"/>
      <c r="H1886" s="43">
        <v>1477</v>
      </c>
      <c r="I1886" s="324" t="s">
        <v>43</v>
      </c>
      <c r="J1886" s="255" t="str">
        <f>IF(ISBLANK(INDEX('Policy Characteristics'!D:D,MATCH($C1886,'Policy Characteristics'!$C:$C,0))),"",INDEX('Policy Characteristics'!D:D,MATCH($C1886,'Policy Characteristics'!$C:$C,0)))</f>
        <v>R&amp;D Capital Cost Reductions</v>
      </c>
      <c r="K1886" s="254" t="str">
        <f>IF(ISBLANK(INDEX('Policy Characteristics'!E:E,MATCH($C1886,'Policy Characteristics'!$C:$C,0))),"",INDEX('Policy Characteristics'!E:E,MATCH($C1886,'Policy Characteristics'!$C:$C,0)))</f>
        <v>RnD industry capital cost reduction</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0.4</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cost</v>
      </c>
      <c r="P1886" s="254"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54" t="str">
        <f>IF(ISBLANK(INDEX('Policy Characteristics'!K:K,MATCH($C1886,'Policy Characteristics'!$C:$C,0))),"",INDEX('Policy Characteristics'!K:K,MATCH($C1886,'Policy Characteristics'!$C:$C,0)))</f>
        <v>architectural-design.html#rnd</v>
      </c>
      <c r="R1886" s="254" t="str">
        <f>IF(ISBLANK(INDEX('Policy Characteristics'!L:L,MATCH($C1886,'Policy Characteristics'!$C:$C,0))),"",INDEX('Policy Characteristics'!L:L,MATCH($C1886,'Policy Characteristics'!$C:$C,0)))</f>
        <v>research-and-development.html</v>
      </c>
    </row>
    <row r="1887" spans="1:18" x14ac:dyDescent="0.35">
      <c r="A1887" s="254" t="str">
        <f>IF(ISBLANK(INDEX('Policy Characteristics'!A:A,MATCH($C1887,'Policy Characteristics'!$C:$C,0))),"",INDEX('Policy Characteristics'!A:A,MATCH($C1887,'Policy Characteristics'!$C:$C,0)))</f>
        <v>Research and Development</v>
      </c>
      <c r="B1887" s="262" t="str">
        <f>IF(ISBLANK(INDEX('Policy Characteristics'!B:B,MATCH($C1887,'Policy Characteristics'!$C:$C,0))),"",INDEX('Policy Characteristics'!B:B,MATCH($C1887,'Policy Characteristics'!$C:$C,0)))</f>
        <v>Capital Cost Reduction</v>
      </c>
      <c r="C1887" s="254" t="str">
        <f t="shared" si="73"/>
        <v>RnD Industry Capital Cost Perc Reduction</v>
      </c>
      <c r="D1887" t="s">
        <v>3070</v>
      </c>
      <c r="E1887" s="45"/>
      <c r="F1887" s="6" t="s">
        <v>3095</v>
      </c>
      <c r="G1887" s="45"/>
      <c r="H1887" s="43">
        <v>1478</v>
      </c>
      <c r="I1887" s="324" t="s">
        <v>43</v>
      </c>
      <c r="J1887" s="255" t="str">
        <f>IF(ISBLANK(INDEX('Policy Characteristics'!D:D,MATCH($C1887,'Policy Characteristics'!$C:$C,0))),"",INDEX('Policy Characteristics'!D:D,MATCH($C1887,'Policy Characteristics'!$C:$C,0)))</f>
        <v>R&amp;D Capital Cost Reductions</v>
      </c>
      <c r="K1887" s="254" t="str">
        <f>IF(ISBLANK(INDEX('Policy Characteristics'!E:E,MATCH($C1887,'Policy Characteristics'!$C:$C,0))),"",INDEX('Policy Characteristics'!E:E,MATCH($C1887,'Policy Characteristics'!$C:$C,0)))</f>
        <v>RnD industry capital cost reduction</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0.4</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cost</v>
      </c>
      <c r="P1887" s="254"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54" t="str">
        <f>IF(ISBLANK(INDEX('Policy Characteristics'!K:K,MATCH($C1887,'Policy Characteristics'!$C:$C,0))),"",INDEX('Policy Characteristics'!K:K,MATCH($C1887,'Policy Characteristics'!$C:$C,0)))</f>
        <v>architectural-design.html#rnd</v>
      </c>
      <c r="R1887" s="254" t="str">
        <f>IF(ISBLANK(INDEX('Policy Characteristics'!L:L,MATCH($C1887,'Policy Characteristics'!$C:$C,0))),"",INDEX('Policy Characteristics'!L:L,MATCH($C1887,'Policy Characteristics'!$C:$C,0)))</f>
        <v>research-and-development.html</v>
      </c>
    </row>
    <row r="1888" spans="1:18" x14ac:dyDescent="0.35">
      <c r="A1888" s="254" t="str">
        <f>IF(ISBLANK(INDEX('Policy Characteristics'!A:A,MATCH($C1888,'Policy Characteristics'!$C:$C,0))),"",INDEX('Policy Characteristics'!A:A,MATCH($C1888,'Policy Characteristics'!$C:$C,0)))</f>
        <v>Research and Development</v>
      </c>
      <c r="B1888" s="262" t="str">
        <f>IF(ISBLANK(INDEX('Policy Characteristics'!B:B,MATCH($C1888,'Policy Characteristics'!$C:$C,0))),"",INDEX('Policy Characteristics'!B:B,MATCH($C1888,'Policy Characteristics'!$C:$C,0)))</f>
        <v>Capital Cost Reduction</v>
      </c>
      <c r="C1888" s="254" t="str">
        <f t="shared" si="73"/>
        <v>RnD Industry Capital Cost Perc Reduction</v>
      </c>
      <c r="D1888" t="s">
        <v>3071</v>
      </c>
      <c r="E1888" s="45"/>
      <c r="F1888" s="6" t="s">
        <v>3096</v>
      </c>
      <c r="G1888" s="45"/>
      <c r="H1888" s="43">
        <v>1479</v>
      </c>
      <c r="I1888" s="324" t="s">
        <v>43</v>
      </c>
      <c r="J1888" s="255" t="str">
        <f>IF(ISBLANK(INDEX('Policy Characteristics'!D:D,MATCH($C1888,'Policy Characteristics'!$C:$C,0))),"",INDEX('Policy Characteristics'!D:D,MATCH($C1888,'Policy Characteristics'!$C:$C,0)))</f>
        <v>R&amp;D Capital Cost Reductions</v>
      </c>
      <c r="K1888" s="254" t="str">
        <f>IF(ISBLANK(INDEX('Policy Characteristics'!E:E,MATCH($C1888,'Policy Characteristics'!$C:$C,0))),"",INDEX('Policy Characteristics'!E:E,MATCH($C1888,'Policy Characteristics'!$C:$C,0)))</f>
        <v>RnD industry capital cost reduction</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0.4</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cost</v>
      </c>
      <c r="P1888" s="254"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54" t="str">
        <f>IF(ISBLANK(INDEX('Policy Characteristics'!K:K,MATCH($C1888,'Policy Characteristics'!$C:$C,0))),"",INDEX('Policy Characteristics'!K:K,MATCH($C1888,'Policy Characteristics'!$C:$C,0)))</f>
        <v>architectural-design.html#rnd</v>
      </c>
      <c r="R1888" s="254" t="str">
        <f>IF(ISBLANK(INDEX('Policy Characteristics'!L:L,MATCH($C1888,'Policy Characteristics'!$C:$C,0))),"",INDEX('Policy Characteristics'!L:L,MATCH($C1888,'Policy Characteristics'!$C:$C,0)))</f>
        <v>research-and-development.html</v>
      </c>
    </row>
    <row r="1889" spans="1:18" x14ac:dyDescent="0.35">
      <c r="A1889" s="254" t="str">
        <f>IF(ISBLANK(INDEX('Policy Characteristics'!A:A,MATCH($C1889,'Policy Characteristics'!$C:$C,0))),"",INDEX('Policy Characteristics'!A:A,MATCH($C1889,'Policy Characteristics'!$C:$C,0)))</f>
        <v>Research and Development</v>
      </c>
      <c r="B1889" s="262" t="str">
        <f>IF(ISBLANK(INDEX('Policy Characteristics'!B:B,MATCH($C1889,'Policy Characteristics'!$C:$C,0))),"",INDEX('Policy Characteristics'!B:B,MATCH($C1889,'Policy Characteristics'!$C:$C,0)))</f>
        <v>Capital Cost Reduction</v>
      </c>
      <c r="C1889" s="254" t="str">
        <f t="shared" si="73"/>
        <v>RnD Industry Capital Cost Perc Reduction</v>
      </c>
      <c r="D1889" t="s">
        <v>3072</v>
      </c>
      <c r="E1889" s="45"/>
      <c r="F1889" s="6" t="s">
        <v>3097</v>
      </c>
      <c r="G1889" s="45"/>
      <c r="H1889" s="43">
        <v>1480</v>
      </c>
      <c r="I1889" s="324" t="s">
        <v>43</v>
      </c>
      <c r="J1889" s="255" t="str">
        <f>IF(ISBLANK(INDEX('Policy Characteristics'!D:D,MATCH($C1889,'Policy Characteristics'!$C:$C,0))),"",INDEX('Policy Characteristics'!D:D,MATCH($C1889,'Policy Characteristics'!$C:$C,0)))</f>
        <v>R&amp;D Capital Cost Reductions</v>
      </c>
      <c r="K1889" s="254" t="str">
        <f>IF(ISBLANK(INDEX('Policy Characteristics'!E:E,MATCH($C1889,'Policy Characteristics'!$C:$C,0))),"",INDEX('Policy Characteristics'!E:E,MATCH($C1889,'Policy Characteristics'!$C:$C,0)))</f>
        <v>RnD industry capital cost reduction</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0.4</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cost</v>
      </c>
      <c r="P1889" s="254"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54" t="str">
        <f>IF(ISBLANK(INDEX('Policy Characteristics'!K:K,MATCH($C1889,'Policy Characteristics'!$C:$C,0))),"",INDEX('Policy Characteristics'!K:K,MATCH($C1889,'Policy Characteristics'!$C:$C,0)))</f>
        <v>architectural-design.html#rnd</v>
      </c>
      <c r="R1889" s="254" t="str">
        <f>IF(ISBLANK(INDEX('Policy Characteristics'!L:L,MATCH($C1889,'Policy Characteristics'!$C:$C,0))),"",INDEX('Policy Characteristics'!L:L,MATCH($C1889,'Policy Characteristics'!$C:$C,0)))</f>
        <v>research-and-development.html</v>
      </c>
    </row>
    <row r="1890" spans="1:18" x14ac:dyDescent="0.35">
      <c r="A1890" s="254" t="str">
        <f>IF(ISBLANK(INDEX('Policy Characteristics'!A:A,MATCH($C1890,'Policy Characteristics'!$C:$C,0))),"",INDEX('Policy Characteristics'!A:A,MATCH($C1890,'Policy Characteristics'!$C:$C,0)))</f>
        <v>Research and Development</v>
      </c>
      <c r="B1890" s="262" t="str">
        <f>IF(ISBLANK(INDEX('Policy Characteristics'!B:B,MATCH($C1890,'Policy Characteristics'!$C:$C,0))),"",INDEX('Policy Characteristics'!B:B,MATCH($C1890,'Policy Characteristics'!$C:$C,0)))</f>
        <v>Capital Cost Reduction</v>
      </c>
      <c r="C1890" s="254" t="str">
        <f t="shared" si="73"/>
        <v>RnD Industry Capital Cost Perc Reduction</v>
      </c>
      <c r="D1890" t="s">
        <v>3073</v>
      </c>
      <c r="E1890" s="45"/>
      <c r="F1890" s="6" t="s">
        <v>3098</v>
      </c>
      <c r="G1890" s="45"/>
      <c r="H1890" s="43">
        <v>1481</v>
      </c>
      <c r="I1890" s="324" t="s">
        <v>43</v>
      </c>
      <c r="J1890" s="255" t="str">
        <f>IF(ISBLANK(INDEX('Policy Characteristics'!D:D,MATCH($C1890,'Policy Characteristics'!$C:$C,0))),"",INDEX('Policy Characteristics'!D:D,MATCH($C1890,'Policy Characteristics'!$C:$C,0)))</f>
        <v>R&amp;D Capital Cost Reductions</v>
      </c>
      <c r="K1890" s="254" t="str">
        <f>IF(ISBLANK(INDEX('Policy Characteristics'!E:E,MATCH($C1890,'Policy Characteristics'!$C:$C,0))),"",INDEX('Policy Characteristics'!E:E,MATCH($C1890,'Policy Characteristics'!$C:$C,0)))</f>
        <v>RnD industry capital cost reduction</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0.4</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cost</v>
      </c>
      <c r="P1890" s="254"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54" t="str">
        <f>IF(ISBLANK(INDEX('Policy Characteristics'!K:K,MATCH($C1890,'Policy Characteristics'!$C:$C,0))),"",INDEX('Policy Characteristics'!K:K,MATCH($C1890,'Policy Characteristics'!$C:$C,0)))</f>
        <v>architectural-design.html#rnd</v>
      </c>
      <c r="R1890" s="254" t="str">
        <f>IF(ISBLANK(INDEX('Policy Characteristics'!L:L,MATCH($C1890,'Policy Characteristics'!$C:$C,0))),"",INDEX('Policy Characteristics'!L:L,MATCH($C1890,'Policy Characteristics'!$C:$C,0)))</f>
        <v>research-and-development.html</v>
      </c>
    </row>
    <row r="1891" spans="1:18" x14ac:dyDescent="0.35">
      <c r="A1891" s="254" t="str">
        <f>IF(ISBLANK(INDEX('Policy Characteristics'!A:A,MATCH($C1891,'Policy Characteristics'!$C:$C,0))),"",INDEX('Policy Characteristics'!A:A,MATCH($C1891,'Policy Characteristics'!$C:$C,0)))</f>
        <v>Research and Development</v>
      </c>
      <c r="B1891" s="262" t="str">
        <f>IF(ISBLANK(INDEX('Policy Characteristics'!B:B,MATCH($C1891,'Policy Characteristics'!$C:$C,0))),"",INDEX('Policy Characteristics'!B:B,MATCH($C1891,'Policy Characteristics'!$C:$C,0)))</f>
        <v>Capital Cost Reduction</v>
      </c>
      <c r="C1891" s="254" t="str">
        <f t="shared" si="73"/>
        <v>RnD Industry Capital Cost Perc Reduction</v>
      </c>
      <c r="D1891" t="s">
        <v>3074</v>
      </c>
      <c r="E1891" s="45"/>
      <c r="F1891" s="6" t="s">
        <v>3099</v>
      </c>
      <c r="G1891" s="45"/>
      <c r="H1891" s="43">
        <v>1482</v>
      </c>
      <c r="I1891" s="324" t="s">
        <v>43</v>
      </c>
      <c r="J1891" s="255" t="str">
        <f>IF(ISBLANK(INDEX('Policy Characteristics'!D:D,MATCH($C1891,'Policy Characteristics'!$C:$C,0))),"",INDEX('Policy Characteristics'!D:D,MATCH($C1891,'Policy Characteristics'!$C:$C,0)))</f>
        <v>R&amp;D Capital Cost Reductions</v>
      </c>
      <c r="K1891" s="254" t="str">
        <f>IF(ISBLANK(INDEX('Policy Characteristics'!E:E,MATCH($C1891,'Policy Characteristics'!$C:$C,0))),"",INDEX('Policy Characteristics'!E:E,MATCH($C1891,'Policy Characteristics'!$C:$C,0)))</f>
        <v>RnD industry capital cost reduction</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0.4</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cost</v>
      </c>
      <c r="P1891" s="254"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54" t="str">
        <f>IF(ISBLANK(INDEX('Policy Characteristics'!K:K,MATCH($C1891,'Policy Characteristics'!$C:$C,0))),"",INDEX('Policy Characteristics'!K:K,MATCH($C1891,'Policy Characteristics'!$C:$C,0)))</f>
        <v>architectural-design.html#rnd</v>
      </c>
      <c r="R1891" s="254" t="str">
        <f>IF(ISBLANK(INDEX('Policy Characteristics'!L:L,MATCH($C1891,'Policy Characteristics'!$C:$C,0))),"",INDEX('Policy Characteristics'!L:L,MATCH($C1891,'Policy Characteristics'!$C:$C,0)))</f>
        <v>research-and-development.html</v>
      </c>
    </row>
    <row r="1892" spans="1:18" x14ac:dyDescent="0.35">
      <c r="A1892" s="254" t="str">
        <f>IF(ISBLANK(INDEX('Policy Characteristics'!A:A,MATCH($C1892,'Policy Characteristics'!$C:$C,0))),"",INDEX('Policy Characteristics'!A:A,MATCH($C1892,'Policy Characteristics'!$C:$C,0)))</f>
        <v>Research and Development</v>
      </c>
      <c r="B1892" s="262" t="str">
        <f>IF(ISBLANK(INDEX('Policy Characteristics'!B:B,MATCH($C1892,'Policy Characteristics'!$C:$C,0))),"",INDEX('Policy Characteristics'!B:B,MATCH($C1892,'Policy Characteristics'!$C:$C,0)))</f>
        <v>Capital Cost Reduction</v>
      </c>
      <c r="C1892" s="254" t="str">
        <f t="shared" si="73"/>
        <v>RnD Industry Capital Cost Perc Reduction</v>
      </c>
      <c r="D1892" t="s">
        <v>3075</v>
      </c>
      <c r="E1892" s="45"/>
      <c r="F1892" s="6" t="s">
        <v>3100</v>
      </c>
      <c r="G1892" s="45"/>
      <c r="H1892" s="43">
        <v>1483</v>
      </c>
      <c r="I1892" s="324" t="s">
        <v>43</v>
      </c>
      <c r="J1892" s="255" t="str">
        <f>IF(ISBLANK(INDEX('Policy Characteristics'!D:D,MATCH($C1892,'Policy Characteristics'!$C:$C,0))),"",INDEX('Policy Characteristics'!D:D,MATCH($C1892,'Policy Characteristics'!$C:$C,0)))</f>
        <v>R&amp;D Capital Cost Reductions</v>
      </c>
      <c r="K1892" s="254" t="str">
        <f>IF(ISBLANK(INDEX('Policy Characteristics'!E:E,MATCH($C1892,'Policy Characteristics'!$C:$C,0))),"",INDEX('Policy Characteristics'!E:E,MATCH($C1892,'Policy Characteristics'!$C:$C,0)))</f>
        <v>RnD industry capital cost reduction</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0.4</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cost</v>
      </c>
      <c r="P1892" s="254"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54" t="str">
        <f>IF(ISBLANK(INDEX('Policy Characteristics'!K:K,MATCH($C1892,'Policy Characteristics'!$C:$C,0))),"",INDEX('Policy Characteristics'!K:K,MATCH($C1892,'Policy Characteristics'!$C:$C,0)))</f>
        <v>architectural-design.html#rnd</v>
      </c>
      <c r="R1892" s="254" t="str">
        <f>IF(ISBLANK(INDEX('Policy Characteristics'!L:L,MATCH($C1892,'Policy Characteristics'!$C:$C,0))),"",INDEX('Policy Characteristics'!L:L,MATCH($C1892,'Policy Characteristics'!$C:$C,0)))</f>
        <v>research-and-development.html</v>
      </c>
    </row>
    <row r="1893" spans="1:18" x14ac:dyDescent="0.35">
      <c r="A1893" s="254" t="str">
        <f>IF(ISBLANK(INDEX('Policy Characteristics'!A:A,MATCH($C1893,'Policy Characteristics'!$C:$C,0))),"",INDEX('Policy Characteristics'!A:A,MATCH($C1893,'Policy Characteristics'!$C:$C,0)))</f>
        <v>Research and Development</v>
      </c>
      <c r="B1893" s="262" t="str">
        <f>IF(ISBLANK(INDEX('Policy Characteristics'!B:B,MATCH($C1893,'Policy Characteristics'!$C:$C,0))),"",INDEX('Policy Characteristics'!B:B,MATCH($C1893,'Policy Characteristics'!$C:$C,0)))</f>
        <v>Capital Cost Reduction</v>
      </c>
      <c r="C1893" s="254" t="str">
        <f t="shared" si="73"/>
        <v>RnD Industry Capital Cost Perc Reduction</v>
      </c>
      <c r="D1893" t="s">
        <v>3076</v>
      </c>
      <c r="E1893" s="45"/>
      <c r="F1893" s="6" t="s">
        <v>3101</v>
      </c>
      <c r="G1893" s="45"/>
      <c r="H1893" s="43">
        <v>1484</v>
      </c>
      <c r="I1893" s="324" t="s">
        <v>43</v>
      </c>
      <c r="J1893" s="255" t="str">
        <f>IF(ISBLANK(INDEX('Policy Characteristics'!D:D,MATCH($C1893,'Policy Characteristics'!$C:$C,0))),"",INDEX('Policy Characteristics'!D:D,MATCH($C1893,'Policy Characteristics'!$C:$C,0)))</f>
        <v>R&amp;D Capital Cost Reductions</v>
      </c>
      <c r="K1893" s="254" t="str">
        <f>IF(ISBLANK(INDEX('Policy Characteristics'!E:E,MATCH($C1893,'Policy Characteristics'!$C:$C,0))),"",INDEX('Policy Characteristics'!E:E,MATCH($C1893,'Policy Characteristics'!$C:$C,0)))</f>
        <v>RnD industry capital cost reduction</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0.4</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cost</v>
      </c>
      <c r="P1893" s="254"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54" t="str">
        <f>IF(ISBLANK(INDEX('Policy Characteristics'!K:K,MATCH($C1893,'Policy Characteristics'!$C:$C,0))),"",INDEX('Policy Characteristics'!K:K,MATCH($C1893,'Policy Characteristics'!$C:$C,0)))</f>
        <v>architectural-design.html#rnd</v>
      </c>
      <c r="R1893" s="254" t="str">
        <f>IF(ISBLANK(INDEX('Policy Characteristics'!L:L,MATCH($C1893,'Policy Characteristics'!$C:$C,0))),"",INDEX('Policy Characteristics'!L:L,MATCH($C1893,'Policy Characteristics'!$C:$C,0)))</f>
        <v>research-and-development.html</v>
      </c>
    </row>
    <row r="1894" spans="1:18" x14ac:dyDescent="0.35">
      <c r="A1894" s="254" t="str">
        <f>IF(ISBLANK(INDEX('Policy Characteristics'!A:A,MATCH($C1894,'Policy Characteristics'!$C:$C,0))),"",INDEX('Policy Characteristics'!A:A,MATCH($C1894,'Policy Characteristics'!$C:$C,0)))</f>
        <v>Research and Development</v>
      </c>
      <c r="B1894" s="262" t="str">
        <f>IF(ISBLANK(INDEX('Policy Characteristics'!B:B,MATCH($C1894,'Policy Characteristics'!$C:$C,0))),"",INDEX('Policy Characteristics'!B:B,MATCH($C1894,'Policy Characteristics'!$C:$C,0)))</f>
        <v>Capital Cost Reduction</v>
      </c>
      <c r="C1894" s="254" t="str">
        <f t="shared" si="73"/>
        <v>RnD Industry Capital Cost Perc Reduction</v>
      </c>
      <c r="D1894" t="s">
        <v>3077</v>
      </c>
      <c r="E1894" s="45"/>
      <c r="F1894" s="6" t="s">
        <v>3102</v>
      </c>
      <c r="G1894" s="45"/>
      <c r="H1894" s="43">
        <v>1485</v>
      </c>
      <c r="I1894" s="324" t="s">
        <v>43</v>
      </c>
      <c r="J1894" s="255" t="str">
        <f>IF(ISBLANK(INDEX('Policy Characteristics'!D:D,MATCH($C1894,'Policy Characteristics'!$C:$C,0))),"",INDEX('Policy Characteristics'!D:D,MATCH($C1894,'Policy Characteristics'!$C:$C,0)))</f>
        <v>R&amp;D Capital Cost Reductions</v>
      </c>
      <c r="K1894" s="254" t="str">
        <f>IF(ISBLANK(INDEX('Policy Characteristics'!E:E,MATCH($C1894,'Policy Characteristics'!$C:$C,0))),"",INDEX('Policy Characteristics'!E:E,MATCH($C1894,'Policy Characteristics'!$C:$C,0)))</f>
        <v>RnD industry capital cost reduction</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0.4</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cost</v>
      </c>
      <c r="P1894" s="254"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54" t="str">
        <f>IF(ISBLANK(INDEX('Policy Characteristics'!K:K,MATCH($C1894,'Policy Characteristics'!$C:$C,0))),"",INDEX('Policy Characteristics'!K:K,MATCH($C1894,'Policy Characteristics'!$C:$C,0)))</f>
        <v>architectural-design.html#rnd</v>
      </c>
      <c r="R1894" s="254" t="str">
        <f>IF(ISBLANK(INDEX('Policy Characteristics'!L:L,MATCH($C1894,'Policy Characteristics'!$C:$C,0))),"",INDEX('Policy Characteristics'!L:L,MATCH($C1894,'Policy Characteristics'!$C:$C,0)))</f>
        <v>research-and-development.html</v>
      </c>
    </row>
    <row r="1895" spans="1:18" x14ac:dyDescent="0.35">
      <c r="A1895" s="254" t="str">
        <f>IF(ISBLANK(INDEX('Policy Characteristics'!A:A,MATCH($C1895,'Policy Characteristics'!$C:$C,0))),"",INDEX('Policy Characteristics'!A:A,MATCH($C1895,'Policy Characteristics'!$C:$C,0)))</f>
        <v>Research and Development</v>
      </c>
      <c r="B1895" s="262" t="str">
        <f>IF(ISBLANK(INDEX('Policy Characteristics'!B:B,MATCH($C1895,'Policy Characteristics'!$C:$C,0))),"",INDEX('Policy Characteristics'!B:B,MATCH($C1895,'Policy Characteristics'!$C:$C,0)))</f>
        <v>Capital Cost Reduction</v>
      </c>
      <c r="C1895" s="254" t="str">
        <f t="shared" si="73"/>
        <v>RnD Industry Capital Cost Perc Reduction</v>
      </c>
      <c r="D1895" t="s">
        <v>3078</v>
      </c>
      <c r="E1895" s="45"/>
      <c r="F1895" s="6" t="s">
        <v>3103</v>
      </c>
      <c r="G1895" s="45"/>
      <c r="H1895" s="43">
        <v>1486</v>
      </c>
      <c r="I1895" s="324" t="s">
        <v>43</v>
      </c>
      <c r="J1895" s="255" t="str">
        <f>IF(ISBLANK(INDEX('Policy Characteristics'!D:D,MATCH($C1895,'Policy Characteristics'!$C:$C,0))),"",INDEX('Policy Characteristics'!D:D,MATCH($C1895,'Policy Characteristics'!$C:$C,0)))</f>
        <v>R&amp;D Capital Cost Reductions</v>
      </c>
      <c r="K1895" s="254" t="str">
        <f>IF(ISBLANK(INDEX('Policy Characteristics'!E:E,MATCH($C1895,'Policy Characteristics'!$C:$C,0))),"",INDEX('Policy Characteristics'!E:E,MATCH($C1895,'Policy Characteristics'!$C:$C,0)))</f>
        <v>RnD industry capital cost reduction</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0.4</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cost</v>
      </c>
      <c r="P1895" s="254"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54" t="str">
        <f>IF(ISBLANK(INDEX('Policy Characteristics'!K:K,MATCH($C1895,'Policy Characteristics'!$C:$C,0))),"",INDEX('Policy Characteristics'!K:K,MATCH($C1895,'Policy Characteristics'!$C:$C,0)))</f>
        <v>architectural-design.html#rnd</v>
      </c>
      <c r="R1895" s="254" t="str">
        <f>IF(ISBLANK(INDEX('Policy Characteristics'!L:L,MATCH($C1895,'Policy Characteristics'!$C:$C,0))),"",INDEX('Policy Characteristics'!L:L,MATCH($C1895,'Policy Characteristics'!$C:$C,0)))</f>
        <v>research-and-development.html</v>
      </c>
    </row>
    <row r="1896" spans="1:18" x14ac:dyDescent="0.35">
      <c r="A1896" s="254" t="str">
        <f>IF(ISBLANK(INDEX('Policy Characteristics'!A:A,MATCH($C1896,'Policy Characteristics'!$C:$C,0))),"",INDEX('Policy Characteristics'!A:A,MATCH($C1896,'Policy Characteristics'!$C:$C,0)))</f>
        <v>Research and Development</v>
      </c>
      <c r="B1896" s="262" t="str">
        <f>IF(ISBLANK(INDEX('Policy Characteristics'!B:B,MATCH($C1896,'Policy Characteristics'!$C:$C,0))),"",INDEX('Policy Characteristics'!B:B,MATCH($C1896,'Policy Characteristics'!$C:$C,0)))</f>
        <v>Capital Cost Reduction</v>
      </c>
      <c r="C1896" s="317" t="s">
        <v>291</v>
      </c>
      <c r="D1896" s="45" t="s">
        <v>2244</v>
      </c>
      <c r="E1896" s="45"/>
      <c r="F1896" s="45" t="s">
        <v>469</v>
      </c>
      <c r="G1896" s="45"/>
      <c r="H1896" s="43">
        <v>108</v>
      </c>
      <c r="I1896" s="324" t="s">
        <v>43</v>
      </c>
      <c r="J1896" s="255" t="str">
        <f>IF(ISBLANK(INDEX('Policy Characteristics'!D:D,MATCH($C1896,'Policy Characteristics'!$C:$C,0))),"",INDEX('Policy Characteristics'!D:D,MATCH($C1896,'Policy Characteristics'!$C:$C,0)))</f>
        <v>R&amp;D Capital Cost Reductions</v>
      </c>
      <c r="K1896" s="254" t="str">
        <f>IF(ISBLANK(INDEX('Policy Characteristics'!E:E,MATCH($C1896,'Policy Characteristics'!$C:$C,0))),"",INDEX('Policy Characteristics'!E:E,MATCH($C1896,'Policy Characteristics'!$C:$C,0)))</f>
        <v>RnD transportation capital cost reduction</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0.4</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cost</v>
      </c>
      <c r="P1896" s="254"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54" t="str">
        <f>IF(ISBLANK(INDEX('Policy Characteristics'!K:K,MATCH($C1896,'Policy Characteristics'!$C:$C,0))),"",INDEX('Policy Characteristics'!K:K,MATCH($C1896,'Policy Characteristics'!$C:$C,0)))</f>
        <v>architectural-design.html#rnd</v>
      </c>
      <c r="R1896" s="254" t="str">
        <f>IF(ISBLANK(INDEX('Policy Characteristics'!L:L,MATCH($C1896,'Policy Characteristics'!$C:$C,0))),"",INDEX('Policy Characteristics'!L:L,MATCH($C1896,'Policy Characteristics'!$C:$C,0)))</f>
        <v>research-and-development.html</v>
      </c>
    </row>
    <row r="1897" spans="1:18" x14ac:dyDescent="0.35">
      <c r="A1897" s="254" t="str">
        <f>IF(ISBLANK(INDEX('Policy Characteristics'!A:A,MATCH($C1897,'Policy Characteristics'!$C:$C,0))),"",INDEX('Policy Characteristics'!A:A,MATCH($C1897,'Policy Characteristics'!$C:$C,0)))</f>
        <v>Research and Development</v>
      </c>
      <c r="B1897" s="262" t="str">
        <f>IF(ISBLANK(INDEX('Policy Characteristics'!B:B,MATCH($C1897,'Policy Characteristics'!$C:$C,0))),"",INDEX('Policy Characteristics'!B:B,MATCH($C1897,'Policy Characteristics'!$C:$C,0)))</f>
        <v>Capital Cost Reduction</v>
      </c>
      <c r="C1897" s="254" t="str">
        <f t="shared" ref="C1897:C1902" si="74">C$1896</f>
        <v>RnD Transportation Capital Cost Perc Reduction</v>
      </c>
      <c r="D1897" s="45" t="s">
        <v>2245</v>
      </c>
      <c r="E1897" s="45"/>
      <c r="F1897" s="45" t="s">
        <v>470</v>
      </c>
      <c r="G1897" s="45"/>
      <c r="H1897" s="43">
        <v>109</v>
      </c>
      <c r="I1897" s="324" t="s">
        <v>43</v>
      </c>
      <c r="J1897" s="255" t="str">
        <f>IF(ISBLANK(INDEX('Policy Characteristics'!D:D,MATCH($C1897,'Policy Characteristics'!$C:$C,0))),"",INDEX('Policy Characteristics'!D:D,MATCH($C1897,'Policy Characteristics'!$C:$C,0)))</f>
        <v>R&amp;D Capital Cost Reductions</v>
      </c>
      <c r="K1897" s="254" t="str">
        <f>IF(ISBLANK(INDEX('Policy Characteristics'!E:E,MATCH($C1897,'Policy Characteristics'!$C:$C,0))),"",INDEX('Policy Characteristics'!E:E,MATCH($C1897,'Policy Characteristics'!$C:$C,0)))</f>
        <v>RnD transportation capital cost reduction</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0.4</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cost</v>
      </c>
      <c r="P1897" s="254"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54" t="str">
        <f>IF(ISBLANK(INDEX('Policy Characteristics'!K:K,MATCH($C1897,'Policy Characteristics'!$C:$C,0))),"",INDEX('Policy Characteristics'!K:K,MATCH($C1897,'Policy Characteristics'!$C:$C,0)))</f>
        <v>architectural-design.html#rnd</v>
      </c>
      <c r="R1897" s="254" t="str">
        <f>IF(ISBLANK(INDEX('Policy Characteristics'!L:L,MATCH($C1897,'Policy Characteristics'!$C:$C,0))),"",INDEX('Policy Characteristics'!L:L,MATCH($C1897,'Policy Characteristics'!$C:$C,0)))</f>
        <v>research-and-development.html</v>
      </c>
    </row>
    <row r="1898" spans="1:18" x14ac:dyDescent="0.35">
      <c r="A1898" s="254" t="str">
        <f>IF(ISBLANK(INDEX('Policy Characteristics'!A:A,MATCH($C1898,'Policy Characteristics'!$C:$C,0))),"",INDEX('Policy Characteristics'!A:A,MATCH($C1898,'Policy Characteristics'!$C:$C,0)))</f>
        <v>Research and Development</v>
      </c>
      <c r="B1898" s="262" t="str">
        <f>IF(ISBLANK(INDEX('Policy Characteristics'!B:B,MATCH($C1898,'Policy Characteristics'!$C:$C,0))),"",INDEX('Policy Characteristics'!B:B,MATCH($C1898,'Policy Characteristics'!$C:$C,0)))</f>
        <v>Capital Cost Reduction</v>
      </c>
      <c r="C1898" s="254" t="str">
        <f t="shared" si="74"/>
        <v>RnD Transportation Capital Cost Perc Reduction</v>
      </c>
      <c r="D1898" s="45" t="s">
        <v>2246</v>
      </c>
      <c r="E1898" s="45"/>
      <c r="F1898" s="45" t="s">
        <v>471</v>
      </c>
      <c r="G1898" s="45"/>
      <c r="H1898" s="43">
        <v>110</v>
      </c>
      <c r="I1898" s="324" t="s">
        <v>43</v>
      </c>
      <c r="J1898" s="255" t="str">
        <f>IF(ISBLANK(INDEX('Policy Characteristics'!D:D,MATCH($C1898,'Policy Characteristics'!$C:$C,0))),"",INDEX('Policy Characteristics'!D:D,MATCH($C1898,'Policy Characteristics'!$C:$C,0)))</f>
        <v>R&amp;D Capital Cost Reductions</v>
      </c>
      <c r="K1898" s="254" t="str">
        <f>IF(ISBLANK(INDEX('Policy Characteristics'!E:E,MATCH($C1898,'Policy Characteristics'!$C:$C,0))),"",INDEX('Policy Characteristics'!E:E,MATCH($C1898,'Policy Characteristics'!$C:$C,0)))</f>
        <v>RnD transportation capital cost reduction</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0.4</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cost</v>
      </c>
      <c r="P1898" s="254"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54" t="str">
        <f>IF(ISBLANK(INDEX('Policy Characteristics'!K:K,MATCH($C1898,'Policy Characteristics'!$C:$C,0))),"",INDEX('Policy Characteristics'!K:K,MATCH($C1898,'Policy Characteristics'!$C:$C,0)))</f>
        <v>architectural-design.html#rnd</v>
      </c>
      <c r="R1898" s="254" t="str">
        <f>IF(ISBLANK(INDEX('Policy Characteristics'!L:L,MATCH($C1898,'Policy Characteristics'!$C:$C,0))),"",INDEX('Policy Characteristics'!L:L,MATCH($C1898,'Policy Characteristics'!$C:$C,0)))</f>
        <v>research-and-development.html</v>
      </c>
    </row>
    <row r="1899" spans="1:18" x14ac:dyDescent="0.35">
      <c r="A1899" s="254" t="str">
        <f>IF(ISBLANK(INDEX('Policy Characteristics'!A:A,MATCH($C1899,'Policy Characteristics'!$C:$C,0))),"",INDEX('Policy Characteristics'!A:A,MATCH($C1899,'Policy Characteristics'!$C:$C,0)))</f>
        <v>Research and Development</v>
      </c>
      <c r="B1899" s="262" t="str">
        <f>IF(ISBLANK(INDEX('Policy Characteristics'!B:B,MATCH($C1899,'Policy Characteristics'!$C:$C,0))),"",INDEX('Policy Characteristics'!B:B,MATCH($C1899,'Policy Characteristics'!$C:$C,0)))</f>
        <v>Capital Cost Reduction</v>
      </c>
      <c r="C1899" s="254" t="str">
        <f t="shared" si="74"/>
        <v>RnD Transportation Capital Cost Perc Reduction</v>
      </c>
      <c r="D1899" s="45" t="s">
        <v>2247</v>
      </c>
      <c r="E1899" s="45"/>
      <c r="F1899" s="45" t="s">
        <v>472</v>
      </c>
      <c r="G1899" s="45"/>
      <c r="H1899" s="43">
        <v>111</v>
      </c>
      <c r="I1899" s="324" t="s">
        <v>43</v>
      </c>
      <c r="J1899" s="255" t="str">
        <f>IF(ISBLANK(INDEX('Policy Characteristics'!D:D,MATCH($C1899,'Policy Characteristics'!$C:$C,0))),"",INDEX('Policy Characteristics'!D:D,MATCH($C1899,'Policy Characteristics'!$C:$C,0)))</f>
        <v>R&amp;D Capital Cost Reductions</v>
      </c>
      <c r="K1899" s="254" t="str">
        <f>IF(ISBLANK(INDEX('Policy Characteristics'!E:E,MATCH($C1899,'Policy Characteristics'!$C:$C,0))),"",INDEX('Policy Characteristics'!E:E,MATCH($C1899,'Policy Characteristics'!$C:$C,0)))</f>
        <v>RnD transportation capital cost reduction</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0.4</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cost</v>
      </c>
      <c r="P1899" s="254"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54" t="str">
        <f>IF(ISBLANK(INDEX('Policy Characteristics'!K:K,MATCH($C1899,'Policy Characteristics'!$C:$C,0))),"",INDEX('Policy Characteristics'!K:K,MATCH($C1899,'Policy Characteristics'!$C:$C,0)))</f>
        <v>architectural-design.html#rnd</v>
      </c>
      <c r="R1899" s="254" t="str">
        <f>IF(ISBLANK(INDEX('Policy Characteristics'!L:L,MATCH($C1899,'Policy Characteristics'!$C:$C,0))),"",INDEX('Policy Characteristics'!L:L,MATCH($C1899,'Policy Characteristics'!$C:$C,0)))</f>
        <v>research-and-development.html</v>
      </c>
    </row>
    <row r="1900" spans="1:18" x14ac:dyDescent="0.35">
      <c r="A1900" s="254" t="str">
        <f>IF(ISBLANK(INDEX('Policy Characteristics'!A:A,MATCH($C1900,'Policy Characteristics'!$C:$C,0))),"",INDEX('Policy Characteristics'!A:A,MATCH($C1900,'Policy Characteristics'!$C:$C,0)))</f>
        <v>Research and Development</v>
      </c>
      <c r="B1900" s="262" t="str">
        <f>IF(ISBLANK(INDEX('Policy Characteristics'!B:B,MATCH($C1900,'Policy Characteristics'!$C:$C,0))),"",INDEX('Policy Characteristics'!B:B,MATCH($C1900,'Policy Characteristics'!$C:$C,0)))</f>
        <v>Capital Cost Reduction</v>
      </c>
      <c r="C1900" s="254" t="str">
        <f t="shared" si="74"/>
        <v>RnD Transportation Capital Cost Perc Reduction</v>
      </c>
      <c r="D1900" s="45" t="s">
        <v>2248</v>
      </c>
      <c r="E1900" s="45"/>
      <c r="F1900" s="45" t="s">
        <v>473</v>
      </c>
      <c r="G1900" s="45"/>
      <c r="H1900" s="43">
        <v>112</v>
      </c>
      <c r="I1900" s="324" t="s">
        <v>43</v>
      </c>
      <c r="J1900" s="255" t="str">
        <f>IF(ISBLANK(INDEX('Policy Characteristics'!D:D,MATCH($C1900,'Policy Characteristics'!$C:$C,0))),"",INDEX('Policy Characteristics'!D:D,MATCH($C1900,'Policy Characteristics'!$C:$C,0)))</f>
        <v>R&amp;D Capital Cost Reductions</v>
      </c>
      <c r="K1900" s="254" t="str">
        <f>IF(ISBLANK(INDEX('Policy Characteristics'!E:E,MATCH($C1900,'Policy Characteristics'!$C:$C,0))),"",INDEX('Policy Characteristics'!E:E,MATCH($C1900,'Policy Characteristics'!$C:$C,0)))</f>
        <v>RnD transportation capital cost reduction</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0.4</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cost</v>
      </c>
      <c r="P1900" s="254"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54" t="str">
        <f>IF(ISBLANK(INDEX('Policy Characteristics'!K:K,MATCH($C1900,'Policy Characteristics'!$C:$C,0))),"",INDEX('Policy Characteristics'!K:K,MATCH($C1900,'Policy Characteristics'!$C:$C,0)))</f>
        <v>architectural-design.html#rnd</v>
      </c>
      <c r="R1900" s="254" t="str">
        <f>IF(ISBLANK(INDEX('Policy Characteristics'!L:L,MATCH($C1900,'Policy Characteristics'!$C:$C,0))),"",INDEX('Policy Characteristics'!L:L,MATCH($C1900,'Policy Characteristics'!$C:$C,0)))</f>
        <v>research-and-development.html</v>
      </c>
    </row>
    <row r="1901" spans="1:18" x14ac:dyDescent="0.35">
      <c r="A1901" s="254" t="str">
        <f>IF(ISBLANK(INDEX('Policy Characteristics'!A:A,MATCH($C1901,'Policy Characteristics'!$C:$C,0))),"",INDEX('Policy Characteristics'!A:A,MATCH($C1901,'Policy Characteristics'!$C:$C,0)))</f>
        <v>Research and Development</v>
      </c>
      <c r="B1901" s="262" t="str">
        <f>IF(ISBLANK(INDEX('Policy Characteristics'!B:B,MATCH($C1901,'Policy Characteristics'!$C:$C,0))),"",INDEX('Policy Characteristics'!B:B,MATCH($C1901,'Policy Characteristics'!$C:$C,0)))</f>
        <v>Capital Cost Reduction</v>
      </c>
      <c r="C1901" s="254" t="str">
        <f t="shared" si="74"/>
        <v>RnD Transportation Capital Cost Perc Reduction</v>
      </c>
      <c r="D1901" s="45" t="s">
        <v>2505</v>
      </c>
      <c r="E1901" s="45"/>
      <c r="F1901" s="45" t="s">
        <v>2787</v>
      </c>
      <c r="G1901" s="45"/>
      <c r="H1901" s="43">
        <v>113</v>
      </c>
      <c r="I1901" s="324" t="s">
        <v>43</v>
      </c>
      <c r="J1901" s="255" t="str">
        <f>IF(ISBLANK(INDEX('Policy Characteristics'!D:D,MATCH($C1901,'Policy Characteristics'!$C:$C,0))),"",INDEX('Policy Characteristics'!D:D,MATCH($C1901,'Policy Characteristics'!$C:$C,0)))</f>
        <v>R&amp;D Capital Cost Reductions</v>
      </c>
      <c r="K1901" s="254" t="str">
        <f>IF(ISBLANK(INDEX('Policy Characteristics'!E:E,MATCH($C1901,'Policy Characteristics'!$C:$C,0))),"",INDEX('Policy Characteristics'!E:E,MATCH($C1901,'Policy Characteristics'!$C:$C,0)))</f>
        <v>RnD transportation capital cost reduction</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0.4</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cost</v>
      </c>
      <c r="P1901" s="254"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54" t="str">
        <f>IF(ISBLANK(INDEX('Policy Characteristics'!K:K,MATCH($C1901,'Policy Characteristics'!$C:$C,0))),"",INDEX('Policy Characteristics'!K:K,MATCH($C1901,'Policy Characteristics'!$C:$C,0)))</f>
        <v>architectural-design.html#rnd</v>
      </c>
      <c r="R1901" s="254" t="str">
        <f>IF(ISBLANK(INDEX('Policy Characteristics'!L:L,MATCH($C1901,'Policy Characteristics'!$C:$C,0))),"",INDEX('Policy Characteristics'!L:L,MATCH($C1901,'Policy Characteristics'!$C:$C,0)))</f>
        <v>research-and-development.html</v>
      </c>
    </row>
    <row r="1902" spans="1:18" x14ac:dyDescent="0.35">
      <c r="A1902" s="254" t="str">
        <f>IF(ISBLANK(INDEX('Policy Characteristics'!A:A,MATCH($C1902,'Policy Characteristics'!$C:$C,0))),"",INDEX('Policy Characteristics'!A:A,MATCH($C1902,'Policy Characteristics'!$C:$C,0)))</f>
        <v>Research and Development</v>
      </c>
      <c r="B1902" s="262" t="str">
        <f>IF(ISBLANK(INDEX('Policy Characteristics'!B:B,MATCH($C1902,'Policy Characteristics'!$C:$C,0))),"",INDEX('Policy Characteristics'!B:B,MATCH($C1902,'Policy Characteristics'!$C:$C,0)))</f>
        <v>Capital Cost Reduction</v>
      </c>
      <c r="C1902" s="254" t="str">
        <f t="shared" si="74"/>
        <v>RnD Transportation Capital Cost Perc Reduction</v>
      </c>
      <c r="D1902" s="45" t="s">
        <v>2504</v>
      </c>
      <c r="E1902" s="45"/>
      <c r="F1902" s="45" t="s">
        <v>2788</v>
      </c>
      <c r="G1902" s="45"/>
      <c r="H1902" s="43">
        <v>523</v>
      </c>
      <c r="I1902" s="324" t="s">
        <v>43</v>
      </c>
      <c r="J1902" s="255" t="str">
        <f>IF(ISBLANK(INDEX('Policy Characteristics'!D:D,MATCH($C1902,'Policy Characteristics'!$C:$C,0))),"",INDEX('Policy Characteristics'!D:D,MATCH($C1902,'Policy Characteristics'!$C:$C,0)))</f>
        <v>R&amp;D Capital Cost Reductions</v>
      </c>
      <c r="K1902" s="254" t="str">
        <f>IF(ISBLANK(INDEX('Policy Characteristics'!E:E,MATCH($C1902,'Policy Characteristics'!$C:$C,0))),"",INDEX('Policy Characteristics'!E:E,MATCH($C1902,'Policy Characteristics'!$C:$C,0)))</f>
        <v>RnD transportation capital cost reduction</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0.4</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cost</v>
      </c>
      <c r="P1902" s="254"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54" t="str">
        <f>IF(ISBLANK(INDEX('Policy Characteristics'!K:K,MATCH($C1902,'Policy Characteristics'!$C:$C,0))),"",INDEX('Policy Characteristics'!K:K,MATCH($C1902,'Policy Characteristics'!$C:$C,0)))</f>
        <v>architectural-design.html#rnd</v>
      </c>
      <c r="R1902" s="254" t="str">
        <f>IF(ISBLANK(INDEX('Policy Characteristics'!L:L,MATCH($C1902,'Policy Characteristics'!$C:$C,0))),"",INDEX('Policy Characteristics'!L:L,MATCH($C1902,'Policy Characteristics'!$C:$C,0)))</f>
        <v>research-and-development.html</v>
      </c>
    </row>
    <row r="1903" spans="1:18" s="2" customFormat="1" x14ac:dyDescent="0.35">
      <c r="A1903" s="254" t="str">
        <f>IF(ISBLANK(INDEX('Policy Characteristics'!A:A,MATCH($C1903,'Policy Characteristics'!$C:$C,0))),"",INDEX('Policy Characteristics'!A:A,MATCH($C1903,'Policy Characteristics'!$C:$C,0)))</f>
        <v>Research and Development</v>
      </c>
      <c r="B1903" s="262" t="str">
        <f>IF(ISBLANK(INDEX('Policy Characteristics'!B:B,MATCH($C1903,'Policy Characteristics'!$C:$C,0))),"",INDEX('Policy Characteristics'!B:B,MATCH($C1903,'Policy Characteristics'!$C:$C,0)))</f>
        <v>Direct Air Capture</v>
      </c>
      <c r="C1903" s="317" t="s">
        <v>2798</v>
      </c>
      <c r="D1903" s="6"/>
      <c r="E1903" s="6"/>
      <c r="F1903" s="6"/>
      <c r="G1903" s="6"/>
      <c r="H1903" s="47">
        <v>525</v>
      </c>
      <c r="I1903" s="325" t="s">
        <v>43</v>
      </c>
      <c r="J1903" s="255" t="str">
        <f>IF(ISBLANK(INDEX('Policy Characteristics'!D:D,MATCH($C1903,'Policy Characteristics'!$C:$C,0))),"",INDEX('Policy Characteristics'!D:D,MATCH($C1903,'Policy Characteristics'!$C:$C,0)))</f>
        <v>Carbon Dioxide Removal</v>
      </c>
      <c r="K1903" s="254" t="str">
        <f>IF(ISBLANK(INDEX('Policy Characteristics'!E:E,MATCH($C1903,'Policy Characteristics'!$C:$C,0))),"",INDEX('Policy Characteristics'!E:E,MATCH($C1903,'Policy Characteristics'!$C:$C,0)))</f>
        <v>geoeng direct air capture</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1</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of potential achieved</v>
      </c>
      <c r="P1903" s="254" t="str">
        <f>IF(ISBLANK(INDEX('Policy Characteristics'!J:J,MATCH($C1903,'Policy Characteristics'!$C:$C,0))),"",INDEX('Policy Characteristics'!J:J,MATCH($C1903,'Policy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3" s="254" t="str">
        <f>IF(ISBLANK(INDEX('Policy Characteristics'!K:K,MATCH($C1903,'Policy Characteristics'!$C:$C,0))),"",INDEX('Policy Characteristics'!K:K,MATCH($C1903,'Policy Characteristics'!$C:$C,0)))</f>
        <v>direct-air-capture.html#dac</v>
      </c>
      <c r="R1903" s="254" t="str">
        <f>IF(ISBLANK(INDEX('Policy Characteristics'!L:L,MATCH($C1903,'Policy Characteristics'!$C:$C,0))),"",INDEX('Policy Characteristics'!L:L,MATCH($C1903,'Policy Characteristics'!$C:$C,0)))</f>
        <v>direct-air-capture.html</v>
      </c>
    </row>
    <row r="1904" spans="1:18" s="2" customFormat="1" x14ac:dyDescent="0.35">
      <c r="A1904" s="254" t="str">
        <f>IF(ISBLANK(INDEX('Policy Characteristics'!A:A,MATCH($C1904,'Policy Characteristics'!$C:$C,0))),"",INDEX('Policy Characteristics'!A:A,MATCH($C1904,'Policy Characteristics'!$C:$C,0)))</f>
        <v>Research and Development</v>
      </c>
      <c r="B1904" s="262" t="str">
        <f>IF(ISBLANK(INDEX('Policy Characteristics'!B:B,MATCH($C1904,'Policy Characteristics'!$C:$C,0))),"",INDEX('Policy Characteristics'!B:B,MATCH($C1904,'Policy Characteristics'!$C:$C,0)))</f>
        <v>Enhanced Rock Weathering</v>
      </c>
      <c r="C1904" s="317" t="s">
        <v>3710</v>
      </c>
      <c r="D1904" s="6"/>
      <c r="E1904" s="6"/>
      <c r="F1904" s="6"/>
      <c r="G1904" s="6"/>
      <c r="H1904" s="47">
        <v>2313</v>
      </c>
      <c r="I1904" s="325" t="s">
        <v>43</v>
      </c>
      <c r="J1904" s="255" t="str">
        <f>IF(ISBLANK(INDEX('Policy Characteristics'!D:D,MATCH($C1904,'Policy Characteristics'!$C:$C,0))),"",INDEX('Policy Characteristics'!D:D,MATCH($C1904,'Policy Characteristics'!$C:$C,0)))</f>
        <v>Carbon Dioxide Removal</v>
      </c>
      <c r="K1904" s="254" t="str">
        <f>IF(ISBLANK(INDEX('Policy Characteristics'!E:E,MATCH($C1904,'Policy Characteristics'!$C:$C,0))),"",INDEX('Policy Characteristics'!E:E,MATCH($C1904,'Policy Characteristics'!$C:$C,0)))</f>
        <v>geoeng enhanced rock weathering</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1</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of potential achieved</v>
      </c>
      <c r="P1904" s="254" t="str">
        <f>IF(ISBLANK(INDEX('Policy Characteristics'!J:J,MATCH($C1904,'Policy Characteristics'!$C:$C,0))),"",INDEX('Policy Characteristics'!J:J,MATCH($C1904,'Policy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4" s="254" t="str">
        <f>IF(ISBLANK(INDEX('Policy Characteristics'!K:K,MATCH($C1904,'Policy Characteristics'!$C:$C,0))),"",INDEX('Policy Characteristics'!K:K,MATCH($C1904,'Policy Characteristics'!$C:$C,0)))</f>
        <v/>
      </c>
      <c r="R1904" s="254" t="str">
        <f>IF(ISBLANK(INDEX('Policy Characteristics'!L:L,MATCH($C1904,'Policy Characteristics'!$C:$C,0))),"",INDEX('Policy Characteristics'!L:L,MATCH($C1904,'Policy Characteristics'!$C:$C,0)))</f>
        <v/>
      </c>
    </row>
    <row r="1905" spans="1:18" x14ac:dyDescent="0.35">
      <c r="A1905" s="254" t="str">
        <f>IF(ISBLANK(INDEX('Policy Characteristics'!A:A,MATCH($C1905,'Policy Characteristics'!$C:$C,0))),"",INDEX('Policy Characteristics'!A:A,MATCH($C1905,'Policy Characteristics'!$C:$C,0)))</f>
        <v>Research and Development</v>
      </c>
      <c r="B1905" s="262" t="str">
        <f>IF(ISBLANK(INDEX('Policy Characteristics'!B:B,MATCH($C1905,'Policy Characteristics'!$C:$C,0))),"",INDEX('Policy Characteristics'!B:B,MATCH($C1905,'Policy Characteristics'!$C:$C,0)))</f>
        <v>Fuel Use Reduction</v>
      </c>
      <c r="C1905" t="s">
        <v>292</v>
      </c>
      <c r="D1905" s="45" t="s">
        <v>114</v>
      </c>
      <c r="E1905" s="45"/>
      <c r="F1905" s="45" t="s">
        <v>314</v>
      </c>
      <c r="G1905" s="45"/>
      <c r="H1905" s="43">
        <v>114</v>
      </c>
      <c r="I1905" s="324" t="s">
        <v>43</v>
      </c>
      <c r="J1905" s="255" t="str">
        <f>IF(ISBLANK(INDEX('Policy Characteristics'!D:D,MATCH($C1905,'Policy Characteristics'!$C:$C,0))),"",INDEX('Policy Characteristics'!D:D,MATCH($C1905,'Policy Characteristics'!$C:$C,0)))</f>
        <v>R&amp;D Fuel Use Reductions</v>
      </c>
      <c r="K1905" s="254" t="str">
        <f>IF(ISBLANK(INDEX('Policy Characteristics'!E:E,MATCH($C1905,'Policy Characteristics'!$C:$C,0))),"",INDEX('Policy Characteristics'!E:E,MATCH($C1905,'Policy Characteristics'!$C:$C,0)))</f>
        <v>RnD building fuel use reduction</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0.4</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reduction in fuel use</v>
      </c>
      <c r="P1905" s="254" t="str">
        <f>IF(ISBLANK(INDEX('Policy Characteristics'!J:J,MATCH($C1905,'Policy Characteristics'!$C:$C,0))),"",INDEX('Policy Characteristics'!J:J,MATCH($C1905,'Policy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54" t="str">
        <f>IF(ISBLANK(INDEX('Policy Characteristics'!K:K,MATCH($C1905,'Policy Characteristics'!$C:$C,0))),"",INDEX('Policy Characteristics'!K:K,MATCH($C1905,'Policy Characteristics'!$C:$C,0)))</f>
        <v>architectural-design.html#rnd</v>
      </c>
      <c r="R1905" s="254" t="str">
        <f>IF(ISBLANK(INDEX('Policy Characteristics'!L:L,MATCH($C1905,'Policy Characteristics'!$C:$C,0))),"",INDEX('Policy Characteristics'!L:L,MATCH($C1905,'Policy Characteristics'!$C:$C,0)))</f>
        <v>research-and-development.html</v>
      </c>
    </row>
    <row r="1906" spans="1:18" x14ac:dyDescent="0.35">
      <c r="A1906" s="254" t="str">
        <f>IF(ISBLANK(INDEX('Policy Characteristics'!A:A,MATCH($C1906,'Policy Characteristics'!$C:$C,0))),"",INDEX('Policy Characteristics'!A:A,MATCH($C1906,'Policy Characteristics'!$C:$C,0)))</f>
        <v>Research and Development</v>
      </c>
      <c r="B1906" s="262" t="str">
        <f>IF(ISBLANK(INDEX('Policy Characteristics'!B:B,MATCH($C1906,'Policy Characteristics'!$C:$C,0))),"",INDEX('Policy Characteristics'!B:B,MATCH($C1906,'Policy Characteristics'!$C:$C,0)))</f>
        <v>Fuel Use Reduction</v>
      </c>
      <c r="C1906" s="254" t="str">
        <f t="shared" ref="C1906:C1910" si="75">C$1905</f>
        <v>RnD Building Fuel Use Perc Reduction</v>
      </c>
      <c r="D1906" s="45" t="s">
        <v>115</v>
      </c>
      <c r="E1906" s="45"/>
      <c r="F1906" s="45" t="s">
        <v>315</v>
      </c>
      <c r="G1906" s="45"/>
      <c r="H1906" s="43">
        <v>115</v>
      </c>
      <c r="I1906" s="324" t="s">
        <v>43</v>
      </c>
      <c r="J1906" s="255" t="str">
        <f>IF(ISBLANK(INDEX('Policy Characteristics'!D:D,MATCH($C1906,'Policy Characteristics'!$C:$C,0))),"",INDEX('Policy Characteristics'!D:D,MATCH($C1906,'Policy Characteristics'!$C:$C,0)))</f>
        <v>R&amp;D Fuel Use Reductions</v>
      </c>
      <c r="K1906" s="254" t="str">
        <f>IF(ISBLANK(INDEX('Policy Characteristics'!E:E,MATCH($C1906,'Policy Characteristics'!$C:$C,0))),"",INDEX('Policy Characteristics'!E:E,MATCH($C1906,'Policy Characteristics'!$C:$C,0)))</f>
        <v>RnD building fuel use reduction</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0.4</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fuel use</v>
      </c>
      <c r="P1906" s="254" t="str">
        <f>IF(ISBLANK(INDEX('Policy Characteristics'!J:J,MATCH($C1906,'Policy Characteristics'!$C:$C,0))),"",INDEX('Policy Characteristics'!J:J,MATCH($C1906,'Policy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54" t="str">
        <f>IF(ISBLANK(INDEX('Policy Characteristics'!K:K,MATCH($C1906,'Policy Characteristics'!$C:$C,0))),"",INDEX('Policy Characteristics'!K:K,MATCH($C1906,'Policy Characteristics'!$C:$C,0)))</f>
        <v>architectural-design.html#rnd</v>
      </c>
      <c r="R1906" s="254" t="str">
        <f>IF(ISBLANK(INDEX('Policy Characteristics'!L:L,MATCH($C1906,'Policy Characteristics'!$C:$C,0))),"",INDEX('Policy Characteristics'!L:L,MATCH($C1906,'Policy Characteristics'!$C:$C,0)))</f>
        <v>research-and-development.html</v>
      </c>
    </row>
    <row r="1907" spans="1:18" x14ac:dyDescent="0.35">
      <c r="A1907" s="254" t="str">
        <f>IF(ISBLANK(INDEX('Policy Characteristics'!A:A,MATCH($C1907,'Policy Characteristics'!$C:$C,0))),"",INDEX('Policy Characteristics'!A:A,MATCH($C1907,'Policy Characteristics'!$C:$C,0)))</f>
        <v>Research and Development</v>
      </c>
      <c r="B1907" s="262" t="str">
        <f>IF(ISBLANK(INDEX('Policy Characteristics'!B:B,MATCH($C1907,'Policy Characteristics'!$C:$C,0))),"",INDEX('Policy Characteristics'!B:B,MATCH($C1907,'Policy Characteristics'!$C:$C,0)))</f>
        <v>Fuel Use Reduction</v>
      </c>
      <c r="C1907" s="254" t="str">
        <f t="shared" si="75"/>
        <v>RnD Building Fuel Use Perc Reduction</v>
      </c>
      <c r="D1907" s="45" t="s">
        <v>116</v>
      </c>
      <c r="E1907" s="45"/>
      <c r="F1907" s="45" t="s">
        <v>316</v>
      </c>
      <c r="G1907" s="45"/>
      <c r="H1907" s="43">
        <v>750</v>
      </c>
      <c r="I1907" s="324" t="s">
        <v>44</v>
      </c>
      <c r="J1907" s="255" t="str">
        <f>IF(ISBLANK(INDEX('Policy Characteristics'!D:D,MATCH($C1907,'Policy Characteristics'!$C:$C,0))),"",INDEX('Policy Characteristics'!D:D,MATCH($C1907,'Policy Characteristics'!$C:$C,0)))</f>
        <v>R&amp;D Fuel Use Reductions</v>
      </c>
      <c r="K1907" s="254" t="str">
        <f>IF(ISBLANK(INDEX('Policy Characteristics'!E:E,MATCH($C1907,'Policy Characteristics'!$C:$C,0))),"",INDEX('Policy Characteristics'!E:E,MATCH($C1907,'Policy Characteristics'!$C:$C,0)))</f>
        <v>RnD building fuel use reduction</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0.4</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fuel use</v>
      </c>
      <c r="P1907" s="254"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54" t="str">
        <f>IF(ISBLANK(INDEX('Policy Characteristics'!K:K,MATCH($C1907,'Policy Characteristics'!$C:$C,0))),"",INDEX('Policy Characteristics'!K:K,MATCH($C1907,'Policy Characteristics'!$C:$C,0)))</f>
        <v>architectural-design.html#rnd</v>
      </c>
      <c r="R1907" s="254" t="str">
        <f>IF(ISBLANK(INDEX('Policy Characteristics'!L:L,MATCH($C1907,'Policy Characteristics'!$C:$C,0))),"",INDEX('Policy Characteristics'!L:L,MATCH($C1907,'Policy Characteristics'!$C:$C,0)))</f>
        <v>research-and-development.html</v>
      </c>
    </row>
    <row r="1908" spans="1:18" x14ac:dyDescent="0.35">
      <c r="A1908" s="254" t="str">
        <f>IF(ISBLANK(INDEX('Policy Characteristics'!A:A,MATCH($C1908,'Policy Characteristics'!$C:$C,0))),"",INDEX('Policy Characteristics'!A:A,MATCH($C1908,'Policy Characteristics'!$C:$C,0)))</f>
        <v>Research and Development</v>
      </c>
      <c r="B1908" s="262" t="str">
        <f>IF(ISBLANK(INDEX('Policy Characteristics'!B:B,MATCH($C1908,'Policy Characteristics'!$C:$C,0))),"",INDEX('Policy Characteristics'!B:B,MATCH($C1908,'Policy Characteristics'!$C:$C,0)))</f>
        <v>Fuel Use Reduction</v>
      </c>
      <c r="C1908" s="254" t="str">
        <f t="shared" si="75"/>
        <v>RnD Building Fuel Use Perc Reduction</v>
      </c>
      <c r="D1908" s="45" t="s">
        <v>117</v>
      </c>
      <c r="E1908" s="45"/>
      <c r="F1908" s="45" t="s">
        <v>317</v>
      </c>
      <c r="G1908" s="45"/>
      <c r="H1908" s="43">
        <v>117</v>
      </c>
      <c r="I1908" s="324" t="s">
        <v>43</v>
      </c>
      <c r="J1908" s="255" t="str">
        <f>IF(ISBLANK(INDEX('Policy Characteristics'!D:D,MATCH($C1908,'Policy Characteristics'!$C:$C,0))),"",INDEX('Policy Characteristics'!D:D,MATCH($C1908,'Policy Characteristics'!$C:$C,0)))</f>
        <v>R&amp;D Fuel Use Reductions</v>
      </c>
      <c r="K1908" s="254" t="str">
        <f>IF(ISBLANK(INDEX('Policy Characteristics'!E:E,MATCH($C1908,'Policy Characteristics'!$C:$C,0))),"",INDEX('Policy Characteristics'!E:E,MATCH($C1908,'Policy Characteristics'!$C:$C,0)))</f>
        <v>RnD building fuel use reduction</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0.4</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fuel use</v>
      </c>
      <c r="P1908" s="254"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54" t="str">
        <f>IF(ISBLANK(INDEX('Policy Characteristics'!K:K,MATCH($C1908,'Policy Characteristics'!$C:$C,0))),"",INDEX('Policy Characteristics'!K:K,MATCH($C1908,'Policy Characteristics'!$C:$C,0)))</f>
        <v>architectural-design.html#rnd</v>
      </c>
      <c r="R1908" s="254" t="str">
        <f>IF(ISBLANK(INDEX('Policy Characteristics'!L:L,MATCH($C1908,'Policy Characteristics'!$C:$C,0))),"",INDEX('Policy Characteristics'!L:L,MATCH($C1908,'Policy Characteristics'!$C:$C,0)))</f>
        <v>research-and-development.html</v>
      </c>
    </row>
    <row r="1909" spans="1:18" x14ac:dyDescent="0.35">
      <c r="A1909" s="254" t="str">
        <f>IF(ISBLANK(INDEX('Policy Characteristics'!A:A,MATCH($C1909,'Policy Characteristics'!$C:$C,0))),"",INDEX('Policy Characteristics'!A:A,MATCH($C1909,'Policy Characteristics'!$C:$C,0)))</f>
        <v>Research and Development</v>
      </c>
      <c r="B1909" s="262" t="str">
        <f>IF(ISBLANK(INDEX('Policy Characteristics'!B:B,MATCH($C1909,'Policy Characteristics'!$C:$C,0))),"",INDEX('Policy Characteristics'!B:B,MATCH($C1909,'Policy Characteristics'!$C:$C,0)))</f>
        <v>Fuel Use Reduction</v>
      </c>
      <c r="C1909" s="254" t="str">
        <f t="shared" si="75"/>
        <v>RnD Building Fuel Use Perc Reduction</v>
      </c>
      <c r="D1909" s="45" t="s">
        <v>118</v>
      </c>
      <c r="E1909" s="45"/>
      <c r="F1909" s="45" t="s">
        <v>318</v>
      </c>
      <c r="G1909" s="45"/>
      <c r="H1909" s="43">
        <v>118</v>
      </c>
      <c r="I1909" s="324" t="s">
        <v>43</v>
      </c>
      <c r="J1909" s="255" t="str">
        <f>IF(ISBLANK(INDEX('Policy Characteristics'!D:D,MATCH($C1909,'Policy Characteristics'!$C:$C,0))),"",INDEX('Policy Characteristics'!D:D,MATCH($C1909,'Policy Characteristics'!$C:$C,0)))</f>
        <v>R&amp;D Fuel Use Reductions</v>
      </c>
      <c r="K1909" s="254" t="str">
        <f>IF(ISBLANK(INDEX('Policy Characteristics'!E:E,MATCH($C1909,'Policy Characteristics'!$C:$C,0))),"",INDEX('Policy Characteristics'!E:E,MATCH($C1909,'Policy Characteristics'!$C:$C,0)))</f>
        <v>RnD building fuel use reduction</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0.4</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fuel use</v>
      </c>
      <c r="P1909" s="254"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54" t="str">
        <f>IF(ISBLANK(INDEX('Policy Characteristics'!K:K,MATCH($C1909,'Policy Characteristics'!$C:$C,0))),"",INDEX('Policy Characteristics'!K:K,MATCH($C1909,'Policy Characteristics'!$C:$C,0)))</f>
        <v>architectural-design.html#rnd</v>
      </c>
      <c r="R1909" s="254" t="str">
        <f>IF(ISBLANK(INDEX('Policy Characteristics'!L:L,MATCH($C1909,'Policy Characteristics'!$C:$C,0))),"",INDEX('Policy Characteristics'!L:L,MATCH($C1909,'Policy Characteristics'!$C:$C,0)))</f>
        <v>research-and-development.html</v>
      </c>
    </row>
    <row r="1910" spans="1:18" x14ac:dyDescent="0.35">
      <c r="A1910" s="254" t="str">
        <f>IF(ISBLANK(INDEX('Policy Characteristics'!A:A,MATCH($C1910,'Policy Characteristics'!$C:$C,0))),"",INDEX('Policy Characteristics'!A:A,MATCH($C1910,'Policy Characteristics'!$C:$C,0)))</f>
        <v>Research and Development</v>
      </c>
      <c r="B1910" s="262" t="str">
        <f>IF(ISBLANK(INDEX('Policy Characteristics'!B:B,MATCH($C1910,'Policy Characteristics'!$C:$C,0))),"",INDEX('Policy Characteristics'!B:B,MATCH($C1910,'Policy Characteristics'!$C:$C,0)))</f>
        <v>Fuel Use Reduction</v>
      </c>
      <c r="C1910" s="254" t="str">
        <f t="shared" si="75"/>
        <v>RnD Building Fuel Use Perc Reduction</v>
      </c>
      <c r="D1910" s="45" t="s">
        <v>119</v>
      </c>
      <c r="E1910" s="45"/>
      <c r="F1910" s="45" t="s">
        <v>319</v>
      </c>
      <c r="G1910" s="45"/>
      <c r="H1910" s="43">
        <v>119</v>
      </c>
      <c r="I1910" s="324" t="s">
        <v>43</v>
      </c>
      <c r="J1910" s="255" t="str">
        <f>IF(ISBLANK(INDEX('Policy Characteristics'!D:D,MATCH($C1910,'Policy Characteristics'!$C:$C,0))),"",INDEX('Policy Characteristics'!D:D,MATCH($C1910,'Policy Characteristics'!$C:$C,0)))</f>
        <v>R&amp;D Fuel Use Reductions</v>
      </c>
      <c r="K1910" s="254" t="str">
        <f>IF(ISBLANK(INDEX('Policy Characteristics'!E:E,MATCH($C1910,'Policy Characteristics'!$C:$C,0))),"",INDEX('Policy Characteristics'!E:E,MATCH($C1910,'Policy Characteristics'!$C:$C,0)))</f>
        <v>RnD building fuel use reduction</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0.4</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fuel use</v>
      </c>
      <c r="P1910" s="254"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54" t="str">
        <f>IF(ISBLANK(INDEX('Policy Characteristics'!K:K,MATCH($C1910,'Policy Characteristics'!$C:$C,0))),"",INDEX('Policy Characteristics'!K:K,MATCH($C1910,'Policy Characteristics'!$C:$C,0)))</f>
        <v>architectural-design.html#rnd</v>
      </c>
      <c r="R1910" s="254" t="str">
        <f>IF(ISBLANK(INDEX('Policy Characteristics'!L:L,MATCH($C1910,'Policy Characteristics'!$C:$C,0))),"",INDEX('Policy Characteristics'!L:L,MATCH($C1910,'Policy Characteristics'!$C:$C,0)))</f>
        <v>research-and-development.html</v>
      </c>
    </row>
    <row r="1911" spans="1:18" x14ac:dyDescent="0.35">
      <c r="A1911" s="254" t="str">
        <f>IF(ISBLANK(INDEX('Policy Characteristics'!A:A,MATCH($C1911,'Policy Characteristics'!$C:$C,0))),"",INDEX('Policy Characteristics'!A:A,MATCH($C1911,'Policy Characteristics'!$C:$C,0)))</f>
        <v>Research and Development</v>
      </c>
      <c r="B1911" s="262" t="str">
        <f>IF(ISBLANK(INDEX('Policy Characteristics'!B:B,MATCH($C1911,'Policy Characteristics'!$C:$C,0))),"",INDEX('Policy Characteristics'!B:B,MATCH($C1911,'Policy Characteristics'!$C:$C,0)))</f>
        <v>Fuel Use Reduction</v>
      </c>
      <c r="C1911" t="s">
        <v>293</v>
      </c>
      <c r="D1911" s="45"/>
      <c r="E1911" s="45"/>
      <c r="F1911" s="45" t="s">
        <v>26</v>
      </c>
      <c r="G1911" s="45"/>
      <c r="H1911" s="43">
        <v>120</v>
      </c>
      <c r="I1911" s="324" t="s">
        <v>43</v>
      </c>
      <c r="J1911" s="255" t="str">
        <f>IF(ISBLANK(INDEX('Policy Characteristics'!D:D,MATCH($C1911,'Policy Characteristics'!$C:$C,0))),"",INDEX('Policy Characteristics'!D:D,MATCH($C1911,'Policy Characteristics'!$C:$C,0)))</f>
        <v>R&amp;D Fuel Use Reductions</v>
      </c>
      <c r="K1911" s="254" t="str">
        <f>IF(ISBLANK(INDEX('Policy Characteristics'!E:E,MATCH($C1911,'Policy Characteristics'!$C:$C,0))),"",INDEX('Policy Characteristics'!E:E,MATCH($C1911,'Policy Characteristics'!$C:$C,0)))</f>
        <v>RnD CCS fuel use reduction</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0.4</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fuel use</v>
      </c>
      <c r="P1911" s="254"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54" t="str">
        <f>IF(ISBLANK(INDEX('Policy Characteristics'!K:K,MATCH($C1911,'Policy Characteristics'!$C:$C,0))),"",INDEX('Policy Characteristics'!K:K,MATCH($C1911,'Policy Characteristics'!$C:$C,0)))</f>
        <v>architectural-design.html#rnd</v>
      </c>
      <c r="R1911" s="254" t="str">
        <f>IF(ISBLANK(INDEX('Policy Characteristics'!L:L,MATCH($C1911,'Policy Characteristics'!$C:$C,0))),"",INDEX('Policy Characteristics'!L:L,MATCH($C1911,'Policy Characteristics'!$C:$C,0)))</f>
        <v>research-and-development.html</v>
      </c>
    </row>
    <row r="1912" spans="1:18" x14ac:dyDescent="0.35">
      <c r="A1912" s="254" t="str">
        <f>IF(ISBLANK(INDEX('Policy Characteristics'!A:A,MATCH($C1912,'Policy Characteristics'!$C:$C,0))),"",INDEX('Policy Characteristics'!A:A,MATCH($C1912,'Policy Characteristics'!$C:$C,0)))</f>
        <v>Research and Development</v>
      </c>
      <c r="B1912" s="262" t="str">
        <f>IF(ISBLANK(INDEX('Policy Characteristics'!B:B,MATCH($C1912,'Policy Characteristics'!$C:$C,0))),"",INDEX('Policy Characteristics'!B:B,MATCH($C1912,'Policy Characteristics'!$C:$C,0)))</f>
        <v>Fuel Use Reduction</v>
      </c>
      <c r="C1912" t="s">
        <v>294</v>
      </c>
      <c r="D1912" s="45" t="s">
        <v>446</v>
      </c>
      <c r="E1912" s="45"/>
      <c r="F1912" s="45" t="s">
        <v>449</v>
      </c>
      <c r="G1912" s="45"/>
      <c r="H1912" s="43">
        <v>121</v>
      </c>
      <c r="I1912" s="324" t="s">
        <v>43</v>
      </c>
      <c r="J1912" s="255" t="str">
        <f>IF(ISBLANK(INDEX('Policy Characteristics'!D:D,MATCH($C1912,'Policy Characteristics'!$C:$C,0))),"",INDEX('Policy Characteristics'!D:D,MATCH($C1912,'Policy Characteristics'!$C:$C,0)))</f>
        <v>R&amp;D Fuel Use Reductions</v>
      </c>
      <c r="K1912" s="254" t="str">
        <f>IF(ISBLANK(INDEX('Policy Characteristics'!E:E,MATCH($C1912,'Policy Characteristics'!$C:$C,0))),"",INDEX('Policy Characteristics'!E:E,MATCH($C1912,'Policy Characteristics'!$C:$C,0)))</f>
        <v>RnD electricity fuel use reduction</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0.4</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fuel use</v>
      </c>
      <c r="P1912" s="254"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54" t="str">
        <f>IF(ISBLANK(INDEX('Policy Characteristics'!K:K,MATCH($C1912,'Policy Characteristics'!$C:$C,0))),"",INDEX('Policy Characteristics'!K:K,MATCH($C1912,'Policy Characteristics'!$C:$C,0)))</f>
        <v>architectural-design.html#rnd</v>
      </c>
      <c r="R1912" s="254" t="str">
        <f>IF(ISBLANK(INDEX('Policy Characteristics'!L:L,MATCH($C1912,'Policy Characteristics'!$C:$C,0))),"",INDEX('Policy Characteristics'!L:L,MATCH($C1912,'Policy Characteristics'!$C:$C,0)))</f>
        <v>research-and-development.html</v>
      </c>
    </row>
    <row r="1913" spans="1:18" x14ac:dyDescent="0.35">
      <c r="A1913" s="254" t="str">
        <f>IF(ISBLANK(INDEX('Policy Characteristics'!A:A,MATCH($C1913,'Policy Characteristics'!$C:$C,0))),"",INDEX('Policy Characteristics'!A:A,MATCH($C1913,'Policy Characteristics'!$C:$C,0)))</f>
        <v>Research and Development</v>
      </c>
      <c r="B1913" s="262" t="str">
        <f>IF(ISBLANK(INDEX('Policy Characteristics'!B:B,MATCH($C1913,'Policy Characteristics'!$C:$C,0))),"",INDEX('Policy Characteristics'!B:B,MATCH($C1913,'Policy Characteristics'!$C:$C,0)))</f>
        <v>Fuel Use Reduction</v>
      </c>
      <c r="C1913" s="254" t="str">
        <f t="shared" ref="C1913:C1920" si="76">C$1912</f>
        <v>RnD Electricity Fuel Use Perc Reduction</v>
      </c>
      <c r="D1913" s="6" t="s">
        <v>3473</v>
      </c>
      <c r="E1913" s="45"/>
      <c r="F1913" s="6" t="s">
        <v>3485</v>
      </c>
      <c r="G1913" s="45"/>
      <c r="H1913" s="43">
        <v>122</v>
      </c>
      <c r="I1913" s="324" t="s">
        <v>43</v>
      </c>
      <c r="J1913" s="255" t="str">
        <f>IF(ISBLANK(INDEX('Policy Characteristics'!D:D,MATCH($C1913,'Policy Characteristics'!$C:$C,0))),"",INDEX('Policy Characteristics'!D:D,MATCH($C1913,'Policy Characteristics'!$C:$C,0)))</f>
        <v>R&amp;D Fuel Use Reductions</v>
      </c>
      <c r="K1913" s="254" t="str">
        <f>IF(ISBLANK(INDEX('Policy Characteristics'!E:E,MATCH($C1913,'Policy Characteristics'!$C:$C,0))),"",INDEX('Policy Characteristics'!E:E,MATCH($C1913,'Policy Characteristics'!$C:$C,0)))</f>
        <v>RnD electricity fuel use reduction</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0.4</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fuel use</v>
      </c>
      <c r="P1913" s="254"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54" t="str">
        <f>IF(ISBLANK(INDEX('Policy Characteristics'!K:K,MATCH($C1913,'Policy Characteristics'!$C:$C,0))),"",INDEX('Policy Characteristics'!K:K,MATCH($C1913,'Policy Characteristics'!$C:$C,0)))</f>
        <v>architectural-design.html#rnd</v>
      </c>
      <c r="R1913" s="254" t="str">
        <f>IF(ISBLANK(INDEX('Policy Characteristics'!L:L,MATCH($C1913,'Policy Characteristics'!$C:$C,0))),"",INDEX('Policy Characteristics'!L:L,MATCH($C1913,'Policy Characteristics'!$C:$C,0)))</f>
        <v>research-and-development.html</v>
      </c>
    </row>
    <row r="1914" spans="1:18" x14ac:dyDescent="0.35">
      <c r="A1914" s="254" t="str">
        <f>IF(ISBLANK(INDEX('Policy Characteristics'!A:A,MATCH($C1914,'Policy Characteristics'!$C:$C,0))),"",INDEX('Policy Characteristics'!A:A,MATCH($C1914,'Policy Characteristics'!$C:$C,0)))</f>
        <v>Research and Development</v>
      </c>
      <c r="B1914" s="262" t="str">
        <f>IF(ISBLANK(INDEX('Policy Characteristics'!B:B,MATCH($C1914,'Policy Characteristics'!$C:$C,0))),"",INDEX('Policy Characteristics'!B:B,MATCH($C1914,'Policy Characteristics'!$C:$C,0)))</f>
        <v>Fuel Use Reduction</v>
      </c>
      <c r="C1914" s="254" t="str">
        <f t="shared" si="76"/>
        <v>RnD Electricity Fuel Use Perc Reduction</v>
      </c>
      <c r="D1914" s="6" t="s">
        <v>3474</v>
      </c>
      <c r="E1914" s="45"/>
      <c r="F1914" s="6" t="s">
        <v>3486</v>
      </c>
      <c r="G1914" s="45"/>
      <c r="H1914" s="43">
        <v>123</v>
      </c>
      <c r="I1914" s="324" t="s">
        <v>43</v>
      </c>
      <c r="J1914" s="255" t="str">
        <f>IF(ISBLANK(INDEX('Policy Characteristics'!D:D,MATCH($C1914,'Policy Characteristics'!$C:$C,0))),"",INDEX('Policy Characteristics'!D:D,MATCH($C1914,'Policy Characteristics'!$C:$C,0)))</f>
        <v>R&amp;D Fuel Use Reductions</v>
      </c>
      <c r="K1914" s="254" t="str">
        <f>IF(ISBLANK(INDEX('Policy Characteristics'!E:E,MATCH($C1914,'Policy Characteristics'!$C:$C,0))),"",INDEX('Policy Characteristics'!E:E,MATCH($C1914,'Policy Characteristics'!$C:$C,0)))</f>
        <v>RnD electricity fuel use reduction</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0.4</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fuel use</v>
      </c>
      <c r="P1914" s="254"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54" t="str">
        <f>IF(ISBLANK(INDEX('Policy Characteristics'!K:K,MATCH($C1914,'Policy Characteristics'!$C:$C,0))),"",INDEX('Policy Characteristics'!K:K,MATCH($C1914,'Policy Characteristics'!$C:$C,0)))</f>
        <v>architectural-design.html#rnd</v>
      </c>
      <c r="R1914" s="254" t="str">
        <f>IF(ISBLANK(INDEX('Policy Characteristics'!L:L,MATCH($C1914,'Policy Characteristics'!$C:$C,0))),"",INDEX('Policy Characteristics'!L:L,MATCH($C1914,'Policy Characteristics'!$C:$C,0)))</f>
        <v>research-and-development.html</v>
      </c>
    </row>
    <row r="1915" spans="1:18" x14ac:dyDescent="0.35">
      <c r="A1915" s="254" t="str">
        <f>IF(ISBLANK(INDEX('Policy Characteristics'!A:A,MATCH($C1915,'Policy Characteristics'!$C:$C,0))),"",INDEX('Policy Characteristics'!A:A,MATCH($C1915,'Policy Characteristics'!$C:$C,0)))</f>
        <v>Research and Development</v>
      </c>
      <c r="B1915" s="262" t="str">
        <f>IF(ISBLANK(INDEX('Policy Characteristics'!B:B,MATCH($C1915,'Policy Characteristics'!$C:$C,0))),"",INDEX('Policy Characteristics'!B:B,MATCH($C1915,'Policy Characteristics'!$C:$C,0)))</f>
        <v>Fuel Use Reduction</v>
      </c>
      <c r="C1915" s="254" t="str">
        <f t="shared" si="76"/>
        <v>RnD Electricity Fuel Use Perc Reduction</v>
      </c>
      <c r="D1915" s="6" t="s">
        <v>76</v>
      </c>
      <c r="E1915" s="45"/>
      <c r="F1915" s="6" t="s">
        <v>3487</v>
      </c>
      <c r="G1915" s="45"/>
      <c r="H1915" s="43">
        <v>751</v>
      </c>
      <c r="I1915" s="324" t="s">
        <v>44</v>
      </c>
      <c r="J1915" s="255" t="str">
        <f>IF(ISBLANK(INDEX('Policy Characteristics'!D:D,MATCH($C1915,'Policy Characteristics'!$C:$C,0))),"",INDEX('Policy Characteristics'!D:D,MATCH($C1915,'Policy Characteristics'!$C:$C,0)))</f>
        <v>R&amp;D Fuel Use Reductions</v>
      </c>
      <c r="K1915" s="254" t="str">
        <f>IF(ISBLANK(INDEX('Policy Characteristics'!E:E,MATCH($C1915,'Policy Characteristics'!$C:$C,0))),"",INDEX('Policy Characteristics'!E:E,MATCH($C1915,'Policy Characteristics'!$C:$C,0)))</f>
        <v>RnD electricity fuel use reduction</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0.4</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fuel use</v>
      </c>
      <c r="P1915" s="254"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54" t="str">
        <f>IF(ISBLANK(INDEX('Policy Characteristics'!K:K,MATCH($C1915,'Policy Characteristics'!$C:$C,0))),"",INDEX('Policy Characteristics'!K:K,MATCH($C1915,'Policy Characteristics'!$C:$C,0)))</f>
        <v>architectural-design.html#rnd</v>
      </c>
      <c r="R1915" s="254" t="str">
        <f>IF(ISBLANK(INDEX('Policy Characteristics'!L:L,MATCH($C1915,'Policy Characteristics'!$C:$C,0))),"",INDEX('Policy Characteristics'!L:L,MATCH($C1915,'Policy Characteristics'!$C:$C,0)))</f>
        <v>research-and-development.html</v>
      </c>
    </row>
    <row r="1916" spans="1:18" x14ac:dyDescent="0.35">
      <c r="A1916" s="254" t="str">
        <f>IF(ISBLANK(INDEX('Policy Characteristics'!A:A,MATCH($C1916,'Policy Characteristics'!$C:$C,0))),"",INDEX('Policy Characteristics'!A:A,MATCH($C1916,'Policy Characteristics'!$C:$C,0)))</f>
        <v>Research and Development</v>
      </c>
      <c r="B1916" s="262" t="str">
        <f>IF(ISBLANK(INDEX('Policy Characteristics'!B:B,MATCH($C1916,'Policy Characteristics'!$C:$C,0))),"",INDEX('Policy Characteristics'!B:B,MATCH($C1916,'Policy Characteristics'!$C:$C,0)))</f>
        <v>Fuel Use Reduction</v>
      </c>
      <c r="C1916" s="254" t="str">
        <f t="shared" si="76"/>
        <v>RnD Electricity Fuel Use Perc Reduction</v>
      </c>
      <c r="D1916" s="6" t="s">
        <v>77</v>
      </c>
      <c r="E1916" s="45"/>
      <c r="F1916" s="6" t="s">
        <v>320</v>
      </c>
      <c r="G1916" s="45"/>
      <c r="H1916" s="43">
        <v>752</v>
      </c>
      <c r="I1916" s="324" t="s">
        <v>44</v>
      </c>
      <c r="J1916" s="255" t="str">
        <f>IF(ISBLANK(INDEX('Policy Characteristics'!D:D,MATCH($C1916,'Policy Characteristics'!$C:$C,0))),"",INDEX('Policy Characteristics'!D:D,MATCH($C1916,'Policy Characteristics'!$C:$C,0)))</f>
        <v>R&amp;D Fuel Use Reductions</v>
      </c>
      <c r="K1916" s="254" t="str">
        <f>IF(ISBLANK(INDEX('Policy Characteristics'!E:E,MATCH($C1916,'Policy Characteristics'!$C:$C,0))),"",INDEX('Policy Characteristics'!E:E,MATCH($C1916,'Policy Characteristics'!$C:$C,0)))</f>
        <v>RnD electricity fuel use reduction</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0.4</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fuel use</v>
      </c>
      <c r="P1916" s="254"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54" t="str">
        <f>IF(ISBLANK(INDEX('Policy Characteristics'!K:K,MATCH($C1916,'Policy Characteristics'!$C:$C,0))),"",INDEX('Policy Characteristics'!K:K,MATCH($C1916,'Policy Characteristics'!$C:$C,0)))</f>
        <v>architectural-design.html#rnd</v>
      </c>
      <c r="R1916" s="254" t="str">
        <f>IF(ISBLANK(INDEX('Policy Characteristics'!L:L,MATCH($C1916,'Policy Characteristics'!$C:$C,0))),"",INDEX('Policy Characteristics'!L:L,MATCH($C1916,'Policy Characteristics'!$C:$C,0)))</f>
        <v>research-and-development.html</v>
      </c>
    </row>
    <row r="1917" spans="1:18" x14ac:dyDescent="0.35">
      <c r="A1917" s="254" t="str">
        <f>IF(ISBLANK(INDEX('Policy Characteristics'!A:A,MATCH($C1917,'Policy Characteristics'!$C:$C,0))),"",INDEX('Policy Characteristics'!A:A,MATCH($C1917,'Policy Characteristics'!$C:$C,0)))</f>
        <v>Research and Development</v>
      </c>
      <c r="B1917" s="262" t="str">
        <f>IF(ISBLANK(INDEX('Policy Characteristics'!B:B,MATCH($C1917,'Policy Characteristics'!$C:$C,0))),"",INDEX('Policy Characteristics'!B:B,MATCH($C1917,'Policy Characteristics'!$C:$C,0)))</f>
        <v>Fuel Use Reduction</v>
      </c>
      <c r="C1917" s="254" t="str">
        <f t="shared" si="76"/>
        <v>RnD Electricity Fuel Use Perc Reduction</v>
      </c>
      <c r="D1917" s="6" t="s">
        <v>447</v>
      </c>
      <c r="E1917" s="45"/>
      <c r="F1917" s="6" t="s">
        <v>451</v>
      </c>
      <c r="G1917" s="45"/>
      <c r="H1917" s="43">
        <v>753</v>
      </c>
      <c r="I1917" s="324" t="s">
        <v>44</v>
      </c>
      <c r="J1917" s="255" t="str">
        <f>IF(ISBLANK(INDEX('Policy Characteristics'!D:D,MATCH($C1917,'Policy Characteristics'!$C:$C,0))),"",INDEX('Policy Characteristics'!D:D,MATCH($C1917,'Policy Characteristics'!$C:$C,0)))</f>
        <v>R&amp;D Fuel Use Reductions</v>
      </c>
      <c r="K1917" s="254" t="str">
        <f>IF(ISBLANK(INDEX('Policy Characteristics'!E:E,MATCH($C1917,'Policy Characteristics'!$C:$C,0))),"",INDEX('Policy Characteristics'!E:E,MATCH($C1917,'Policy Characteristics'!$C:$C,0)))</f>
        <v>RnD electricity fuel use reduction</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0.4</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fuel use</v>
      </c>
      <c r="P1917" s="254"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54" t="str">
        <f>IF(ISBLANK(INDEX('Policy Characteristics'!K:K,MATCH($C1917,'Policy Characteristics'!$C:$C,0))),"",INDEX('Policy Characteristics'!K:K,MATCH($C1917,'Policy Characteristics'!$C:$C,0)))</f>
        <v>architectural-design.html#rnd</v>
      </c>
      <c r="R1917" s="254" t="str">
        <f>IF(ISBLANK(INDEX('Policy Characteristics'!L:L,MATCH($C1917,'Policy Characteristics'!$C:$C,0))),"",INDEX('Policy Characteristics'!L:L,MATCH($C1917,'Policy Characteristics'!$C:$C,0)))</f>
        <v>research-and-development.html</v>
      </c>
    </row>
    <row r="1918" spans="1:18" x14ac:dyDescent="0.35">
      <c r="A1918" s="254" t="str">
        <f>IF(ISBLANK(INDEX('Policy Characteristics'!A:A,MATCH($C1918,'Policy Characteristics'!$C:$C,0))),"",INDEX('Policy Characteristics'!A:A,MATCH($C1918,'Policy Characteristics'!$C:$C,0)))</f>
        <v>Research and Development</v>
      </c>
      <c r="B1918" s="262" t="str">
        <f>IF(ISBLANK(INDEX('Policy Characteristics'!B:B,MATCH($C1918,'Policy Characteristics'!$C:$C,0))),"",INDEX('Policy Characteristics'!B:B,MATCH($C1918,'Policy Characteristics'!$C:$C,0)))</f>
        <v>Fuel Use Reduction</v>
      </c>
      <c r="C1918" s="254" t="str">
        <f t="shared" si="76"/>
        <v>RnD Electricity Fuel Use Perc Reduction</v>
      </c>
      <c r="D1918" s="6" t="s">
        <v>78</v>
      </c>
      <c r="E1918" s="45"/>
      <c r="F1918" s="6" t="s">
        <v>321</v>
      </c>
      <c r="G1918" s="45"/>
      <c r="H1918" s="43">
        <v>754</v>
      </c>
      <c r="I1918" s="324" t="s">
        <v>44</v>
      </c>
      <c r="J1918" s="255" t="str">
        <f>IF(ISBLANK(INDEX('Policy Characteristics'!D:D,MATCH($C1918,'Policy Characteristics'!$C:$C,0))),"",INDEX('Policy Characteristics'!D:D,MATCH($C1918,'Policy Characteristics'!$C:$C,0)))</f>
        <v>R&amp;D Fuel Use Reductions</v>
      </c>
      <c r="K1918" s="254" t="str">
        <f>IF(ISBLANK(INDEX('Policy Characteristics'!E:E,MATCH($C1918,'Policy Characteristics'!$C:$C,0))),"",INDEX('Policy Characteristics'!E:E,MATCH($C1918,'Policy Characteristics'!$C:$C,0)))</f>
        <v>RnD electricity fuel use reduction</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0.4</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fuel use</v>
      </c>
      <c r="P1918" s="254"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54" t="str">
        <f>IF(ISBLANK(INDEX('Policy Characteristics'!K:K,MATCH($C1918,'Policy Characteristics'!$C:$C,0))),"",INDEX('Policy Characteristics'!K:K,MATCH($C1918,'Policy Characteristics'!$C:$C,0)))</f>
        <v>architectural-design.html#rnd</v>
      </c>
      <c r="R1918" s="254" t="str">
        <f>IF(ISBLANK(INDEX('Policy Characteristics'!L:L,MATCH($C1918,'Policy Characteristics'!$C:$C,0))),"",INDEX('Policy Characteristics'!L:L,MATCH($C1918,'Policy Characteristics'!$C:$C,0)))</f>
        <v>research-and-development.html</v>
      </c>
    </row>
    <row r="1919" spans="1:18" x14ac:dyDescent="0.35">
      <c r="A1919" s="254" t="str">
        <f>IF(ISBLANK(INDEX('Policy Characteristics'!A:A,MATCH($C1919,'Policy Characteristics'!$C:$C,0))),"",INDEX('Policy Characteristics'!A:A,MATCH($C1919,'Policy Characteristics'!$C:$C,0)))</f>
        <v>Research and Development</v>
      </c>
      <c r="B1919" s="262" t="str">
        <f>IF(ISBLANK(INDEX('Policy Characteristics'!B:B,MATCH($C1919,'Policy Characteristics'!$C:$C,0))),"",INDEX('Policy Characteristics'!B:B,MATCH($C1919,'Policy Characteristics'!$C:$C,0)))</f>
        <v>Fuel Use Reduction</v>
      </c>
      <c r="C1919" s="254" t="str">
        <f t="shared" si="76"/>
        <v>RnD Electricity Fuel Use Perc Reduction</v>
      </c>
      <c r="D1919" s="6" t="s">
        <v>79</v>
      </c>
      <c r="E1919" s="45"/>
      <c r="F1919" s="6" t="s">
        <v>322</v>
      </c>
      <c r="G1919" s="45"/>
      <c r="H1919" s="43">
        <v>124</v>
      </c>
      <c r="I1919" s="324" t="s">
        <v>44</v>
      </c>
      <c r="J1919" s="255" t="str">
        <f>IF(ISBLANK(INDEX('Policy Characteristics'!D:D,MATCH($C1919,'Policy Characteristics'!$C:$C,0))),"",INDEX('Policy Characteristics'!D:D,MATCH($C1919,'Policy Characteristics'!$C:$C,0)))</f>
        <v>R&amp;D Fuel Use Reductions</v>
      </c>
      <c r="K1919" s="254" t="str">
        <f>IF(ISBLANK(INDEX('Policy Characteristics'!E:E,MATCH($C1919,'Policy Characteristics'!$C:$C,0))),"",INDEX('Policy Characteristics'!E:E,MATCH($C1919,'Policy Characteristics'!$C:$C,0)))</f>
        <v>RnD electricity fuel use reduction</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0.4</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fuel use</v>
      </c>
      <c r="P1919" s="254"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54" t="str">
        <f>IF(ISBLANK(INDEX('Policy Characteristics'!K:K,MATCH($C1919,'Policy Characteristics'!$C:$C,0))),"",INDEX('Policy Characteristics'!K:K,MATCH($C1919,'Policy Characteristics'!$C:$C,0)))</f>
        <v>architectural-design.html#rnd</v>
      </c>
      <c r="R1919" s="254" t="str">
        <f>IF(ISBLANK(INDEX('Policy Characteristics'!L:L,MATCH($C1919,'Policy Characteristics'!$C:$C,0))),"",INDEX('Policy Characteristics'!L:L,MATCH($C1919,'Policy Characteristics'!$C:$C,0)))</f>
        <v>research-and-development.html</v>
      </c>
    </row>
    <row r="1920" spans="1:18" x14ac:dyDescent="0.35">
      <c r="A1920" s="254" t="str">
        <f>IF(ISBLANK(INDEX('Policy Characteristics'!A:A,MATCH($C1920,'Policy Characteristics'!$C:$C,0))),"",INDEX('Policy Characteristics'!A:A,MATCH($C1920,'Policy Characteristics'!$C:$C,0)))</f>
        <v>Research and Development</v>
      </c>
      <c r="B1920" s="262" t="str">
        <f>IF(ISBLANK(INDEX('Policy Characteristics'!B:B,MATCH($C1920,'Policy Characteristics'!$C:$C,0))),"",INDEX('Policy Characteristics'!B:B,MATCH($C1920,'Policy Characteristics'!$C:$C,0)))</f>
        <v>Fuel Use Reduction</v>
      </c>
      <c r="C1920" s="254" t="str">
        <f t="shared" si="76"/>
        <v>RnD Electricity Fuel Use Perc Reduction</v>
      </c>
      <c r="D1920" s="6" t="s">
        <v>80</v>
      </c>
      <c r="E1920" s="45"/>
      <c r="F1920" s="6" t="s">
        <v>323</v>
      </c>
      <c r="G1920" s="45"/>
      <c r="H1920" s="43">
        <v>193</v>
      </c>
      <c r="I1920" s="324" t="s">
        <v>43</v>
      </c>
      <c r="J1920" s="255" t="str">
        <f>IF(ISBLANK(INDEX('Policy Characteristics'!D:D,MATCH($C1920,'Policy Characteristics'!$C:$C,0))),"",INDEX('Policy Characteristics'!D:D,MATCH($C1920,'Policy Characteristics'!$C:$C,0)))</f>
        <v>R&amp;D Fuel Use Reductions</v>
      </c>
      <c r="K1920" s="254" t="str">
        <f>IF(ISBLANK(INDEX('Policy Characteristics'!E:E,MATCH($C1920,'Policy Characteristics'!$C:$C,0))),"",INDEX('Policy Characteristics'!E:E,MATCH($C1920,'Policy Characteristics'!$C:$C,0)))</f>
        <v>RnD electricity fuel use reduction</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0.4</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fuel use</v>
      </c>
      <c r="P1920" s="254"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54" t="str">
        <f>IF(ISBLANK(INDEX('Policy Characteristics'!K:K,MATCH($C1920,'Policy Characteristics'!$C:$C,0))),"",INDEX('Policy Characteristics'!K:K,MATCH($C1920,'Policy Characteristics'!$C:$C,0)))</f>
        <v>architectural-design.html#rnd</v>
      </c>
      <c r="R1920" s="254" t="str">
        <f>IF(ISBLANK(INDEX('Policy Characteristics'!L:L,MATCH($C1920,'Policy Characteristics'!$C:$C,0))),"",INDEX('Policy Characteristics'!L:L,MATCH($C1920,'Policy Characteristics'!$C:$C,0)))</f>
        <v>research-and-development.html</v>
      </c>
    </row>
    <row r="1921" spans="1:18" x14ac:dyDescent="0.35">
      <c r="A1921" s="254" t="str">
        <f>IF(ISBLANK(INDEX('Policy Characteristics'!A:A,MATCH($C1921,'Policy Characteristics'!$C:$C,0))),"",INDEX('Policy Characteristics'!A:A,MATCH($C1921,'Policy Characteristics'!$C:$C,0)))</f>
        <v>Research and Development</v>
      </c>
      <c r="B1921" s="262" t="str">
        <f>IF(ISBLANK(INDEX('Policy Characteristics'!B:B,MATCH($C1921,'Policy Characteristics'!$C:$C,0))),"",INDEX('Policy Characteristics'!B:B,MATCH($C1921,'Policy Characteristics'!$C:$C,0)))</f>
        <v>Fuel Use Reduction</v>
      </c>
      <c r="C1921" s="254" t="str">
        <f t="shared" ref="C1921:C1935" si="77">C$1912</f>
        <v>RnD Electricity Fuel Use Perc Reduction</v>
      </c>
      <c r="D1921" s="6" t="s">
        <v>2424</v>
      </c>
      <c r="E1921" s="45"/>
      <c r="F1921" s="6" t="s">
        <v>3488</v>
      </c>
      <c r="G1921" s="45"/>
      <c r="H1921" s="43">
        <v>181</v>
      </c>
      <c r="I1921" s="324" t="s">
        <v>44</v>
      </c>
      <c r="J1921" s="255" t="str">
        <f>IF(ISBLANK(INDEX('Policy Characteristics'!D:D,MATCH($C1921,'Policy Characteristics'!$C:$C,0))),"",INDEX('Policy Characteristics'!D:D,MATCH($C1921,'Policy Characteristics'!$C:$C,0)))</f>
        <v>R&amp;D Fuel Use Reductions</v>
      </c>
      <c r="K1921" s="254" t="str">
        <f>IF(ISBLANK(INDEX('Policy Characteristics'!E:E,MATCH($C1921,'Policy Characteristics'!$C:$C,0))),"",INDEX('Policy Characteristics'!E:E,MATCH($C1921,'Policy Characteristics'!$C:$C,0)))</f>
        <v>RnD electricity fuel use reduction</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0.4</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fuel use</v>
      </c>
      <c r="P1921" s="254"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54" t="str">
        <f>IF(ISBLANK(INDEX('Policy Characteristics'!K:K,MATCH($C1921,'Policy Characteristics'!$C:$C,0))),"",INDEX('Policy Characteristics'!K:K,MATCH($C1921,'Policy Characteristics'!$C:$C,0)))</f>
        <v>architectural-design.html#rnd</v>
      </c>
      <c r="R1921" s="254" t="str">
        <f>IF(ISBLANK(INDEX('Policy Characteristics'!L:L,MATCH($C1921,'Policy Characteristics'!$C:$C,0))),"",INDEX('Policy Characteristics'!L:L,MATCH($C1921,'Policy Characteristics'!$C:$C,0)))</f>
        <v>research-and-development.html</v>
      </c>
    </row>
    <row r="1922" spans="1:18" x14ac:dyDescent="0.35">
      <c r="A1922" s="254" t="str">
        <f>IF(ISBLANK(INDEX('Policy Characteristics'!A:A,MATCH($C1922,'Policy Characteristics'!$C:$C,0))),"",INDEX('Policy Characteristics'!A:A,MATCH($C1922,'Policy Characteristics'!$C:$C,0)))</f>
        <v>Research and Development</v>
      </c>
      <c r="B1922" s="262" t="str">
        <f>IF(ISBLANK(INDEX('Policy Characteristics'!B:B,MATCH($C1922,'Policy Characteristics'!$C:$C,0))),"",INDEX('Policy Characteristics'!B:B,MATCH($C1922,'Policy Characteristics'!$C:$C,0)))</f>
        <v>Fuel Use Reduction</v>
      </c>
      <c r="C1922" s="254" t="str">
        <f t="shared" si="77"/>
        <v>RnD Electricity Fuel Use Perc Reduction</v>
      </c>
      <c r="D1922" s="6" t="s">
        <v>307</v>
      </c>
      <c r="E1922" s="45"/>
      <c r="F1922" s="6" t="s">
        <v>3489</v>
      </c>
      <c r="G1922" s="45"/>
      <c r="H1922" s="43">
        <v>755</v>
      </c>
      <c r="I1922" s="324" t="s">
        <v>43</v>
      </c>
      <c r="J1922" s="255" t="str">
        <f>IF(ISBLANK(INDEX('Policy Characteristics'!D:D,MATCH($C1922,'Policy Characteristics'!$C:$C,0))),"",INDEX('Policy Characteristics'!D:D,MATCH($C1922,'Policy Characteristics'!$C:$C,0)))</f>
        <v>R&amp;D Fuel Use Reductions</v>
      </c>
      <c r="K1922" s="254" t="str">
        <f>IF(ISBLANK(INDEX('Policy Characteristics'!E:E,MATCH($C1922,'Policy Characteristics'!$C:$C,0))),"",INDEX('Policy Characteristics'!E:E,MATCH($C1922,'Policy Characteristics'!$C:$C,0)))</f>
        <v>RnD electricity fuel use reduction</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0.4</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fuel use</v>
      </c>
      <c r="P1922" s="254"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54" t="str">
        <f>IF(ISBLANK(INDEX('Policy Characteristics'!K:K,MATCH($C1922,'Policy Characteristics'!$C:$C,0))),"",INDEX('Policy Characteristics'!K:K,MATCH($C1922,'Policy Characteristics'!$C:$C,0)))</f>
        <v>architectural-design.html#rnd</v>
      </c>
      <c r="R1922" s="254" t="str">
        <f>IF(ISBLANK(INDEX('Policy Characteristics'!L:L,MATCH($C1922,'Policy Characteristics'!$C:$C,0))),"",INDEX('Policy Characteristics'!L:L,MATCH($C1922,'Policy Characteristics'!$C:$C,0)))</f>
        <v>research-and-development.html</v>
      </c>
    </row>
    <row r="1923" spans="1:18" x14ac:dyDescent="0.35">
      <c r="A1923" s="254" t="str">
        <f>IF(ISBLANK(INDEX('Policy Characteristics'!A:A,MATCH($C1923,'Policy Characteristics'!$C:$C,0))),"",INDEX('Policy Characteristics'!A:A,MATCH($C1923,'Policy Characteristics'!$C:$C,0)))</f>
        <v>Research and Development</v>
      </c>
      <c r="B1923" s="262" t="str">
        <f>IF(ISBLANK(INDEX('Policy Characteristics'!B:B,MATCH($C1923,'Policy Characteristics'!$C:$C,0))),"",INDEX('Policy Characteristics'!B:B,MATCH($C1923,'Policy Characteristics'!$C:$C,0)))</f>
        <v>Fuel Use Reduction</v>
      </c>
      <c r="C1923" s="254" t="str">
        <f t="shared" si="77"/>
        <v>RnD Electricity Fuel Use Perc Reduction</v>
      </c>
      <c r="D1923" s="6" t="s">
        <v>308</v>
      </c>
      <c r="E1923" s="45"/>
      <c r="F1923" s="6" t="s">
        <v>2256</v>
      </c>
      <c r="G1923" s="45"/>
      <c r="H1923" s="43">
        <v>1822</v>
      </c>
      <c r="I1923" s="324" t="s">
        <v>43</v>
      </c>
      <c r="J1923" s="255" t="str">
        <f>IF(ISBLANK(INDEX('Policy Characteristics'!D:D,MATCH($C1923,'Policy Characteristics'!$C:$C,0))),"",INDEX('Policy Characteristics'!D:D,MATCH($C1923,'Policy Characteristics'!$C:$C,0)))</f>
        <v>R&amp;D Fuel Use Reductions</v>
      </c>
      <c r="K1923" s="254" t="str">
        <f>IF(ISBLANK(INDEX('Policy Characteristics'!E:E,MATCH($C1923,'Policy Characteristics'!$C:$C,0))),"",INDEX('Policy Characteristics'!E:E,MATCH($C1923,'Policy Characteristics'!$C:$C,0)))</f>
        <v>RnD electricity fuel use reduction</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0.4</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fuel use</v>
      </c>
      <c r="P1923" s="254"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54" t="str">
        <f>IF(ISBLANK(INDEX('Policy Characteristics'!K:K,MATCH($C1923,'Policy Characteristics'!$C:$C,0))),"",INDEX('Policy Characteristics'!K:K,MATCH($C1923,'Policy Characteristics'!$C:$C,0)))</f>
        <v>architectural-design.html#rnd</v>
      </c>
      <c r="R1923" s="254" t="str">
        <f>IF(ISBLANK(INDEX('Policy Characteristics'!L:L,MATCH($C1923,'Policy Characteristics'!$C:$C,0))),"",INDEX('Policy Characteristics'!L:L,MATCH($C1923,'Policy Characteristics'!$C:$C,0)))</f>
        <v>research-and-development.html</v>
      </c>
    </row>
    <row r="1924" spans="1:18" x14ac:dyDescent="0.35">
      <c r="A1924" s="254" t="str">
        <f>IF(ISBLANK(INDEX('Policy Characteristics'!A:A,MATCH($C1924,'Policy Characteristics'!$C:$C,0))),"",INDEX('Policy Characteristics'!A:A,MATCH($C1924,'Policy Characteristics'!$C:$C,0)))</f>
        <v>Research and Development</v>
      </c>
      <c r="B1924" s="262" t="str">
        <f>IF(ISBLANK(INDEX('Policy Characteristics'!B:B,MATCH($C1924,'Policy Characteristics'!$C:$C,0))),"",INDEX('Policy Characteristics'!B:B,MATCH($C1924,'Policy Characteristics'!$C:$C,0)))</f>
        <v>Fuel Use Reduction</v>
      </c>
      <c r="C1924" s="254" t="str">
        <f t="shared" si="77"/>
        <v>RnD Electricity Fuel Use Perc Reduction</v>
      </c>
      <c r="D1924" s="6" t="s">
        <v>443</v>
      </c>
      <c r="E1924" s="45"/>
      <c r="F1924" s="6" t="s">
        <v>444</v>
      </c>
      <c r="G1924" s="45"/>
      <c r="H1924" s="43">
        <v>1823</v>
      </c>
      <c r="I1924" s="324" t="s">
        <v>43</v>
      </c>
      <c r="J1924" s="255" t="str">
        <f>IF(ISBLANK(INDEX('Policy Characteristics'!D:D,MATCH($C1924,'Policy Characteristics'!$C:$C,0))),"",INDEX('Policy Characteristics'!D:D,MATCH($C1924,'Policy Characteristics'!$C:$C,0)))</f>
        <v>R&amp;D Fuel Use Reductions</v>
      </c>
      <c r="K1924" s="254" t="str">
        <f>IF(ISBLANK(INDEX('Policy Characteristics'!E:E,MATCH($C1924,'Policy Characteristics'!$C:$C,0))),"",INDEX('Policy Characteristics'!E:E,MATCH($C1924,'Policy Characteristics'!$C:$C,0)))</f>
        <v>RnD electricity fuel use reduction</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0.4</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fuel use</v>
      </c>
      <c r="P1924" s="254"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54" t="str">
        <f>IF(ISBLANK(INDEX('Policy Characteristics'!K:K,MATCH($C1924,'Policy Characteristics'!$C:$C,0))),"",INDEX('Policy Characteristics'!K:K,MATCH($C1924,'Policy Characteristics'!$C:$C,0)))</f>
        <v>architectural-design.html#rnd</v>
      </c>
      <c r="R1924" s="254" t="str">
        <f>IF(ISBLANK(INDEX('Policy Characteristics'!L:L,MATCH($C1924,'Policy Characteristics'!$C:$C,0))),"",INDEX('Policy Characteristics'!L:L,MATCH($C1924,'Policy Characteristics'!$C:$C,0)))</f>
        <v>research-and-development.html</v>
      </c>
    </row>
    <row r="1925" spans="1:18" x14ac:dyDescent="0.35">
      <c r="A1925" s="254" t="str">
        <f>IF(ISBLANK(INDEX('Policy Characteristics'!A:A,MATCH($C1925,'Policy Characteristics'!$C:$C,0))),"",INDEX('Policy Characteristics'!A:A,MATCH($C1925,'Policy Characteristics'!$C:$C,0)))</f>
        <v>Research and Development</v>
      </c>
      <c r="B1925" s="262" t="str">
        <f>IF(ISBLANK(INDEX('Policy Characteristics'!B:B,MATCH($C1925,'Policy Characteristics'!$C:$C,0))),"",INDEX('Policy Characteristics'!B:B,MATCH($C1925,'Policy Characteristics'!$C:$C,0)))</f>
        <v>Fuel Use Reduction</v>
      </c>
      <c r="C1925" s="254" t="str">
        <f t="shared" si="77"/>
        <v>RnD Electricity Fuel Use Perc Reduction</v>
      </c>
      <c r="D1925" s="6" t="s">
        <v>452</v>
      </c>
      <c r="E1925" s="45"/>
      <c r="F1925" s="6" t="s">
        <v>454</v>
      </c>
      <c r="G1925" s="45"/>
      <c r="H1925" s="43">
        <v>1824</v>
      </c>
      <c r="I1925" s="324" t="s">
        <v>44</v>
      </c>
      <c r="J1925" s="255" t="str">
        <f>IF(ISBLANK(INDEX('Policy Characteristics'!D:D,MATCH($C1925,'Policy Characteristics'!$C:$C,0))),"",INDEX('Policy Characteristics'!D:D,MATCH($C1925,'Policy Characteristics'!$C:$C,0)))</f>
        <v>R&amp;D Fuel Use Reductions</v>
      </c>
      <c r="K1925" s="254" t="str">
        <f>IF(ISBLANK(INDEX('Policy Characteristics'!E:E,MATCH($C1925,'Policy Characteristics'!$C:$C,0))),"",INDEX('Policy Characteristics'!E:E,MATCH($C1925,'Policy Characteristics'!$C:$C,0)))</f>
        <v>RnD electricity fuel use reduction</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0.4</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fuel use</v>
      </c>
      <c r="P1925" s="254"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54" t="str">
        <f>IF(ISBLANK(INDEX('Policy Characteristics'!K:K,MATCH($C1925,'Policy Characteristics'!$C:$C,0))),"",INDEX('Policy Characteristics'!K:K,MATCH($C1925,'Policy Characteristics'!$C:$C,0)))</f>
        <v>architectural-design.html#rnd</v>
      </c>
      <c r="R1925" s="254" t="str">
        <f>IF(ISBLANK(INDEX('Policy Characteristics'!L:L,MATCH($C1925,'Policy Characteristics'!$C:$C,0))),"",INDEX('Policy Characteristics'!L:L,MATCH($C1925,'Policy Characteristics'!$C:$C,0)))</f>
        <v>research-and-development.html</v>
      </c>
    </row>
    <row r="1926" spans="1:18" x14ac:dyDescent="0.35">
      <c r="A1926" s="254" t="str">
        <f>IF(ISBLANK(INDEX('Policy Characteristics'!A:A,MATCH($C1926,'Policy Characteristics'!$C:$C,0))),"",INDEX('Policy Characteristics'!A:A,MATCH($C1926,'Policy Characteristics'!$C:$C,0)))</f>
        <v>Research and Development</v>
      </c>
      <c r="B1926" s="262" t="str">
        <f>IF(ISBLANK(INDEX('Policy Characteristics'!B:B,MATCH($C1926,'Policy Characteristics'!$C:$C,0))),"",INDEX('Policy Characteristics'!B:B,MATCH($C1926,'Policy Characteristics'!$C:$C,0)))</f>
        <v>Fuel Use Reduction</v>
      </c>
      <c r="C1926" s="254" t="str">
        <f t="shared" si="77"/>
        <v>RnD Electricity Fuel Use Perc Reduction</v>
      </c>
      <c r="D1926" s="6" t="s">
        <v>2744</v>
      </c>
      <c r="E1926" s="45"/>
      <c r="F1926" s="6" t="s">
        <v>3490</v>
      </c>
      <c r="G1926" s="45"/>
      <c r="H1926" s="43">
        <v>1825</v>
      </c>
      <c r="I1926" s="324" t="s">
        <v>44</v>
      </c>
      <c r="J1926" s="255" t="str">
        <f>IF(ISBLANK(INDEX('Policy Characteristics'!D:D,MATCH($C1926,'Policy Characteristics'!$C:$C,0))),"",INDEX('Policy Characteristics'!D:D,MATCH($C1926,'Policy Characteristics'!$C:$C,0)))</f>
        <v>R&amp;D Fuel Use Reductions</v>
      </c>
      <c r="K1926" s="254" t="str">
        <f>IF(ISBLANK(INDEX('Policy Characteristics'!E:E,MATCH($C1926,'Policy Characteristics'!$C:$C,0))),"",INDEX('Policy Characteristics'!E:E,MATCH($C1926,'Policy Characteristics'!$C:$C,0)))</f>
        <v>RnD electricity fuel use reduction</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0.4</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fuel use</v>
      </c>
      <c r="P1926" s="254"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54" t="str">
        <f>IF(ISBLANK(INDEX('Policy Characteristics'!K:K,MATCH($C1926,'Policy Characteristics'!$C:$C,0))),"",INDEX('Policy Characteristics'!K:K,MATCH($C1926,'Policy Characteristics'!$C:$C,0)))</f>
        <v>architectural-design.html#rnd</v>
      </c>
      <c r="R1926" s="254" t="str">
        <f>IF(ISBLANK(INDEX('Policy Characteristics'!L:L,MATCH($C1926,'Policy Characteristics'!$C:$C,0))),"",INDEX('Policy Characteristics'!L:L,MATCH($C1926,'Policy Characteristics'!$C:$C,0)))</f>
        <v>research-and-development.html</v>
      </c>
    </row>
    <row r="1927" spans="1:18" x14ac:dyDescent="0.35">
      <c r="A1927" s="254" t="str">
        <f>IF(ISBLANK(INDEX('Policy Characteristics'!A:A,MATCH($C1927,'Policy Characteristics'!$C:$C,0))),"",INDEX('Policy Characteristics'!A:A,MATCH($C1927,'Policy Characteristics'!$C:$C,0)))</f>
        <v>Research and Development</v>
      </c>
      <c r="B1927" s="262" t="str">
        <f>IF(ISBLANK(INDEX('Policy Characteristics'!B:B,MATCH($C1927,'Policy Characteristics'!$C:$C,0))),"",INDEX('Policy Characteristics'!B:B,MATCH($C1927,'Policy Characteristics'!$C:$C,0)))</f>
        <v>Fuel Use Reduction</v>
      </c>
      <c r="C1927" s="254" t="str">
        <f t="shared" si="77"/>
        <v>RnD Electricity Fuel Use Perc Reduction</v>
      </c>
      <c r="D1927" s="6" t="s">
        <v>2745</v>
      </c>
      <c r="E1927" s="45"/>
      <c r="F1927" s="6" t="s">
        <v>3491</v>
      </c>
      <c r="G1927" s="45"/>
      <c r="H1927" s="43">
        <v>1826</v>
      </c>
      <c r="I1927" s="324" t="s">
        <v>44</v>
      </c>
      <c r="J1927" s="255" t="str">
        <f>IF(ISBLANK(INDEX('Policy Characteristics'!D:D,MATCH($C1927,'Policy Characteristics'!$C:$C,0))),"",INDEX('Policy Characteristics'!D:D,MATCH($C1927,'Policy Characteristics'!$C:$C,0)))</f>
        <v>R&amp;D Fuel Use Reductions</v>
      </c>
      <c r="K1927" s="254" t="str">
        <f>IF(ISBLANK(INDEX('Policy Characteristics'!E:E,MATCH($C1927,'Policy Characteristics'!$C:$C,0))),"",INDEX('Policy Characteristics'!E:E,MATCH($C1927,'Policy Characteristics'!$C:$C,0)))</f>
        <v>RnD electricity fuel use reduction</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0.4</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fuel use</v>
      </c>
      <c r="P1927" s="254"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54" t="str">
        <f>IF(ISBLANK(INDEX('Policy Characteristics'!K:K,MATCH($C1927,'Policy Characteristics'!$C:$C,0))),"",INDEX('Policy Characteristics'!K:K,MATCH($C1927,'Policy Characteristics'!$C:$C,0)))</f>
        <v>architectural-design.html#rnd</v>
      </c>
      <c r="R1927" s="254" t="str">
        <f>IF(ISBLANK(INDEX('Policy Characteristics'!L:L,MATCH($C1927,'Policy Characteristics'!$C:$C,0))),"",INDEX('Policy Characteristics'!L:L,MATCH($C1927,'Policy Characteristics'!$C:$C,0)))</f>
        <v>research-and-development.html</v>
      </c>
    </row>
    <row r="1928" spans="1:18" x14ac:dyDescent="0.35">
      <c r="A1928" s="254" t="str">
        <f>IF(ISBLANK(INDEX('Policy Characteristics'!A:A,MATCH($C1928,'Policy Characteristics'!$C:$C,0))),"",INDEX('Policy Characteristics'!A:A,MATCH($C1928,'Policy Characteristics'!$C:$C,0)))</f>
        <v>Research and Development</v>
      </c>
      <c r="B1928" s="262" t="str">
        <f>IF(ISBLANK(INDEX('Policy Characteristics'!B:B,MATCH($C1928,'Policy Characteristics'!$C:$C,0))),"",INDEX('Policy Characteristics'!B:B,MATCH($C1928,'Policy Characteristics'!$C:$C,0)))</f>
        <v>Fuel Use Reduction</v>
      </c>
      <c r="C1928" s="254" t="str">
        <f t="shared" si="77"/>
        <v>RnD Electricity Fuel Use Perc Reduction</v>
      </c>
      <c r="D1928" s="6" t="s">
        <v>2746</v>
      </c>
      <c r="E1928" s="45"/>
      <c r="F1928" s="6" t="s">
        <v>3492</v>
      </c>
      <c r="G1928" s="45"/>
      <c r="H1928" s="43">
        <v>1827</v>
      </c>
      <c r="I1928" s="324" t="s">
        <v>43</v>
      </c>
      <c r="J1928" s="255" t="str">
        <f>IF(ISBLANK(INDEX('Policy Characteristics'!D:D,MATCH($C1928,'Policy Characteristics'!$C:$C,0))),"",INDEX('Policy Characteristics'!D:D,MATCH($C1928,'Policy Characteristics'!$C:$C,0)))</f>
        <v>R&amp;D Fuel Use Reductions</v>
      </c>
      <c r="K1928" s="254" t="str">
        <f>IF(ISBLANK(INDEX('Policy Characteristics'!E:E,MATCH($C1928,'Policy Characteristics'!$C:$C,0))),"",INDEX('Policy Characteristics'!E:E,MATCH($C1928,'Policy Characteristics'!$C:$C,0)))</f>
        <v>RnD electricity fuel use reduction</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0.4</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fuel use</v>
      </c>
      <c r="P1928" s="254"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54" t="str">
        <f>IF(ISBLANK(INDEX('Policy Characteristics'!K:K,MATCH($C1928,'Policy Characteristics'!$C:$C,0))),"",INDEX('Policy Characteristics'!K:K,MATCH($C1928,'Policy Characteristics'!$C:$C,0)))</f>
        <v>architectural-design.html#rnd</v>
      </c>
      <c r="R1928" s="254" t="str">
        <f>IF(ISBLANK(INDEX('Policy Characteristics'!L:L,MATCH($C1928,'Policy Characteristics'!$C:$C,0))),"",INDEX('Policy Characteristics'!L:L,MATCH($C1928,'Policy Characteristics'!$C:$C,0)))</f>
        <v>research-and-development.html</v>
      </c>
    </row>
    <row r="1929" spans="1:18" x14ac:dyDescent="0.35">
      <c r="A1929" s="254" t="str">
        <f>IF(ISBLANK(INDEX('Policy Characteristics'!A:A,MATCH($C1929,'Policy Characteristics'!$C:$C,0))),"",INDEX('Policy Characteristics'!A:A,MATCH($C1929,'Policy Characteristics'!$C:$C,0)))</f>
        <v>Research and Development</v>
      </c>
      <c r="B1929" s="262" t="str">
        <f>IF(ISBLANK(INDEX('Policy Characteristics'!B:B,MATCH($C1929,'Policy Characteristics'!$C:$C,0))),"",INDEX('Policy Characteristics'!B:B,MATCH($C1929,'Policy Characteristics'!$C:$C,0)))</f>
        <v>Fuel Use Reduction</v>
      </c>
      <c r="C1929" s="254" t="str">
        <f t="shared" si="77"/>
        <v>RnD Electricity Fuel Use Perc Reduction</v>
      </c>
      <c r="D1929" s="6" t="s">
        <v>3472</v>
      </c>
      <c r="E1929" s="45"/>
      <c r="F1929" s="6" t="s">
        <v>3493</v>
      </c>
      <c r="G1929" s="45"/>
      <c r="H1929" s="43">
        <v>1828</v>
      </c>
      <c r="I1929" s="324" t="s">
        <v>43</v>
      </c>
      <c r="J1929" s="255" t="str">
        <f>IF(ISBLANK(INDEX('Policy Characteristics'!D:D,MATCH($C1929,'Policy Characteristics'!$C:$C,0))),"",INDEX('Policy Characteristics'!D:D,MATCH($C1929,'Policy Characteristics'!$C:$C,0)))</f>
        <v>R&amp;D Fuel Use Reductions</v>
      </c>
      <c r="K1929" s="254" t="str">
        <f>IF(ISBLANK(INDEX('Policy Characteristics'!E:E,MATCH($C1929,'Policy Characteristics'!$C:$C,0))),"",INDEX('Policy Characteristics'!E:E,MATCH($C1929,'Policy Characteristics'!$C:$C,0)))</f>
        <v>RnD electricity fuel use reduction</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0.4</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fuel use</v>
      </c>
      <c r="P1929" s="254"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54" t="str">
        <f>IF(ISBLANK(INDEX('Policy Characteristics'!K:K,MATCH($C1929,'Policy Characteristics'!$C:$C,0))),"",INDEX('Policy Characteristics'!K:K,MATCH($C1929,'Policy Characteristics'!$C:$C,0)))</f>
        <v>architectural-design.html#rnd</v>
      </c>
      <c r="R1929" s="254" t="str">
        <f>IF(ISBLANK(INDEX('Policy Characteristics'!L:L,MATCH($C1929,'Policy Characteristics'!$C:$C,0))),"",INDEX('Policy Characteristics'!L:L,MATCH($C1929,'Policy Characteristics'!$C:$C,0)))</f>
        <v>research-and-development.html</v>
      </c>
    </row>
    <row r="1930" spans="1:18" x14ac:dyDescent="0.35">
      <c r="A1930" s="254" t="str">
        <f>IF(ISBLANK(INDEX('Policy Characteristics'!A:A,MATCH($C1930,'Policy Characteristics'!$C:$C,0))),"",INDEX('Policy Characteristics'!A:A,MATCH($C1930,'Policy Characteristics'!$C:$C,0)))</f>
        <v>Research and Development</v>
      </c>
      <c r="B1930" s="262" t="str">
        <f>IF(ISBLANK(INDEX('Policy Characteristics'!B:B,MATCH($C1930,'Policy Characteristics'!$C:$C,0))),"",INDEX('Policy Characteristics'!B:B,MATCH($C1930,'Policy Characteristics'!$C:$C,0)))</f>
        <v>Fuel Use Reduction</v>
      </c>
      <c r="C1930" s="254" t="str">
        <f t="shared" si="77"/>
        <v>RnD Electricity Fuel Use Perc Reduction</v>
      </c>
      <c r="D1930" s="6" t="s">
        <v>3475</v>
      </c>
      <c r="E1930" s="45"/>
      <c r="F1930" s="6" t="s">
        <v>3494</v>
      </c>
      <c r="G1930" s="45"/>
      <c r="H1930" s="43">
        <v>1829</v>
      </c>
      <c r="I1930" s="324" t="s">
        <v>43</v>
      </c>
      <c r="J1930" s="255" t="str">
        <f>IF(ISBLANK(INDEX('Policy Characteristics'!D:D,MATCH($C1930,'Policy Characteristics'!$C:$C,0))),"",INDEX('Policy Characteristics'!D:D,MATCH($C1930,'Policy Characteristics'!$C:$C,0)))</f>
        <v>R&amp;D Fuel Use Reductions</v>
      </c>
      <c r="K1930" s="254" t="str">
        <f>IF(ISBLANK(INDEX('Policy Characteristics'!E:E,MATCH($C1930,'Policy Characteristics'!$C:$C,0))),"",INDEX('Policy Characteristics'!E:E,MATCH($C1930,'Policy Characteristics'!$C:$C,0)))</f>
        <v>RnD electricity fuel use reduction</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0.4</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fuel use</v>
      </c>
      <c r="P1930" s="254"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54" t="str">
        <f>IF(ISBLANK(INDEX('Policy Characteristics'!K:K,MATCH($C1930,'Policy Characteristics'!$C:$C,0))),"",INDEX('Policy Characteristics'!K:K,MATCH($C1930,'Policy Characteristics'!$C:$C,0)))</f>
        <v>architectural-design.html#rnd</v>
      </c>
      <c r="R1930" s="254" t="str">
        <f>IF(ISBLANK(INDEX('Policy Characteristics'!L:L,MATCH($C1930,'Policy Characteristics'!$C:$C,0))),"",INDEX('Policy Characteristics'!L:L,MATCH($C1930,'Policy Characteristics'!$C:$C,0)))</f>
        <v>research-and-development.html</v>
      </c>
    </row>
    <row r="1931" spans="1:18" x14ac:dyDescent="0.35">
      <c r="A1931" s="254" t="str">
        <f>IF(ISBLANK(INDEX('Policy Characteristics'!A:A,MATCH($C1931,'Policy Characteristics'!$C:$C,0))),"",INDEX('Policy Characteristics'!A:A,MATCH($C1931,'Policy Characteristics'!$C:$C,0)))</f>
        <v>Research and Development</v>
      </c>
      <c r="B1931" s="262" t="str">
        <f>IF(ISBLANK(INDEX('Policy Characteristics'!B:B,MATCH($C1931,'Policy Characteristics'!$C:$C,0))),"",INDEX('Policy Characteristics'!B:B,MATCH($C1931,'Policy Characteristics'!$C:$C,0)))</f>
        <v>Fuel Use Reduction</v>
      </c>
      <c r="C1931" s="254" t="str">
        <f t="shared" si="77"/>
        <v>RnD Electricity Fuel Use Perc Reduction</v>
      </c>
      <c r="D1931" s="6" t="s">
        <v>3476</v>
      </c>
      <c r="E1931" s="45"/>
      <c r="F1931" s="6" t="s">
        <v>3495</v>
      </c>
      <c r="G1931" s="45"/>
      <c r="H1931" s="43">
        <v>1830</v>
      </c>
      <c r="I1931" s="324" t="s">
        <v>43</v>
      </c>
      <c r="J1931" s="255" t="str">
        <f>IF(ISBLANK(INDEX('Policy Characteristics'!D:D,MATCH($C1931,'Policy Characteristics'!$C:$C,0))),"",INDEX('Policy Characteristics'!D:D,MATCH($C1931,'Policy Characteristics'!$C:$C,0)))</f>
        <v>R&amp;D Fuel Use Reductions</v>
      </c>
      <c r="K1931" s="254" t="str">
        <f>IF(ISBLANK(INDEX('Policy Characteristics'!E:E,MATCH($C1931,'Policy Characteristics'!$C:$C,0))),"",INDEX('Policy Characteristics'!E:E,MATCH($C1931,'Policy Characteristics'!$C:$C,0)))</f>
        <v>RnD electricity fuel use reduction</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0.4</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fuel use</v>
      </c>
      <c r="P1931" s="254"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54" t="str">
        <f>IF(ISBLANK(INDEX('Policy Characteristics'!K:K,MATCH($C1931,'Policy Characteristics'!$C:$C,0))),"",INDEX('Policy Characteristics'!K:K,MATCH($C1931,'Policy Characteristics'!$C:$C,0)))</f>
        <v>architectural-design.html#rnd</v>
      </c>
      <c r="R1931" s="254" t="str">
        <f>IF(ISBLANK(INDEX('Policy Characteristics'!L:L,MATCH($C1931,'Policy Characteristics'!$C:$C,0))),"",INDEX('Policy Characteristics'!L:L,MATCH($C1931,'Policy Characteristics'!$C:$C,0)))</f>
        <v>research-and-development.html</v>
      </c>
    </row>
    <row r="1932" spans="1:18" x14ac:dyDescent="0.35">
      <c r="A1932" s="254" t="str">
        <f>IF(ISBLANK(INDEX('Policy Characteristics'!A:A,MATCH($C1932,'Policy Characteristics'!$C:$C,0))),"",INDEX('Policy Characteristics'!A:A,MATCH($C1932,'Policy Characteristics'!$C:$C,0)))</f>
        <v>Research and Development</v>
      </c>
      <c r="B1932" s="262" t="str">
        <f>IF(ISBLANK(INDEX('Policy Characteristics'!B:B,MATCH($C1932,'Policy Characteristics'!$C:$C,0))),"",INDEX('Policy Characteristics'!B:B,MATCH($C1932,'Policy Characteristics'!$C:$C,0)))</f>
        <v>Fuel Use Reduction</v>
      </c>
      <c r="C1932" s="254" t="str">
        <f t="shared" si="77"/>
        <v>RnD Electricity Fuel Use Perc Reduction</v>
      </c>
      <c r="D1932" s="6" t="s">
        <v>3477</v>
      </c>
      <c r="E1932" s="45"/>
      <c r="F1932" s="6" t="s">
        <v>3496</v>
      </c>
      <c r="G1932" s="45"/>
      <c r="H1932" s="43">
        <v>1831</v>
      </c>
      <c r="I1932" s="324" t="s">
        <v>43</v>
      </c>
      <c r="J1932" s="255" t="str">
        <f>IF(ISBLANK(INDEX('Policy Characteristics'!D:D,MATCH($C1932,'Policy Characteristics'!$C:$C,0))),"",INDEX('Policy Characteristics'!D:D,MATCH($C1932,'Policy Characteristics'!$C:$C,0)))</f>
        <v>R&amp;D Fuel Use Reductions</v>
      </c>
      <c r="K1932" s="254" t="str">
        <f>IF(ISBLANK(INDEX('Policy Characteristics'!E:E,MATCH($C1932,'Policy Characteristics'!$C:$C,0))),"",INDEX('Policy Characteristics'!E:E,MATCH($C1932,'Policy Characteristics'!$C:$C,0)))</f>
        <v>RnD electricity fuel use reduction</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0.4</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fuel use</v>
      </c>
      <c r="P1932" s="254"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54" t="str">
        <f>IF(ISBLANK(INDEX('Policy Characteristics'!K:K,MATCH($C1932,'Policy Characteristics'!$C:$C,0))),"",INDEX('Policy Characteristics'!K:K,MATCH($C1932,'Policy Characteristics'!$C:$C,0)))</f>
        <v>architectural-design.html#rnd</v>
      </c>
      <c r="R1932" s="254" t="str">
        <f>IF(ISBLANK(INDEX('Policy Characteristics'!L:L,MATCH($C1932,'Policy Characteristics'!$C:$C,0))),"",INDEX('Policy Characteristics'!L:L,MATCH($C1932,'Policy Characteristics'!$C:$C,0)))</f>
        <v>research-and-development.html</v>
      </c>
    </row>
    <row r="1933" spans="1:18" x14ac:dyDescent="0.35">
      <c r="A1933" s="254" t="str">
        <f>IF(ISBLANK(INDEX('Policy Characteristics'!A:A,MATCH($C1933,'Policy Characteristics'!$C:$C,0))),"",INDEX('Policy Characteristics'!A:A,MATCH($C1933,'Policy Characteristics'!$C:$C,0)))</f>
        <v>Research and Development</v>
      </c>
      <c r="B1933" s="262" t="str">
        <f>IF(ISBLANK(INDEX('Policy Characteristics'!B:B,MATCH($C1933,'Policy Characteristics'!$C:$C,0))),"",INDEX('Policy Characteristics'!B:B,MATCH($C1933,'Policy Characteristics'!$C:$C,0)))</f>
        <v>Fuel Use Reduction</v>
      </c>
      <c r="C1933" s="254" t="str">
        <f t="shared" si="77"/>
        <v>RnD Electricity Fuel Use Perc Reduction</v>
      </c>
      <c r="D1933" s="6" t="s">
        <v>3478</v>
      </c>
      <c r="E1933" s="45"/>
      <c r="F1933" s="6" t="s">
        <v>3497</v>
      </c>
      <c r="G1933" s="45"/>
      <c r="H1933" s="43">
        <v>1832</v>
      </c>
      <c r="I1933" s="324" t="s">
        <v>43</v>
      </c>
      <c r="J1933" s="255" t="str">
        <f>IF(ISBLANK(INDEX('Policy Characteristics'!D:D,MATCH($C1933,'Policy Characteristics'!$C:$C,0))),"",INDEX('Policy Characteristics'!D:D,MATCH($C1933,'Policy Characteristics'!$C:$C,0)))</f>
        <v>R&amp;D Fuel Use Reductions</v>
      </c>
      <c r="K1933" s="254" t="str">
        <f>IF(ISBLANK(INDEX('Policy Characteristics'!E:E,MATCH($C1933,'Policy Characteristics'!$C:$C,0))),"",INDEX('Policy Characteristics'!E:E,MATCH($C1933,'Policy Characteristics'!$C:$C,0)))</f>
        <v>RnD electricity fuel use reduction</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0.4</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fuel use</v>
      </c>
      <c r="P1933" s="254"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54" t="str">
        <f>IF(ISBLANK(INDEX('Policy Characteristics'!K:K,MATCH($C1933,'Policy Characteristics'!$C:$C,0))),"",INDEX('Policy Characteristics'!K:K,MATCH($C1933,'Policy Characteristics'!$C:$C,0)))</f>
        <v>architectural-design.html#rnd</v>
      </c>
      <c r="R1933" s="254" t="str">
        <f>IF(ISBLANK(INDEX('Policy Characteristics'!L:L,MATCH($C1933,'Policy Characteristics'!$C:$C,0))),"",INDEX('Policy Characteristics'!L:L,MATCH($C1933,'Policy Characteristics'!$C:$C,0)))</f>
        <v>research-and-development.html</v>
      </c>
    </row>
    <row r="1934" spans="1:18" x14ac:dyDescent="0.35">
      <c r="A1934" s="254" t="str">
        <f>IF(ISBLANK(INDEX('Policy Characteristics'!A:A,MATCH($C1934,'Policy Characteristics'!$C:$C,0))),"",INDEX('Policy Characteristics'!A:A,MATCH($C1934,'Policy Characteristics'!$C:$C,0)))</f>
        <v>Research and Development</v>
      </c>
      <c r="B1934" s="262" t="str">
        <f>IF(ISBLANK(INDEX('Policy Characteristics'!B:B,MATCH($C1934,'Policy Characteristics'!$C:$C,0))),"",INDEX('Policy Characteristics'!B:B,MATCH($C1934,'Policy Characteristics'!$C:$C,0)))</f>
        <v>Fuel Use Reduction</v>
      </c>
      <c r="C1934" s="254" t="str">
        <f t="shared" si="77"/>
        <v>RnD Electricity Fuel Use Perc Reduction</v>
      </c>
      <c r="D1934" s="6" t="s">
        <v>3566</v>
      </c>
      <c r="E1934" s="45"/>
      <c r="F1934" s="6" t="s">
        <v>3568</v>
      </c>
      <c r="G1934" s="45"/>
      <c r="H1934" s="43">
        <v>1833</v>
      </c>
      <c r="I1934" s="324" t="s">
        <v>43</v>
      </c>
      <c r="J1934" s="255" t="str">
        <f>IF(ISBLANK(INDEX('Policy Characteristics'!D:D,MATCH($C1934,'Policy Characteristics'!$C:$C,0))),"",INDEX('Policy Characteristics'!D:D,MATCH($C1934,'Policy Characteristics'!$C:$C,0)))</f>
        <v>R&amp;D Fuel Use Reductions</v>
      </c>
      <c r="K1934" s="254" t="str">
        <f>IF(ISBLANK(INDEX('Policy Characteristics'!E:E,MATCH($C1934,'Policy Characteristics'!$C:$C,0))),"",INDEX('Policy Characteristics'!E:E,MATCH($C1934,'Policy Characteristics'!$C:$C,0)))</f>
        <v>RnD electricity fuel use reduction</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0.4</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fuel use</v>
      </c>
      <c r="P1934" s="254"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54" t="str">
        <f>IF(ISBLANK(INDEX('Policy Characteristics'!K:K,MATCH($C1934,'Policy Characteristics'!$C:$C,0))),"",INDEX('Policy Characteristics'!K:K,MATCH($C1934,'Policy Characteristics'!$C:$C,0)))</f>
        <v>architectural-design.html#rnd</v>
      </c>
      <c r="R1934" s="254" t="str">
        <f>IF(ISBLANK(INDEX('Policy Characteristics'!L:L,MATCH($C1934,'Policy Characteristics'!$C:$C,0))),"",INDEX('Policy Characteristics'!L:L,MATCH($C1934,'Policy Characteristics'!$C:$C,0)))</f>
        <v>research-and-development.html</v>
      </c>
    </row>
    <row r="1935" spans="1:18" x14ac:dyDescent="0.35">
      <c r="A1935" s="254" t="str">
        <f>IF(ISBLANK(INDEX('Policy Characteristics'!A:A,MATCH($C1935,'Policy Characteristics'!$C:$C,0))),"",INDEX('Policy Characteristics'!A:A,MATCH($C1935,'Policy Characteristics'!$C:$C,0)))</f>
        <v>Research and Development</v>
      </c>
      <c r="B1935" s="262" t="str">
        <f>IF(ISBLANK(INDEX('Policy Characteristics'!B:B,MATCH($C1935,'Policy Characteristics'!$C:$C,0))),"",INDEX('Policy Characteristics'!B:B,MATCH($C1935,'Policy Characteristics'!$C:$C,0)))</f>
        <v>Fuel Use Reduction</v>
      </c>
      <c r="C1935" s="254" t="str">
        <f t="shared" si="77"/>
        <v>RnD Electricity Fuel Use Perc Reduction</v>
      </c>
      <c r="D1935" s="6" t="s">
        <v>3567</v>
      </c>
      <c r="E1935" s="45"/>
      <c r="F1935" s="6" t="s">
        <v>3569</v>
      </c>
      <c r="G1935" s="45"/>
      <c r="H1935" s="43">
        <v>2246</v>
      </c>
      <c r="I1935" s="324" t="s">
        <v>43</v>
      </c>
      <c r="J1935" s="255" t="str">
        <f>IF(ISBLANK(INDEX('Policy Characteristics'!D:D,MATCH($C1935,'Policy Characteristics'!$C:$C,0))),"",INDEX('Policy Characteristics'!D:D,MATCH($C1935,'Policy Characteristics'!$C:$C,0)))</f>
        <v>R&amp;D Fuel Use Reductions</v>
      </c>
      <c r="K1935" s="254" t="str">
        <f>IF(ISBLANK(INDEX('Policy Characteristics'!E:E,MATCH($C1935,'Policy Characteristics'!$C:$C,0))),"",INDEX('Policy Characteristics'!E:E,MATCH($C1935,'Policy Characteristics'!$C:$C,0)))</f>
        <v>RnD electricity fuel use reduction</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0.4</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fuel use</v>
      </c>
      <c r="P1935" s="254"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54" t="str">
        <f>IF(ISBLANK(INDEX('Policy Characteristics'!K:K,MATCH($C1935,'Policy Characteristics'!$C:$C,0))),"",INDEX('Policy Characteristics'!K:K,MATCH($C1935,'Policy Characteristics'!$C:$C,0)))</f>
        <v>architectural-design.html#rnd</v>
      </c>
      <c r="R1935" s="254" t="str">
        <f>IF(ISBLANK(INDEX('Policy Characteristics'!L:L,MATCH($C1935,'Policy Characteristics'!$C:$C,0))),"",INDEX('Policy Characteristics'!L:L,MATCH($C1935,'Policy Characteristics'!$C:$C,0)))</f>
        <v>research-and-development.html</v>
      </c>
    </row>
    <row r="1936" spans="1:18" x14ac:dyDescent="0.35">
      <c r="A1936" s="254" t="str">
        <f>IF(ISBLANK(INDEX('Policy Characteristics'!A:A,MATCH($C1936,'Policy Characteristics'!$C:$C,0))),"",INDEX('Policy Characteristics'!A:A,MATCH($C1936,'Policy Characteristics'!$C:$C,0)))</f>
        <v>Research and Development</v>
      </c>
      <c r="B1936" s="262" t="str">
        <f>IF(ISBLANK(INDEX('Policy Characteristics'!B:B,MATCH($C1936,'Policy Characteristics'!$C:$C,0))),"",INDEX('Policy Characteristics'!B:B,MATCH($C1936,'Policy Characteristics'!$C:$C,0)))</f>
        <v>Fuel Use Reduction</v>
      </c>
      <c r="C1936" t="s">
        <v>295</v>
      </c>
      <c r="D1936" t="s">
        <v>3054</v>
      </c>
      <c r="E1936" s="45"/>
      <c r="F1936" s="6" t="s">
        <v>3081</v>
      </c>
      <c r="G1936" s="45"/>
      <c r="H1936" s="43">
        <v>1487</v>
      </c>
      <c r="I1936" s="324" t="s">
        <v>43</v>
      </c>
      <c r="J1936" s="255" t="str">
        <f>IF(ISBLANK(INDEX('Policy Characteristics'!D:D,MATCH($C1936,'Policy Characteristics'!$C:$C,0))),"",INDEX('Policy Characteristics'!D:D,MATCH($C1936,'Policy Characteristics'!$C:$C,0)))</f>
        <v>R&amp;D Fuel Use Reductions</v>
      </c>
      <c r="K1936" s="254" t="str">
        <f>IF(ISBLANK(INDEX('Policy Characteristics'!E:E,MATCH($C1936,'Policy Characteristics'!$C:$C,0))),"",INDEX('Policy Characteristics'!E:E,MATCH($C1936,'Policy Characteristics'!$C:$C,0)))</f>
        <v>RnD industry fuel use reduction</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0.4</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fuel use</v>
      </c>
      <c r="P1936" s="254"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54" t="str">
        <f>IF(ISBLANK(INDEX('Policy Characteristics'!K:K,MATCH($C1936,'Policy Characteristics'!$C:$C,0))),"",INDEX('Policy Characteristics'!K:K,MATCH($C1936,'Policy Characteristics'!$C:$C,0)))</f>
        <v>architectural-design.html#rnd</v>
      </c>
      <c r="R1936" s="254" t="str">
        <f>IF(ISBLANK(INDEX('Policy Characteristics'!L:L,MATCH($C1936,'Policy Characteristics'!$C:$C,0))),"",INDEX('Policy Characteristics'!L:L,MATCH($C1936,'Policy Characteristics'!$C:$C,0)))</f>
        <v>research-and-development.html</v>
      </c>
    </row>
    <row r="1937" spans="1:18" x14ac:dyDescent="0.35">
      <c r="A1937" s="254" t="str">
        <f>IF(ISBLANK(INDEX('Policy Characteristics'!A:A,MATCH($C1937,'Policy Characteristics'!$C:$C,0))),"",INDEX('Policy Characteristics'!A:A,MATCH($C1937,'Policy Characteristics'!$C:$C,0)))</f>
        <v>Research and Development</v>
      </c>
      <c r="B1937" s="262" t="str">
        <f>IF(ISBLANK(INDEX('Policy Characteristics'!B:B,MATCH($C1937,'Policy Characteristics'!$C:$C,0))),"",INDEX('Policy Characteristics'!B:B,MATCH($C1937,'Policy Characteristics'!$C:$C,0)))</f>
        <v>Fuel Use Reduction</v>
      </c>
      <c r="C1937" s="254" t="str">
        <f t="shared" ref="C1937:C1960" si="78">C$1936</f>
        <v>RnD Industry Fuel Use Perc Reduction</v>
      </c>
      <c r="D1937" t="s">
        <v>3055</v>
      </c>
      <c r="E1937" s="45"/>
      <c r="F1937" s="6" t="s">
        <v>3082</v>
      </c>
      <c r="G1937" s="45"/>
      <c r="H1937" s="43">
        <v>1488</v>
      </c>
      <c r="I1937" s="324" t="s">
        <v>43</v>
      </c>
      <c r="J1937" s="255" t="str">
        <f>IF(ISBLANK(INDEX('Policy Characteristics'!D:D,MATCH($C1937,'Policy Characteristics'!$C:$C,0))),"",INDEX('Policy Characteristics'!D:D,MATCH($C1937,'Policy Characteristics'!$C:$C,0)))</f>
        <v>R&amp;D Fuel Use Reductions</v>
      </c>
      <c r="K1937" s="254" t="str">
        <f>IF(ISBLANK(INDEX('Policy Characteristics'!E:E,MATCH($C1937,'Policy Characteristics'!$C:$C,0))),"",INDEX('Policy Characteristics'!E:E,MATCH($C1937,'Policy Characteristics'!$C:$C,0)))</f>
        <v>RnD industry fuel use reduction</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0.4</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fuel use</v>
      </c>
      <c r="P1937" s="254"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54" t="str">
        <f>IF(ISBLANK(INDEX('Policy Characteristics'!K:K,MATCH($C1937,'Policy Characteristics'!$C:$C,0))),"",INDEX('Policy Characteristics'!K:K,MATCH($C1937,'Policy Characteristics'!$C:$C,0)))</f>
        <v>architectural-design.html#rnd</v>
      </c>
      <c r="R1937" s="254" t="str">
        <f>IF(ISBLANK(INDEX('Policy Characteristics'!L:L,MATCH($C1937,'Policy Characteristics'!$C:$C,0))),"",INDEX('Policy Characteristics'!L:L,MATCH($C1937,'Policy Characteristics'!$C:$C,0)))</f>
        <v>research-and-development.html</v>
      </c>
    </row>
    <row r="1938" spans="1:18" x14ac:dyDescent="0.35">
      <c r="A1938" s="254" t="str">
        <f>IF(ISBLANK(INDEX('Policy Characteristics'!A:A,MATCH($C1938,'Policy Characteristics'!$C:$C,0))),"",INDEX('Policy Characteristics'!A:A,MATCH($C1938,'Policy Characteristics'!$C:$C,0)))</f>
        <v>Research and Development</v>
      </c>
      <c r="B1938" s="262" t="str">
        <f>IF(ISBLANK(INDEX('Policy Characteristics'!B:B,MATCH($C1938,'Policy Characteristics'!$C:$C,0))),"",INDEX('Policy Characteristics'!B:B,MATCH($C1938,'Policy Characteristics'!$C:$C,0)))</f>
        <v>Fuel Use Reduction</v>
      </c>
      <c r="C1938" s="254" t="str">
        <f t="shared" si="78"/>
        <v>RnD Industry Fuel Use Perc Reduction</v>
      </c>
      <c r="D1938" t="s">
        <v>3056</v>
      </c>
      <c r="E1938" s="45"/>
      <c r="F1938" s="6" t="s">
        <v>3083</v>
      </c>
      <c r="G1938" s="45"/>
      <c r="H1938" s="43">
        <v>1489</v>
      </c>
      <c r="I1938" s="324" t="s">
        <v>43</v>
      </c>
      <c r="J1938" s="255" t="str">
        <f>IF(ISBLANK(INDEX('Policy Characteristics'!D:D,MATCH($C1938,'Policy Characteristics'!$C:$C,0))),"",INDEX('Policy Characteristics'!D:D,MATCH($C1938,'Policy Characteristics'!$C:$C,0)))</f>
        <v>R&amp;D Fuel Use Reductions</v>
      </c>
      <c r="K1938" s="254" t="str">
        <f>IF(ISBLANK(INDEX('Policy Characteristics'!E:E,MATCH($C1938,'Policy Characteristics'!$C:$C,0))),"",INDEX('Policy Characteristics'!E:E,MATCH($C1938,'Policy Characteristics'!$C:$C,0)))</f>
        <v>RnD industry fuel use reduction</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0.4</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fuel use</v>
      </c>
      <c r="P1938" s="254"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54" t="str">
        <f>IF(ISBLANK(INDEX('Policy Characteristics'!K:K,MATCH($C1938,'Policy Characteristics'!$C:$C,0))),"",INDEX('Policy Characteristics'!K:K,MATCH($C1938,'Policy Characteristics'!$C:$C,0)))</f>
        <v>architectural-design.html#rnd</v>
      </c>
      <c r="R1938" s="254" t="str">
        <f>IF(ISBLANK(INDEX('Policy Characteristics'!L:L,MATCH($C1938,'Policy Characteristics'!$C:$C,0))),"",INDEX('Policy Characteristics'!L:L,MATCH($C1938,'Policy Characteristics'!$C:$C,0)))</f>
        <v>research-and-development.html</v>
      </c>
    </row>
    <row r="1939" spans="1:18" x14ac:dyDescent="0.35">
      <c r="A1939" s="254" t="str">
        <f>IF(ISBLANK(INDEX('Policy Characteristics'!A:A,MATCH($C1939,'Policy Characteristics'!$C:$C,0))),"",INDEX('Policy Characteristics'!A:A,MATCH($C1939,'Policy Characteristics'!$C:$C,0)))</f>
        <v>Research and Development</v>
      </c>
      <c r="B1939" s="262" t="str">
        <f>IF(ISBLANK(INDEX('Policy Characteristics'!B:B,MATCH($C1939,'Policy Characteristics'!$C:$C,0))),"",INDEX('Policy Characteristics'!B:B,MATCH($C1939,'Policy Characteristics'!$C:$C,0)))</f>
        <v>Fuel Use Reduction</v>
      </c>
      <c r="C1939" s="254" t="str">
        <f t="shared" si="78"/>
        <v>RnD Industry Fuel Use Perc Reduction</v>
      </c>
      <c r="D1939" t="s">
        <v>3057</v>
      </c>
      <c r="E1939" s="45"/>
      <c r="F1939" s="6" t="s">
        <v>3084</v>
      </c>
      <c r="G1939" s="45"/>
      <c r="H1939" s="43">
        <v>1490</v>
      </c>
      <c r="I1939" s="324" t="s">
        <v>43</v>
      </c>
      <c r="J1939" s="255" t="str">
        <f>IF(ISBLANK(INDEX('Policy Characteristics'!D:D,MATCH($C1939,'Policy Characteristics'!$C:$C,0))),"",INDEX('Policy Characteristics'!D:D,MATCH($C1939,'Policy Characteristics'!$C:$C,0)))</f>
        <v>R&amp;D Fuel Use Reductions</v>
      </c>
      <c r="K1939" s="254" t="str">
        <f>IF(ISBLANK(INDEX('Policy Characteristics'!E:E,MATCH($C1939,'Policy Characteristics'!$C:$C,0))),"",INDEX('Policy Characteristics'!E:E,MATCH($C1939,'Policy Characteristics'!$C:$C,0)))</f>
        <v>RnD industry fuel use reduction</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0.4</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fuel use</v>
      </c>
      <c r="P1939" s="254"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54" t="str">
        <f>IF(ISBLANK(INDEX('Policy Characteristics'!K:K,MATCH($C1939,'Policy Characteristics'!$C:$C,0))),"",INDEX('Policy Characteristics'!K:K,MATCH($C1939,'Policy Characteristics'!$C:$C,0)))</f>
        <v>architectural-design.html#rnd</v>
      </c>
      <c r="R1939" s="254" t="str">
        <f>IF(ISBLANK(INDEX('Policy Characteristics'!L:L,MATCH($C1939,'Policy Characteristics'!$C:$C,0))),"",INDEX('Policy Characteristics'!L:L,MATCH($C1939,'Policy Characteristics'!$C:$C,0)))</f>
        <v>research-and-development.html</v>
      </c>
    </row>
    <row r="1940" spans="1:18" x14ac:dyDescent="0.35">
      <c r="A1940" s="254" t="str">
        <f>IF(ISBLANK(INDEX('Policy Characteristics'!A:A,MATCH($C1940,'Policy Characteristics'!$C:$C,0))),"",INDEX('Policy Characteristics'!A:A,MATCH($C1940,'Policy Characteristics'!$C:$C,0)))</f>
        <v>Research and Development</v>
      </c>
      <c r="B1940" s="262" t="str">
        <f>IF(ISBLANK(INDEX('Policy Characteristics'!B:B,MATCH($C1940,'Policy Characteristics'!$C:$C,0))),"",INDEX('Policy Characteristics'!B:B,MATCH($C1940,'Policy Characteristics'!$C:$C,0)))</f>
        <v>Fuel Use Reduction</v>
      </c>
      <c r="C1940" s="254" t="str">
        <f t="shared" si="78"/>
        <v>RnD Industry Fuel Use Perc Reduction</v>
      </c>
      <c r="D1940" t="s">
        <v>3058</v>
      </c>
      <c r="E1940" s="45"/>
      <c r="F1940" s="6" t="s">
        <v>3085</v>
      </c>
      <c r="G1940" s="45"/>
      <c r="H1940" s="43">
        <v>1491</v>
      </c>
      <c r="I1940" s="324" t="s">
        <v>43</v>
      </c>
      <c r="J1940" s="255" t="str">
        <f>IF(ISBLANK(INDEX('Policy Characteristics'!D:D,MATCH($C1940,'Policy Characteristics'!$C:$C,0))),"",INDEX('Policy Characteristics'!D:D,MATCH($C1940,'Policy Characteristics'!$C:$C,0)))</f>
        <v>R&amp;D Fuel Use Reductions</v>
      </c>
      <c r="K1940" s="254" t="str">
        <f>IF(ISBLANK(INDEX('Policy Characteristics'!E:E,MATCH($C1940,'Policy Characteristics'!$C:$C,0))),"",INDEX('Policy Characteristics'!E:E,MATCH($C1940,'Policy Characteristics'!$C:$C,0)))</f>
        <v>RnD industry fuel use reduction</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0.4</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fuel use</v>
      </c>
      <c r="P1940" s="254"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54" t="str">
        <f>IF(ISBLANK(INDEX('Policy Characteristics'!K:K,MATCH($C1940,'Policy Characteristics'!$C:$C,0))),"",INDEX('Policy Characteristics'!K:K,MATCH($C1940,'Policy Characteristics'!$C:$C,0)))</f>
        <v>architectural-design.html#rnd</v>
      </c>
      <c r="R1940" s="254" t="str">
        <f>IF(ISBLANK(INDEX('Policy Characteristics'!L:L,MATCH($C1940,'Policy Characteristics'!$C:$C,0))),"",INDEX('Policy Characteristics'!L:L,MATCH($C1940,'Policy Characteristics'!$C:$C,0)))</f>
        <v>research-and-development.html</v>
      </c>
    </row>
    <row r="1941" spans="1:18" x14ac:dyDescent="0.35">
      <c r="A1941" s="254" t="str">
        <f>IF(ISBLANK(INDEX('Policy Characteristics'!A:A,MATCH($C1941,'Policy Characteristics'!$C:$C,0))),"",INDEX('Policy Characteristics'!A:A,MATCH($C1941,'Policy Characteristics'!$C:$C,0)))</f>
        <v>Research and Development</v>
      </c>
      <c r="B1941" s="262" t="str">
        <f>IF(ISBLANK(INDEX('Policy Characteristics'!B:B,MATCH($C1941,'Policy Characteristics'!$C:$C,0))),"",INDEX('Policy Characteristics'!B:B,MATCH($C1941,'Policy Characteristics'!$C:$C,0)))</f>
        <v>Fuel Use Reduction</v>
      </c>
      <c r="C1941" s="254" t="str">
        <f t="shared" si="78"/>
        <v>RnD Industry Fuel Use Perc Reduction</v>
      </c>
      <c r="D1941" t="s">
        <v>3059</v>
      </c>
      <c r="E1941" s="45"/>
      <c r="F1941" s="6" t="s">
        <v>3086</v>
      </c>
      <c r="G1941" s="45"/>
      <c r="H1941" s="43">
        <v>1492</v>
      </c>
      <c r="I1941" s="324" t="s">
        <v>43</v>
      </c>
      <c r="J1941" s="255" t="str">
        <f>IF(ISBLANK(INDEX('Policy Characteristics'!D:D,MATCH($C1941,'Policy Characteristics'!$C:$C,0))),"",INDEX('Policy Characteristics'!D:D,MATCH($C1941,'Policy Characteristics'!$C:$C,0)))</f>
        <v>R&amp;D Fuel Use Reductions</v>
      </c>
      <c r="K1941" s="254" t="str">
        <f>IF(ISBLANK(INDEX('Policy Characteristics'!E:E,MATCH($C1941,'Policy Characteristics'!$C:$C,0))),"",INDEX('Policy Characteristics'!E:E,MATCH($C1941,'Policy Characteristics'!$C:$C,0)))</f>
        <v>RnD industry fuel use reduction</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0.4</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fuel use</v>
      </c>
      <c r="P1941" s="254"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54" t="str">
        <f>IF(ISBLANK(INDEX('Policy Characteristics'!K:K,MATCH($C1941,'Policy Characteristics'!$C:$C,0))),"",INDEX('Policy Characteristics'!K:K,MATCH($C1941,'Policy Characteristics'!$C:$C,0)))</f>
        <v>architectural-design.html#rnd</v>
      </c>
      <c r="R1941" s="254" t="str">
        <f>IF(ISBLANK(INDEX('Policy Characteristics'!L:L,MATCH($C1941,'Policy Characteristics'!$C:$C,0))),"",INDEX('Policy Characteristics'!L:L,MATCH($C1941,'Policy Characteristics'!$C:$C,0)))</f>
        <v>research-and-development.html</v>
      </c>
    </row>
    <row r="1942" spans="1:18" x14ac:dyDescent="0.35">
      <c r="A1942" s="254" t="str">
        <f>IF(ISBLANK(INDEX('Policy Characteristics'!A:A,MATCH($C1942,'Policy Characteristics'!$C:$C,0))),"",INDEX('Policy Characteristics'!A:A,MATCH($C1942,'Policy Characteristics'!$C:$C,0)))</f>
        <v>Research and Development</v>
      </c>
      <c r="B1942" s="262" t="str">
        <f>IF(ISBLANK(INDEX('Policy Characteristics'!B:B,MATCH($C1942,'Policy Characteristics'!$C:$C,0))),"",INDEX('Policy Characteristics'!B:B,MATCH($C1942,'Policy Characteristics'!$C:$C,0)))</f>
        <v>Fuel Use Reduction</v>
      </c>
      <c r="C1942" s="254" t="str">
        <f t="shared" si="78"/>
        <v>RnD Industry Fuel Use Perc Reduction</v>
      </c>
      <c r="D1942" t="s">
        <v>3060</v>
      </c>
      <c r="E1942" s="45"/>
      <c r="F1942" s="6" t="s">
        <v>3087</v>
      </c>
      <c r="G1942" s="45"/>
      <c r="H1942" s="43">
        <v>1493</v>
      </c>
      <c r="I1942" s="324" t="s">
        <v>43</v>
      </c>
      <c r="J1942" s="255" t="str">
        <f>IF(ISBLANK(INDEX('Policy Characteristics'!D:D,MATCH($C1942,'Policy Characteristics'!$C:$C,0))),"",INDEX('Policy Characteristics'!D:D,MATCH($C1942,'Policy Characteristics'!$C:$C,0)))</f>
        <v>R&amp;D Fuel Use Reductions</v>
      </c>
      <c r="K1942" s="254" t="str">
        <f>IF(ISBLANK(INDEX('Policy Characteristics'!E:E,MATCH($C1942,'Policy Characteristics'!$C:$C,0))),"",INDEX('Policy Characteristics'!E:E,MATCH($C1942,'Policy Characteristics'!$C:$C,0)))</f>
        <v>RnD industry fuel use reduction</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0.4</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fuel use</v>
      </c>
      <c r="P1942" s="254"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54" t="str">
        <f>IF(ISBLANK(INDEX('Policy Characteristics'!K:K,MATCH($C1942,'Policy Characteristics'!$C:$C,0))),"",INDEX('Policy Characteristics'!K:K,MATCH($C1942,'Policy Characteristics'!$C:$C,0)))</f>
        <v>architectural-design.html#rnd</v>
      </c>
      <c r="R1942" s="254" t="str">
        <f>IF(ISBLANK(INDEX('Policy Characteristics'!L:L,MATCH($C1942,'Policy Characteristics'!$C:$C,0))),"",INDEX('Policy Characteristics'!L:L,MATCH($C1942,'Policy Characteristics'!$C:$C,0)))</f>
        <v>research-and-development.html</v>
      </c>
    </row>
    <row r="1943" spans="1:18" x14ac:dyDescent="0.35">
      <c r="A1943" s="254" t="str">
        <f>IF(ISBLANK(INDEX('Policy Characteristics'!A:A,MATCH($C1943,'Policy Characteristics'!$C:$C,0))),"",INDEX('Policy Characteristics'!A:A,MATCH($C1943,'Policy Characteristics'!$C:$C,0)))</f>
        <v>Research and Development</v>
      </c>
      <c r="B1943" s="262" t="str">
        <f>IF(ISBLANK(INDEX('Policy Characteristics'!B:B,MATCH($C1943,'Policy Characteristics'!$C:$C,0))),"",INDEX('Policy Characteristics'!B:B,MATCH($C1943,'Policy Characteristics'!$C:$C,0)))</f>
        <v>Fuel Use Reduction</v>
      </c>
      <c r="C1943" s="254" t="str">
        <f t="shared" si="78"/>
        <v>RnD Industry Fuel Use Perc Reduction</v>
      </c>
      <c r="D1943" t="s">
        <v>3061</v>
      </c>
      <c r="E1943" s="45"/>
      <c r="F1943" s="6" t="s">
        <v>3088</v>
      </c>
      <c r="G1943" s="45"/>
      <c r="H1943" s="43">
        <v>1494</v>
      </c>
      <c r="I1943" s="324" t="s">
        <v>43</v>
      </c>
      <c r="J1943" s="255" t="str">
        <f>IF(ISBLANK(INDEX('Policy Characteristics'!D:D,MATCH($C1943,'Policy Characteristics'!$C:$C,0))),"",INDEX('Policy Characteristics'!D:D,MATCH($C1943,'Policy Characteristics'!$C:$C,0)))</f>
        <v>R&amp;D Fuel Use Reductions</v>
      </c>
      <c r="K1943" s="254" t="str">
        <f>IF(ISBLANK(INDEX('Policy Characteristics'!E:E,MATCH($C1943,'Policy Characteristics'!$C:$C,0))),"",INDEX('Policy Characteristics'!E:E,MATCH($C1943,'Policy Characteristics'!$C:$C,0)))</f>
        <v>RnD industry fuel use reduction</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0.4</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fuel use</v>
      </c>
      <c r="P1943" s="254"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54" t="str">
        <f>IF(ISBLANK(INDEX('Policy Characteristics'!K:K,MATCH($C1943,'Policy Characteristics'!$C:$C,0))),"",INDEX('Policy Characteristics'!K:K,MATCH($C1943,'Policy Characteristics'!$C:$C,0)))</f>
        <v>architectural-design.html#rnd</v>
      </c>
      <c r="R1943" s="254" t="str">
        <f>IF(ISBLANK(INDEX('Policy Characteristics'!L:L,MATCH($C1943,'Policy Characteristics'!$C:$C,0))),"",INDEX('Policy Characteristics'!L:L,MATCH($C1943,'Policy Characteristics'!$C:$C,0)))</f>
        <v>research-and-development.html</v>
      </c>
    </row>
    <row r="1944" spans="1:18" x14ac:dyDescent="0.35">
      <c r="A1944" s="254" t="str">
        <f>IF(ISBLANK(INDEX('Policy Characteristics'!A:A,MATCH($C1944,'Policy Characteristics'!$C:$C,0))),"",INDEX('Policy Characteristics'!A:A,MATCH($C1944,'Policy Characteristics'!$C:$C,0)))</f>
        <v>Research and Development</v>
      </c>
      <c r="B1944" s="262" t="str">
        <f>IF(ISBLANK(INDEX('Policy Characteristics'!B:B,MATCH($C1944,'Policy Characteristics'!$C:$C,0))),"",INDEX('Policy Characteristics'!B:B,MATCH($C1944,'Policy Characteristics'!$C:$C,0)))</f>
        <v>Fuel Use Reduction</v>
      </c>
      <c r="C1944" s="254" t="str">
        <f t="shared" si="78"/>
        <v>RnD Industry Fuel Use Perc Reduction</v>
      </c>
      <c r="D1944" t="s">
        <v>3062</v>
      </c>
      <c r="E1944" s="45"/>
      <c r="F1944" s="6" t="s">
        <v>3089</v>
      </c>
      <c r="G1944" s="45"/>
      <c r="H1944" s="43">
        <v>1495</v>
      </c>
      <c r="I1944" s="324" t="s">
        <v>43</v>
      </c>
      <c r="J1944" s="255" t="str">
        <f>IF(ISBLANK(INDEX('Policy Characteristics'!D:D,MATCH($C1944,'Policy Characteristics'!$C:$C,0))),"",INDEX('Policy Characteristics'!D:D,MATCH($C1944,'Policy Characteristics'!$C:$C,0)))</f>
        <v>R&amp;D Fuel Use Reductions</v>
      </c>
      <c r="K1944" s="254" t="str">
        <f>IF(ISBLANK(INDEX('Policy Characteristics'!E:E,MATCH($C1944,'Policy Characteristics'!$C:$C,0))),"",INDEX('Policy Characteristics'!E:E,MATCH($C1944,'Policy Characteristics'!$C:$C,0)))</f>
        <v>RnD industry fuel use reduction</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0.4</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fuel use</v>
      </c>
      <c r="P1944" s="254"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54" t="str">
        <f>IF(ISBLANK(INDEX('Policy Characteristics'!K:K,MATCH($C1944,'Policy Characteristics'!$C:$C,0))),"",INDEX('Policy Characteristics'!K:K,MATCH($C1944,'Policy Characteristics'!$C:$C,0)))</f>
        <v>architectural-design.html#rnd</v>
      </c>
      <c r="R1944" s="254" t="str">
        <f>IF(ISBLANK(INDEX('Policy Characteristics'!L:L,MATCH($C1944,'Policy Characteristics'!$C:$C,0))),"",INDEX('Policy Characteristics'!L:L,MATCH($C1944,'Policy Characteristics'!$C:$C,0)))</f>
        <v>research-and-development.html</v>
      </c>
    </row>
    <row r="1945" spans="1:18" x14ac:dyDescent="0.35">
      <c r="A1945" s="254" t="str">
        <f>IF(ISBLANK(INDEX('Policy Characteristics'!A:A,MATCH($C1945,'Policy Characteristics'!$C:$C,0))),"",INDEX('Policy Characteristics'!A:A,MATCH($C1945,'Policy Characteristics'!$C:$C,0)))</f>
        <v>Research and Development</v>
      </c>
      <c r="B1945" s="262" t="str">
        <f>IF(ISBLANK(INDEX('Policy Characteristics'!B:B,MATCH($C1945,'Policy Characteristics'!$C:$C,0))),"",INDEX('Policy Characteristics'!B:B,MATCH($C1945,'Policy Characteristics'!$C:$C,0)))</f>
        <v>Fuel Use Reduction</v>
      </c>
      <c r="C1945" s="254" t="str">
        <f t="shared" si="78"/>
        <v>RnD Industry Fuel Use Perc Reduction</v>
      </c>
      <c r="D1945" t="s">
        <v>3063</v>
      </c>
      <c r="E1945" s="45"/>
      <c r="F1945" s="6" t="s">
        <v>325</v>
      </c>
      <c r="G1945" s="45"/>
      <c r="H1945" s="43">
        <v>1496</v>
      </c>
      <c r="I1945" s="324" t="s">
        <v>43</v>
      </c>
      <c r="J1945" s="255" t="str">
        <f>IF(ISBLANK(INDEX('Policy Characteristics'!D:D,MATCH($C1945,'Policy Characteristics'!$C:$C,0))),"",INDEX('Policy Characteristics'!D:D,MATCH($C1945,'Policy Characteristics'!$C:$C,0)))</f>
        <v>R&amp;D Fuel Use Reductions</v>
      </c>
      <c r="K1945" s="254" t="str">
        <f>IF(ISBLANK(INDEX('Policy Characteristics'!E:E,MATCH($C1945,'Policy Characteristics'!$C:$C,0))),"",INDEX('Policy Characteristics'!E:E,MATCH($C1945,'Policy Characteristics'!$C:$C,0)))</f>
        <v>RnD industry fuel use reduction</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0.4</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fuel use</v>
      </c>
      <c r="P1945" s="254"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54" t="str">
        <f>IF(ISBLANK(INDEX('Policy Characteristics'!K:K,MATCH($C1945,'Policy Characteristics'!$C:$C,0))),"",INDEX('Policy Characteristics'!K:K,MATCH($C1945,'Policy Characteristics'!$C:$C,0)))</f>
        <v>architectural-design.html#rnd</v>
      </c>
      <c r="R1945" s="254" t="str">
        <f>IF(ISBLANK(INDEX('Policy Characteristics'!L:L,MATCH($C1945,'Policy Characteristics'!$C:$C,0))),"",INDEX('Policy Characteristics'!L:L,MATCH($C1945,'Policy Characteristics'!$C:$C,0)))</f>
        <v>research-and-development.html</v>
      </c>
    </row>
    <row r="1946" spans="1:18" x14ac:dyDescent="0.35">
      <c r="A1946" s="254" t="str">
        <f>IF(ISBLANK(INDEX('Policy Characteristics'!A:A,MATCH($C1946,'Policy Characteristics'!$C:$C,0))),"",INDEX('Policy Characteristics'!A:A,MATCH($C1946,'Policy Characteristics'!$C:$C,0)))</f>
        <v>Research and Development</v>
      </c>
      <c r="B1946" s="262" t="str">
        <f>IF(ISBLANK(INDEX('Policy Characteristics'!B:B,MATCH($C1946,'Policy Characteristics'!$C:$C,0))),"",INDEX('Policy Characteristics'!B:B,MATCH($C1946,'Policy Characteristics'!$C:$C,0)))</f>
        <v>Fuel Use Reduction</v>
      </c>
      <c r="C1946" s="254" t="str">
        <f t="shared" si="78"/>
        <v>RnD Industry Fuel Use Perc Reduction</v>
      </c>
      <c r="D1946" t="s">
        <v>3064</v>
      </c>
      <c r="E1946" s="45"/>
      <c r="F1946" s="6" t="s">
        <v>3090</v>
      </c>
      <c r="G1946" s="45"/>
      <c r="H1946" s="43">
        <v>1497</v>
      </c>
      <c r="I1946" s="324" t="s">
        <v>43</v>
      </c>
      <c r="J1946" s="255" t="str">
        <f>IF(ISBLANK(INDEX('Policy Characteristics'!D:D,MATCH($C1946,'Policy Characteristics'!$C:$C,0))),"",INDEX('Policy Characteristics'!D:D,MATCH($C1946,'Policy Characteristics'!$C:$C,0)))</f>
        <v>R&amp;D Fuel Use Reductions</v>
      </c>
      <c r="K1946" s="254" t="str">
        <f>IF(ISBLANK(INDEX('Policy Characteristics'!E:E,MATCH($C1946,'Policy Characteristics'!$C:$C,0))),"",INDEX('Policy Characteristics'!E:E,MATCH($C1946,'Policy Characteristics'!$C:$C,0)))</f>
        <v>RnD industry fuel use reduction</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0.4</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fuel use</v>
      </c>
      <c r="P1946" s="254"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54" t="str">
        <f>IF(ISBLANK(INDEX('Policy Characteristics'!K:K,MATCH($C1946,'Policy Characteristics'!$C:$C,0))),"",INDEX('Policy Characteristics'!K:K,MATCH($C1946,'Policy Characteristics'!$C:$C,0)))</f>
        <v>architectural-design.html#rnd</v>
      </c>
      <c r="R1946" s="254" t="str">
        <f>IF(ISBLANK(INDEX('Policy Characteristics'!L:L,MATCH($C1946,'Policy Characteristics'!$C:$C,0))),"",INDEX('Policy Characteristics'!L:L,MATCH($C1946,'Policy Characteristics'!$C:$C,0)))</f>
        <v>research-and-development.html</v>
      </c>
    </row>
    <row r="1947" spans="1:18" x14ac:dyDescent="0.35">
      <c r="A1947" s="254" t="str">
        <f>IF(ISBLANK(INDEX('Policy Characteristics'!A:A,MATCH($C1947,'Policy Characteristics'!$C:$C,0))),"",INDEX('Policy Characteristics'!A:A,MATCH($C1947,'Policy Characteristics'!$C:$C,0)))</f>
        <v>Research and Development</v>
      </c>
      <c r="B1947" s="262" t="str">
        <f>IF(ISBLANK(INDEX('Policy Characteristics'!B:B,MATCH($C1947,'Policy Characteristics'!$C:$C,0))),"",INDEX('Policy Characteristics'!B:B,MATCH($C1947,'Policy Characteristics'!$C:$C,0)))</f>
        <v>Fuel Use Reduction</v>
      </c>
      <c r="C1947" s="254" t="str">
        <f t="shared" si="78"/>
        <v>RnD Industry Fuel Use Perc Reduction</v>
      </c>
      <c r="D1947" t="s">
        <v>3065</v>
      </c>
      <c r="E1947" s="45"/>
      <c r="F1947" s="6" t="s">
        <v>3091</v>
      </c>
      <c r="G1947" s="45"/>
      <c r="H1947" s="43">
        <v>1498</v>
      </c>
      <c r="I1947" s="324" t="s">
        <v>43</v>
      </c>
      <c r="J1947" s="255" t="str">
        <f>IF(ISBLANK(INDEX('Policy Characteristics'!D:D,MATCH($C1947,'Policy Characteristics'!$C:$C,0))),"",INDEX('Policy Characteristics'!D:D,MATCH($C1947,'Policy Characteristics'!$C:$C,0)))</f>
        <v>R&amp;D Fuel Use Reductions</v>
      </c>
      <c r="K1947" s="254" t="str">
        <f>IF(ISBLANK(INDEX('Policy Characteristics'!E:E,MATCH($C1947,'Policy Characteristics'!$C:$C,0))),"",INDEX('Policy Characteristics'!E:E,MATCH($C1947,'Policy Characteristics'!$C:$C,0)))</f>
        <v>RnD industry fuel use reduction</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0.4</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fuel use</v>
      </c>
      <c r="P1947" s="254"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54" t="str">
        <f>IF(ISBLANK(INDEX('Policy Characteristics'!K:K,MATCH($C1947,'Policy Characteristics'!$C:$C,0))),"",INDEX('Policy Characteristics'!K:K,MATCH($C1947,'Policy Characteristics'!$C:$C,0)))</f>
        <v>architectural-design.html#rnd</v>
      </c>
      <c r="R1947" s="254" t="str">
        <f>IF(ISBLANK(INDEX('Policy Characteristics'!L:L,MATCH($C1947,'Policy Characteristics'!$C:$C,0))),"",INDEX('Policy Characteristics'!L:L,MATCH($C1947,'Policy Characteristics'!$C:$C,0)))</f>
        <v>research-and-development.html</v>
      </c>
    </row>
    <row r="1948" spans="1:18" x14ac:dyDescent="0.35">
      <c r="A1948" s="254" t="str">
        <f>IF(ISBLANK(INDEX('Policy Characteristics'!A:A,MATCH($C1948,'Policy Characteristics'!$C:$C,0))),"",INDEX('Policy Characteristics'!A:A,MATCH($C1948,'Policy Characteristics'!$C:$C,0)))</f>
        <v>Research and Development</v>
      </c>
      <c r="B1948" s="262" t="str">
        <f>IF(ISBLANK(INDEX('Policy Characteristics'!B:B,MATCH($C1948,'Policy Characteristics'!$C:$C,0))),"",INDEX('Policy Characteristics'!B:B,MATCH($C1948,'Policy Characteristics'!$C:$C,0)))</f>
        <v>Fuel Use Reduction</v>
      </c>
      <c r="C1948" s="254" t="str">
        <f t="shared" si="78"/>
        <v>RnD Industry Fuel Use Perc Reduction</v>
      </c>
      <c r="D1948" t="s">
        <v>3066</v>
      </c>
      <c r="E1948" s="45"/>
      <c r="F1948" s="6" t="s">
        <v>3092</v>
      </c>
      <c r="G1948" s="45"/>
      <c r="H1948" s="43">
        <v>1499</v>
      </c>
      <c r="I1948" s="324" t="s">
        <v>43</v>
      </c>
      <c r="J1948" s="255" t="str">
        <f>IF(ISBLANK(INDEX('Policy Characteristics'!D:D,MATCH($C1948,'Policy Characteristics'!$C:$C,0))),"",INDEX('Policy Characteristics'!D:D,MATCH($C1948,'Policy Characteristics'!$C:$C,0)))</f>
        <v>R&amp;D Fuel Use Reductions</v>
      </c>
      <c r="K1948" s="254" t="str">
        <f>IF(ISBLANK(INDEX('Policy Characteristics'!E:E,MATCH($C1948,'Policy Characteristics'!$C:$C,0))),"",INDEX('Policy Characteristics'!E:E,MATCH($C1948,'Policy Characteristics'!$C:$C,0)))</f>
        <v>RnD industry fuel use reduction</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0.4</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fuel use</v>
      </c>
      <c r="P1948" s="254"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54" t="str">
        <f>IF(ISBLANK(INDEX('Policy Characteristics'!K:K,MATCH($C1948,'Policy Characteristics'!$C:$C,0))),"",INDEX('Policy Characteristics'!K:K,MATCH($C1948,'Policy Characteristics'!$C:$C,0)))</f>
        <v>architectural-design.html#rnd</v>
      </c>
      <c r="R1948" s="254" t="str">
        <f>IF(ISBLANK(INDEX('Policy Characteristics'!L:L,MATCH($C1948,'Policy Characteristics'!$C:$C,0))),"",INDEX('Policy Characteristics'!L:L,MATCH($C1948,'Policy Characteristics'!$C:$C,0)))</f>
        <v>research-and-development.html</v>
      </c>
    </row>
    <row r="1949" spans="1:18" x14ac:dyDescent="0.35">
      <c r="A1949" s="254" t="str">
        <f>IF(ISBLANK(INDEX('Policy Characteristics'!A:A,MATCH($C1949,'Policy Characteristics'!$C:$C,0))),"",INDEX('Policy Characteristics'!A:A,MATCH($C1949,'Policy Characteristics'!$C:$C,0)))</f>
        <v>Research and Development</v>
      </c>
      <c r="B1949" s="262" t="str">
        <f>IF(ISBLANK(INDEX('Policy Characteristics'!B:B,MATCH($C1949,'Policy Characteristics'!$C:$C,0))),"",INDEX('Policy Characteristics'!B:B,MATCH($C1949,'Policy Characteristics'!$C:$C,0)))</f>
        <v>Fuel Use Reduction</v>
      </c>
      <c r="C1949" s="254" t="str">
        <f t="shared" si="78"/>
        <v>RnD Industry Fuel Use Perc Reduction</v>
      </c>
      <c r="D1949" t="s">
        <v>3067</v>
      </c>
      <c r="E1949" s="45"/>
      <c r="F1949" s="6" t="s">
        <v>324</v>
      </c>
      <c r="G1949" s="45"/>
      <c r="H1949" s="43">
        <v>1500</v>
      </c>
      <c r="I1949" s="324" t="s">
        <v>43</v>
      </c>
      <c r="J1949" s="255" t="str">
        <f>IF(ISBLANK(INDEX('Policy Characteristics'!D:D,MATCH($C1949,'Policy Characteristics'!$C:$C,0))),"",INDEX('Policy Characteristics'!D:D,MATCH($C1949,'Policy Characteristics'!$C:$C,0)))</f>
        <v>R&amp;D Fuel Use Reductions</v>
      </c>
      <c r="K1949" s="254" t="str">
        <f>IF(ISBLANK(INDEX('Policy Characteristics'!E:E,MATCH($C1949,'Policy Characteristics'!$C:$C,0))),"",INDEX('Policy Characteristics'!E:E,MATCH($C1949,'Policy Characteristics'!$C:$C,0)))</f>
        <v>RnD industry fuel use reduction</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0.4</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fuel use</v>
      </c>
      <c r="P1949" s="254"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54" t="str">
        <f>IF(ISBLANK(INDEX('Policy Characteristics'!K:K,MATCH($C1949,'Policy Characteristics'!$C:$C,0))),"",INDEX('Policy Characteristics'!K:K,MATCH($C1949,'Policy Characteristics'!$C:$C,0)))</f>
        <v>architectural-design.html#rnd</v>
      </c>
      <c r="R1949" s="254" t="str">
        <f>IF(ISBLANK(INDEX('Policy Characteristics'!L:L,MATCH($C1949,'Policy Characteristics'!$C:$C,0))),"",INDEX('Policy Characteristics'!L:L,MATCH($C1949,'Policy Characteristics'!$C:$C,0)))</f>
        <v>research-and-development.html</v>
      </c>
    </row>
    <row r="1950" spans="1:18" x14ac:dyDescent="0.35">
      <c r="A1950" s="254" t="str">
        <f>IF(ISBLANK(INDEX('Policy Characteristics'!A:A,MATCH($C1950,'Policy Characteristics'!$C:$C,0))),"",INDEX('Policy Characteristics'!A:A,MATCH($C1950,'Policy Characteristics'!$C:$C,0)))</f>
        <v>Research and Development</v>
      </c>
      <c r="B1950" s="262" t="str">
        <f>IF(ISBLANK(INDEX('Policy Characteristics'!B:B,MATCH($C1950,'Policy Characteristics'!$C:$C,0))),"",INDEX('Policy Characteristics'!B:B,MATCH($C1950,'Policy Characteristics'!$C:$C,0)))</f>
        <v>Fuel Use Reduction</v>
      </c>
      <c r="C1950" s="254" t="str">
        <f t="shared" si="78"/>
        <v>RnD Industry Fuel Use Perc Reduction</v>
      </c>
      <c r="D1950" t="s">
        <v>3068</v>
      </c>
      <c r="E1950" s="45"/>
      <c r="F1950" s="6" t="s">
        <v>3093</v>
      </c>
      <c r="G1950" s="45"/>
      <c r="H1950" s="43">
        <v>1501</v>
      </c>
      <c r="I1950" s="324" t="s">
        <v>43</v>
      </c>
      <c r="J1950" s="255" t="str">
        <f>IF(ISBLANK(INDEX('Policy Characteristics'!D:D,MATCH($C1950,'Policy Characteristics'!$C:$C,0))),"",INDEX('Policy Characteristics'!D:D,MATCH($C1950,'Policy Characteristics'!$C:$C,0)))</f>
        <v>R&amp;D Fuel Use Reductions</v>
      </c>
      <c r="K1950" s="254" t="str">
        <f>IF(ISBLANK(INDEX('Policy Characteristics'!E:E,MATCH($C1950,'Policy Characteristics'!$C:$C,0))),"",INDEX('Policy Characteristics'!E:E,MATCH($C1950,'Policy Characteristics'!$C:$C,0)))</f>
        <v>RnD industry fuel use reduction</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0.4</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fuel use</v>
      </c>
      <c r="P1950" s="254"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54" t="str">
        <f>IF(ISBLANK(INDEX('Policy Characteristics'!K:K,MATCH($C1950,'Policy Characteristics'!$C:$C,0))),"",INDEX('Policy Characteristics'!K:K,MATCH($C1950,'Policy Characteristics'!$C:$C,0)))</f>
        <v>architectural-design.html#rnd</v>
      </c>
      <c r="R1950" s="254" t="str">
        <f>IF(ISBLANK(INDEX('Policy Characteristics'!L:L,MATCH($C1950,'Policy Characteristics'!$C:$C,0))),"",INDEX('Policy Characteristics'!L:L,MATCH($C1950,'Policy Characteristics'!$C:$C,0)))</f>
        <v>research-and-development.html</v>
      </c>
    </row>
    <row r="1951" spans="1:18" ht="29" x14ac:dyDescent="0.35">
      <c r="A1951" s="254" t="str">
        <f>IF(ISBLANK(INDEX('Policy Characteristics'!A:A,MATCH($C1951,'Policy Characteristics'!$C:$C,0))),"",INDEX('Policy Characteristics'!A:A,MATCH($C1951,'Policy Characteristics'!$C:$C,0)))</f>
        <v>Research and Development</v>
      </c>
      <c r="B1951" s="262" t="str">
        <f>IF(ISBLANK(INDEX('Policy Characteristics'!B:B,MATCH($C1951,'Policy Characteristics'!$C:$C,0))),"",INDEX('Policy Characteristics'!B:B,MATCH($C1951,'Policy Characteristics'!$C:$C,0)))</f>
        <v>Fuel Use Reduction</v>
      </c>
      <c r="C1951" s="254" t="str">
        <f t="shared" si="78"/>
        <v>RnD Industry Fuel Use Perc Reduction</v>
      </c>
      <c r="D1951" t="s">
        <v>3069</v>
      </c>
      <c r="E1951" s="45"/>
      <c r="F1951" s="6" t="s">
        <v>3094</v>
      </c>
      <c r="G1951" s="45"/>
      <c r="H1951" s="43">
        <v>1502</v>
      </c>
      <c r="I1951" s="324" t="s">
        <v>43</v>
      </c>
      <c r="J1951" s="255" t="str">
        <f>IF(ISBLANK(INDEX('Policy Characteristics'!D:D,MATCH($C1951,'Policy Characteristics'!$C:$C,0))),"",INDEX('Policy Characteristics'!D:D,MATCH($C1951,'Policy Characteristics'!$C:$C,0)))</f>
        <v>R&amp;D Fuel Use Reductions</v>
      </c>
      <c r="K1951" s="254" t="str">
        <f>IF(ISBLANK(INDEX('Policy Characteristics'!E:E,MATCH($C1951,'Policy Characteristics'!$C:$C,0))),"",INDEX('Policy Characteristics'!E:E,MATCH($C1951,'Policy Characteristics'!$C:$C,0)))</f>
        <v>RnD industry fuel use reduction</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0.4</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fuel use</v>
      </c>
      <c r="P1951" s="254"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54" t="str">
        <f>IF(ISBLANK(INDEX('Policy Characteristics'!K:K,MATCH($C1951,'Policy Characteristics'!$C:$C,0))),"",INDEX('Policy Characteristics'!K:K,MATCH($C1951,'Policy Characteristics'!$C:$C,0)))</f>
        <v>architectural-design.html#rnd</v>
      </c>
      <c r="R1951" s="254" t="str">
        <f>IF(ISBLANK(INDEX('Policy Characteristics'!L:L,MATCH($C1951,'Policy Characteristics'!$C:$C,0))),"",INDEX('Policy Characteristics'!L:L,MATCH($C1951,'Policy Characteristics'!$C:$C,0)))</f>
        <v>research-and-development.html</v>
      </c>
    </row>
    <row r="1952" spans="1:18" x14ac:dyDescent="0.35">
      <c r="A1952" s="254" t="str">
        <f>IF(ISBLANK(INDEX('Policy Characteristics'!A:A,MATCH($C1952,'Policy Characteristics'!$C:$C,0))),"",INDEX('Policy Characteristics'!A:A,MATCH($C1952,'Policy Characteristics'!$C:$C,0)))</f>
        <v>Research and Development</v>
      </c>
      <c r="B1952" s="262" t="str">
        <f>IF(ISBLANK(INDEX('Policy Characteristics'!B:B,MATCH($C1952,'Policy Characteristics'!$C:$C,0))),"",INDEX('Policy Characteristics'!B:B,MATCH($C1952,'Policy Characteristics'!$C:$C,0)))</f>
        <v>Fuel Use Reduction</v>
      </c>
      <c r="C1952" s="254" t="str">
        <f t="shared" si="78"/>
        <v>RnD Industry Fuel Use Perc Reduction</v>
      </c>
      <c r="D1952" t="s">
        <v>3070</v>
      </c>
      <c r="E1952" s="45"/>
      <c r="F1952" s="6" t="s">
        <v>3095</v>
      </c>
      <c r="G1952" s="45"/>
      <c r="H1952" s="43">
        <v>1503</v>
      </c>
      <c r="I1952" s="324" t="s">
        <v>43</v>
      </c>
      <c r="J1952" s="255" t="str">
        <f>IF(ISBLANK(INDEX('Policy Characteristics'!D:D,MATCH($C1952,'Policy Characteristics'!$C:$C,0))),"",INDEX('Policy Characteristics'!D:D,MATCH($C1952,'Policy Characteristics'!$C:$C,0)))</f>
        <v>R&amp;D Fuel Use Reductions</v>
      </c>
      <c r="K1952" s="254" t="str">
        <f>IF(ISBLANK(INDEX('Policy Characteristics'!E:E,MATCH($C1952,'Policy Characteristics'!$C:$C,0))),"",INDEX('Policy Characteristics'!E:E,MATCH($C1952,'Policy Characteristics'!$C:$C,0)))</f>
        <v>RnD industry fuel use reduction</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0.4</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fuel use</v>
      </c>
      <c r="P1952" s="254"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54" t="str">
        <f>IF(ISBLANK(INDEX('Policy Characteristics'!K:K,MATCH($C1952,'Policy Characteristics'!$C:$C,0))),"",INDEX('Policy Characteristics'!K:K,MATCH($C1952,'Policy Characteristics'!$C:$C,0)))</f>
        <v>architectural-design.html#rnd</v>
      </c>
      <c r="R1952" s="254" t="str">
        <f>IF(ISBLANK(INDEX('Policy Characteristics'!L:L,MATCH($C1952,'Policy Characteristics'!$C:$C,0))),"",INDEX('Policy Characteristics'!L:L,MATCH($C1952,'Policy Characteristics'!$C:$C,0)))</f>
        <v>research-and-development.html</v>
      </c>
    </row>
    <row r="1953" spans="1:18" x14ac:dyDescent="0.35">
      <c r="A1953" s="254" t="str">
        <f>IF(ISBLANK(INDEX('Policy Characteristics'!A:A,MATCH($C1953,'Policy Characteristics'!$C:$C,0))),"",INDEX('Policy Characteristics'!A:A,MATCH($C1953,'Policy Characteristics'!$C:$C,0)))</f>
        <v>Research and Development</v>
      </c>
      <c r="B1953" s="262" t="str">
        <f>IF(ISBLANK(INDEX('Policy Characteristics'!B:B,MATCH($C1953,'Policy Characteristics'!$C:$C,0))),"",INDEX('Policy Characteristics'!B:B,MATCH($C1953,'Policy Characteristics'!$C:$C,0)))</f>
        <v>Fuel Use Reduction</v>
      </c>
      <c r="C1953" s="254" t="str">
        <f t="shared" si="78"/>
        <v>RnD Industry Fuel Use Perc Reduction</v>
      </c>
      <c r="D1953" t="s">
        <v>3071</v>
      </c>
      <c r="E1953" s="45"/>
      <c r="F1953" s="6" t="s">
        <v>3096</v>
      </c>
      <c r="G1953" s="45"/>
      <c r="H1953" s="43">
        <v>1504</v>
      </c>
      <c r="I1953" s="324" t="s">
        <v>43</v>
      </c>
      <c r="J1953" s="255" t="str">
        <f>IF(ISBLANK(INDEX('Policy Characteristics'!D:D,MATCH($C1953,'Policy Characteristics'!$C:$C,0))),"",INDEX('Policy Characteristics'!D:D,MATCH($C1953,'Policy Characteristics'!$C:$C,0)))</f>
        <v>R&amp;D Fuel Use Reductions</v>
      </c>
      <c r="K1953" s="254" t="str">
        <f>IF(ISBLANK(INDEX('Policy Characteristics'!E:E,MATCH($C1953,'Policy Characteristics'!$C:$C,0))),"",INDEX('Policy Characteristics'!E:E,MATCH($C1953,'Policy Characteristics'!$C:$C,0)))</f>
        <v>RnD industry fuel use reduction</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0.4</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fuel use</v>
      </c>
      <c r="P1953" s="254"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54" t="str">
        <f>IF(ISBLANK(INDEX('Policy Characteristics'!K:K,MATCH($C1953,'Policy Characteristics'!$C:$C,0))),"",INDEX('Policy Characteristics'!K:K,MATCH($C1953,'Policy Characteristics'!$C:$C,0)))</f>
        <v>architectural-design.html#rnd</v>
      </c>
      <c r="R1953" s="254" t="str">
        <f>IF(ISBLANK(INDEX('Policy Characteristics'!L:L,MATCH($C1953,'Policy Characteristics'!$C:$C,0))),"",INDEX('Policy Characteristics'!L:L,MATCH($C1953,'Policy Characteristics'!$C:$C,0)))</f>
        <v>research-and-development.html</v>
      </c>
    </row>
    <row r="1954" spans="1:18" x14ac:dyDescent="0.35">
      <c r="A1954" s="254" t="str">
        <f>IF(ISBLANK(INDEX('Policy Characteristics'!A:A,MATCH($C1954,'Policy Characteristics'!$C:$C,0))),"",INDEX('Policy Characteristics'!A:A,MATCH($C1954,'Policy Characteristics'!$C:$C,0)))</f>
        <v>Research and Development</v>
      </c>
      <c r="B1954" s="262" t="str">
        <f>IF(ISBLANK(INDEX('Policy Characteristics'!B:B,MATCH($C1954,'Policy Characteristics'!$C:$C,0))),"",INDEX('Policy Characteristics'!B:B,MATCH($C1954,'Policy Characteristics'!$C:$C,0)))</f>
        <v>Fuel Use Reduction</v>
      </c>
      <c r="C1954" s="254" t="str">
        <f t="shared" si="78"/>
        <v>RnD Industry Fuel Use Perc Reduction</v>
      </c>
      <c r="D1954" t="s">
        <v>3072</v>
      </c>
      <c r="E1954" s="45"/>
      <c r="F1954" s="6" t="s">
        <v>3097</v>
      </c>
      <c r="G1954" s="45"/>
      <c r="H1954" s="43">
        <v>1505</v>
      </c>
      <c r="I1954" s="324" t="s">
        <v>43</v>
      </c>
      <c r="J1954" s="255" t="str">
        <f>IF(ISBLANK(INDEX('Policy Characteristics'!D:D,MATCH($C1954,'Policy Characteristics'!$C:$C,0))),"",INDEX('Policy Characteristics'!D:D,MATCH($C1954,'Policy Characteristics'!$C:$C,0)))</f>
        <v>R&amp;D Fuel Use Reductions</v>
      </c>
      <c r="K1954" s="254" t="str">
        <f>IF(ISBLANK(INDEX('Policy Characteristics'!E:E,MATCH($C1954,'Policy Characteristics'!$C:$C,0))),"",INDEX('Policy Characteristics'!E:E,MATCH($C1954,'Policy Characteristics'!$C:$C,0)))</f>
        <v>RnD industry fuel use reduction</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0.4</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fuel use</v>
      </c>
      <c r="P1954" s="254"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54" t="str">
        <f>IF(ISBLANK(INDEX('Policy Characteristics'!K:K,MATCH($C1954,'Policy Characteristics'!$C:$C,0))),"",INDEX('Policy Characteristics'!K:K,MATCH($C1954,'Policy Characteristics'!$C:$C,0)))</f>
        <v>architectural-design.html#rnd</v>
      </c>
      <c r="R1954" s="254" t="str">
        <f>IF(ISBLANK(INDEX('Policy Characteristics'!L:L,MATCH($C1954,'Policy Characteristics'!$C:$C,0))),"",INDEX('Policy Characteristics'!L:L,MATCH($C1954,'Policy Characteristics'!$C:$C,0)))</f>
        <v>research-and-development.html</v>
      </c>
    </row>
    <row r="1955" spans="1:18" x14ac:dyDescent="0.35">
      <c r="A1955" s="254" t="str">
        <f>IF(ISBLANK(INDEX('Policy Characteristics'!A:A,MATCH($C1955,'Policy Characteristics'!$C:$C,0))),"",INDEX('Policy Characteristics'!A:A,MATCH($C1955,'Policy Characteristics'!$C:$C,0)))</f>
        <v>Research and Development</v>
      </c>
      <c r="B1955" s="262" t="str">
        <f>IF(ISBLANK(INDEX('Policy Characteristics'!B:B,MATCH($C1955,'Policy Characteristics'!$C:$C,0))),"",INDEX('Policy Characteristics'!B:B,MATCH($C1955,'Policy Characteristics'!$C:$C,0)))</f>
        <v>Fuel Use Reduction</v>
      </c>
      <c r="C1955" s="254" t="str">
        <f t="shared" si="78"/>
        <v>RnD Industry Fuel Use Perc Reduction</v>
      </c>
      <c r="D1955" t="s">
        <v>3073</v>
      </c>
      <c r="E1955" s="45"/>
      <c r="F1955" s="6" t="s">
        <v>3098</v>
      </c>
      <c r="G1955" s="45"/>
      <c r="H1955" s="43">
        <v>1506</v>
      </c>
      <c r="I1955" s="324" t="s">
        <v>43</v>
      </c>
      <c r="J1955" s="255" t="str">
        <f>IF(ISBLANK(INDEX('Policy Characteristics'!D:D,MATCH($C1955,'Policy Characteristics'!$C:$C,0))),"",INDEX('Policy Characteristics'!D:D,MATCH($C1955,'Policy Characteristics'!$C:$C,0)))</f>
        <v>R&amp;D Fuel Use Reductions</v>
      </c>
      <c r="K1955" s="254" t="str">
        <f>IF(ISBLANK(INDEX('Policy Characteristics'!E:E,MATCH($C1955,'Policy Characteristics'!$C:$C,0))),"",INDEX('Policy Characteristics'!E:E,MATCH($C1955,'Policy Characteristics'!$C:$C,0)))</f>
        <v>RnD industry fuel use reduction</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0.4</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fuel use</v>
      </c>
      <c r="P1955" s="254"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54" t="str">
        <f>IF(ISBLANK(INDEX('Policy Characteristics'!K:K,MATCH($C1955,'Policy Characteristics'!$C:$C,0))),"",INDEX('Policy Characteristics'!K:K,MATCH($C1955,'Policy Characteristics'!$C:$C,0)))</f>
        <v>architectural-design.html#rnd</v>
      </c>
      <c r="R1955" s="254" t="str">
        <f>IF(ISBLANK(INDEX('Policy Characteristics'!L:L,MATCH($C1955,'Policy Characteristics'!$C:$C,0))),"",INDEX('Policy Characteristics'!L:L,MATCH($C1955,'Policy Characteristics'!$C:$C,0)))</f>
        <v>research-and-development.html</v>
      </c>
    </row>
    <row r="1956" spans="1:18" x14ac:dyDescent="0.35">
      <c r="A1956" s="254" t="str">
        <f>IF(ISBLANK(INDEX('Policy Characteristics'!A:A,MATCH($C1956,'Policy Characteristics'!$C:$C,0))),"",INDEX('Policy Characteristics'!A:A,MATCH($C1956,'Policy Characteristics'!$C:$C,0)))</f>
        <v>Research and Development</v>
      </c>
      <c r="B1956" s="262" t="str">
        <f>IF(ISBLANK(INDEX('Policy Characteristics'!B:B,MATCH($C1956,'Policy Characteristics'!$C:$C,0))),"",INDEX('Policy Characteristics'!B:B,MATCH($C1956,'Policy Characteristics'!$C:$C,0)))</f>
        <v>Fuel Use Reduction</v>
      </c>
      <c r="C1956" s="254" t="str">
        <f t="shared" si="78"/>
        <v>RnD Industry Fuel Use Perc Reduction</v>
      </c>
      <c r="D1956" t="s">
        <v>3074</v>
      </c>
      <c r="E1956" s="45"/>
      <c r="F1956" s="6" t="s">
        <v>3099</v>
      </c>
      <c r="G1956" s="45"/>
      <c r="H1956" s="43">
        <v>1507</v>
      </c>
      <c r="I1956" s="324" t="s">
        <v>43</v>
      </c>
      <c r="J1956" s="255" t="str">
        <f>IF(ISBLANK(INDEX('Policy Characteristics'!D:D,MATCH($C1956,'Policy Characteristics'!$C:$C,0))),"",INDEX('Policy Characteristics'!D:D,MATCH($C1956,'Policy Characteristics'!$C:$C,0)))</f>
        <v>R&amp;D Fuel Use Reductions</v>
      </c>
      <c r="K1956" s="254" t="str">
        <f>IF(ISBLANK(INDEX('Policy Characteristics'!E:E,MATCH($C1956,'Policy Characteristics'!$C:$C,0))),"",INDEX('Policy Characteristics'!E:E,MATCH($C1956,'Policy Characteristics'!$C:$C,0)))</f>
        <v>RnD industry fuel use reduction</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0.4</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fuel use</v>
      </c>
      <c r="P1956" s="254"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54" t="str">
        <f>IF(ISBLANK(INDEX('Policy Characteristics'!K:K,MATCH($C1956,'Policy Characteristics'!$C:$C,0))),"",INDEX('Policy Characteristics'!K:K,MATCH($C1956,'Policy Characteristics'!$C:$C,0)))</f>
        <v>architectural-design.html#rnd</v>
      </c>
      <c r="R1956" s="254" t="str">
        <f>IF(ISBLANK(INDEX('Policy Characteristics'!L:L,MATCH($C1956,'Policy Characteristics'!$C:$C,0))),"",INDEX('Policy Characteristics'!L:L,MATCH($C1956,'Policy Characteristics'!$C:$C,0)))</f>
        <v>research-and-development.html</v>
      </c>
    </row>
    <row r="1957" spans="1:18" x14ac:dyDescent="0.35">
      <c r="A1957" s="254" t="str">
        <f>IF(ISBLANK(INDEX('Policy Characteristics'!A:A,MATCH($C1957,'Policy Characteristics'!$C:$C,0))),"",INDEX('Policy Characteristics'!A:A,MATCH($C1957,'Policy Characteristics'!$C:$C,0)))</f>
        <v>Research and Development</v>
      </c>
      <c r="B1957" s="262" t="str">
        <f>IF(ISBLANK(INDEX('Policy Characteristics'!B:B,MATCH($C1957,'Policy Characteristics'!$C:$C,0))),"",INDEX('Policy Characteristics'!B:B,MATCH($C1957,'Policy Characteristics'!$C:$C,0)))</f>
        <v>Fuel Use Reduction</v>
      </c>
      <c r="C1957" s="254" t="str">
        <f t="shared" si="78"/>
        <v>RnD Industry Fuel Use Perc Reduction</v>
      </c>
      <c r="D1957" t="s">
        <v>3075</v>
      </c>
      <c r="E1957" s="45"/>
      <c r="F1957" s="6" t="s">
        <v>3100</v>
      </c>
      <c r="G1957" s="45"/>
      <c r="H1957" s="43">
        <v>1508</v>
      </c>
      <c r="I1957" s="324" t="s">
        <v>43</v>
      </c>
      <c r="J1957" s="255" t="str">
        <f>IF(ISBLANK(INDEX('Policy Characteristics'!D:D,MATCH($C1957,'Policy Characteristics'!$C:$C,0))),"",INDEX('Policy Characteristics'!D:D,MATCH($C1957,'Policy Characteristics'!$C:$C,0)))</f>
        <v>R&amp;D Fuel Use Reductions</v>
      </c>
      <c r="K1957" s="254" t="str">
        <f>IF(ISBLANK(INDEX('Policy Characteristics'!E:E,MATCH($C1957,'Policy Characteristics'!$C:$C,0))),"",INDEX('Policy Characteristics'!E:E,MATCH($C1957,'Policy Characteristics'!$C:$C,0)))</f>
        <v>RnD industry fuel use reduction</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0.4</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fuel use</v>
      </c>
      <c r="P1957" s="254"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54" t="str">
        <f>IF(ISBLANK(INDEX('Policy Characteristics'!K:K,MATCH($C1957,'Policy Characteristics'!$C:$C,0))),"",INDEX('Policy Characteristics'!K:K,MATCH($C1957,'Policy Characteristics'!$C:$C,0)))</f>
        <v>architectural-design.html#rnd</v>
      </c>
      <c r="R1957" s="254" t="str">
        <f>IF(ISBLANK(INDEX('Policy Characteristics'!L:L,MATCH($C1957,'Policy Characteristics'!$C:$C,0))),"",INDEX('Policy Characteristics'!L:L,MATCH($C1957,'Policy Characteristics'!$C:$C,0)))</f>
        <v>research-and-development.html</v>
      </c>
    </row>
    <row r="1958" spans="1:18" x14ac:dyDescent="0.35">
      <c r="A1958" s="254" t="str">
        <f>IF(ISBLANK(INDEX('Policy Characteristics'!A:A,MATCH($C1958,'Policy Characteristics'!$C:$C,0))),"",INDEX('Policy Characteristics'!A:A,MATCH($C1958,'Policy Characteristics'!$C:$C,0)))</f>
        <v>Research and Development</v>
      </c>
      <c r="B1958" s="262" t="str">
        <f>IF(ISBLANK(INDEX('Policy Characteristics'!B:B,MATCH($C1958,'Policy Characteristics'!$C:$C,0))),"",INDEX('Policy Characteristics'!B:B,MATCH($C1958,'Policy Characteristics'!$C:$C,0)))</f>
        <v>Fuel Use Reduction</v>
      </c>
      <c r="C1958" s="254" t="str">
        <f t="shared" si="78"/>
        <v>RnD Industry Fuel Use Perc Reduction</v>
      </c>
      <c r="D1958" t="s">
        <v>3076</v>
      </c>
      <c r="E1958" s="45"/>
      <c r="F1958" s="6" t="s">
        <v>3101</v>
      </c>
      <c r="G1958" s="45"/>
      <c r="H1958" s="43">
        <v>1509</v>
      </c>
      <c r="I1958" s="324" t="s">
        <v>43</v>
      </c>
      <c r="J1958" s="255" t="str">
        <f>IF(ISBLANK(INDEX('Policy Characteristics'!D:D,MATCH($C1958,'Policy Characteristics'!$C:$C,0))),"",INDEX('Policy Characteristics'!D:D,MATCH($C1958,'Policy Characteristics'!$C:$C,0)))</f>
        <v>R&amp;D Fuel Use Reductions</v>
      </c>
      <c r="K1958" s="254" t="str">
        <f>IF(ISBLANK(INDEX('Policy Characteristics'!E:E,MATCH($C1958,'Policy Characteristics'!$C:$C,0))),"",INDEX('Policy Characteristics'!E:E,MATCH($C1958,'Policy Characteristics'!$C:$C,0)))</f>
        <v>RnD industry fuel use reduction</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0.4</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fuel use</v>
      </c>
      <c r="P1958" s="254"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54" t="str">
        <f>IF(ISBLANK(INDEX('Policy Characteristics'!K:K,MATCH($C1958,'Policy Characteristics'!$C:$C,0))),"",INDEX('Policy Characteristics'!K:K,MATCH($C1958,'Policy Characteristics'!$C:$C,0)))</f>
        <v>architectural-design.html#rnd</v>
      </c>
      <c r="R1958" s="254" t="str">
        <f>IF(ISBLANK(INDEX('Policy Characteristics'!L:L,MATCH($C1958,'Policy Characteristics'!$C:$C,0))),"",INDEX('Policy Characteristics'!L:L,MATCH($C1958,'Policy Characteristics'!$C:$C,0)))</f>
        <v>research-and-development.html</v>
      </c>
    </row>
    <row r="1959" spans="1:18" x14ac:dyDescent="0.35">
      <c r="A1959" s="254" t="str">
        <f>IF(ISBLANK(INDEX('Policy Characteristics'!A:A,MATCH($C1959,'Policy Characteristics'!$C:$C,0))),"",INDEX('Policy Characteristics'!A:A,MATCH($C1959,'Policy Characteristics'!$C:$C,0)))</f>
        <v>Research and Development</v>
      </c>
      <c r="B1959" s="262" t="str">
        <f>IF(ISBLANK(INDEX('Policy Characteristics'!B:B,MATCH($C1959,'Policy Characteristics'!$C:$C,0))),"",INDEX('Policy Characteristics'!B:B,MATCH($C1959,'Policy Characteristics'!$C:$C,0)))</f>
        <v>Fuel Use Reduction</v>
      </c>
      <c r="C1959" s="254" t="str">
        <f t="shared" si="78"/>
        <v>RnD Industry Fuel Use Perc Reduction</v>
      </c>
      <c r="D1959" t="s">
        <v>3077</v>
      </c>
      <c r="E1959" s="45"/>
      <c r="F1959" s="6" t="s">
        <v>3102</v>
      </c>
      <c r="G1959" s="45"/>
      <c r="H1959" s="43">
        <v>1510</v>
      </c>
      <c r="I1959" s="324" t="s">
        <v>43</v>
      </c>
      <c r="J1959" s="255" t="str">
        <f>IF(ISBLANK(INDEX('Policy Characteristics'!D:D,MATCH($C1959,'Policy Characteristics'!$C:$C,0))),"",INDEX('Policy Characteristics'!D:D,MATCH($C1959,'Policy Characteristics'!$C:$C,0)))</f>
        <v>R&amp;D Fuel Use Reductions</v>
      </c>
      <c r="K1959" s="254" t="str">
        <f>IF(ISBLANK(INDEX('Policy Characteristics'!E:E,MATCH($C1959,'Policy Characteristics'!$C:$C,0))),"",INDEX('Policy Characteristics'!E:E,MATCH($C1959,'Policy Characteristics'!$C:$C,0)))</f>
        <v>RnD industry fuel use reduction</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0.4</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fuel use</v>
      </c>
      <c r="P1959" s="254"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54" t="str">
        <f>IF(ISBLANK(INDEX('Policy Characteristics'!K:K,MATCH($C1959,'Policy Characteristics'!$C:$C,0))),"",INDEX('Policy Characteristics'!K:K,MATCH($C1959,'Policy Characteristics'!$C:$C,0)))</f>
        <v>architectural-design.html#rnd</v>
      </c>
      <c r="R1959" s="254" t="str">
        <f>IF(ISBLANK(INDEX('Policy Characteristics'!L:L,MATCH($C1959,'Policy Characteristics'!$C:$C,0))),"",INDEX('Policy Characteristics'!L:L,MATCH($C1959,'Policy Characteristics'!$C:$C,0)))</f>
        <v>research-and-development.html</v>
      </c>
    </row>
    <row r="1960" spans="1:18" x14ac:dyDescent="0.35">
      <c r="A1960" s="254" t="str">
        <f>IF(ISBLANK(INDEX('Policy Characteristics'!A:A,MATCH($C1960,'Policy Characteristics'!$C:$C,0))),"",INDEX('Policy Characteristics'!A:A,MATCH($C1960,'Policy Characteristics'!$C:$C,0)))</f>
        <v>Research and Development</v>
      </c>
      <c r="B1960" s="262" t="str">
        <f>IF(ISBLANK(INDEX('Policy Characteristics'!B:B,MATCH($C1960,'Policy Characteristics'!$C:$C,0))),"",INDEX('Policy Characteristics'!B:B,MATCH($C1960,'Policy Characteristics'!$C:$C,0)))</f>
        <v>Fuel Use Reduction</v>
      </c>
      <c r="C1960" s="254" t="str">
        <f t="shared" si="78"/>
        <v>RnD Industry Fuel Use Perc Reduction</v>
      </c>
      <c r="D1960" t="s">
        <v>3078</v>
      </c>
      <c r="E1960" s="45"/>
      <c r="F1960" s="6" t="s">
        <v>3103</v>
      </c>
      <c r="G1960" s="45"/>
      <c r="H1960" s="43">
        <v>1511</v>
      </c>
      <c r="I1960" s="324" t="s">
        <v>43</v>
      </c>
      <c r="J1960" s="255" t="str">
        <f>IF(ISBLANK(INDEX('Policy Characteristics'!D:D,MATCH($C1960,'Policy Characteristics'!$C:$C,0))),"",INDEX('Policy Characteristics'!D:D,MATCH($C1960,'Policy Characteristics'!$C:$C,0)))</f>
        <v>R&amp;D Fuel Use Reductions</v>
      </c>
      <c r="K1960" s="254" t="str">
        <f>IF(ISBLANK(INDEX('Policy Characteristics'!E:E,MATCH($C1960,'Policy Characteristics'!$C:$C,0))),"",INDEX('Policy Characteristics'!E:E,MATCH($C1960,'Policy Characteristics'!$C:$C,0)))</f>
        <v>RnD industry fuel use reduction</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0.4</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fuel use</v>
      </c>
      <c r="P1960" s="254"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54" t="str">
        <f>IF(ISBLANK(INDEX('Policy Characteristics'!K:K,MATCH($C1960,'Policy Characteristics'!$C:$C,0))),"",INDEX('Policy Characteristics'!K:K,MATCH($C1960,'Policy Characteristics'!$C:$C,0)))</f>
        <v>architectural-design.html#rnd</v>
      </c>
      <c r="R1960" s="254" t="str">
        <f>IF(ISBLANK(INDEX('Policy Characteristics'!L:L,MATCH($C1960,'Policy Characteristics'!$C:$C,0))),"",INDEX('Policy Characteristics'!L:L,MATCH($C1960,'Policy Characteristics'!$C:$C,0)))</f>
        <v>research-and-development.html</v>
      </c>
    </row>
    <row r="1961" spans="1:18" x14ac:dyDescent="0.35">
      <c r="A1961" s="254" t="str">
        <f>IF(ISBLANK(INDEX('Policy Characteristics'!A:A,MATCH($C1961,'Policy Characteristics'!$C:$C,0))),"",INDEX('Policy Characteristics'!A:A,MATCH($C1961,'Policy Characteristics'!$C:$C,0)))</f>
        <v>Research and Development</v>
      </c>
      <c r="B1961" s="262" t="str">
        <f>IF(ISBLANK(INDEX('Policy Characteristics'!B:B,MATCH($C1961,'Policy Characteristics'!$C:$C,0))),"",INDEX('Policy Characteristics'!B:B,MATCH($C1961,'Policy Characteristics'!$C:$C,0)))</f>
        <v>Fuel Use Reduction</v>
      </c>
      <c r="C1961" t="s">
        <v>296</v>
      </c>
      <c r="D1961" s="45" t="s">
        <v>2244</v>
      </c>
      <c r="E1961" s="45"/>
      <c r="F1961" s="45" t="s">
        <v>469</v>
      </c>
      <c r="G1961" s="45"/>
      <c r="H1961" s="43">
        <v>133</v>
      </c>
      <c r="I1961" s="324" t="s">
        <v>43</v>
      </c>
      <c r="J1961" s="255" t="str">
        <f>IF(ISBLANK(INDEX('Policy Characteristics'!D:D,MATCH($C1961,'Policy Characteristics'!$C:$C,0))),"",INDEX('Policy Characteristics'!D:D,MATCH($C1961,'Policy Characteristics'!$C:$C,0)))</f>
        <v>R&amp;D Fuel Use Reductions</v>
      </c>
      <c r="K1961" s="254" t="str">
        <f>IF(ISBLANK(INDEX('Policy Characteristics'!E:E,MATCH($C1961,'Policy Characteristics'!$C:$C,0))),"",INDEX('Policy Characteristics'!E:E,MATCH($C1961,'Policy Characteristics'!$C:$C,0)))</f>
        <v>RnD transportation fuel use reduction</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0.4</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fuel use</v>
      </c>
      <c r="P1961" s="254"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54" t="str">
        <f>IF(ISBLANK(INDEX('Policy Characteristics'!K:K,MATCH($C1961,'Policy Characteristics'!$C:$C,0))),"",INDEX('Policy Characteristics'!K:K,MATCH($C1961,'Policy Characteristics'!$C:$C,0)))</f>
        <v>architectural-design.html#rnd</v>
      </c>
      <c r="R1961" s="254" t="str">
        <f>IF(ISBLANK(INDEX('Policy Characteristics'!L:L,MATCH($C1961,'Policy Characteristics'!$C:$C,0))),"",INDEX('Policy Characteristics'!L:L,MATCH($C1961,'Policy Characteristics'!$C:$C,0)))</f>
        <v>research-and-development.html</v>
      </c>
    </row>
    <row r="1962" spans="1:18" x14ac:dyDescent="0.35">
      <c r="A1962" s="254" t="str">
        <f>IF(ISBLANK(INDEX('Policy Characteristics'!A:A,MATCH($C1962,'Policy Characteristics'!$C:$C,0))),"",INDEX('Policy Characteristics'!A:A,MATCH($C1962,'Policy Characteristics'!$C:$C,0)))</f>
        <v>Research and Development</v>
      </c>
      <c r="B1962" s="262" t="str">
        <f>IF(ISBLANK(INDEX('Policy Characteristics'!B:B,MATCH($C1962,'Policy Characteristics'!$C:$C,0))),"",INDEX('Policy Characteristics'!B:B,MATCH($C1962,'Policy Characteristics'!$C:$C,0)))</f>
        <v>Fuel Use Reduction</v>
      </c>
      <c r="C1962" s="254" t="str">
        <f t="shared" ref="C1962:C1967" si="79">C$1961</f>
        <v>RnD Transportation Fuel Use Perc Reduction</v>
      </c>
      <c r="D1962" s="45" t="s">
        <v>2245</v>
      </c>
      <c r="E1962" s="45"/>
      <c r="F1962" s="45" t="s">
        <v>470</v>
      </c>
      <c r="G1962" s="45"/>
      <c r="H1962" s="43">
        <v>134</v>
      </c>
      <c r="I1962" s="324" t="s">
        <v>43</v>
      </c>
      <c r="J1962" s="255" t="str">
        <f>IF(ISBLANK(INDEX('Policy Characteristics'!D:D,MATCH($C1962,'Policy Characteristics'!$C:$C,0))),"",INDEX('Policy Characteristics'!D:D,MATCH($C1962,'Policy Characteristics'!$C:$C,0)))</f>
        <v>R&amp;D Fuel Use Reductions</v>
      </c>
      <c r="K1962" s="254" t="str">
        <f>IF(ISBLANK(INDEX('Policy Characteristics'!E:E,MATCH($C1962,'Policy Characteristics'!$C:$C,0))),"",INDEX('Policy Characteristics'!E:E,MATCH($C1962,'Policy Characteristics'!$C:$C,0)))</f>
        <v>RnD transportation fuel use reduction</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0.4</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fuel use</v>
      </c>
      <c r="P1962" s="254"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54" t="str">
        <f>IF(ISBLANK(INDEX('Policy Characteristics'!K:K,MATCH($C1962,'Policy Characteristics'!$C:$C,0))),"",INDEX('Policy Characteristics'!K:K,MATCH($C1962,'Policy Characteristics'!$C:$C,0)))</f>
        <v>architectural-design.html#rnd</v>
      </c>
      <c r="R1962" s="254" t="str">
        <f>IF(ISBLANK(INDEX('Policy Characteristics'!L:L,MATCH($C1962,'Policy Characteristics'!$C:$C,0))),"",INDEX('Policy Characteristics'!L:L,MATCH($C1962,'Policy Characteristics'!$C:$C,0)))</f>
        <v>research-and-development.html</v>
      </c>
    </row>
    <row r="1963" spans="1:18" x14ac:dyDescent="0.35">
      <c r="A1963" s="254" t="str">
        <f>IF(ISBLANK(INDEX('Policy Characteristics'!A:A,MATCH($C1963,'Policy Characteristics'!$C:$C,0))),"",INDEX('Policy Characteristics'!A:A,MATCH($C1963,'Policy Characteristics'!$C:$C,0)))</f>
        <v>Research and Development</v>
      </c>
      <c r="B1963" s="262" t="str">
        <f>IF(ISBLANK(INDEX('Policy Characteristics'!B:B,MATCH($C1963,'Policy Characteristics'!$C:$C,0))),"",INDEX('Policy Characteristics'!B:B,MATCH($C1963,'Policy Characteristics'!$C:$C,0)))</f>
        <v>Fuel Use Reduction</v>
      </c>
      <c r="C1963" s="254" t="str">
        <f t="shared" si="79"/>
        <v>RnD Transportation Fuel Use Perc Reduction</v>
      </c>
      <c r="D1963" s="45" t="s">
        <v>2246</v>
      </c>
      <c r="E1963" s="45"/>
      <c r="F1963" s="45" t="s">
        <v>471</v>
      </c>
      <c r="G1963" s="45"/>
      <c r="H1963" s="43">
        <v>135</v>
      </c>
      <c r="I1963" s="324" t="s">
        <v>43</v>
      </c>
      <c r="J1963" s="255" t="str">
        <f>IF(ISBLANK(INDEX('Policy Characteristics'!D:D,MATCH($C1963,'Policy Characteristics'!$C:$C,0))),"",INDEX('Policy Characteristics'!D:D,MATCH($C1963,'Policy Characteristics'!$C:$C,0)))</f>
        <v>R&amp;D Fuel Use Reductions</v>
      </c>
      <c r="K1963" s="254" t="str">
        <f>IF(ISBLANK(INDEX('Policy Characteristics'!E:E,MATCH($C1963,'Policy Characteristics'!$C:$C,0))),"",INDEX('Policy Characteristics'!E:E,MATCH($C1963,'Policy Characteristics'!$C:$C,0)))</f>
        <v>RnD transportation fuel use reduction</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0.4</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fuel use</v>
      </c>
      <c r="P1963" s="254"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54" t="str">
        <f>IF(ISBLANK(INDEX('Policy Characteristics'!K:K,MATCH($C1963,'Policy Characteristics'!$C:$C,0))),"",INDEX('Policy Characteristics'!K:K,MATCH($C1963,'Policy Characteristics'!$C:$C,0)))</f>
        <v>architectural-design.html#rnd</v>
      </c>
      <c r="R1963" s="254" t="str">
        <f>IF(ISBLANK(INDEX('Policy Characteristics'!L:L,MATCH($C1963,'Policy Characteristics'!$C:$C,0))),"",INDEX('Policy Characteristics'!L:L,MATCH($C1963,'Policy Characteristics'!$C:$C,0)))</f>
        <v>research-and-development.html</v>
      </c>
    </row>
    <row r="1964" spans="1:18" x14ac:dyDescent="0.35">
      <c r="A1964" s="254" t="str">
        <f>IF(ISBLANK(INDEX('Policy Characteristics'!A:A,MATCH($C1964,'Policy Characteristics'!$C:$C,0))),"",INDEX('Policy Characteristics'!A:A,MATCH($C1964,'Policy Characteristics'!$C:$C,0)))</f>
        <v>Research and Development</v>
      </c>
      <c r="B1964" s="262" t="str">
        <f>IF(ISBLANK(INDEX('Policy Characteristics'!B:B,MATCH($C1964,'Policy Characteristics'!$C:$C,0))),"",INDEX('Policy Characteristics'!B:B,MATCH($C1964,'Policy Characteristics'!$C:$C,0)))</f>
        <v>Fuel Use Reduction</v>
      </c>
      <c r="C1964" s="254" t="str">
        <f t="shared" si="79"/>
        <v>RnD Transportation Fuel Use Perc Reduction</v>
      </c>
      <c r="D1964" s="45" t="s">
        <v>2247</v>
      </c>
      <c r="E1964" s="45"/>
      <c r="F1964" s="45" t="s">
        <v>472</v>
      </c>
      <c r="G1964" s="45"/>
      <c r="H1964" s="43">
        <v>136</v>
      </c>
      <c r="I1964" s="324" t="s">
        <v>43</v>
      </c>
      <c r="J1964" s="255" t="str">
        <f>IF(ISBLANK(INDEX('Policy Characteristics'!D:D,MATCH($C1964,'Policy Characteristics'!$C:$C,0))),"",INDEX('Policy Characteristics'!D:D,MATCH($C1964,'Policy Characteristics'!$C:$C,0)))</f>
        <v>R&amp;D Fuel Use Reductions</v>
      </c>
      <c r="K1964" s="254" t="str">
        <f>IF(ISBLANK(INDEX('Policy Characteristics'!E:E,MATCH($C1964,'Policy Characteristics'!$C:$C,0))),"",INDEX('Policy Characteristics'!E:E,MATCH($C1964,'Policy Characteristics'!$C:$C,0)))</f>
        <v>RnD transportation fuel use reduction</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0.4</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fuel use</v>
      </c>
      <c r="P1964" s="254"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54" t="str">
        <f>IF(ISBLANK(INDEX('Policy Characteristics'!K:K,MATCH($C1964,'Policy Characteristics'!$C:$C,0))),"",INDEX('Policy Characteristics'!K:K,MATCH($C1964,'Policy Characteristics'!$C:$C,0)))</f>
        <v>architectural-design.html#rnd</v>
      </c>
      <c r="R1964" s="254" t="str">
        <f>IF(ISBLANK(INDEX('Policy Characteristics'!L:L,MATCH($C1964,'Policy Characteristics'!$C:$C,0))),"",INDEX('Policy Characteristics'!L:L,MATCH($C1964,'Policy Characteristics'!$C:$C,0)))</f>
        <v>research-and-development.html</v>
      </c>
    </row>
    <row r="1965" spans="1:18" x14ac:dyDescent="0.35">
      <c r="A1965" s="254" t="str">
        <f>IF(ISBLANK(INDEX('Policy Characteristics'!A:A,MATCH($C1965,'Policy Characteristics'!$C:$C,0))),"",INDEX('Policy Characteristics'!A:A,MATCH($C1965,'Policy Characteristics'!$C:$C,0)))</f>
        <v>Research and Development</v>
      </c>
      <c r="B1965" s="262" t="str">
        <f>IF(ISBLANK(INDEX('Policy Characteristics'!B:B,MATCH($C1965,'Policy Characteristics'!$C:$C,0))),"",INDEX('Policy Characteristics'!B:B,MATCH($C1965,'Policy Characteristics'!$C:$C,0)))</f>
        <v>Fuel Use Reduction</v>
      </c>
      <c r="C1965" s="254" t="str">
        <f t="shared" si="79"/>
        <v>RnD Transportation Fuel Use Perc Reduction</v>
      </c>
      <c r="D1965" s="45" t="s">
        <v>2248</v>
      </c>
      <c r="E1965" s="45"/>
      <c r="F1965" s="45" t="s">
        <v>473</v>
      </c>
      <c r="G1965" s="45"/>
      <c r="H1965" s="43">
        <v>137</v>
      </c>
      <c r="I1965" s="324" t="s">
        <v>43</v>
      </c>
      <c r="J1965" s="255" t="str">
        <f>IF(ISBLANK(INDEX('Policy Characteristics'!D:D,MATCH($C1965,'Policy Characteristics'!$C:$C,0))),"",INDEX('Policy Characteristics'!D:D,MATCH($C1965,'Policy Characteristics'!$C:$C,0)))</f>
        <v>R&amp;D Fuel Use Reductions</v>
      </c>
      <c r="K1965" s="254" t="str">
        <f>IF(ISBLANK(INDEX('Policy Characteristics'!E:E,MATCH($C1965,'Policy Characteristics'!$C:$C,0))),"",INDEX('Policy Characteristics'!E:E,MATCH($C1965,'Policy Characteristics'!$C:$C,0)))</f>
        <v>RnD transportation fuel use reduction</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0.4</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fuel use</v>
      </c>
      <c r="P1965" s="254"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54" t="str">
        <f>IF(ISBLANK(INDEX('Policy Characteristics'!K:K,MATCH($C1965,'Policy Characteristics'!$C:$C,0))),"",INDEX('Policy Characteristics'!K:K,MATCH($C1965,'Policy Characteristics'!$C:$C,0)))</f>
        <v>architectural-design.html#rnd</v>
      </c>
      <c r="R1965" s="254" t="str">
        <f>IF(ISBLANK(INDEX('Policy Characteristics'!L:L,MATCH($C1965,'Policy Characteristics'!$C:$C,0))),"",INDEX('Policy Characteristics'!L:L,MATCH($C1965,'Policy Characteristics'!$C:$C,0)))</f>
        <v>research-and-development.html</v>
      </c>
    </row>
    <row r="1966" spans="1:18" x14ac:dyDescent="0.35">
      <c r="A1966" s="254" t="str">
        <f>IF(ISBLANK(INDEX('Policy Characteristics'!A:A,MATCH($C1966,'Policy Characteristics'!$C:$C,0))),"",INDEX('Policy Characteristics'!A:A,MATCH($C1966,'Policy Characteristics'!$C:$C,0)))</f>
        <v>Research and Development</v>
      </c>
      <c r="B1966" s="262" t="str">
        <f>IF(ISBLANK(INDEX('Policy Characteristics'!B:B,MATCH($C1966,'Policy Characteristics'!$C:$C,0))),"",INDEX('Policy Characteristics'!B:B,MATCH($C1966,'Policy Characteristics'!$C:$C,0)))</f>
        <v>Fuel Use Reduction</v>
      </c>
      <c r="C1966" s="254" t="str">
        <f t="shared" si="79"/>
        <v>RnD Transportation Fuel Use Perc Reduction</v>
      </c>
      <c r="D1966" s="45" t="s">
        <v>2505</v>
      </c>
      <c r="E1966" s="45"/>
      <c r="F1966" s="45" t="s">
        <v>2787</v>
      </c>
      <c r="G1966" s="45"/>
      <c r="H1966" s="43">
        <v>138</v>
      </c>
      <c r="I1966" s="324" t="s">
        <v>43</v>
      </c>
      <c r="J1966" s="255" t="str">
        <f>IF(ISBLANK(INDEX('Policy Characteristics'!D:D,MATCH($C1966,'Policy Characteristics'!$C:$C,0))),"",INDEX('Policy Characteristics'!D:D,MATCH($C1966,'Policy Characteristics'!$C:$C,0)))</f>
        <v>R&amp;D Fuel Use Reductions</v>
      </c>
      <c r="K1966" s="254" t="str">
        <f>IF(ISBLANK(INDEX('Policy Characteristics'!E:E,MATCH($C1966,'Policy Characteristics'!$C:$C,0))),"",INDEX('Policy Characteristics'!E:E,MATCH($C1966,'Policy Characteristics'!$C:$C,0)))</f>
        <v>RnD transportation fuel use reduction</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0.4</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fuel use</v>
      </c>
      <c r="P1966" s="254"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54" t="str">
        <f>IF(ISBLANK(INDEX('Policy Characteristics'!K:K,MATCH($C1966,'Policy Characteristics'!$C:$C,0))),"",INDEX('Policy Characteristics'!K:K,MATCH($C1966,'Policy Characteristics'!$C:$C,0)))</f>
        <v>architectural-design.html#rnd</v>
      </c>
      <c r="R1966" s="254" t="str">
        <f>IF(ISBLANK(INDEX('Policy Characteristics'!L:L,MATCH($C1966,'Policy Characteristics'!$C:$C,0))),"",INDEX('Policy Characteristics'!L:L,MATCH($C1966,'Policy Characteristics'!$C:$C,0)))</f>
        <v>research-and-development.html</v>
      </c>
    </row>
    <row r="1967" spans="1:18" x14ac:dyDescent="0.35">
      <c r="A1967" s="254" t="str">
        <f>IF(ISBLANK(INDEX('Policy Characteristics'!A:A,MATCH($C1967,'Policy Characteristics'!$C:$C,0))),"",INDEX('Policy Characteristics'!A:A,MATCH($C1967,'Policy Characteristics'!$C:$C,0)))</f>
        <v>Research and Development</v>
      </c>
      <c r="B1967" s="262" t="str">
        <f>IF(ISBLANK(INDEX('Policy Characteristics'!B:B,MATCH($C1967,'Policy Characteristics'!$C:$C,0))),"",INDEX('Policy Characteristics'!B:B,MATCH($C1967,'Policy Characteristics'!$C:$C,0)))</f>
        <v>Fuel Use Reduction</v>
      </c>
      <c r="C1967" s="254" t="str">
        <f t="shared" si="79"/>
        <v>RnD Transportation Fuel Use Perc Reduction</v>
      </c>
      <c r="D1967" s="45" t="s">
        <v>2504</v>
      </c>
      <c r="E1967" s="45"/>
      <c r="F1967" s="45" t="s">
        <v>2788</v>
      </c>
      <c r="G1967" s="45"/>
      <c r="H1967" s="43">
        <v>524</v>
      </c>
      <c r="I1967" s="324" t="s">
        <v>43</v>
      </c>
      <c r="J1967" s="255" t="str">
        <f>IF(ISBLANK(INDEX('Policy Characteristics'!D:D,MATCH($C1967,'Policy Characteristics'!$C:$C,0))),"",INDEX('Policy Characteristics'!D:D,MATCH($C1967,'Policy Characteristics'!$C:$C,0)))</f>
        <v>R&amp;D Fuel Use Reductions</v>
      </c>
      <c r="K1967" s="254" t="str">
        <f>IF(ISBLANK(INDEX('Policy Characteristics'!E:E,MATCH($C1967,'Policy Characteristics'!$C:$C,0))),"",INDEX('Policy Characteristics'!E:E,MATCH($C1967,'Policy Characteristics'!$C:$C,0)))</f>
        <v>RnD transportation fuel use reduction</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0.4</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fuel use</v>
      </c>
      <c r="P1967" s="254"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54" t="str">
        <f>IF(ISBLANK(INDEX('Policy Characteristics'!K:K,MATCH($C1967,'Policy Characteristics'!$C:$C,0))),"",INDEX('Policy Characteristics'!K:K,MATCH($C1967,'Policy Characteristics'!$C:$C,0)))</f>
        <v>architectural-design.html#rnd</v>
      </c>
      <c r="R1967" s="254" t="str">
        <f>IF(ISBLANK(INDEX('Policy Characteristics'!L:L,MATCH($C1967,'Policy Characteristics'!$C:$C,0))),"",INDEX('Policy Characteristics'!L:L,MATCH($C1967,'Policy Characteristics'!$C:$C,0)))</f>
        <v>research-and-development.html</v>
      </c>
    </row>
    <row r="1968" spans="1:18" x14ac:dyDescent="0.35">
      <c r="A1968" s="254" t="str">
        <f>IF(ISBLANK(INDEX('Policy Characteristics'!A:A,MATCH($C1968,'Policy Characteristics'!$C:$C,0))),"",INDEX('Policy Characteristics'!A:A,MATCH($C1968,'Policy Characteristics'!$C:$C,0)))</f>
        <v>Government Revenue Accounting</v>
      </c>
      <c r="B1968" s="262" t="str">
        <f>IF(ISBLANK(INDEX('Policy Characteristics'!B:B,MATCH($C1968,'Policy Characteristics'!$C:$C,0))),"",INDEX('Policy Characteristics'!B:B,MATCH($C1968,'Policy Characteristics'!$C:$C,0)))</f>
        <v>Carbon Tax Revenue</v>
      </c>
      <c r="C1968" t="s">
        <v>2947</v>
      </c>
      <c r="D1968" s="1" t="s">
        <v>2955</v>
      </c>
      <c r="F1968" s="1" t="s">
        <v>2960</v>
      </c>
      <c r="H1968" s="43">
        <v>545</v>
      </c>
      <c r="I1968" s="322" t="s">
        <v>43</v>
      </c>
      <c r="J1968" s="255" t="str">
        <f>IF(ISBLANK(INDEX('Policy Characteristics'!D:D,MATCH($C1968,'Policy Characteristics'!$C:$C,0))),"",INDEX('Policy Characteristics'!D:D,MATCH($C1968,'Policy Characteristics'!$C:$C,0)))</f>
        <v/>
      </c>
      <c r="K1968" s="254" t="str">
        <f>IF(ISBLANK(INDEX('Policy Characteristics'!E:E,MATCH($C1968,'Policy Characteristics'!$C:$C,0))),"",INDEX('Policy Characteristics'!E:E,MATCH($C1968,'Policy Characteristics'!$C:$C,0)))</f>
        <v>GRA carbon tax revenue</v>
      </c>
      <c r="L1968" s="254">
        <f>IF(ISBLANK(INDEX('Policy Characteristics'!F:F,MATCH($C1968,'Policy Characteristics'!$C:$C,0))),"",INDEX('Policy Characteristics'!F:F,MATCH($C1968,'Policy Characteristics'!$C:$C,0)))</f>
        <v>0</v>
      </c>
      <c r="M1968" s="254">
        <f>IF(ISBLANK(INDEX('Policy Characteristics'!G:G,MATCH($C1968,'Policy Characteristics'!$C:$C,0))),"",INDEX('Policy Characteristics'!G:G,MATCH($C1968,'Policy Characteristics'!$C:$C,0)))</f>
        <v>10</v>
      </c>
      <c r="N1968" s="254">
        <f>IF(ISBLANK(INDEX('Policy Characteristics'!H:H,MATCH($C1968,'Policy Characteristics'!$C:$C,0))),"",INDEX('Policy Characteristics'!H:H,MATCH($C1968,'Policy Characteristics'!$C:$C,0)))</f>
        <v>1</v>
      </c>
      <c r="O1968" s="254" t="str">
        <f>IF(ISBLANK(INDEX('Policy Characteristics'!I:I,MATCH($C1968,'Policy Characteristics'!$C:$C,0))),"",INDEX('Policy Characteristics'!I:I,MATCH($C1968,'Policy Characteristics'!$C:$C,0)))</f>
        <v>weight</v>
      </c>
      <c r="P1968" s="254" t="str">
        <f>IF(ISBLANK(INDEX('Policy Characteristics'!J:J,MATCH($C1968,'Policy Characteristics'!$C:$C,0))),"",INDEX('Policy Characteristics'!J:J,MATCH($C1968,'Policy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68" s="254" t="str">
        <f>IF(ISBLANK(INDEX('Policy Characteristics'!K:K,MATCH($C1968,'Policy Characteristics'!$C:$C,0))),"",INDEX('Policy Characteristics'!K:K,MATCH($C1968,'Policy Characteristics'!$C:$C,0)))</f>
        <v>io-model.html</v>
      </c>
      <c r="R1968" s="254" t="str">
        <f>IF(ISBLANK(INDEX('Policy Characteristics'!L:L,MATCH($C1968,'Policy Characteristics'!$C:$C,0))),"",INDEX('Policy Characteristics'!L:L,MATCH($C1968,'Policy Characteristics'!$C:$C,0)))</f>
        <v/>
      </c>
    </row>
    <row r="1969" spans="1:18" x14ac:dyDescent="0.35">
      <c r="A1969" s="254" t="str">
        <f>IF(ISBLANK(INDEX('Policy Characteristics'!A:A,MATCH($C1969,'Policy Characteristics'!$C:$C,0))),"",INDEX('Policy Characteristics'!A:A,MATCH($C1969,'Policy Characteristics'!$C:$C,0)))</f>
        <v>Government Revenue Accounting</v>
      </c>
      <c r="B1969" s="262" t="str">
        <f>IF(ISBLANK(INDEX('Policy Characteristics'!B:B,MATCH($C1969,'Policy Characteristics'!$C:$C,0))),"",INDEX('Policy Characteristics'!B:B,MATCH($C1969,'Policy Characteristics'!$C:$C,0)))</f>
        <v>Carbon Tax Revenue</v>
      </c>
      <c r="C1969" s="254" t="str">
        <f t="shared" ref="C1969" si="80">C$1968</f>
        <v>GRA for Carbon Tax Revenue</v>
      </c>
      <c r="D1969" s="1" t="s">
        <v>2956</v>
      </c>
      <c r="F1969" s="1" t="s">
        <v>2971</v>
      </c>
      <c r="H1969" s="43">
        <v>546</v>
      </c>
      <c r="I1969" s="326" t="str">
        <f t="shared" ref="I1969:I1972" si="81">I$1968</f>
        <v>Yes</v>
      </c>
      <c r="J1969" s="255" t="str">
        <f>IF(ISBLANK(INDEX('Policy Characteristics'!D:D,MATCH($C1969,'Policy Characteristics'!$C:$C,0))),"",INDEX('Policy Characteristics'!D:D,MATCH($C1969,'Policy Characteristics'!$C:$C,0)))</f>
        <v/>
      </c>
      <c r="K1969" s="254" t="str">
        <f>IF(ISBLANK(INDEX('Policy Characteristics'!E:E,MATCH($C1969,'Policy Characteristics'!$C:$C,0))),"",INDEX('Policy Characteristics'!E:E,MATCH($C1969,'Policy Characteristics'!$C:$C,0)))</f>
        <v>GRA carbon tax revenue</v>
      </c>
      <c r="L1969" s="254">
        <f>IF(ISBLANK(INDEX('Policy Characteristics'!F:F,MATCH($C1969,'Policy Characteristics'!$C:$C,0))),"",INDEX('Policy Characteristics'!F:F,MATCH($C1969,'Policy Characteristics'!$C:$C,0)))</f>
        <v>0</v>
      </c>
      <c r="M1969" s="254">
        <f>IF(ISBLANK(INDEX('Policy Characteristics'!G:G,MATCH($C1969,'Policy Characteristics'!$C:$C,0))),"",INDEX('Policy Characteristics'!G:G,MATCH($C1969,'Policy Characteristics'!$C:$C,0)))</f>
        <v>10</v>
      </c>
      <c r="N1969" s="254">
        <f>IF(ISBLANK(INDEX('Policy Characteristics'!H:H,MATCH($C1969,'Policy Characteristics'!$C:$C,0))),"",INDEX('Policy Characteristics'!H:H,MATCH($C1969,'Policy Characteristics'!$C:$C,0)))</f>
        <v>1</v>
      </c>
      <c r="O1969" s="254" t="str">
        <f>IF(ISBLANK(INDEX('Policy Characteristics'!I:I,MATCH($C1969,'Policy Characteristics'!$C:$C,0))),"",INDEX('Policy Characteristics'!I:I,MATCH($C1969,'Policy Characteristics'!$C:$C,0)))</f>
        <v>weight</v>
      </c>
      <c r="P1969" s="254" t="str">
        <f>IF(ISBLANK(INDEX('Policy Characteristics'!J:J,MATCH($C1969,'Policy Characteristics'!$C:$C,0))),"",INDEX('Policy Characteristics'!J:J,MATCH($C1969,'Policy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69" s="254" t="str">
        <f>IF(ISBLANK(INDEX('Policy Characteristics'!K:K,MATCH($C1969,'Policy Characteristics'!$C:$C,0))),"",INDEX('Policy Characteristics'!K:K,MATCH($C1969,'Policy Characteristics'!$C:$C,0)))</f>
        <v>io-model.html</v>
      </c>
      <c r="R1969" s="254" t="str">
        <f>IF(ISBLANK(INDEX('Policy Characteristics'!L:L,MATCH($C1969,'Policy Characteristics'!$C:$C,0))),"",INDEX('Policy Characteristics'!L:L,MATCH($C1969,'Policy Characteristics'!$C:$C,0)))</f>
        <v/>
      </c>
    </row>
    <row r="1970" spans="1:18" x14ac:dyDescent="0.35">
      <c r="A1970" s="254" t="str">
        <f>IF(ISBLANK(INDEX('Policy Characteristics'!A:A,MATCH($C1970,'Policy Characteristics'!$C:$C,0))),"",INDEX('Policy Characteristics'!A:A,MATCH($C1970,'Policy Characteristics'!$C:$C,0)))</f>
        <v>Government Revenue Accounting</v>
      </c>
      <c r="B1970" s="262" t="str">
        <f>IF(ISBLANK(INDEX('Policy Characteristics'!B:B,MATCH($C1970,'Policy Characteristics'!$C:$C,0))),"",INDEX('Policy Characteristics'!B:B,MATCH($C1970,'Policy Characteristics'!$C:$C,0)))</f>
        <v>Carbon Tax Revenue</v>
      </c>
      <c r="C1970" s="254" t="str">
        <f t="shared" ref="C1970:C1972" si="82">C$1968</f>
        <v>GRA for Carbon Tax Revenue</v>
      </c>
      <c r="D1970" s="1" t="s">
        <v>2957</v>
      </c>
      <c r="F1970" s="1" t="s">
        <v>2961</v>
      </c>
      <c r="H1970" s="43">
        <v>547</v>
      </c>
      <c r="I1970" s="326" t="str">
        <f t="shared" si="81"/>
        <v>Yes</v>
      </c>
      <c r="J1970" s="255" t="str">
        <f>IF(ISBLANK(INDEX('Policy Characteristics'!D:D,MATCH($C1970,'Policy Characteristics'!$C:$C,0))),"",INDEX('Policy Characteristics'!D:D,MATCH($C1970,'Policy Characteristics'!$C:$C,0)))</f>
        <v/>
      </c>
      <c r="K1970" s="254" t="str">
        <f>IF(ISBLANK(INDEX('Policy Characteristics'!E:E,MATCH($C1970,'Policy Characteristics'!$C:$C,0))),"",INDEX('Policy Characteristics'!E:E,MATCH($C1970,'Policy Characteristics'!$C:$C,0)))</f>
        <v>GRA carbon tax revenue</v>
      </c>
      <c r="L1970" s="254">
        <f>IF(ISBLANK(INDEX('Policy Characteristics'!F:F,MATCH($C1970,'Policy Characteristics'!$C:$C,0))),"",INDEX('Policy Characteristics'!F:F,MATCH($C1970,'Policy Characteristics'!$C:$C,0)))</f>
        <v>0</v>
      </c>
      <c r="M1970" s="254">
        <f>IF(ISBLANK(INDEX('Policy Characteristics'!G:G,MATCH($C1970,'Policy Characteristics'!$C:$C,0))),"",INDEX('Policy Characteristics'!G:G,MATCH($C1970,'Policy Characteristics'!$C:$C,0)))</f>
        <v>10</v>
      </c>
      <c r="N1970" s="254">
        <f>IF(ISBLANK(INDEX('Policy Characteristics'!H:H,MATCH($C1970,'Policy Characteristics'!$C:$C,0))),"",INDEX('Policy Characteristics'!H:H,MATCH($C1970,'Policy Characteristics'!$C:$C,0)))</f>
        <v>1</v>
      </c>
      <c r="O1970" s="254" t="str">
        <f>IF(ISBLANK(INDEX('Policy Characteristics'!I:I,MATCH($C1970,'Policy Characteristics'!$C:$C,0))),"",INDEX('Policy Characteristics'!I:I,MATCH($C1970,'Policy Characteristics'!$C:$C,0)))</f>
        <v>weight</v>
      </c>
      <c r="P1970" s="254"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254" t="str">
        <f>IF(ISBLANK(INDEX('Policy Characteristics'!K:K,MATCH($C1970,'Policy Characteristics'!$C:$C,0))),"",INDEX('Policy Characteristics'!K:K,MATCH($C1970,'Policy Characteristics'!$C:$C,0)))</f>
        <v>io-model.html</v>
      </c>
      <c r="R1970" s="254" t="str">
        <f>IF(ISBLANK(INDEX('Policy Characteristics'!L:L,MATCH($C1970,'Policy Characteristics'!$C:$C,0))),"",INDEX('Policy Characteristics'!L:L,MATCH($C1970,'Policy Characteristics'!$C:$C,0)))</f>
        <v/>
      </c>
    </row>
    <row r="1971" spans="1:18" x14ac:dyDescent="0.35">
      <c r="A1971" s="254" t="str">
        <f>IF(ISBLANK(INDEX('Policy Characteristics'!A:A,MATCH($C1971,'Policy Characteristics'!$C:$C,0))),"",INDEX('Policy Characteristics'!A:A,MATCH($C1971,'Policy Characteristics'!$C:$C,0)))</f>
        <v>Government Revenue Accounting</v>
      </c>
      <c r="B1971" s="262" t="str">
        <f>IF(ISBLANK(INDEX('Policy Characteristics'!B:B,MATCH($C1971,'Policy Characteristics'!$C:$C,0))),"",INDEX('Policy Characteristics'!B:B,MATCH($C1971,'Policy Characteristics'!$C:$C,0)))</f>
        <v>Carbon Tax Revenue</v>
      </c>
      <c r="C1971" s="254" t="str">
        <f t="shared" si="82"/>
        <v>GRA for Carbon Tax Revenue</v>
      </c>
      <c r="D1971" s="1" t="s">
        <v>2958</v>
      </c>
      <c r="F1971" s="1" t="s">
        <v>2962</v>
      </c>
      <c r="H1971" s="43">
        <v>548</v>
      </c>
      <c r="I1971" s="326" t="str">
        <f t="shared" si="81"/>
        <v>Yes</v>
      </c>
      <c r="J1971" s="255" t="str">
        <f>IF(ISBLANK(INDEX('Policy Characteristics'!D:D,MATCH($C1971,'Policy Characteristics'!$C:$C,0))),"",INDEX('Policy Characteristics'!D:D,MATCH($C1971,'Policy Characteristics'!$C:$C,0)))</f>
        <v/>
      </c>
      <c r="K1971" s="254" t="str">
        <f>IF(ISBLANK(INDEX('Policy Characteristics'!E:E,MATCH($C1971,'Policy Characteristics'!$C:$C,0))),"",INDEX('Policy Characteristics'!E:E,MATCH($C1971,'Policy Characteristics'!$C:$C,0)))</f>
        <v>GRA carbon tax revenue</v>
      </c>
      <c r="L1971" s="254">
        <f>IF(ISBLANK(INDEX('Policy Characteristics'!F:F,MATCH($C1971,'Policy Characteristics'!$C:$C,0))),"",INDEX('Policy Characteristics'!F:F,MATCH($C1971,'Policy Characteristics'!$C:$C,0)))</f>
        <v>0</v>
      </c>
      <c r="M1971" s="254">
        <f>IF(ISBLANK(INDEX('Policy Characteristics'!G:G,MATCH($C1971,'Policy Characteristics'!$C:$C,0))),"",INDEX('Policy Characteristics'!G:G,MATCH($C1971,'Policy Characteristics'!$C:$C,0)))</f>
        <v>10</v>
      </c>
      <c r="N1971" s="254">
        <f>IF(ISBLANK(INDEX('Policy Characteristics'!H:H,MATCH($C1971,'Policy Characteristics'!$C:$C,0))),"",INDEX('Policy Characteristics'!H:H,MATCH($C1971,'Policy Characteristics'!$C:$C,0)))</f>
        <v>1</v>
      </c>
      <c r="O1971" s="254" t="str">
        <f>IF(ISBLANK(INDEX('Policy Characteristics'!I:I,MATCH($C1971,'Policy Characteristics'!$C:$C,0))),"",INDEX('Policy Characteristics'!I:I,MATCH($C1971,'Policy Characteristics'!$C:$C,0)))</f>
        <v>weight</v>
      </c>
      <c r="P1971" s="254"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254" t="str">
        <f>IF(ISBLANK(INDEX('Policy Characteristics'!K:K,MATCH($C1971,'Policy Characteristics'!$C:$C,0))),"",INDEX('Policy Characteristics'!K:K,MATCH($C1971,'Policy Characteristics'!$C:$C,0)))</f>
        <v>io-model.html</v>
      </c>
      <c r="R1971" s="254" t="str">
        <f>IF(ISBLANK(INDEX('Policy Characteristics'!L:L,MATCH($C1971,'Policy Characteristics'!$C:$C,0))),"",INDEX('Policy Characteristics'!L:L,MATCH($C1971,'Policy Characteristics'!$C:$C,0)))</f>
        <v/>
      </c>
    </row>
    <row r="1972" spans="1:18" x14ac:dyDescent="0.35">
      <c r="A1972" s="254" t="str">
        <f>IF(ISBLANK(INDEX('Policy Characteristics'!A:A,MATCH($C1972,'Policy Characteristics'!$C:$C,0))),"",INDEX('Policy Characteristics'!A:A,MATCH($C1972,'Policy Characteristics'!$C:$C,0)))</f>
        <v>Government Revenue Accounting</v>
      </c>
      <c r="B1972" s="262" t="str">
        <f>IF(ISBLANK(INDEX('Policy Characteristics'!B:B,MATCH($C1972,'Policy Characteristics'!$C:$C,0))),"",INDEX('Policy Characteristics'!B:B,MATCH($C1972,'Policy Characteristics'!$C:$C,0)))</f>
        <v>Carbon Tax Revenue</v>
      </c>
      <c r="C1972" s="254" t="str">
        <f t="shared" si="82"/>
        <v>GRA for Carbon Tax Revenue</v>
      </c>
      <c r="D1972" s="1" t="s">
        <v>2959</v>
      </c>
      <c r="F1972" s="1" t="s">
        <v>2963</v>
      </c>
      <c r="H1972" s="43">
        <v>549</v>
      </c>
      <c r="I1972" s="326" t="str">
        <f t="shared" si="81"/>
        <v>Yes</v>
      </c>
      <c r="J1972" s="255" t="str">
        <f>IF(ISBLANK(INDEX('Policy Characteristics'!D:D,MATCH($C1972,'Policy Characteristics'!$C:$C,0))),"",INDEX('Policy Characteristics'!D:D,MATCH($C1972,'Policy Characteristics'!$C:$C,0)))</f>
        <v/>
      </c>
      <c r="K1972" s="254" t="str">
        <f>IF(ISBLANK(INDEX('Policy Characteristics'!E:E,MATCH($C1972,'Policy Characteristics'!$C:$C,0))),"",INDEX('Policy Characteristics'!E:E,MATCH($C1972,'Policy Characteristics'!$C:$C,0)))</f>
        <v>GRA carbon tax revenue</v>
      </c>
      <c r="L1972" s="254">
        <f>IF(ISBLANK(INDEX('Policy Characteristics'!F:F,MATCH($C1972,'Policy Characteristics'!$C:$C,0))),"",INDEX('Policy Characteristics'!F:F,MATCH($C1972,'Policy Characteristics'!$C:$C,0)))</f>
        <v>0</v>
      </c>
      <c r="M1972" s="254">
        <f>IF(ISBLANK(INDEX('Policy Characteristics'!G:G,MATCH($C1972,'Policy Characteristics'!$C:$C,0))),"",INDEX('Policy Characteristics'!G:G,MATCH($C1972,'Policy Characteristics'!$C:$C,0)))</f>
        <v>10</v>
      </c>
      <c r="N1972" s="254">
        <f>IF(ISBLANK(INDEX('Policy Characteristics'!H:H,MATCH($C1972,'Policy Characteristics'!$C:$C,0))),"",INDEX('Policy Characteristics'!H:H,MATCH($C1972,'Policy Characteristics'!$C:$C,0)))</f>
        <v>1</v>
      </c>
      <c r="O1972" s="254" t="str">
        <f>IF(ISBLANK(INDEX('Policy Characteristics'!I:I,MATCH($C1972,'Policy Characteristics'!$C:$C,0))),"",INDEX('Policy Characteristics'!I:I,MATCH($C1972,'Policy Characteristics'!$C:$C,0)))</f>
        <v>weight</v>
      </c>
      <c r="P1972" s="254"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254" t="str">
        <f>IF(ISBLANK(INDEX('Policy Characteristics'!K:K,MATCH($C1972,'Policy Characteristics'!$C:$C,0))),"",INDEX('Policy Characteristics'!K:K,MATCH($C1972,'Policy Characteristics'!$C:$C,0)))</f>
        <v>io-model.html</v>
      </c>
      <c r="R1972" s="254" t="str">
        <f>IF(ISBLANK(INDEX('Policy Characteristics'!L:L,MATCH($C1972,'Policy Characteristics'!$C:$C,0))),"",INDEX('Policy Characteristics'!L:L,MATCH($C1972,'Policy Characteristics'!$C:$C,0)))</f>
        <v/>
      </c>
    </row>
    <row r="1973" spans="1:18" x14ac:dyDescent="0.35">
      <c r="A1973" s="254" t="str">
        <f>IF(ISBLANK(INDEX('Policy Characteristics'!A:A,MATCH($C1973,'Policy Characteristics'!$C:$C,0))),"",INDEX('Policy Characteristics'!A:A,MATCH($C1973,'Policy Characteristics'!$C:$C,0)))</f>
        <v>Government Revenue Accounting</v>
      </c>
      <c r="B1973" s="262" t="str">
        <f>IF(ISBLANK(INDEX('Policy Characteristics'!B:B,MATCH($C1973,'Policy Characteristics'!$C:$C,0))),"",INDEX('Policy Characteristics'!B:B,MATCH($C1973,'Policy Characteristics'!$C:$C,0)))</f>
        <v>Fuel Tax Revenue</v>
      </c>
      <c r="C1973" t="s">
        <v>2948</v>
      </c>
      <c r="D1973" s="1" t="s">
        <v>2955</v>
      </c>
      <c r="F1973" s="1" t="s">
        <v>2960</v>
      </c>
      <c r="H1973" s="43">
        <v>550</v>
      </c>
      <c r="I1973" s="322" t="s">
        <v>43</v>
      </c>
      <c r="J1973" s="255" t="str">
        <f>IF(ISBLANK(INDEX('Policy Characteristics'!D:D,MATCH($C1973,'Policy Characteristics'!$C:$C,0))),"",INDEX('Policy Characteristics'!D:D,MATCH($C1973,'Policy Characteristics'!$C:$C,0)))</f>
        <v/>
      </c>
      <c r="K1973" s="254" t="str">
        <f>IF(ISBLANK(INDEX('Policy Characteristics'!E:E,MATCH($C1973,'Policy Characteristics'!$C:$C,0))),"",INDEX('Policy Characteristics'!E:E,MATCH($C1973,'Policy Characteristics'!$C:$C,0)))</f>
        <v>GRA fuel tax revenue</v>
      </c>
      <c r="L1973" s="254">
        <f>IF(ISBLANK(INDEX('Policy Characteristics'!F:F,MATCH($C1973,'Policy Characteristics'!$C:$C,0))),"",INDEX('Policy Characteristics'!F:F,MATCH($C1973,'Policy Characteristics'!$C:$C,0)))</f>
        <v>0</v>
      </c>
      <c r="M1973" s="254">
        <f>IF(ISBLANK(INDEX('Policy Characteristics'!G:G,MATCH($C1973,'Policy Characteristics'!$C:$C,0))),"",INDEX('Policy Characteristics'!G:G,MATCH($C1973,'Policy Characteristics'!$C:$C,0)))</f>
        <v>10</v>
      </c>
      <c r="N1973" s="254">
        <f>IF(ISBLANK(INDEX('Policy Characteristics'!H:H,MATCH($C1973,'Policy Characteristics'!$C:$C,0))),"",INDEX('Policy Characteristics'!H:H,MATCH($C1973,'Policy Characteristics'!$C:$C,0)))</f>
        <v>1</v>
      </c>
      <c r="O1973" s="254" t="str">
        <f>IF(ISBLANK(INDEX('Policy Characteristics'!I:I,MATCH($C1973,'Policy Characteristics'!$C:$C,0))),"",INDEX('Policy Characteristics'!I:I,MATCH($C1973,'Policy Characteristics'!$C:$C,0)))</f>
        <v>weight</v>
      </c>
      <c r="P1973" s="254"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254" t="str">
        <f>IF(ISBLANK(INDEX('Policy Characteristics'!K:K,MATCH($C1973,'Policy Characteristics'!$C:$C,0))),"",INDEX('Policy Characteristics'!K:K,MATCH($C1973,'Policy Characteristics'!$C:$C,0)))</f>
        <v>io-model.html</v>
      </c>
      <c r="R1973" s="254" t="str">
        <f>IF(ISBLANK(INDEX('Policy Characteristics'!L:L,MATCH($C1973,'Policy Characteristics'!$C:$C,0))),"",INDEX('Policy Characteristics'!L:L,MATCH($C1973,'Policy Characteristics'!$C:$C,0)))</f>
        <v/>
      </c>
    </row>
    <row r="1974" spans="1:18" x14ac:dyDescent="0.35">
      <c r="A1974" s="254" t="str">
        <f>IF(ISBLANK(INDEX('Policy Characteristics'!A:A,MATCH($C1974,'Policy Characteristics'!$C:$C,0))),"",INDEX('Policy Characteristics'!A:A,MATCH($C1974,'Policy Characteristics'!$C:$C,0)))</f>
        <v>Government Revenue Accounting</v>
      </c>
      <c r="B1974" s="262" t="str">
        <f>IF(ISBLANK(INDEX('Policy Characteristics'!B:B,MATCH($C1974,'Policy Characteristics'!$C:$C,0))),"",INDEX('Policy Characteristics'!B:B,MATCH($C1974,'Policy Characteristics'!$C:$C,0)))</f>
        <v>Fuel Tax Revenue</v>
      </c>
      <c r="C1974" s="254" t="str">
        <f t="shared" ref="C1974:C1977" si="83">C$1973</f>
        <v>GRA for Fuel Tax Revenue</v>
      </c>
      <c r="D1974" s="1" t="s">
        <v>2956</v>
      </c>
      <c r="F1974" s="1" t="s">
        <v>2971</v>
      </c>
      <c r="H1974" s="43">
        <v>551</v>
      </c>
      <c r="I1974" s="326" t="str">
        <f t="shared" ref="I1974:I1977" si="84">I$1973</f>
        <v>Yes</v>
      </c>
      <c r="J1974" s="255" t="str">
        <f>IF(ISBLANK(INDEX('Policy Characteristics'!D:D,MATCH($C1974,'Policy Characteristics'!$C:$C,0))),"",INDEX('Policy Characteristics'!D:D,MATCH($C1974,'Policy Characteristics'!$C:$C,0)))</f>
        <v/>
      </c>
      <c r="K1974" s="254" t="str">
        <f>IF(ISBLANK(INDEX('Policy Characteristics'!E:E,MATCH($C1974,'Policy Characteristics'!$C:$C,0))),"",INDEX('Policy Characteristics'!E:E,MATCH($C1974,'Policy Characteristics'!$C:$C,0)))</f>
        <v>GRA fuel tax revenue</v>
      </c>
      <c r="L1974" s="254">
        <f>IF(ISBLANK(INDEX('Policy Characteristics'!F:F,MATCH($C1974,'Policy Characteristics'!$C:$C,0))),"",INDEX('Policy Characteristics'!F:F,MATCH($C1974,'Policy Characteristics'!$C:$C,0)))</f>
        <v>0</v>
      </c>
      <c r="M1974" s="254">
        <f>IF(ISBLANK(INDEX('Policy Characteristics'!G:G,MATCH($C1974,'Policy Characteristics'!$C:$C,0))),"",INDEX('Policy Characteristics'!G:G,MATCH($C1974,'Policy Characteristics'!$C:$C,0)))</f>
        <v>10</v>
      </c>
      <c r="N1974" s="254">
        <f>IF(ISBLANK(INDEX('Policy Characteristics'!H:H,MATCH($C1974,'Policy Characteristics'!$C:$C,0))),"",INDEX('Policy Characteristics'!H:H,MATCH($C1974,'Policy Characteristics'!$C:$C,0)))</f>
        <v>1</v>
      </c>
      <c r="O1974" s="254" t="str">
        <f>IF(ISBLANK(INDEX('Policy Characteristics'!I:I,MATCH($C1974,'Policy Characteristics'!$C:$C,0))),"",INDEX('Policy Characteristics'!I:I,MATCH($C1974,'Policy Characteristics'!$C:$C,0)))</f>
        <v>weight</v>
      </c>
      <c r="P1974" s="254"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254" t="str">
        <f>IF(ISBLANK(INDEX('Policy Characteristics'!K:K,MATCH($C1974,'Policy Characteristics'!$C:$C,0))),"",INDEX('Policy Characteristics'!K:K,MATCH($C1974,'Policy Characteristics'!$C:$C,0)))</f>
        <v>io-model.html</v>
      </c>
      <c r="R1974" s="254" t="str">
        <f>IF(ISBLANK(INDEX('Policy Characteristics'!L:L,MATCH($C1974,'Policy Characteristics'!$C:$C,0))),"",INDEX('Policy Characteristics'!L:L,MATCH($C1974,'Policy Characteristics'!$C:$C,0)))</f>
        <v/>
      </c>
    </row>
    <row r="1975" spans="1:18" x14ac:dyDescent="0.35">
      <c r="A1975" s="254" t="str">
        <f>IF(ISBLANK(INDEX('Policy Characteristics'!A:A,MATCH($C1975,'Policy Characteristics'!$C:$C,0))),"",INDEX('Policy Characteristics'!A:A,MATCH($C1975,'Policy Characteristics'!$C:$C,0)))</f>
        <v>Government Revenue Accounting</v>
      </c>
      <c r="B1975" s="262" t="str">
        <f>IF(ISBLANK(INDEX('Policy Characteristics'!B:B,MATCH($C1975,'Policy Characteristics'!$C:$C,0))),"",INDEX('Policy Characteristics'!B:B,MATCH($C1975,'Policy Characteristics'!$C:$C,0)))</f>
        <v>Fuel Tax Revenue</v>
      </c>
      <c r="C1975" s="254" t="str">
        <f t="shared" si="83"/>
        <v>GRA for Fuel Tax Revenue</v>
      </c>
      <c r="D1975" s="1" t="s">
        <v>2957</v>
      </c>
      <c r="F1975" s="1" t="s">
        <v>2961</v>
      </c>
      <c r="H1975" s="43">
        <v>552</v>
      </c>
      <c r="I1975" s="326" t="str">
        <f t="shared" si="84"/>
        <v>Yes</v>
      </c>
      <c r="J1975" s="255" t="str">
        <f>IF(ISBLANK(INDEX('Policy Characteristics'!D:D,MATCH($C1975,'Policy Characteristics'!$C:$C,0))),"",INDEX('Policy Characteristics'!D:D,MATCH($C1975,'Policy Characteristics'!$C:$C,0)))</f>
        <v/>
      </c>
      <c r="K1975" s="254" t="str">
        <f>IF(ISBLANK(INDEX('Policy Characteristics'!E:E,MATCH($C1975,'Policy Characteristics'!$C:$C,0))),"",INDEX('Policy Characteristics'!E:E,MATCH($C1975,'Policy Characteristics'!$C:$C,0)))</f>
        <v>GRA fuel tax revenue</v>
      </c>
      <c r="L1975" s="254">
        <f>IF(ISBLANK(INDEX('Policy Characteristics'!F:F,MATCH($C1975,'Policy Characteristics'!$C:$C,0))),"",INDEX('Policy Characteristics'!F:F,MATCH($C1975,'Policy Characteristics'!$C:$C,0)))</f>
        <v>0</v>
      </c>
      <c r="M1975" s="254">
        <f>IF(ISBLANK(INDEX('Policy Characteristics'!G:G,MATCH($C1975,'Policy Characteristics'!$C:$C,0))),"",INDEX('Policy Characteristics'!G:G,MATCH($C1975,'Policy Characteristics'!$C:$C,0)))</f>
        <v>10</v>
      </c>
      <c r="N1975" s="254">
        <f>IF(ISBLANK(INDEX('Policy Characteristics'!H:H,MATCH($C1975,'Policy Characteristics'!$C:$C,0))),"",INDEX('Policy Characteristics'!H:H,MATCH($C1975,'Policy Characteristics'!$C:$C,0)))</f>
        <v>1</v>
      </c>
      <c r="O1975" s="254" t="str">
        <f>IF(ISBLANK(INDEX('Policy Characteristics'!I:I,MATCH($C1975,'Policy Characteristics'!$C:$C,0))),"",INDEX('Policy Characteristics'!I:I,MATCH($C1975,'Policy Characteristics'!$C:$C,0)))</f>
        <v>weight</v>
      </c>
      <c r="P1975" s="254"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254" t="str">
        <f>IF(ISBLANK(INDEX('Policy Characteristics'!K:K,MATCH($C1975,'Policy Characteristics'!$C:$C,0))),"",INDEX('Policy Characteristics'!K:K,MATCH($C1975,'Policy Characteristics'!$C:$C,0)))</f>
        <v>io-model.html</v>
      </c>
      <c r="R1975" s="254" t="str">
        <f>IF(ISBLANK(INDEX('Policy Characteristics'!L:L,MATCH($C1975,'Policy Characteristics'!$C:$C,0))),"",INDEX('Policy Characteristics'!L:L,MATCH($C1975,'Policy Characteristics'!$C:$C,0)))</f>
        <v/>
      </c>
    </row>
    <row r="1976" spans="1:18" x14ac:dyDescent="0.35">
      <c r="A1976" s="254" t="str">
        <f>IF(ISBLANK(INDEX('Policy Characteristics'!A:A,MATCH($C1976,'Policy Characteristics'!$C:$C,0))),"",INDEX('Policy Characteristics'!A:A,MATCH($C1976,'Policy Characteristics'!$C:$C,0)))</f>
        <v>Government Revenue Accounting</v>
      </c>
      <c r="B1976" s="262" t="str">
        <f>IF(ISBLANK(INDEX('Policy Characteristics'!B:B,MATCH($C1976,'Policy Characteristics'!$C:$C,0))),"",INDEX('Policy Characteristics'!B:B,MATCH($C1976,'Policy Characteristics'!$C:$C,0)))</f>
        <v>Fuel Tax Revenue</v>
      </c>
      <c r="C1976" s="254" t="str">
        <f t="shared" si="83"/>
        <v>GRA for Fuel Tax Revenue</v>
      </c>
      <c r="D1976" s="1" t="s">
        <v>2958</v>
      </c>
      <c r="F1976" s="1" t="s">
        <v>2962</v>
      </c>
      <c r="H1976" s="43">
        <v>553</v>
      </c>
      <c r="I1976" s="326" t="str">
        <f t="shared" si="84"/>
        <v>Yes</v>
      </c>
      <c r="J1976" s="255" t="str">
        <f>IF(ISBLANK(INDEX('Policy Characteristics'!D:D,MATCH($C1976,'Policy Characteristics'!$C:$C,0))),"",INDEX('Policy Characteristics'!D:D,MATCH($C1976,'Policy Characteristics'!$C:$C,0)))</f>
        <v/>
      </c>
      <c r="K1976" s="254" t="str">
        <f>IF(ISBLANK(INDEX('Policy Characteristics'!E:E,MATCH($C1976,'Policy Characteristics'!$C:$C,0))),"",INDEX('Policy Characteristics'!E:E,MATCH($C1976,'Policy Characteristics'!$C:$C,0)))</f>
        <v>GRA fuel tax revenue</v>
      </c>
      <c r="L1976" s="254">
        <f>IF(ISBLANK(INDEX('Policy Characteristics'!F:F,MATCH($C1976,'Policy Characteristics'!$C:$C,0))),"",INDEX('Policy Characteristics'!F:F,MATCH($C1976,'Policy Characteristics'!$C:$C,0)))</f>
        <v>0</v>
      </c>
      <c r="M1976" s="254">
        <f>IF(ISBLANK(INDEX('Policy Characteristics'!G:G,MATCH($C1976,'Policy Characteristics'!$C:$C,0))),"",INDEX('Policy Characteristics'!G:G,MATCH($C1976,'Policy Characteristics'!$C:$C,0)))</f>
        <v>10</v>
      </c>
      <c r="N1976" s="254">
        <f>IF(ISBLANK(INDEX('Policy Characteristics'!H:H,MATCH($C1976,'Policy Characteristics'!$C:$C,0))),"",INDEX('Policy Characteristics'!H:H,MATCH($C1976,'Policy Characteristics'!$C:$C,0)))</f>
        <v>1</v>
      </c>
      <c r="O1976" s="254" t="str">
        <f>IF(ISBLANK(INDEX('Policy Characteristics'!I:I,MATCH($C1976,'Policy Characteristics'!$C:$C,0))),"",INDEX('Policy Characteristics'!I:I,MATCH($C1976,'Policy Characteristics'!$C:$C,0)))</f>
        <v>weight</v>
      </c>
      <c r="P1976" s="254"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254" t="str">
        <f>IF(ISBLANK(INDEX('Policy Characteristics'!K:K,MATCH($C1976,'Policy Characteristics'!$C:$C,0))),"",INDEX('Policy Characteristics'!K:K,MATCH($C1976,'Policy Characteristics'!$C:$C,0)))</f>
        <v>io-model.html</v>
      </c>
      <c r="R1976" s="254" t="str">
        <f>IF(ISBLANK(INDEX('Policy Characteristics'!L:L,MATCH($C1976,'Policy Characteristics'!$C:$C,0))),"",INDEX('Policy Characteristics'!L:L,MATCH($C1976,'Policy Characteristics'!$C:$C,0)))</f>
        <v/>
      </c>
    </row>
    <row r="1977" spans="1:18" x14ac:dyDescent="0.35">
      <c r="A1977" s="254" t="str">
        <f>IF(ISBLANK(INDEX('Policy Characteristics'!A:A,MATCH($C1977,'Policy Characteristics'!$C:$C,0))),"",INDEX('Policy Characteristics'!A:A,MATCH($C1977,'Policy Characteristics'!$C:$C,0)))</f>
        <v>Government Revenue Accounting</v>
      </c>
      <c r="B1977" s="262" t="str">
        <f>IF(ISBLANK(INDEX('Policy Characteristics'!B:B,MATCH($C1977,'Policy Characteristics'!$C:$C,0))),"",INDEX('Policy Characteristics'!B:B,MATCH($C1977,'Policy Characteristics'!$C:$C,0)))</f>
        <v>Fuel Tax Revenue</v>
      </c>
      <c r="C1977" s="254" t="str">
        <f t="shared" si="83"/>
        <v>GRA for Fuel Tax Revenue</v>
      </c>
      <c r="D1977" s="1" t="s">
        <v>2959</v>
      </c>
      <c r="F1977" s="1" t="s">
        <v>2963</v>
      </c>
      <c r="H1977" s="43">
        <v>554</v>
      </c>
      <c r="I1977" s="326" t="str">
        <f t="shared" si="84"/>
        <v>Yes</v>
      </c>
      <c r="J1977" s="255" t="str">
        <f>IF(ISBLANK(INDEX('Policy Characteristics'!D:D,MATCH($C1977,'Policy Characteristics'!$C:$C,0))),"",INDEX('Policy Characteristics'!D:D,MATCH($C1977,'Policy Characteristics'!$C:$C,0)))</f>
        <v/>
      </c>
      <c r="K1977" s="254" t="str">
        <f>IF(ISBLANK(INDEX('Policy Characteristics'!E:E,MATCH($C1977,'Policy Characteristics'!$C:$C,0))),"",INDEX('Policy Characteristics'!E:E,MATCH($C1977,'Policy Characteristics'!$C:$C,0)))</f>
        <v>GRA fuel tax revenue</v>
      </c>
      <c r="L1977" s="254">
        <f>IF(ISBLANK(INDEX('Policy Characteristics'!F:F,MATCH($C1977,'Policy Characteristics'!$C:$C,0))),"",INDEX('Policy Characteristics'!F:F,MATCH($C1977,'Policy Characteristics'!$C:$C,0)))</f>
        <v>0</v>
      </c>
      <c r="M1977" s="254">
        <f>IF(ISBLANK(INDEX('Policy Characteristics'!G:G,MATCH($C1977,'Policy Characteristics'!$C:$C,0))),"",INDEX('Policy Characteristics'!G:G,MATCH($C1977,'Policy Characteristics'!$C:$C,0)))</f>
        <v>10</v>
      </c>
      <c r="N1977" s="254">
        <f>IF(ISBLANK(INDEX('Policy Characteristics'!H:H,MATCH($C1977,'Policy Characteristics'!$C:$C,0))),"",INDEX('Policy Characteristics'!H:H,MATCH($C1977,'Policy Characteristics'!$C:$C,0)))</f>
        <v>1</v>
      </c>
      <c r="O1977" s="254" t="str">
        <f>IF(ISBLANK(INDEX('Policy Characteristics'!I:I,MATCH($C1977,'Policy Characteristics'!$C:$C,0))),"",INDEX('Policy Characteristics'!I:I,MATCH($C1977,'Policy Characteristics'!$C:$C,0)))</f>
        <v>weight</v>
      </c>
      <c r="P1977" s="254"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254" t="str">
        <f>IF(ISBLANK(INDEX('Policy Characteristics'!K:K,MATCH($C1977,'Policy Characteristics'!$C:$C,0))),"",INDEX('Policy Characteristics'!K:K,MATCH($C1977,'Policy Characteristics'!$C:$C,0)))</f>
        <v>io-model.html</v>
      </c>
      <c r="R1977" s="254" t="str">
        <f>IF(ISBLANK(INDEX('Policy Characteristics'!L:L,MATCH($C1977,'Policy Characteristics'!$C:$C,0))),"",INDEX('Policy Characteristics'!L:L,MATCH($C1977,'Policy Characteristics'!$C:$C,0)))</f>
        <v/>
      </c>
    </row>
    <row r="1978" spans="1:18" x14ac:dyDescent="0.35">
      <c r="A1978" s="254" t="str">
        <f>IF(ISBLANK(INDEX('Policy Characteristics'!A:A,MATCH($C1978,'Policy Characteristics'!$C:$C,0))),"",INDEX('Policy Characteristics'!A:A,MATCH($C1978,'Policy Characteristics'!$C:$C,0)))</f>
        <v>Government Revenue Accounting</v>
      </c>
      <c r="B1978" s="262" t="str">
        <f>IF(ISBLANK(INDEX('Policy Characteristics'!B:B,MATCH($C1978,'Policy Characteristics'!$C:$C,0))),"",INDEX('Policy Characteristics'!B:B,MATCH($C1978,'Policy Characteristics'!$C:$C,0)))</f>
        <v>Vehicle Subsidy</v>
      </c>
      <c r="C1978" t="s">
        <v>3604</v>
      </c>
      <c r="D1978" s="1" t="s">
        <v>2955</v>
      </c>
      <c r="F1978" s="1" t="s">
        <v>2960</v>
      </c>
      <c r="H1978" s="43">
        <v>555</v>
      </c>
      <c r="I1978" s="322" t="s">
        <v>43</v>
      </c>
      <c r="J1978" s="255" t="str">
        <f>IF(ISBLANK(INDEX('Policy Characteristics'!D:D,MATCH($C1978,'Policy Characteristics'!$C:$C,0))),"",INDEX('Policy Characteristics'!D:D,MATCH($C1978,'Policy Characteristics'!$C:$C,0)))</f>
        <v/>
      </c>
      <c r="K1978" s="254" t="str">
        <f>IF(ISBLANK(INDEX('Policy Characteristics'!E:E,MATCH($C1978,'Policy Characteristics'!$C:$C,0))),"",INDEX('Policy Characteristics'!E:E,MATCH($C1978,'Policy Characteristics'!$C:$C,0)))</f>
        <v>GRA EV subsidy</v>
      </c>
      <c r="L1978" s="254">
        <f>IF(ISBLANK(INDEX('Policy Characteristics'!F:F,MATCH($C1978,'Policy Characteristics'!$C:$C,0))),"",INDEX('Policy Characteristics'!F:F,MATCH($C1978,'Policy Characteristics'!$C:$C,0)))</f>
        <v>0</v>
      </c>
      <c r="M1978" s="254">
        <f>IF(ISBLANK(INDEX('Policy Characteristics'!G:G,MATCH($C1978,'Policy Characteristics'!$C:$C,0))),"",INDEX('Policy Characteristics'!G:G,MATCH($C1978,'Policy Characteristics'!$C:$C,0)))</f>
        <v>10</v>
      </c>
      <c r="N1978" s="254">
        <f>IF(ISBLANK(INDEX('Policy Characteristics'!H:H,MATCH($C1978,'Policy Characteristics'!$C:$C,0))),"",INDEX('Policy Characteristics'!H:H,MATCH($C1978,'Policy Characteristics'!$C:$C,0)))</f>
        <v>1</v>
      </c>
      <c r="O1978" s="254" t="str">
        <f>IF(ISBLANK(INDEX('Policy Characteristics'!I:I,MATCH($C1978,'Policy Characteristics'!$C:$C,0))),"",INDEX('Policy Characteristics'!I:I,MATCH($C1978,'Policy Characteristics'!$C:$C,0)))</f>
        <v>weight</v>
      </c>
      <c r="P1978" s="254"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254" t="str">
        <f>IF(ISBLANK(INDEX('Policy Characteristics'!K:K,MATCH($C1978,'Policy Characteristics'!$C:$C,0))),"",INDEX('Policy Characteristics'!K:K,MATCH($C1978,'Policy Characteristics'!$C:$C,0)))</f>
        <v>io-model.html</v>
      </c>
      <c r="R1978" s="254" t="str">
        <f>IF(ISBLANK(INDEX('Policy Characteristics'!L:L,MATCH($C1978,'Policy Characteristics'!$C:$C,0))),"",INDEX('Policy Characteristics'!L:L,MATCH($C1978,'Policy Characteristics'!$C:$C,0)))</f>
        <v/>
      </c>
    </row>
    <row r="1979" spans="1:18" x14ac:dyDescent="0.35">
      <c r="A1979" s="254" t="str">
        <f>IF(ISBLANK(INDEX('Policy Characteristics'!A:A,MATCH($C1979,'Policy Characteristics'!$C:$C,0))),"",INDEX('Policy Characteristics'!A:A,MATCH($C1979,'Policy Characteristics'!$C:$C,0)))</f>
        <v>Government Revenue Accounting</v>
      </c>
      <c r="B1979" s="262" t="str">
        <f>IF(ISBLANK(INDEX('Policy Characteristics'!B:B,MATCH($C1979,'Policy Characteristics'!$C:$C,0))),"",INDEX('Policy Characteristics'!B:B,MATCH($C1979,'Policy Characteristics'!$C:$C,0)))</f>
        <v>Vehicle Subsidy</v>
      </c>
      <c r="C1979" s="254" t="str">
        <f t="shared" ref="C1979:C1982" si="85">C$1978</f>
        <v>GRA for Vehicle Subsidy</v>
      </c>
      <c r="D1979" s="1" t="s">
        <v>2956</v>
      </c>
      <c r="F1979" s="1" t="s">
        <v>2971</v>
      </c>
      <c r="H1979" s="43">
        <v>556</v>
      </c>
      <c r="I1979" s="326" t="str">
        <f t="shared" ref="I1979:I1987" si="86">I$1978</f>
        <v>Yes</v>
      </c>
      <c r="J1979" s="255" t="str">
        <f>IF(ISBLANK(INDEX('Policy Characteristics'!D:D,MATCH($C1979,'Policy Characteristics'!$C:$C,0))),"",INDEX('Policy Characteristics'!D:D,MATCH($C1979,'Policy Characteristics'!$C:$C,0)))</f>
        <v/>
      </c>
      <c r="K1979" s="254" t="str">
        <f>IF(ISBLANK(INDEX('Policy Characteristics'!E:E,MATCH($C1979,'Policy Characteristics'!$C:$C,0))),"",INDEX('Policy Characteristics'!E:E,MATCH($C1979,'Policy Characteristics'!$C:$C,0)))</f>
        <v>GRA EV subsidy</v>
      </c>
      <c r="L1979" s="254">
        <f>IF(ISBLANK(INDEX('Policy Characteristics'!F:F,MATCH($C1979,'Policy Characteristics'!$C:$C,0))),"",INDEX('Policy Characteristics'!F:F,MATCH($C1979,'Policy Characteristics'!$C:$C,0)))</f>
        <v>0</v>
      </c>
      <c r="M1979" s="254">
        <f>IF(ISBLANK(INDEX('Policy Characteristics'!G:G,MATCH($C1979,'Policy Characteristics'!$C:$C,0))),"",INDEX('Policy Characteristics'!G:G,MATCH($C1979,'Policy Characteristics'!$C:$C,0)))</f>
        <v>10</v>
      </c>
      <c r="N1979" s="254">
        <f>IF(ISBLANK(INDEX('Policy Characteristics'!H:H,MATCH($C1979,'Policy Characteristics'!$C:$C,0))),"",INDEX('Policy Characteristics'!H:H,MATCH($C1979,'Policy Characteristics'!$C:$C,0)))</f>
        <v>1</v>
      </c>
      <c r="O1979" s="254" t="str">
        <f>IF(ISBLANK(INDEX('Policy Characteristics'!I:I,MATCH($C1979,'Policy Characteristics'!$C:$C,0))),"",INDEX('Policy Characteristics'!I:I,MATCH($C1979,'Policy Characteristics'!$C:$C,0)))</f>
        <v>weight</v>
      </c>
      <c r="P1979" s="254"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254" t="str">
        <f>IF(ISBLANK(INDEX('Policy Characteristics'!K:K,MATCH($C1979,'Policy Characteristics'!$C:$C,0))),"",INDEX('Policy Characteristics'!K:K,MATCH($C1979,'Policy Characteristics'!$C:$C,0)))</f>
        <v>io-model.html</v>
      </c>
      <c r="R1979" s="254" t="str">
        <f>IF(ISBLANK(INDEX('Policy Characteristics'!L:L,MATCH($C1979,'Policy Characteristics'!$C:$C,0))),"",INDEX('Policy Characteristics'!L:L,MATCH($C1979,'Policy Characteristics'!$C:$C,0)))</f>
        <v/>
      </c>
    </row>
    <row r="1980" spans="1:18" x14ac:dyDescent="0.35">
      <c r="A1980" s="254" t="str">
        <f>IF(ISBLANK(INDEX('Policy Characteristics'!A:A,MATCH($C1980,'Policy Characteristics'!$C:$C,0))),"",INDEX('Policy Characteristics'!A:A,MATCH($C1980,'Policy Characteristics'!$C:$C,0)))</f>
        <v>Government Revenue Accounting</v>
      </c>
      <c r="B1980" s="262" t="str">
        <f>IF(ISBLANK(INDEX('Policy Characteristics'!B:B,MATCH($C1980,'Policy Characteristics'!$C:$C,0))),"",INDEX('Policy Characteristics'!B:B,MATCH($C1980,'Policy Characteristics'!$C:$C,0)))</f>
        <v>Vehicle Subsidy</v>
      </c>
      <c r="C1980" s="254" t="str">
        <f t="shared" si="85"/>
        <v>GRA for Vehicle Subsidy</v>
      </c>
      <c r="D1980" s="1" t="s">
        <v>2957</v>
      </c>
      <c r="F1980" s="1" t="s">
        <v>2961</v>
      </c>
      <c r="H1980" s="43">
        <v>557</v>
      </c>
      <c r="I1980" s="326" t="str">
        <f t="shared" si="86"/>
        <v>Yes</v>
      </c>
      <c r="J1980" s="255" t="str">
        <f>IF(ISBLANK(INDEX('Policy Characteristics'!D:D,MATCH($C1980,'Policy Characteristics'!$C:$C,0))),"",INDEX('Policy Characteristics'!D:D,MATCH($C1980,'Policy Characteristics'!$C:$C,0)))</f>
        <v/>
      </c>
      <c r="K1980" s="254" t="str">
        <f>IF(ISBLANK(INDEX('Policy Characteristics'!E:E,MATCH($C1980,'Policy Characteristics'!$C:$C,0))),"",INDEX('Policy Characteristics'!E:E,MATCH($C1980,'Policy Characteristics'!$C:$C,0)))</f>
        <v>GRA EV subsidy</v>
      </c>
      <c r="L1980" s="254">
        <f>IF(ISBLANK(INDEX('Policy Characteristics'!F:F,MATCH($C1980,'Policy Characteristics'!$C:$C,0))),"",INDEX('Policy Characteristics'!F:F,MATCH($C1980,'Policy Characteristics'!$C:$C,0)))</f>
        <v>0</v>
      </c>
      <c r="M1980" s="254">
        <f>IF(ISBLANK(INDEX('Policy Characteristics'!G:G,MATCH($C1980,'Policy Characteristics'!$C:$C,0))),"",INDEX('Policy Characteristics'!G:G,MATCH($C1980,'Policy Characteristics'!$C:$C,0)))</f>
        <v>10</v>
      </c>
      <c r="N1980" s="254">
        <f>IF(ISBLANK(INDEX('Policy Characteristics'!H:H,MATCH($C1980,'Policy Characteristics'!$C:$C,0))),"",INDEX('Policy Characteristics'!H:H,MATCH($C1980,'Policy Characteristics'!$C:$C,0)))</f>
        <v>1</v>
      </c>
      <c r="O1980" s="254" t="str">
        <f>IF(ISBLANK(INDEX('Policy Characteristics'!I:I,MATCH($C1980,'Policy Characteristics'!$C:$C,0))),"",INDEX('Policy Characteristics'!I:I,MATCH($C1980,'Policy Characteristics'!$C:$C,0)))</f>
        <v>weight</v>
      </c>
      <c r="P1980" s="254"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254" t="str">
        <f>IF(ISBLANK(INDEX('Policy Characteristics'!K:K,MATCH($C1980,'Policy Characteristics'!$C:$C,0))),"",INDEX('Policy Characteristics'!K:K,MATCH($C1980,'Policy Characteristics'!$C:$C,0)))</f>
        <v>io-model.html</v>
      </c>
      <c r="R1980" s="254" t="str">
        <f>IF(ISBLANK(INDEX('Policy Characteristics'!L:L,MATCH($C1980,'Policy Characteristics'!$C:$C,0))),"",INDEX('Policy Characteristics'!L:L,MATCH($C1980,'Policy Characteristics'!$C:$C,0)))</f>
        <v/>
      </c>
    </row>
    <row r="1981" spans="1:18" x14ac:dyDescent="0.35">
      <c r="A1981" s="254" t="str">
        <f>IF(ISBLANK(INDEX('Policy Characteristics'!A:A,MATCH($C1981,'Policy Characteristics'!$C:$C,0))),"",INDEX('Policy Characteristics'!A:A,MATCH($C1981,'Policy Characteristics'!$C:$C,0)))</f>
        <v>Government Revenue Accounting</v>
      </c>
      <c r="B1981" s="262" t="str">
        <f>IF(ISBLANK(INDEX('Policy Characteristics'!B:B,MATCH($C1981,'Policy Characteristics'!$C:$C,0))),"",INDEX('Policy Characteristics'!B:B,MATCH($C1981,'Policy Characteristics'!$C:$C,0)))</f>
        <v>Vehicle Subsidy</v>
      </c>
      <c r="C1981" s="254" t="str">
        <f t="shared" si="85"/>
        <v>GRA for Vehicle Subsidy</v>
      </c>
      <c r="D1981" s="1" t="s">
        <v>2958</v>
      </c>
      <c r="F1981" s="1" t="s">
        <v>2962</v>
      </c>
      <c r="H1981" s="43">
        <v>558</v>
      </c>
      <c r="I1981" s="326" t="str">
        <f t="shared" si="86"/>
        <v>Yes</v>
      </c>
      <c r="J1981" s="255" t="str">
        <f>IF(ISBLANK(INDEX('Policy Characteristics'!D:D,MATCH($C1981,'Policy Characteristics'!$C:$C,0))),"",INDEX('Policy Characteristics'!D:D,MATCH($C1981,'Policy Characteristics'!$C:$C,0)))</f>
        <v/>
      </c>
      <c r="K1981" s="254" t="str">
        <f>IF(ISBLANK(INDEX('Policy Characteristics'!E:E,MATCH($C1981,'Policy Characteristics'!$C:$C,0))),"",INDEX('Policy Characteristics'!E:E,MATCH($C1981,'Policy Characteristics'!$C:$C,0)))</f>
        <v>GRA EV subsidy</v>
      </c>
      <c r="L1981" s="254">
        <f>IF(ISBLANK(INDEX('Policy Characteristics'!F:F,MATCH($C1981,'Policy Characteristics'!$C:$C,0))),"",INDEX('Policy Characteristics'!F:F,MATCH($C1981,'Policy Characteristics'!$C:$C,0)))</f>
        <v>0</v>
      </c>
      <c r="M1981" s="254">
        <f>IF(ISBLANK(INDEX('Policy Characteristics'!G:G,MATCH($C1981,'Policy Characteristics'!$C:$C,0))),"",INDEX('Policy Characteristics'!G:G,MATCH($C1981,'Policy Characteristics'!$C:$C,0)))</f>
        <v>10</v>
      </c>
      <c r="N1981" s="254">
        <f>IF(ISBLANK(INDEX('Policy Characteristics'!H:H,MATCH($C1981,'Policy Characteristics'!$C:$C,0))),"",INDEX('Policy Characteristics'!H:H,MATCH($C1981,'Policy Characteristics'!$C:$C,0)))</f>
        <v>1</v>
      </c>
      <c r="O1981" s="254" t="str">
        <f>IF(ISBLANK(INDEX('Policy Characteristics'!I:I,MATCH($C1981,'Policy Characteristics'!$C:$C,0))),"",INDEX('Policy Characteristics'!I:I,MATCH($C1981,'Policy Characteristics'!$C:$C,0)))</f>
        <v>weight</v>
      </c>
      <c r="P1981" s="254"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254" t="str">
        <f>IF(ISBLANK(INDEX('Policy Characteristics'!K:K,MATCH($C1981,'Policy Characteristics'!$C:$C,0))),"",INDEX('Policy Characteristics'!K:K,MATCH($C1981,'Policy Characteristics'!$C:$C,0)))</f>
        <v>io-model.html</v>
      </c>
      <c r="R1981" s="254" t="str">
        <f>IF(ISBLANK(INDEX('Policy Characteristics'!L:L,MATCH($C1981,'Policy Characteristics'!$C:$C,0))),"",INDEX('Policy Characteristics'!L:L,MATCH($C1981,'Policy Characteristics'!$C:$C,0)))</f>
        <v/>
      </c>
    </row>
    <row r="1982" spans="1:18" x14ac:dyDescent="0.35">
      <c r="A1982" s="254" t="str">
        <f>IF(ISBLANK(INDEX('Policy Characteristics'!A:A,MATCH($C1982,'Policy Characteristics'!$C:$C,0))),"",INDEX('Policy Characteristics'!A:A,MATCH($C1982,'Policy Characteristics'!$C:$C,0)))</f>
        <v>Government Revenue Accounting</v>
      </c>
      <c r="B1982" s="262" t="str">
        <f>IF(ISBLANK(INDEX('Policy Characteristics'!B:B,MATCH($C1982,'Policy Characteristics'!$C:$C,0))),"",INDEX('Policy Characteristics'!B:B,MATCH($C1982,'Policy Characteristics'!$C:$C,0)))</f>
        <v>Vehicle Subsidy</v>
      </c>
      <c r="C1982" s="254" t="str">
        <f t="shared" si="85"/>
        <v>GRA for Vehicle Subsidy</v>
      </c>
      <c r="D1982" s="1" t="s">
        <v>2959</v>
      </c>
      <c r="F1982" s="1" t="s">
        <v>2963</v>
      </c>
      <c r="H1982" s="43">
        <v>559</v>
      </c>
      <c r="I1982" s="326" t="str">
        <f t="shared" si="86"/>
        <v>Yes</v>
      </c>
      <c r="J1982" s="255" t="str">
        <f>IF(ISBLANK(INDEX('Policy Characteristics'!D:D,MATCH($C1982,'Policy Characteristics'!$C:$C,0))),"",INDEX('Policy Characteristics'!D:D,MATCH($C1982,'Policy Characteristics'!$C:$C,0)))</f>
        <v/>
      </c>
      <c r="K1982" s="254" t="str">
        <f>IF(ISBLANK(INDEX('Policy Characteristics'!E:E,MATCH($C1982,'Policy Characteristics'!$C:$C,0))),"",INDEX('Policy Characteristics'!E:E,MATCH($C1982,'Policy Characteristics'!$C:$C,0)))</f>
        <v>GRA EV subsidy</v>
      </c>
      <c r="L1982" s="254">
        <f>IF(ISBLANK(INDEX('Policy Characteristics'!F:F,MATCH($C1982,'Policy Characteristics'!$C:$C,0))),"",INDEX('Policy Characteristics'!F:F,MATCH($C1982,'Policy Characteristics'!$C:$C,0)))</f>
        <v>0</v>
      </c>
      <c r="M1982" s="254">
        <f>IF(ISBLANK(INDEX('Policy Characteristics'!G:G,MATCH($C1982,'Policy Characteristics'!$C:$C,0))),"",INDEX('Policy Characteristics'!G:G,MATCH($C1982,'Policy Characteristics'!$C:$C,0)))</f>
        <v>10</v>
      </c>
      <c r="N1982" s="254">
        <f>IF(ISBLANK(INDEX('Policy Characteristics'!H:H,MATCH($C1982,'Policy Characteristics'!$C:$C,0))),"",INDEX('Policy Characteristics'!H:H,MATCH($C1982,'Policy Characteristics'!$C:$C,0)))</f>
        <v>1</v>
      </c>
      <c r="O1982" s="254" t="str">
        <f>IF(ISBLANK(INDEX('Policy Characteristics'!I:I,MATCH($C1982,'Policy Characteristics'!$C:$C,0))),"",INDEX('Policy Characteristics'!I:I,MATCH($C1982,'Policy Characteristics'!$C:$C,0)))</f>
        <v>weight</v>
      </c>
      <c r="P1982" s="254"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254" t="str">
        <f>IF(ISBLANK(INDEX('Policy Characteristics'!K:K,MATCH($C1982,'Policy Characteristics'!$C:$C,0))),"",INDEX('Policy Characteristics'!K:K,MATCH($C1982,'Policy Characteristics'!$C:$C,0)))</f>
        <v>io-model.html</v>
      </c>
      <c r="R1982" s="254" t="str">
        <f>IF(ISBLANK(INDEX('Policy Characteristics'!L:L,MATCH($C1982,'Policy Characteristics'!$C:$C,0))),"",INDEX('Policy Characteristics'!L:L,MATCH($C1982,'Policy Characteristics'!$C:$C,0)))</f>
        <v/>
      </c>
    </row>
    <row r="1983" spans="1:18" x14ac:dyDescent="0.35">
      <c r="A1983" s="254" t="str">
        <f>IF(ISBLANK(INDEX('Policy Characteristics'!A:A,MATCH($C1983,'Policy Characteristics'!$C:$C,0))),"",INDEX('Policy Characteristics'!A:A,MATCH($C1983,'Policy Characteristics'!$C:$C,0)))</f>
        <v>Government Revenue Accounting</v>
      </c>
      <c r="B1983" s="262" t="str">
        <f>IF(ISBLANK(INDEX('Policy Characteristics'!B:B,MATCH($C1983,'Policy Characteristics'!$C:$C,0))),"",INDEX('Policy Characteristics'!B:B,MATCH($C1983,'Policy Characteristics'!$C:$C,0)))</f>
        <v>Battery Production Subsidy</v>
      </c>
      <c r="C1983" t="s">
        <v>3843</v>
      </c>
      <c r="D1983" s="1" t="s">
        <v>2955</v>
      </c>
      <c r="F1983" s="1" t="s">
        <v>2960</v>
      </c>
      <c r="H1983" s="43">
        <v>2247</v>
      </c>
      <c r="I1983" s="322" t="s">
        <v>43</v>
      </c>
      <c r="J1983" s="255" t="str">
        <f>IF(ISBLANK(INDEX('Policy Characteristics'!D:D,MATCH($C1983,'Policy Characteristics'!$C:$C,0))),"",INDEX('Policy Characteristics'!D:D,MATCH($C1983,'Policy Characteristics'!$C:$C,0)))</f>
        <v/>
      </c>
      <c r="K1983" s="254" t="str">
        <f>IF(ISBLANK(INDEX('Policy Characteristics'!E:E,MATCH($C1983,'Policy Characteristics'!$C:$C,0))),"",INDEX('Policy Characteristics'!E:E,MATCH($C1983,'Policy Characteristics'!$C:$C,0)))</f>
        <v>GRA battery production subsidy</v>
      </c>
      <c r="L1983" s="254">
        <f>IF(ISBLANK(INDEX('Policy Characteristics'!F:F,MATCH($C1983,'Policy Characteristics'!$C:$C,0))),"",INDEX('Policy Characteristics'!F:F,MATCH($C1983,'Policy Characteristics'!$C:$C,0)))</f>
        <v>0</v>
      </c>
      <c r="M1983" s="254">
        <f>IF(ISBLANK(INDEX('Policy Characteristics'!G:G,MATCH($C1983,'Policy Characteristics'!$C:$C,0))),"",INDEX('Policy Characteristics'!G:G,MATCH($C1983,'Policy Characteristics'!$C:$C,0)))</f>
        <v>10</v>
      </c>
      <c r="N1983" s="254">
        <f>IF(ISBLANK(INDEX('Policy Characteristics'!H:H,MATCH($C1983,'Policy Characteristics'!$C:$C,0))),"",INDEX('Policy Characteristics'!H:H,MATCH($C1983,'Policy Characteristics'!$C:$C,0)))</f>
        <v>1</v>
      </c>
      <c r="O1983" s="254" t="str">
        <f>IF(ISBLANK(INDEX('Policy Characteristics'!I:I,MATCH($C1983,'Policy Characteristics'!$C:$C,0))),"",INDEX('Policy Characteristics'!I:I,MATCH($C1983,'Policy Characteristics'!$C:$C,0)))</f>
        <v>weight</v>
      </c>
      <c r="P1983" s="254"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254" t="str">
        <f>IF(ISBLANK(INDEX('Policy Characteristics'!K:K,MATCH($C1983,'Policy Characteristics'!$C:$C,0))),"",INDEX('Policy Characteristics'!K:K,MATCH($C1983,'Policy Characteristics'!$C:$C,0)))</f>
        <v>io-model.html</v>
      </c>
      <c r="R1983" s="254"/>
    </row>
    <row r="1984" spans="1:18" x14ac:dyDescent="0.35">
      <c r="A1984" s="254" t="str">
        <f>IF(ISBLANK(INDEX('Policy Characteristics'!A:A,MATCH($C1984,'Policy Characteristics'!$C:$C,0))),"",INDEX('Policy Characteristics'!A:A,MATCH($C1984,'Policy Characteristics'!$C:$C,0)))</f>
        <v>Government Revenue Accounting</v>
      </c>
      <c r="B1984" s="262" t="str">
        <f>IF(ISBLANK(INDEX('Policy Characteristics'!B:B,MATCH($C1984,'Policy Characteristics'!$C:$C,0))),"",INDEX('Policy Characteristics'!B:B,MATCH($C1984,'Policy Characteristics'!$C:$C,0)))</f>
        <v>Battery Production Subsidy</v>
      </c>
      <c r="C1984" s="254" t="str">
        <f>C$1983</f>
        <v>GRA for Battery Production Subsidy</v>
      </c>
      <c r="D1984" s="1" t="s">
        <v>2956</v>
      </c>
      <c r="F1984" s="1" t="s">
        <v>2971</v>
      </c>
      <c r="H1984" s="43">
        <v>2248</v>
      </c>
      <c r="I1984" s="326" t="str">
        <f t="shared" si="86"/>
        <v>Yes</v>
      </c>
      <c r="J1984" s="255" t="str">
        <f>IF(ISBLANK(INDEX('Policy Characteristics'!D:D,MATCH($C1984,'Policy Characteristics'!$C:$C,0))),"",INDEX('Policy Characteristics'!D:D,MATCH($C1984,'Policy Characteristics'!$C:$C,0)))</f>
        <v/>
      </c>
      <c r="K1984" s="254" t="str">
        <f>IF(ISBLANK(INDEX('Policy Characteristics'!E:E,MATCH($C1984,'Policy Characteristics'!$C:$C,0))),"",INDEX('Policy Characteristics'!E:E,MATCH($C1984,'Policy Characteristics'!$C:$C,0)))</f>
        <v>GRA battery production subsidy</v>
      </c>
      <c r="L1984" s="254">
        <f>IF(ISBLANK(INDEX('Policy Characteristics'!F:F,MATCH($C1984,'Policy Characteristics'!$C:$C,0))),"",INDEX('Policy Characteristics'!F:F,MATCH($C1984,'Policy Characteristics'!$C:$C,0)))</f>
        <v>0</v>
      </c>
      <c r="M1984" s="254">
        <f>IF(ISBLANK(INDEX('Policy Characteristics'!G:G,MATCH($C1984,'Policy Characteristics'!$C:$C,0))),"",INDEX('Policy Characteristics'!G:G,MATCH($C1984,'Policy Characteristics'!$C:$C,0)))</f>
        <v>10</v>
      </c>
      <c r="N1984" s="254">
        <f>IF(ISBLANK(INDEX('Policy Characteristics'!H:H,MATCH($C1984,'Policy Characteristics'!$C:$C,0))),"",INDEX('Policy Characteristics'!H:H,MATCH($C1984,'Policy Characteristics'!$C:$C,0)))</f>
        <v>1</v>
      </c>
      <c r="O1984" s="254" t="str">
        <f>IF(ISBLANK(INDEX('Policy Characteristics'!I:I,MATCH($C1984,'Policy Characteristics'!$C:$C,0))),"",INDEX('Policy Characteristics'!I:I,MATCH($C1984,'Policy Characteristics'!$C:$C,0)))</f>
        <v>weight</v>
      </c>
      <c r="P1984" s="254"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254" t="str">
        <f>IF(ISBLANK(INDEX('Policy Characteristics'!K:K,MATCH($C1984,'Policy Characteristics'!$C:$C,0))),"",INDEX('Policy Characteristics'!K:K,MATCH($C1984,'Policy Characteristics'!$C:$C,0)))</f>
        <v>io-model.html</v>
      </c>
      <c r="R1984" s="254"/>
    </row>
    <row r="1985" spans="1:18" x14ac:dyDescent="0.35">
      <c r="A1985" s="254" t="str">
        <f>IF(ISBLANK(INDEX('Policy Characteristics'!A:A,MATCH($C1985,'Policy Characteristics'!$C:$C,0))),"",INDEX('Policy Characteristics'!A:A,MATCH($C1985,'Policy Characteristics'!$C:$C,0)))</f>
        <v>Government Revenue Accounting</v>
      </c>
      <c r="B1985" s="262" t="str">
        <f>IF(ISBLANK(INDEX('Policy Characteristics'!B:B,MATCH($C1985,'Policy Characteristics'!$C:$C,0))),"",INDEX('Policy Characteristics'!B:B,MATCH($C1985,'Policy Characteristics'!$C:$C,0)))</f>
        <v>Battery Production Subsidy</v>
      </c>
      <c r="C1985" s="254" t="str">
        <f t="shared" ref="C1985:C1987" si="87">C$1983</f>
        <v>GRA for Battery Production Subsidy</v>
      </c>
      <c r="D1985" s="1" t="s">
        <v>2957</v>
      </c>
      <c r="F1985" s="1" t="s">
        <v>2961</v>
      </c>
      <c r="H1985" s="43">
        <v>2249</v>
      </c>
      <c r="I1985" s="326" t="str">
        <f t="shared" si="86"/>
        <v>Yes</v>
      </c>
      <c r="J1985" s="255" t="str">
        <f>IF(ISBLANK(INDEX('Policy Characteristics'!D:D,MATCH($C1985,'Policy Characteristics'!$C:$C,0))),"",INDEX('Policy Characteristics'!D:D,MATCH($C1985,'Policy Characteristics'!$C:$C,0)))</f>
        <v/>
      </c>
      <c r="K1985" s="254" t="str">
        <f>IF(ISBLANK(INDEX('Policy Characteristics'!E:E,MATCH($C1985,'Policy Characteristics'!$C:$C,0))),"",INDEX('Policy Characteristics'!E:E,MATCH($C1985,'Policy Characteristics'!$C:$C,0)))</f>
        <v>GRA battery production subsidy</v>
      </c>
      <c r="L1985" s="254">
        <f>IF(ISBLANK(INDEX('Policy Characteristics'!F:F,MATCH($C1985,'Policy Characteristics'!$C:$C,0))),"",INDEX('Policy Characteristics'!F:F,MATCH($C1985,'Policy Characteristics'!$C:$C,0)))</f>
        <v>0</v>
      </c>
      <c r="M1985" s="254">
        <f>IF(ISBLANK(INDEX('Policy Characteristics'!G:G,MATCH($C1985,'Policy Characteristics'!$C:$C,0))),"",INDEX('Policy Characteristics'!G:G,MATCH($C1985,'Policy Characteristics'!$C:$C,0)))</f>
        <v>10</v>
      </c>
      <c r="N1985" s="254">
        <f>IF(ISBLANK(INDEX('Policy Characteristics'!H:H,MATCH($C1985,'Policy Characteristics'!$C:$C,0))),"",INDEX('Policy Characteristics'!H:H,MATCH($C1985,'Policy Characteristics'!$C:$C,0)))</f>
        <v>1</v>
      </c>
      <c r="O1985" s="254" t="str">
        <f>IF(ISBLANK(INDEX('Policy Characteristics'!I:I,MATCH($C1985,'Policy Characteristics'!$C:$C,0))),"",INDEX('Policy Characteristics'!I:I,MATCH($C1985,'Policy Characteristics'!$C:$C,0)))</f>
        <v>weight</v>
      </c>
      <c r="P1985" s="254"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254" t="str">
        <f>IF(ISBLANK(INDEX('Policy Characteristics'!K:K,MATCH($C1985,'Policy Characteristics'!$C:$C,0))),"",INDEX('Policy Characteristics'!K:K,MATCH($C1985,'Policy Characteristics'!$C:$C,0)))</f>
        <v>io-model.html</v>
      </c>
      <c r="R1985" s="254"/>
    </row>
    <row r="1986" spans="1:18" x14ac:dyDescent="0.35">
      <c r="A1986" s="254" t="str">
        <f>IF(ISBLANK(INDEX('Policy Characteristics'!A:A,MATCH($C1986,'Policy Characteristics'!$C:$C,0))),"",INDEX('Policy Characteristics'!A:A,MATCH($C1986,'Policy Characteristics'!$C:$C,0)))</f>
        <v>Government Revenue Accounting</v>
      </c>
      <c r="B1986" s="262" t="str">
        <f>IF(ISBLANK(INDEX('Policy Characteristics'!B:B,MATCH($C1986,'Policy Characteristics'!$C:$C,0))),"",INDEX('Policy Characteristics'!B:B,MATCH($C1986,'Policy Characteristics'!$C:$C,0)))</f>
        <v>Battery Production Subsidy</v>
      </c>
      <c r="C1986" s="254" t="str">
        <f t="shared" si="87"/>
        <v>GRA for Battery Production Subsidy</v>
      </c>
      <c r="D1986" s="1" t="s">
        <v>2958</v>
      </c>
      <c r="F1986" s="1" t="s">
        <v>2962</v>
      </c>
      <c r="H1986" s="43">
        <v>2250</v>
      </c>
      <c r="I1986" s="326" t="str">
        <f t="shared" si="86"/>
        <v>Yes</v>
      </c>
      <c r="J1986" s="255" t="str">
        <f>IF(ISBLANK(INDEX('Policy Characteristics'!D:D,MATCH($C1986,'Policy Characteristics'!$C:$C,0))),"",INDEX('Policy Characteristics'!D:D,MATCH($C1986,'Policy Characteristics'!$C:$C,0)))</f>
        <v/>
      </c>
      <c r="K1986" s="254" t="str">
        <f>IF(ISBLANK(INDEX('Policy Characteristics'!E:E,MATCH($C1986,'Policy Characteristics'!$C:$C,0))),"",INDEX('Policy Characteristics'!E:E,MATCH($C1986,'Policy Characteristics'!$C:$C,0)))</f>
        <v>GRA battery production subsidy</v>
      </c>
      <c r="L1986" s="254">
        <f>IF(ISBLANK(INDEX('Policy Characteristics'!F:F,MATCH($C1986,'Policy Characteristics'!$C:$C,0))),"",INDEX('Policy Characteristics'!F:F,MATCH($C1986,'Policy Characteristics'!$C:$C,0)))</f>
        <v>0</v>
      </c>
      <c r="M1986" s="254">
        <f>IF(ISBLANK(INDEX('Policy Characteristics'!G:G,MATCH($C1986,'Policy Characteristics'!$C:$C,0))),"",INDEX('Policy Characteristics'!G:G,MATCH($C1986,'Policy Characteristics'!$C:$C,0)))</f>
        <v>10</v>
      </c>
      <c r="N1986" s="254">
        <f>IF(ISBLANK(INDEX('Policy Characteristics'!H:H,MATCH($C1986,'Policy Characteristics'!$C:$C,0))),"",INDEX('Policy Characteristics'!H:H,MATCH($C1986,'Policy Characteristics'!$C:$C,0)))</f>
        <v>1</v>
      </c>
      <c r="O1986" s="254" t="str">
        <f>IF(ISBLANK(INDEX('Policy Characteristics'!I:I,MATCH($C1986,'Policy Characteristics'!$C:$C,0))),"",INDEX('Policy Characteristics'!I:I,MATCH($C1986,'Policy Characteristics'!$C:$C,0)))</f>
        <v>weight</v>
      </c>
      <c r="P1986" s="254"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254" t="str">
        <f>IF(ISBLANK(INDEX('Policy Characteristics'!K:K,MATCH($C1986,'Policy Characteristics'!$C:$C,0))),"",INDEX('Policy Characteristics'!K:K,MATCH($C1986,'Policy Characteristics'!$C:$C,0)))</f>
        <v>io-model.html</v>
      </c>
      <c r="R1986" s="254"/>
    </row>
    <row r="1987" spans="1:18" x14ac:dyDescent="0.35">
      <c r="A1987" s="254" t="str">
        <f>IF(ISBLANK(INDEX('Policy Characteristics'!A:A,MATCH($C1987,'Policy Characteristics'!$C:$C,0))),"",INDEX('Policy Characteristics'!A:A,MATCH($C1987,'Policy Characteristics'!$C:$C,0)))</f>
        <v>Government Revenue Accounting</v>
      </c>
      <c r="B1987" s="262" t="str">
        <f>IF(ISBLANK(INDEX('Policy Characteristics'!B:B,MATCH($C1987,'Policy Characteristics'!$C:$C,0))),"",INDEX('Policy Characteristics'!B:B,MATCH($C1987,'Policy Characteristics'!$C:$C,0)))</f>
        <v>Battery Production Subsidy</v>
      </c>
      <c r="C1987" s="254" t="str">
        <f t="shared" si="87"/>
        <v>GRA for Battery Production Subsidy</v>
      </c>
      <c r="D1987" s="1" t="s">
        <v>2959</v>
      </c>
      <c r="F1987" s="1" t="s">
        <v>2963</v>
      </c>
      <c r="H1987" s="43">
        <v>2251</v>
      </c>
      <c r="I1987" s="326" t="str">
        <f t="shared" si="86"/>
        <v>Yes</v>
      </c>
      <c r="J1987" s="255" t="str">
        <f>IF(ISBLANK(INDEX('Policy Characteristics'!D:D,MATCH($C1987,'Policy Characteristics'!$C:$C,0))),"",INDEX('Policy Characteristics'!D:D,MATCH($C1987,'Policy Characteristics'!$C:$C,0)))</f>
        <v/>
      </c>
      <c r="K1987" s="254" t="str">
        <f>IF(ISBLANK(INDEX('Policy Characteristics'!E:E,MATCH($C1987,'Policy Characteristics'!$C:$C,0))),"",INDEX('Policy Characteristics'!E:E,MATCH($C1987,'Policy Characteristics'!$C:$C,0)))</f>
        <v>GRA battery production subsidy</v>
      </c>
      <c r="L1987" s="254">
        <f>IF(ISBLANK(INDEX('Policy Characteristics'!F:F,MATCH($C1987,'Policy Characteristics'!$C:$C,0))),"",INDEX('Policy Characteristics'!F:F,MATCH($C1987,'Policy Characteristics'!$C:$C,0)))</f>
        <v>0</v>
      </c>
      <c r="M1987" s="254">
        <f>IF(ISBLANK(INDEX('Policy Characteristics'!G:G,MATCH($C1987,'Policy Characteristics'!$C:$C,0))),"",INDEX('Policy Characteristics'!G:G,MATCH($C1987,'Policy Characteristics'!$C:$C,0)))</f>
        <v>10</v>
      </c>
      <c r="N1987" s="254">
        <f>IF(ISBLANK(INDEX('Policy Characteristics'!H:H,MATCH($C1987,'Policy Characteristics'!$C:$C,0))),"",INDEX('Policy Characteristics'!H:H,MATCH($C1987,'Policy Characteristics'!$C:$C,0)))</f>
        <v>1</v>
      </c>
      <c r="O1987" s="254" t="str">
        <f>IF(ISBLANK(INDEX('Policy Characteristics'!I:I,MATCH($C1987,'Policy Characteristics'!$C:$C,0))),"",INDEX('Policy Characteristics'!I:I,MATCH($C1987,'Policy Characteristics'!$C:$C,0)))</f>
        <v>weight</v>
      </c>
      <c r="P1987" s="254"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254" t="str">
        <f>IF(ISBLANK(INDEX('Policy Characteristics'!K:K,MATCH($C1987,'Policy Characteristics'!$C:$C,0))),"",INDEX('Policy Characteristics'!K:K,MATCH($C1987,'Policy Characteristics'!$C:$C,0)))</f>
        <v>io-model.html</v>
      </c>
      <c r="R1987" s="254"/>
    </row>
    <row r="1988" spans="1:18" x14ac:dyDescent="0.35">
      <c r="A1988" s="254" t="str">
        <f>IF(ISBLANK(INDEX('Policy Characteristics'!A:A,MATCH($C1988,'Policy Characteristics'!$C:$C,0))),"",INDEX('Policy Characteristics'!A:A,MATCH($C1988,'Policy Characteristics'!$C:$C,0)))</f>
        <v>Government Revenue Accounting</v>
      </c>
      <c r="B1988" s="262" t="str">
        <f>IF(ISBLANK(INDEX('Policy Characteristics'!B:B,MATCH($C1988,'Policy Characteristics'!$C:$C,0))),"",INDEX('Policy Characteristics'!B:B,MATCH($C1988,'Policy Characteristics'!$C:$C,0)))</f>
        <v>Electricity Generation Subsidy</v>
      </c>
      <c r="C1988" t="s">
        <v>2949</v>
      </c>
      <c r="D1988" s="1" t="s">
        <v>2955</v>
      </c>
      <c r="F1988" s="1" t="s">
        <v>2960</v>
      </c>
      <c r="H1988" s="43">
        <v>560</v>
      </c>
      <c r="I1988" s="322" t="s">
        <v>43</v>
      </c>
      <c r="J1988" s="255" t="str">
        <f>IF(ISBLANK(INDEX('Policy Characteristics'!D:D,MATCH($C1988,'Policy Characteristics'!$C:$C,0))),"",INDEX('Policy Characteristics'!D:D,MATCH($C1988,'Policy Characteristics'!$C:$C,0)))</f>
        <v/>
      </c>
      <c r="K1988" s="254" t="str">
        <f>IF(ISBLANK(INDEX('Policy Characteristics'!E:E,MATCH($C1988,'Policy Characteristics'!$C:$C,0))),"",INDEX('Policy Characteristics'!E:E,MATCH($C1988,'Policy Characteristics'!$C:$C,0)))</f>
        <v>GRA elec gen subsidy</v>
      </c>
      <c r="L1988" s="254">
        <f>IF(ISBLANK(INDEX('Policy Characteristics'!F:F,MATCH($C1988,'Policy Characteristics'!$C:$C,0))),"",INDEX('Policy Characteristics'!F:F,MATCH($C1988,'Policy Characteristics'!$C:$C,0)))</f>
        <v>0</v>
      </c>
      <c r="M1988" s="254">
        <f>IF(ISBLANK(INDEX('Policy Characteristics'!G:G,MATCH($C1988,'Policy Characteristics'!$C:$C,0))),"",INDEX('Policy Characteristics'!G:G,MATCH($C1988,'Policy Characteristics'!$C:$C,0)))</f>
        <v>10</v>
      </c>
      <c r="N1988" s="254">
        <f>IF(ISBLANK(INDEX('Policy Characteristics'!H:H,MATCH($C1988,'Policy Characteristics'!$C:$C,0))),"",INDEX('Policy Characteristics'!H:H,MATCH($C1988,'Policy Characteristics'!$C:$C,0)))</f>
        <v>1</v>
      </c>
      <c r="O1988" s="254" t="str">
        <f>IF(ISBLANK(INDEX('Policy Characteristics'!I:I,MATCH($C1988,'Policy Characteristics'!$C:$C,0))),"",INDEX('Policy Characteristics'!I:I,MATCH($C1988,'Policy Characteristics'!$C:$C,0)))</f>
        <v>weight</v>
      </c>
      <c r="P1988" s="254"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254" t="str">
        <f>IF(ISBLANK(INDEX('Policy Characteristics'!K:K,MATCH($C1988,'Policy Characteristics'!$C:$C,0))),"",INDEX('Policy Characteristics'!K:K,MATCH($C1988,'Policy Characteristics'!$C:$C,0)))</f>
        <v>io-model.html</v>
      </c>
      <c r="R1988" s="254" t="str">
        <f>IF(ISBLANK(INDEX('Policy Characteristics'!L:L,MATCH($C1988,'Policy Characteristics'!$C:$C,0))),"",INDEX('Policy Characteristics'!L:L,MATCH($C1988,'Policy Characteristics'!$C:$C,0)))</f>
        <v/>
      </c>
    </row>
    <row r="1989" spans="1:18" x14ac:dyDescent="0.35">
      <c r="A1989" s="254" t="str">
        <f>IF(ISBLANK(INDEX('Policy Characteristics'!A:A,MATCH($C1989,'Policy Characteristics'!$C:$C,0))),"",INDEX('Policy Characteristics'!A:A,MATCH($C1989,'Policy Characteristics'!$C:$C,0)))</f>
        <v>Government Revenue Accounting</v>
      </c>
      <c r="B1989" s="262" t="str">
        <f>IF(ISBLANK(INDEX('Policy Characteristics'!B:B,MATCH($C1989,'Policy Characteristics'!$C:$C,0))),"",INDEX('Policy Characteristics'!B:B,MATCH($C1989,'Policy Characteristics'!$C:$C,0)))</f>
        <v>Electricity Generation Subsidy</v>
      </c>
      <c r="C1989" s="254" t="str">
        <f t="shared" ref="C1989:C1992" si="88">C$1988</f>
        <v>GRA for Electricity Generation Subsidies</v>
      </c>
      <c r="D1989" s="1" t="s">
        <v>2956</v>
      </c>
      <c r="F1989" s="1" t="s">
        <v>2971</v>
      </c>
      <c r="H1989" s="43">
        <v>561</v>
      </c>
      <c r="I1989" s="326" t="str">
        <f t="shared" ref="I1989:I1992" si="89">I$1988</f>
        <v>Yes</v>
      </c>
      <c r="J1989" s="255" t="str">
        <f>IF(ISBLANK(INDEX('Policy Characteristics'!D:D,MATCH($C1989,'Policy Characteristics'!$C:$C,0))),"",INDEX('Policy Characteristics'!D:D,MATCH($C1989,'Policy Characteristics'!$C:$C,0)))</f>
        <v/>
      </c>
      <c r="K1989" s="254" t="str">
        <f>IF(ISBLANK(INDEX('Policy Characteristics'!E:E,MATCH($C1989,'Policy Characteristics'!$C:$C,0))),"",INDEX('Policy Characteristics'!E:E,MATCH($C1989,'Policy Characteristics'!$C:$C,0)))</f>
        <v>GRA elec gen subsidy</v>
      </c>
      <c r="L1989" s="254">
        <f>IF(ISBLANK(INDEX('Policy Characteristics'!F:F,MATCH($C1989,'Policy Characteristics'!$C:$C,0))),"",INDEX('Policy Characteristics'!F:F,MATCH($C1989,'Policy Characteristics'!$C:$C,0)))</f>
        <v>0</v>
      </c>
      <c r="M1989" s="254">
        <f>IF(ISBLANK(INDEX('Policy Characteristics'!G:G,MATCH($C1989,'Policy Characteristics'!$C:$C,0))),"",INDEX('Policy Characteristics'!G:G,MATCH($C1989,'Policy Characteristics'!$C:$C,0)))</f>
        <v>10</v>
      </c>
      <c r="N1989" s="254">
        <f>IF(ISBLANK(INDEX('Policy Characteristics'!H:H,MATCH($C1989,'Policy Characteristics'!$C:$C,0))),"",INDEX('Policy Characteristics'!H:H,MATCH($C1989,'Policy Characteristics'!$C:$C,0)))</f>
        <v>1</v>
      </c>
      <c r="O1989" s="254" t="str">
        <f>IF(ISBLANK(INDEX('Policy Characteristics'!I:I,MATCH($C1989,'Policy Characteristics'!$C:$C,0))),"",INDEX('Policy Characteristics'!I:I,MATCH($C1989,'Policy Characteristics'!$C:$C,0)))</f>
        <v>weight</v>
      </c>
      <c r="P1989" s="254"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254" t="str">
        <f>IF(ISBLANK(INDEX('Policy Characteristics'!K:K,MATCH($C1989,'Policy Characteristics'!$C:$C,0))),"",INDEX('Policy Characteristics'!K:K,MATCH($C1989,'Policy Characteristics'!$C:$C,0)))</f>
        <v>io-model.html</v>
      </c>
      <c r="R1989" s="254" t="str">
        <f>IF(ISBLANK(INDEX('Policy Characteristics'!L:L,MATCH($C1989,'Policy Characteristics'!$C:$C,0))),"",INDEX('Policy Characteristics'!L:L,MATCH($C1989,'Policy Characteristics'!$C:$C,0)))</f>
        <v/>
      </c>
    </row>
    <row r="1990" spans="1:18" x14ac:dyDescent="0.35">
      <c r="A1990" s="254" t="str">
        <f>IF(ISBLANK(INDEX('Policy Characteristics'!A:A,MATCH($C1990,'Policy Characteristics'!$C:$C,0))),"",INDEX('Policy Characteristics'!A:A,MATCH($C1990,'Policy Characteristics'!$C:$C,0)))</f>
        <v>Government Revenue Accounting</v>
      </c>
      <c r="B1990" s="262" t="str">
        <f>IF(ISBLANK(INDEX('Policy Characteristics'!B:B,MATCH($C1990,'Policy Characteristics'!$C:$C,0))),"",INDEX('Policy Characteristics'!B:B,MATCH($C1990,'Policy Characteristics'!$C:$C,0)))</f>
        <v>Electricity Generation Subsidy</v>
      </c>
      <c r="C1990" s="254" t="str">
        <f t="shared" si="88"/>
        <v>GRA for Electricity Generation Subsidies</v>
      </c>
      <c r="D1990" s="1" t="s">
        <v>2957</v>
      </c>
      <c r="F1990" s="1" t="s">
        <v>2961</v>
      </c>
      <c r="H1990" s="43">
        <v>562</v>
      </c>
      <c r="I1990" s="326" t="str">
        <f t="shared" si="89"/>
        <v>Yes</v>
      </c>
      <c r="J1990" s="255" t="str">
        <f>IF(ISBLANK(INDEX('Policy Characteristics'!D:D,MATCH($C1990,'Policy Characteristics'!$C:$C,0))),"",INDEX('Policy Characteristics'!D:D,MATCH($C1990,'Policy Characteristics'!$C:$C,0)))</f>
        <v/>
      </c>
      <c r="K1990" s="254" t="str">
        <f>IF(ISBLANK(INDEX('Policy Characteristics'!E:E,MATCH($C1990,'Policy Characteristics'!$C:$C,0))),"",INDEX('Policy Characteristics'!E:E,MATCH($C1990,'Policy Characteristics'!$C:$C,0)))</f>
        <v>GRA elec gen subsidy</v>
      </c>
      <c r="L1990" s="254">
        <f>IF(ISBLANK(INDEX('Policy Characteristics'!F:F,MATCH($C1990,'Policy Characteristics'!$C:$C,0))),"",INDEX('Policy Characteristics'!F:F,MATCH($C1990,'Policy Characteristics'!$C:$C,0)))</f>
        <v>0</v>
      </c>
      <c r="M1990" s="254">
        <f>IF(ISBLANK(INDEX('Policy Characteristics'!G:G,MATCH($C1990,'Policy Characteristics'!$C:$C,0))),"",INDEX('Policy Characteristics'!G:G,MATCH($C1990,'Policy Characteristics'!$C:$C,0)))</f>
        <v>10</v>
      </c>
      <c r="N1990" s="254">
        <f>IF(ISBLANK(INDEX('Policy Characteristics'!H:H,MATCH($C1990,'Policy Characteristics'!$C:$C,0))),"",INDEX('Policy Characteristics'!H:H,MATCH($C1990,'Policy Characteristics'!$C:$C,0)))</f>
        <v>1</v>
      </c>
      <c r="O1990" s="254" t="str">
        <f>IF(ISBLANK(INDEX('Policy Characteristics'!I:I,MATCH($C1990,'Policy Characteristics'!$C:$C,0))),"",INDEX('Policy Characteristics'!I:I,MATCH($C1990,'Policy Characteristics'!$C:$C,0)))</f>
        <v>weight</v>
      </c>
      <c r="P1990" s="254"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254" t="str">
        <f>IF(ISBLANK(INDEX('Policy Characteristics'!K:K,MATCH($C1990,'Policy Characteristics'!$C:$C,0))),"",INDEX('Policy Characteristics'!K:K,MATCH($C1990,'Policy Characteristics'!$C:$C,0)))</f>
        <v>io-model.html</v>
      </c>
      <c r="R1990" s="254" t="str">
        <f>IF(ISBLANK(INDEX('Policy Characteristics'!L:L,MATCH($C1990,'Policy Characteristics'!$C:$C,0))),"",INDEX('Policy Characteristics'!L:L,MATCH($C1990,'Policy Characteristics'!$C:$C,0)))</f>
        <v/>
      </c>
    </row>
    <row r="1991" spans="1:18" x14ac:dyDescent="0.35">
      <c r="A1991" s="254" t="str">
        <f>IF(ISBLANK(INDEX('Policy Characteristics'!A:A,MATCH($C1991,'Policy Characteristics'!$C:$C,0))),"",INDEX('Policy Characteristics'!A:A,MATCH($C1991,'Policy Characteristics'!$C:$C,0)))</f>
        <v>Government Revenue Accounting</v>
      </c>
      <c r="B1991" s="262" t="str">
        <f>IF(ISBLANK(INDEX('Policy Characteristics'!B:B,MATCH($C1991,'Policy Characteristics'!$C:$C,0))),"",INDEX('Policy Characteristics'!B:B,MATCH($C1991,'Policy Characteristics'!$C:$C,0)))</f>
        <v>Electricity Generation Subsidy</v>
      </c>
      <c r="C1991" s="254" t="str">
        <f t="shared" si="88"/>
        <v>GRA for Electricity Generation Subsidies</v>
      </c>
      <c r="D1991" s="1" t="s">
        <v>2958</v>
      </c>
      <c r="F1991" s="1" t="s">
        <v>2962</v>
      </c>
      <c r="H1991" s="43">
        <v>563</v>
      </c>
      <c r="I1991" s="326" t="str">
        <f t="shared" si="89"/>
        <v>Yes</v>
      </c>
      <c r="J1991" s="255" t="str">
        <f>IF(ISBLANK(INDEX('Policy Characteristics'!D:D,MATCH($C1991,'Policy Characteristics'!$C:$C,0))),"",INDEX('Policy Characteristics'!D:D,MATCH($C1991,'Policy Characteristics'!$C:$C,0)))</f>
        <v/>
      </c>
      <c r="K1991" s="254" t="str">
        <f>IF(ISBLANK(INDEX('Policy Characteristics'!E:E,MATCH($C1991,'Policy Characteristics'!$C:$C,0))),"",INDEX('Policy Characteristics'!E:E,MATCH($C1991,'Policy Characteristics'!$C:$C,0)))</f>
        <v>GRA elec gen subsidy</v>
      </c>
      <c r="L1991" s="254">
        <f>IF(ISBLANK(INDEX('Policy Characteristics'!F:F,MATCH($C1991,'Policy Characteristics'!$C:$C,0))),"",INDEX('Policy Characteristics'!F:F,MATCH($C1991,'Policy Characteristics'!$C:$C,0)))</f>
        <v>0</v>
      </c>
      <c r="M1991" s="254">
        <f>IF(ISBLANK(INDEX('Policy Characteristics'!G:G,MATCH($C1991,'Policy Characteristics'!$C:$C,0))),"",INDEX('Policy Characteristics'!G:G,MATCH($C1991,'Policy Characteristics'!$C:$C,0)))</f>
        <v>10</v>
      </c>
      <c r="N1991" s="254">
        <f>IF(ISBLANK(INDEX('Policy Characteristics'!H:H,MATCH($C1991,'Policy Characteristics'!$C:$C,0))),"",INDEX('Policy Characteristics'!H:H,MATCH($C1991,'Policy Characteristics'!$C:$C,0)))</f>
        <v>1</v>
      </c>
      <c r="O1991" s="254" t="str">
        <f>IF(ISBLANK(INDEX('Policy Characteristics'!I:I,MATCH($C1991,'Policy Characteristics'!$C:$C,0))),"",INDEX('Policy Characteristics'!I:I,MATCH($C1991,'Policy Characteristics'!$C:$C,0)))</f>
        <v>weight</v>
      </c>
      <c r="P1991" s="254"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254" t="str">
        <f>IF(ISBLANK(INDEX('Policy Characteristics'!K:K,MATCH($C1991,'Policy Characteristics'!$C:$C,0))),"",INDEX('Policy Characteristics'!K:K,MATCH($C1991,'Policy Characteristics'!$C:$C,0)))</f>
        <v>io-model.html</v>
      </c>
      <c r="R1991" s="254" t="str">
        <f>IF(ISBLANK(INDEX('Policy Characteristics'!L:L,MATCH($C1991,'Policy Characteristics'!$C:$C,0))),"",INDEX('Policy Characteristics'!L:L,MATCH($C1991,'Policy Characteristics'!$C:$C,0)))</f>
        <v/>
      </c>
    </row>
    <row r="1992" spans="1:18" x14ac:dyDescent="0.35">
      <c r="A1992" s="254" t="str">
        <f>IF(ISBLANK(INDEX('Policy Characteristics'!A:A,MATCH($C1992,'Policy Characteristics'!$C:$C,0))),"",INDEX('Policy Characteristics'!A:A,MATCH($C1992,'Policy Characteristics'!$C:$C,0)))</f>
        <v>Government Revenue Accounting</v>
      </c>
      <c r="B1992" s="262" t="str">
        <f>IF(ISBLANK(INDEX('Policy Characteristics'!B:B,MATCH($C1992,'Policy Characteristics'!$C:$C,0))),"",INDEX('Policy Characteristics'!B:B,MATCH($C1992,'Policy Characteristics'!$C:$C,0)))</f>
        <v>Electricity Generation Subsidy</v>
      </c>
      <c r="C1992" s="254" t="str">
        <f t="shared" si="88"/>
        <v>GRA for Electricity Generation Subsidies</v>
      </c>
      <c r="D1992" s="1" t="s">
        <v>2959</v>
      </c>
      <c r="F1992" s="1" t="s">
        <v>2963</v>
      </c>
      <c r="H1992" s="43">
        <v>564</v>
      </c>
      <c r="I1992" s="326" t="str">
        <f t="shared" si="89"/>
        <v>Yes</v>
      </c>
      <c r="J1992" s="255" t="str">
        <f>IF(ISBLANK(INDEX('Policy Characteristics'!D:D,MATCH($C1992,'Policy Characteristics'!$C:$C,0))),"",INDEX('Policy Characteristics'!D:D,MATCH($C1992,'Policy Characteristics'!$C:$C,0)))</f>
        <v/>
      </c>
      <c r="K1992" s="254" t="str">
        <f>IF(ISBLANK(INDEX('Policy Characteristics'!E:E,MATCH($C1992,'Policy Characteristics'!$C:$C,0))),"",INDEX('Policy Characteristics'!E:E,MATCH($C1992,'Policy Characteristics'!$C:$C,0)))</f>
        <v>GRA elec gen subsidy</v>
      </c>
      <c r="L1992" s="254">
        <f>IF(ISBLANK(INDEX('Policy Characteristics'!F:F,MATCH($C1992,'Policy Characteristics'!$C:$C,0))),"",INDEX('Policy Characteristics'!F:F,MATCH($C1992,'Policy Characteristics'!$C:$C,0)))</f>
        <v>0</v>
      </c>
      <c r="M1992" s="254">
        <f>IF(ISBLANK(INDEX('Policy Characteristics'!G:G,MATCH($C1992,'Policy Characteristics'!$C:$C,0))),"",INDEX('Policy Characteristics'!G:G,MATCH($C1992,'Policy Characteristics'!$C:$C,0)))</f>
        <v>10</v>
      </c>
      <c r="N1992" s="254">
        <f>IF(ISBLANK(INDEX('Policy Characteristics'!H:H,MATCH($C1992,'Policy Characteristics'!$C:$C,0))),"",INDEX('Policy Characteristics'!H:H,MATCH($C1992,'Policy Characteristics'!$C:$C,0)))</f>
        <v>1</v>
      </c>
      <c r="O1992" s="254" t="str">
        <f>IF(ISBLANK(INDEX('Policy Characteristics'!I:I,MATCH($C1992,'Policy Characteristics'!$C:$C,0))),"",INDEX('Policy Characteristics'!I:I,MATCH($C1992,'Policy Characteristics'!$C:$C,0)))</f>
        <v>weight</v>
      </c>
      <c r="P1992" s="254"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254" t="str">
        <f>IF(ISBLANK(INDEX('Policy Characteristics'!K:K,MATCH($C1992,'Policy Characteristics'!$C:$C,0))),"",INDEX('Policy Characteristics'!K:K,MATCH($C1992,'Policy Characteristics'!$C:$C,0)))</f>
        <v>io-model.html</v>
      </c>
      <c r="R1992" s="254" t="str">
        <f>IF(ISBLANK(INDEX('Policy Characteristics'!L:L,MATCH($C1992,'Policy Characteristics'!$C:$C,0))),"",INDEX('Policy Characteristics'!L:L,MATCH($C1992,'Policy Characteristics'!$C:$C,0)))</f>
        <v/>
      </c>
    </row>
    <row r="1993" spans="1:18" x14ac:dyDescent="0.35">
      <c r="A1993" s="254" t="str">
        <f>IF(ISBLANK(INDEX('Policy Characteristics'!A:A,MATCH($C1993,'Policy Characteristics'!$C:$C,0))),"",INDEX('Policy Characteristics'!A:A,MATCH($C1993,'Policy Characteristics'!$C:$C,0)))</f>
        <v>Government Revenue Accounting</v>
      </c>
      <c r="B1993" s="262" t="str">
        <f>IF(ISBLANK(INDEX('Policy Characteristics'!B:B,MATCH($C1993,'Policy Characteristics'!$C:$C,0))),"",INDEX('Policy Characteristics'!B:B,MATCH($C1993,'Policy Characteristics'!$C:$C,0)))</f>
        <v>Electricity Capacity Construction Subsidy</v>
      </c>
      <c r="C1993" t="s">
        <v>2950</v>
      </c>
      <c r="D1993" s="1" t="s">
        <v>2955</v>
      </c>
      <c r="F1993" s="1" t="s">
        <v>2960</v>
      </c>
      <c r="H1993" s="43">
        <v>565</v>
      </c>
      <c r="I1993" s="322" t="s">
        <v>43</v>
      </c>
      <c r="J1993" s="255" t="str">
        <f>IF(ISBLANK(INDEX('Policy Characteristics'!D:D,MATCH($C1993,'Policy Characteristics'!$C:$C,0))),"",INDEX('Policy Characteristics'!D:D,MATCH($C1993,'Policy Characteristics'!$C:$C,0)))</f>
        <v/>
      </c>
      <c r="K1993" s="254" t="str">
        <f>IF(ISBLANK(INDEX('Policy Characteristics'!E:E,MATCH($C1993,'Policy Characteristics'!$C:$C,0))),"",INDEX('Policy Characteristics'!E:E,MATCH($C1993,'Policy Characteristics'!$C:$C,0)))</f>
        <v>GRA elec cap const subsidy</v>
      </c>
      <c r="L1993" s="254">
        <f>IF(ISBLANK(INDEX('Policy Characteristics'!F:F,MATCH($C1993,'Policy Characteristics'!$C:$C,0))),"",INDEX('Policy Characteristics'!F:F,MATCH($C1993,'Policy Characteristics'!$C:$C,0)))</f>
        <v>0</v>
      </c>
      <c r="M1993" s="254">
        <f>IF(ISBLANK(INDEX('Policy Characteristics'!G:G,MATCH($C1993,'Policy Characteristics'!$C:$C,0))),"",INDEX('Policy Characteristics'!G:G,MATCH($C1993,'Policy Characteristics'!$C:$C,0)))</f>
        <v>10</v>
      </c>
      <c r="N1993" s="254">
        <f>IF(ISBLANK(INDEX('Policy Characteristics'!H:H,MATCH($C1993,'Policy Characteristics'!$C:$C,0))),"",INDEX('Policy Characteristics'!H:H,MATCH($C1993,'Policy Characteristics'!$C:$C,0)))</f>
        <v>1</v>
      </c>
      <c r="O1993" s="254" t="str">
        <f>IF(ISBLANK(INDEX('Policy Characteristics'!I:I,MATCH($C1993,'Policy Characteristics'!$C:$C,0))),"",INDEX('Policy Characteristics'!I:I,MATCH($C1993,'Policy Characteristics'!$C:$C,0)))</f>
        <v>weight</v>
      </c>
      <c r="P1993" s="254"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254" t="str">
        <f>IF(ISBLANK(INDEX('Policy Characteristics'!K:K,MATCH($C1993,'Policy Characteristics'!$C:$C,0))),"",INDEX('Policy Characteristics'!K:K,MATCH($C1993,'Policy Characteristics'!$C:$C,0)))</f>
        <v>io-model.html</v>
      </c>
      <c r="R1993" s="254" t="str">
        <f>IF(ISBLANK(INDEX('Policy Characteristics'!L:L,MATCH($C1993,'Policy Characteristics'!$C:$C,0))),"",INDEX('Policy Characteristics'!L:L,MATCH($C1993,'Policy Characteristics'!$C:$C,0)))</f>
        <v/>
      </c>
    </row>
    <row r="1994" spans="1:18" x14ac:dyDescent="0.35">
      <c r="A1994" s="254" t="str">
        <f>IF(ISBLANK(INDEX('Policy Characteristics'!A:A,MATCH($C1994,'Policy Characteristics'!$C:$C,0))),"",INDEX('Policy Characteristics'!A:A,MATCH($C1994,'Policy Characteristics'!$C:$C,0)))</f>
        <v>Government Revenue Accounting</v>
      </c>
      <c r="B1994" s="262" t="str">
        <f>IF(ISBLANK(INDEX('Policy Characteristics'!B:B,MATCH($C1994,'Policy Characteristics'!$C:$C,0))),"",INDEX('Policy Characteristics'!B:B,MATCH($C1994,'Policy Characteristics'!$C:$C,0)))</f>
        <v>Electricity Capacity Construction Subsidy</v>
      </c>
      <c r="C1994" s="254" t="str">
        <f t="shared" ref="C1994:C1997" si="90">C$1993</f>
        <v>GRA for Electricity Capacity Construction Subsidies</v>
      </c>
      <c r="D1994" s="1" t="s">
        <v>2956</v>
      </c>
      <c r="F1994" s="1" t="s">
        <v>2971</v>
      </c>
      <c r="H1994" s="43">
        <v>566</v>
      </c>
      <c r="I1994" s="326" t="str">
        <f t="shared" ref="I1994:I1997" si="91">I$1993</f>
        <v>Yes</v>
      </c>
      <c r="J1994" s="255" t="str">
        <f>IF(ISBLANK(INDEX('Policy Characteristics'!D:D,MATCH($C1994,'Policy Characteristics'!$C:$C,0))),"",INDEX('Policy Characteristics'!D:D,MATCH($C1994,'Policy Characteristics'!$C:$C,0)))</f>
        <v/>
      </c>
      <c r="K1994" s="254" t="str">
        <f>IF(ISBLANK(INDEX('Policy Characteristics'!E:E,MATCH($C1994,'Policy Characteristics'!$C:$C,0))),"",INDEX('Policy Characteristics'!E:E,MATCH($C1994,'Policy Characteristics'!$C:$C,0)))</f>
        <v>GRA elec cap const subsidy</v>
      </c>
      <c r="L1994" s="254">
        <f>IF(ISBLANK(INDEX('Policy Characteristics'!F:F,MATCH($C1994,'Policy Characteristics'!$C:$C,0))),"",INDEX('Policy Characteristics'!F:F,MATCH($C1994,'Policy Characteristics'!$C:$C,0)))</f>
        <v>0</v>
      </c>
      <c r="M1994" s="254">
        <f>IF(ISBLANK(INDEX('Policy Characteristics'!G:G,MATCH($C1994,'Policy Characteristics'!$C:$C,0))),"",INDEX('Policy Characteristics'!G:G,MATCH($C1994,'Policy Characteristics'!$C:$C,0)))</f>
        <v>10</v>
      </c>
      <c r="N1994" s="254">
        <f>IF(ISBLANK(INDEX('Policy Characteristics'!H:H,MATCH($C1994,'Policy Characteristics'!$C:$C,0))),"",INDEX('Policy Characteristics'!H:H,MATCH($C1994,'Policy Characteristics'!$C:$C,0)))</f>
        <v>1</v>
      </c>
      <c r="O1994" s="254" t="str">
        <f>IF(ISBLANK(INDEX('Policy Characteristics'!I:I,MATCH($C1994,'Policy Characteristics'!$C:$C,0))),"",INDEX('Policy Characteristics'!I:I,MATCH($C1994,'Policy Characteristics'!$C:$C,0)))</f>
        <v>weight</v>
      </c>
      <c r="P1994" s="254"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254" t="str">
        <f>IF(ISBLANK(INDEX('Policy Characteristics'!K:K,MATCH($C1994,'Policy Characteristics'!$C:$C,0))),"",INDEX('Policy Characteristics'!K:K,MATCH($C1994,'Policy Characteristics'!$C:$C,0)))</f>
        <v>io-model.html</v>
      </c>
      <c r="R1994" s="254" t="str">
        <f>IF(ISBLANK(INDEX('Policy Characteristics'!L:L,MATCH($C1994,'Policy Characteristics'!$C:$C,0))),"",INDEX('Policy Characteristics'!L:L,MATCH($C1994,'Policy Characteristics'!$C:$C,0)))</f>
        <v/>
      </c>
    </row>
    <row r="1995" spans="1:18" x14ac:dyDescent="0.35">
      <c r="A1995" s="254" t="str">
        <f>IF(ISBLANK(INDEX('Policy Characteristics'!A:A,MATCH($C1995,'Policy Characteristics'!$C:$C,0))),"",INDEX('Policy Characteristics'!A:A,MATCH($C1995,'Policy Characteristics'!$C:$C,0)))</f>
        <v>Government Revenue Accounting</v>
      </c>
      <c r="B1995" s="262" t="str">
        <f>IF(ISBLANK(INDEX('Policy Characteristics'!B:B,MATCH($C1995,'Policy Characteristics'!$C:$C,0))),"",INDEX('Policy Characteristics'!B:B,MATCH($C1995,'Policy Characteristics'!$C:$C,0)))</f>
        <v>Electricity Capacity Construction Subsidy</v>
      </c>
      <c r="C1995" s="254" t="str">
        <f t="shared" si="90"/>
        <v>GRA for Electricity Capacity Construction Subsidies</v>
      </c>
      <c r="D1995" s="1" t="s">
        <v>2957</v>
      </c>
      <c r="F1995" s="1" t="s">
        <v>2961</v>
      </c>
      <c r="H1995" s="43">
        <v>567</v>
      </c>
      <c r="I1995" s="326" t="str">
        <f t="shared" si="91"/>
        <v>Yes</v>
      </c>
      <c r="J1995" s="255" t="str">
        <f>IF(ISBLANK(INDEX('Policy Characteristics'!D:D,MATCH($C1995,'Policy Characteristics'!$C:$C,0))),"",INDEX('Policy Characteristics'!D:D,MATCH($C1995,'Policy Characteristics'!$C:$C,0)))</f>
        <v/>
      </c>
      <c r="K1995" s="254" t="str">
        <f>IF(ISBLANK(INDEX('Policy Characteristics'!E:E,MATCH($C1995,'Policy Characteristics'!$C:$C,0))),"",INDEX('Policy Characteristics'!E:E,MATCH($C1995,'Policy Characteristics'!$C:$C,0)))</f>
        <v>GRA elec cap const subsidy</v>
      </c>
      <c r="L1995" s="254">
        <f>IF(ISBLANK(INDEX('Policy Characteristics'!F:F,MATCH($C1995,'Policy Characteristics'!$C:$C,0))),"",INDEX('Policy Characteristics'!F:F,MATCH($C1995,'Policy Characteristics'!$C:$C,0)))</f>
        <v>0</v>
      </c>
      <c r="M1995" s="254">
        <f>IF(ISBLANK(INDEX('Policy Characteristics'!G:G,MATCH($C1995,'Policy Characteristics'!$C:$C,0))),"",INDEX('Policy Characteristics'!G:G,MATCH($C1995,'Policy Characteristics'!$C:$C,0)))</f>
        <v>10</v>
      </c>
      <c r="N1995" s="254">
        <f>IF(ISBLANK(INDEX('Policy Characteristics'!H:H,MATCH($C1995,'Policy Characteristics'!$C:$C,0))),"",INDEX('Policy Characteristics'!H:H,MATCH($C1995,'Policy Characteristics'!$C:$C,0)))</f>
        <v>1</v>
      </c>
      <c r="O1995" s="254" t="str">
        <f>IF(ISBLANK(INDEX('Policy Characteristics'!I:I,MATCH($C1995,'Policy Characteristics'!$C:$C,0))),"",INDEX('Policy Characteristics'!I:I,MATCH($C1995,'Policy Characteristics'!$C:$C,0)))</f>
        <v>weight</v>
      </c>
      <c r="P1995" s="254"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54" t="str">
        <f>IF(ISBLANK(INDEX('Policy Characteristics'!K:K,MATCH($C1995,'Policy Characteristics'!$C:$C,0))),"",INDEX('Policy Characteristics'!K:K,MATCH($C1995,'Policy Characteristics'!$C:$C,0)))</f>
        <v>io-model.html</v>
      </c>
      <c r="R1995" s="254" t="str">
        <f>IF(ISBLANK(INDEX('Policy Characteristics'!L:L,MATCH($C1995,'Policy Characteristics'!$C:$C,0))),"",INDEX('Policy Characteristics'!L:L,MATCH($C1995,'Policy Characteristics'!$C:$C,0)))</f>
        <v/>
      </c>
    </row>
    <row r="1996" spans="1:18" x14ac:dyDescent="0.35">
      <c r="A1996" s="254" t="str">
        <f>IF(ISBLANK(INDEX('Policy Characteristics'!A:A,MATCH($C1996,'Policy Characteristics'!$C:$C,0))),"",INDEX('Policy Characteristics'!A:A,MATCH($C1996,'Policy Characteristics'!$C:$C,0)))</f>
        <v>Government Revenue Accounting</v>
      </c>
      <c r="B1996" s="262" t="str">
        <f>IF(ISBLANK(INDEX('Policy Characteristics'!B:B,MATCH($C1996,'Policy Characteristics'!$C:$C,0))),"",INDEX('Policy Characteristics'!B:B,MATCH($C1996,'Policy Characteristics'!$C:$C,0)))</f>
        <v>Electricity Capacity Construction Subsidy</v>
      </c>
      <c r="C1996" s="254" t="str">
        <f t="shared" si="90"/>
        <v>GRA for Electricity Capacity Construction Subsidies</v>
      </c>
      <c r="D1996" s="1" t="s">
        <v>2958</v>
      </c>
      <c r="F1996" s="1" t="s">
        <v>2962</v>
      </c>
      <c r="H1996" s="43">
        <v>568</v>
      </c>
      <c r="I1996" s="326" t="str">
        <f t="shared" si="91"/>
        <v>Yes</v>
      </c>
      <c r="J1996" s="255" t="str">
        <f>IF(ISBLANK(INDEX('Policy Characteristics'!D:D,MATCH($C1996,'Policy Characteristics'!$C:$C,0))),"",INDEX('Policy Characteristics'!D:D,MATCH($C1996,'Policy Characteristics'!$C:$C,0)))</f>
        <v/>
      </c>
      <c r="K1996" s="254" t="str">
        <f>IF(ISBLANK(INDEX('Policy Characteristics'!E:E,MATCH($C1996,'Policy Characteristics'!$C:$C,0))),"",INDEX('Policy Characteristics'!E:E,MATCH($C1996,'Policy Characteristics'!$C:$C,0)))</f>
        <v>GRA elec cap const subsidy</v>
      </c>
      <c r="L1996" s="254">
        <f>IF(ISBLANK(INDEX('Policy Characteristics'!F:F,MATCH($C1996,'Policy Characteristics'!$C:$C,0))),"",INDEX('Policy Characteristics'!F:F,MATCH($C1996,'Policy Characteristics'!$C:$C,0)))</f>
        <v>0</v>
      </c>
      <c r="M1996" s="254">
        <f>IF(ISBLANK(INDEX('Policy Characteristics'!G:G,MATCH($C1996,'Policy Characteristics'!$C:$C,0))),"",INDEX('Policy Characteristics'!G:G,MATCH($C1996,'Policy Characteristics'!$C:$C,0)))</f>
        <v>10</v>
      </c>
      <c r="N1996" s="254">
        <f>IF(ISBLANK(INDEX('Policy Characteristics'!H:H,MATCH($C1996,'Policy Characteristics'!$C:$C,0))),"",INDEX('Policy Characteristics'!H:H,MATCH($C1996,'Policy Characteristics'!$C:$C,0)))</f>
        <v>1</v>
      </c>
      <c r="O1996" s="254" t="str">
        <f>IF(ISBLANK(INDEX('Policy Characteristics'!I:I,MATCH($C1996,'Policy Characteristics'!$C:$C,0))),"",INDEX('Policy Characteristics'!I:I,MATCH($C1996,'Policy Characteristics'!$C:$C,0)))</f>
        <v>weight</v>
      </c>
      <c r="P1996" s="254"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54" t="str">
        <f>IF(ISBLANK(INDEX('Policy Characteristics'!K:K,MATCH($C1996,'Policy Characteristics'!$C:$C,0))),"",INDEX('Policy Characteristics'!K:K,MATCH($C1996,'Policy Characteristics'!$C:$C,0)))</f>
        <v>io-model.html</v>
      </c>
      <c r="R1996" s="254" t="str">
        <f>IF(ISBLANK(INDEX('Policy Characteristics'!L:L,MATCH($C1996,'Policy Characteristics'!$C:$C,0))),"",INDEX('Policy Characteristics'!L:L,MATCH($C1996,'Policy Characteristics'!$C:$C,0)))</f>
        <v/>
      </c>
    </row>
    <row r="1997" spans="1:18" x14ac:dyDescent="0.35">
      <c r="A1997" s="254" t="str">
        <f>IF(ISBLANK(INDEX('Policy Characteristics'!A:A,MATCH($C1997,'Policy Characteristics'!$C:$C,0))),"",INDEX('Policy Characteristics'!A:A,MATCH($C1997,'Policy Characteristics'!$C:$C,0)))</f>
        <v>Government Revenue Accounting</v>
      </c>
      <c r="B1997" s="262" t="str">
        <f>IF(ISBLANK(INDEX('Policy Characteristics'!B:B,MATCH($C1997,'Policy Characteristics'!$C:$C,0))),"",INDEX('Policy Characteristics'!B:B,MATCH($C1997,'Policy Characteristics'!$C:$C,0)))</f>
        <v>Electricity Capacity Construction Subsidy</v>
      </c>
      <c r="C1997" s="254" t="str">
        <f t="shared" si="90"/>
        <v>GRA for Electricity Capacity Construction Subsidies</v>
      </c>
      <c r="D1997" s="1" t="s">
        <v>2959</v>
      </c>
      <c r="F1997" s="1" t="s">
        <v>2963</v>
      </c>
      <c r="H1997" s="43">
        <v>569</v>
      </c>
      <c r="I1997" s="326" t="str">
        <f t="shared" si="91"/>
        <v>Yes</v>
      </c>
      <c r="J1997" s="255" t="str">
        <f>IF(ISBLANK(INDEX('Policy Characteristics'!D:D,MATCH($C1997,'Policy Characteristics'!$C:$C,0))),"",INDEX('Policy Characteristics'!D:D,MATCH($C1997,'Policy Characteristics'!$C:$C,0)))</f>
        <v/>
      </c>
      <c r="K1997" s="254" t="str">
        <f>IF(ISBLANK(INDEX('Policy Characteristics'!E:E,MATCH($C1997,'Policy Characteristics'!$C:$C,0))),"",INDEX('Policy Characteristics'!E:E,MATCH($C1997,'Policy Characteristics'!$C:$C,0)))</f>
        <v>GRA elec cap const subsidy</v>
      </c>
      <c r="L1997" s="254">
        <f>IF(ISBLANK(INDEX('Policy Characteristics'!F:F,MATCH($C1997,'Policy Characteristics'!$C:$C,0))),"",INDEX('Policy Characteristics'!F:F,MATCH($C1997,'Policy Characteristics'!$C:$C,0)))</f>
        <v>0</v>
      </c>
      <c r="M1997" s="254">
        <f>IF(ISBLANK(INDEX('Policy Characteristics'!G:G,MATCH($C1997,'Policy Characteristics'!$C:$C,0))),"",INDEX('Policy Characteristics'!G:G,MATCH($C1997,'Policy Characteristics'!$C:$C,0)))</f>
        <v>10</v>
      </c>
      <c r="N1997" s="254">
        <f>IF(ISBLANK(INDEX('Policy Characteristics'!H:H,MATCH($C1997,'Policy Characteristics'!$C:$C,0))),"",INDEX('Policy Characteristics'!H:H,MATCH($C1997,'Policy Characteristics'!$C:$C,0)))</f>
        <v>1</v>
      </c>
      <c r="O1997" s="254" t="str">
        <f>IF(ISBLANK(INDEX('Policy Characteristics'!I:I,MATCH($C1997,'Policy Characteristics'!$C:$C,0))),"",INDEX('Policy Characteristics'!I:I,MATCH($C1997,'Policy Characteristics'!$C:$C,0)))</f>
        <v>weight</v>
      </c>
      <c r="P1997" s="254"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54" t="str">
        <f>IF(ISBLANK(INDEX('Policy Characteristics'!K:K,MATCH($C1997,'Policy Characteristics'!$C:$C,0))),"",INDEX('Policy Characteristics'!K:K,MATCH($C1997,'Policy Characteristics'!$C:$C,0)))</f>
        <v>io-model.html</v>
      </c>
      <c r="R1997" s="254" t="str">
        <f>IF(ISBLANK(INDEX('Policy Characteristics'!L:L,MATCH($C1997,'Policy Characteristics'!$C:$C,0))),"",INDEX('Policy Characteristics'!L:L,MATCH($C1997,'Policy Characteristics'!$C:$C,0)))</f>
        <v/>
      </c>
    </row>
    <row r="1998" spans="1:18" x14ac:dyDescent="0.35">
      <c r="A1998" s="254" t="str">
        <f>IF(ISBLANK(INDEX('Policy Characteristics'!A:A,MATCH($C1998,'Policy Characteristics'!$C:$C,0))),"",INDEX('Policy Characteristics'!A:A,MATCH($C1998,'Policy Characteristics'!$C:$C,0)))</f>
        <v>Government Revenue Accounting</v>
      </c>
      <c r="B1998" s="262" t="str">
        <f>IF(ISBLANK(INDEX('Policy Characteristics'!B:B,MATCH($C1998,'Policy Characteristics'!$C:$C,0))),"",INDEX('Policy Characteristics'!B:B,MATCH($C1998,'Policy Characteristics'!$C:$C,0)))</f>
        <v>Distributed Solar Subsidy</v>
      </c>
      <c r="C1998" t="s">
        <v>2951</v>
      </c>
      <c r="D1998" s="1" t="s">
        <v>2955</v>
      </c>
      <c r="F1998" s="1" t="s">
        <v>2960</v>
      </c>
      <c r="H1998" s="43">
        <v>570</v>
      </c>
      <c r="I1998" s="322" t="s">
        <v>43</v>
      </c>
      <c r="J1998" s="255" t="str">
        <f>IF(ISBLANK(INDEX('Policy Characteristics'!D:D,MATCH($C1998,'Policy Characteristics'!$C:$C,0))),"",INDEX('Policy Characteristics'!D:D,MATCH($C1998,'Policy Characteristics'!$C:$C,0)))</f>
        <v/>
      </c>
      <c r="K1998" s="254" t="str">
        <f>IF(ISBLANK(INDEX('Policy Characteristics'!E:E,MATCH($C1998,'Policy Characteristics'!$C:$C,0))),"",INDEX('Policy Characteristics'!E:E,MATCH($C1998,'Policy Characteristics'!$C:$C,0)))</f>
        <v>GRA dist solar subsidy</v>
      </c>
      <c r="L1998" s="254">
        <f>IF(ISBLANK(INDEX('Policy Characteristics'!F:F,MATCH($C1998,'Policy Characteristics'!$C:$C,0))),"",INDEX('Policy Characteristics'!F:F,MATCH($C1998,'Policy Characteristics'!$C:$C,0)))</f>
        <v>0</v>
      </c>
      <c r="M1998" s="254">
        <f>IF(ISBLANK(INDEX('Policy Characteristics'!G:G,MATCH($C1998,'Policy Characteristics'!$C:$C,0))),"",INDEX('Policy Characteristics'!G:G,MATCH($C1998,'Policy Characteristics'!$C:$C,0)))</f>
        <v>10</v>
      </c>
      <c r="N1998" s="254">
        <f>IF(ISBLANK(INDEX('Policy Characteristics'!H:H,MATCH($C1998,'Policy Characteristics'!$C:$C,0))),"",INDEX('Policy Characteristics'!H:H,MATCH($C1998,'Policy Characteristics'!$C:$C,0)))</f>
        <v>1</v>
      </c>
      <c r="O1998" s="254" t="str">
        <f>IF(ISBLANK(INDEX('Policy Characteristics'!I:I,MATCH($C1998,'Policy Characteristics'!$C:$C,0))),"",INDEX('Policy Characteristics'!I:I,MATCH($C1998,'Policy Characteristics'!$C:$C,0)))</f>
        <v>weight</v>
      </c>
      <c r="P1998" s="254"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54" t="str">
        <f>IF(ISBLANK(INDEX('Policy Characteristics'!K:K,MATCH($C1998,'Policy Characteristics'!$C:$C,0))),"",INDEX('Policy Characteristics'!K:K,MATCH($C1998,'Policy Characteristics'!$C:$C,0)))</f>
        <v>io-model.html</v>
      </c>
      <c r="R1998" s="254" t="str">
        <f>IF(ISBLANK(INDEX('Policy Characteristics'!L:L,MATCH($C1998,'Policy Characteristics'!$C:$C,0))),"",INDEX('Policy Characteristics'!L:L,MATCH($C1998,'Policy Characteristics'!$C:$C,0)))</f>
        <v/>
      </c>
    </row>
    <row r="1999" spans="1:18" x14ac:dyDescent="0.35">
      <c r="A1999" s="254" t="str">
        <f>IF(ISBLANK(INDEX('Policy Characteristics'!A:A,MATCH($C1999,'Policy Characteristics'!$C:$C,0))),"",INDEX('Policy Characteristics'!A:A,MATCH($C1999,'Policy Characteristics'!$C:$C,0)))</f>
        <v>Government Revenue Accounting</v>
      </c>
      <c r="B1999" s="262" t="str">
        <f>IF(ISBLANK(INDEX('Policy Characteristics'!B:B,MATCH($C1999,'Policy Characteristics'!$C:$C,0))),"",INDEX('Policy Characteristics'!B:B,MATCH($C1999,'Policy Characteristics'!$C:$C,0)))</f>
        <v>Distributed Solar Subsidy</v>
      </c>
      <c r="C1999" s="254" t="str">
        <f t="shared" ref="C1999:C2002" si="92">C$1998</f>
        <v>GRA for Distributed Solar Subsidy</v>
      </c>
      <c r="D1999" s="1" t="s">
        <v>2956</v>
      </c>
      <c r="F1999" s="1" t="s">
        <v>2971</v>
      </c>
      <c r="H1999" s="43">
        <v>571</v>
      </c>
      <c r="I1999" s="326" t="str">
        <f t="shared" ref="I1999:I2002" si="93">I$1998</f>
        <v>Yes</v>
      </c>
      <c r="J1999" s="255" t="str">
        <f>IF(ISBLANK(INDEX('Policy Characteristics'!D:D,MATCH($C1999,'Policy Characteristics'!$C:$C,0))),"",INDEX('Policy Characteristics'!D:D,MATCH($C1999,'Policy Characteristics'!$C:$C,0)))</f>
        <v/>
      </c>
      <c r="K1999" s="254" t="str">
        <f>IF(ISBLANK(INDEX('Policy Characteristics'!E:E,MATCH($C1999,'Policy Characteristics'!$C:$C,0))),"",INDEX('Policy Characteristics'!E:E,MATCH($C1999,'Policy Characteristics'!$C:$C,0)))</f>
        <v>GRA dist solar subsidy</v>
      </c>
      <c r="L1999" s="254">
        <f>IF(ISBLANK(INDEX('Policy Characteristics'!F:F,MATCH($C1999,'Policy Characteristics'!$C:$C,0))),"",INDEX('Policy Characteristics'!F:F,MATCH($C1999,'Policy Characteristics'!$C:$C,0)))</f>
        <v>0</v>
      </c>
      <c r="M1999" s="254">
        <f>IF(ISBLANK(INDEX('Policy Characteristics'!G:G,MATCH($C1999,'Policy Characteristics'!$C:$C,0))),"",INDEX('Policy Characteristics'!G:G,MATCH($C1999,'Policy Characteristics'!$C:$C,0)))</f>
        <v>10</v>
      </c>
      <c r="N1999" s="254">
        <f>IF(ISBLANK(INDEX('Policy Characteristics'!H:H,MATCH($C1999,'Policy Characteristics'!$C:$C,0))),"",INDEX('Policy Characteristics'!H:H,MATCH($C1999,'Policy Characteristics'!$C:$C,0)))</f>
        <v>1</v>
      </c>
      <c r="O1999" s="254" t="str">
        <f>IF(ISBLANK(INDEX('Policy Characteristics'!I:I,MATCH($C1999,'Policy Characteristics'!$C:$C,0))),"",INDEX('Policy Characteristics'!I:I,MATCH($C1999,'Policy Characteristics'!$C:$C,0)))</f>
        <v>weight</v>
      </c>
      <c r="P1999" s="254"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54" t="str">
        <f>IF(ISBLANK(INDEX('Policy Characteristics'!K:K,MATCH($C1999,'Policy Characteristics'!$C:$C,0))),"",INDEX('Policy Characteristics'!K:K,MATCH($C1999,'Policy Characteristics'!$C:$C,0)))</f>
        <v>io-model.html</v>
      </c>
      <c r="R1999" s="254" t="str">
        <f>IF(ISBLANK(INDEX('Policy Characteristics'!L:L,MATCH($C1999,'Policy Characteristics'!$C:$C,0))),"",INDEX('Policy Characteristics'!L:L,MATCH($C1999,'Policy Characteristics'!$C:$C,0)))</f>
        <v/>
      </c>
    </row>
    <row r="2000" spans="1:18" x14ac:dyDescent="0.35">
      <c r="A2000" s="254" t="str">
        <f>IF(ISBLANK(INDEX('Policy Characteristics'!A:A,MATCH($C2000,'Policy Characteristics'!$C:$C,0))),"",INDEX('Policy Characteristics'!A:A,MATCH($C2000,'Policy Characteristics'!$C:$C,0)))</f>
        <v>Government Revenue Accounting</v>
      </c>
      <c r="B2000" s="262" t="str">
        <f>IF(ISBLANK(INDEX('Policy Characteristics'!B:B,MATCH($C2000,'Policy Characteristics'!$C:$C,0))),"",INDEX('Policy Characteristics'!B:B,MATCH($C2000,'Policy Characteristics'!$C:$C,0)))</f>
        <v>Distributed Solar Subsidy</v>
      </c>
      <c r="C2000" s="254" t="str">
        <f t="shared" si="92"/>
        <v>GRA for Distributed Solar Subsidy</v>
      </c>
      <c r="D2000" s="1" t="s">
        <v>2957</v>
      </c>
      <c r="F2000" s="1" t="s">
        <v>2961</v>
      </c>
      <c r="H2000" s="43">
        <v>572</v>
      </c>
      <c r="I2000" s="326" t="str">
        <f t="shared" si="93"/>
        <v>Yes</v>
      </c>
      <c r="J2000" s="255" t="str">
        <f>IF(ISBLANK(INDEX('Policy Characteristics'!D:D,MATCH($C2000,'Policy Characteristics'!$C:$C,0))),"",INDEX('Policy Characteristics'!D:D,MATCH($C2000,'Policy Characteristics'!$C:$C,0)))</f>
        <v/>
      </c>
      <c r="K2000" s="254" t="str">
        <f>IF(ISBLANK(INDEX('Policy Characteristics'!E:E,MATCH($C2000,'Policy Characteristics'!$C:$C,0))),"",INDEX('Policy Characteristics'!E:E,MATCH($C2000,'Policy Characteristics'!$C:$C,0)))</f>
        <v>GRA dist solar subsidy</v>
      </c>
      <c r="L2000" s="254">
        <f>IF(ISBLANK(INDEX('Policy Characteristics'!F:F,MATCH($C2000,'Policy Characteristics'!$C:$C,0))),"",INDEX('Policy Characteristics'!F:F,MATCH($C2000,'Policy Characteristics'!$C:$C,0)))</f>
        <v>0</v>
      </c>
      <c r="M2000" s="254">
        <f>IF(ISBLANK(INDEX('Policy Characteristics'!G:G,MATCH($C2000,'Policy Characteristics'!$C:$C,0))),"",INDEX('Policy Characteristics'!G:G,MATCH($C2000,'Policy Characteristics'!$C:$C,0)))</f>
        <v>10</v>
      </c>
      <c r="N2000" s="254">
        <f>IF(ISBLANK(INDEX('Policy Characteristics'!H:H,MATCH($C2000,'Policy Characteristics'!$C:$C,0))),"",INDEX('Policy Characteristics'!H:H,MATCH($C2000,'Policy Characteristics'!$C:$C,0)))</f>
        <v>1</v>
      </c>
      <c r="O2000" s="254" t="str">
        <f>IF(ISBLANK(INDEX('Policy Characteristics'!I:I,MATCH($C2000,'Policy Characteristics'!$C:$C,0))),"",INDEX('Policy Characteristics'!I:I,MATCH($C2000,'Policy Characteristics'!$C:$C,0)))</f>
        <v>weight</v>
      </c>
      <c r="P2000" s="254"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54" t="str">
        <f>IF(ISBLANK(INDEX('Policy Characteristics'!K:K,MATCH($C2000,'Policy Characteristics'!$C:$C,0))),"",INDEX('Policy Characteristics'!K:K,MATCH($C2000,'Policy Characteristics'!$C:$C,0)))</f>
        <v>io-model.html</v>
      </c>
      <c r="R2000" s="254" t="str">
        <f>IF(ISBLANK(INDEX('Policy Characteristics'!L:L,MATCH($C2000,'Policy Characteristics'!$C:$C,0))),"",INDEX('Policy Characteristics'!L:L,MATCH($C2000,'Policy Characteristics'!$C:$C,0)))</f>
        <v/>
      </c>
    </row>
    <row r="2001" spans="1:18" x14ac:dyDescent="0.35">
      <c r="A2001" s="254" t="str">
        <f>IF(ISBLANK(INDEX('Policy Characteristics'!A:A,MATCH($C2001,'Policy Characteristics'!$C:$C,0))),"",INDEX('Policy Characteristics'!A:A,MATCH($C2001,'Policy Characteristics'!$C:$C,0)))</f>
        <v>Government Revenue Accounting</v>
      </c>
      <c r="B2001" s="262" t="str">
        <f>IF(ISBLANK(INDEX('Policy Characteristics'!B:B,MATCH($C2001,'Policy Characteristics'!$C:$C,0))),"",INDEX('Policy Characteristics'!B:B,MATCH($C2001,'Policy Characteristics'!$C:$C,0)))</f>
        <v>Distributed Solar Subsidy</v>
      </c>
      <c r="C2001" s="254" t="str">
        <f t="shared" si="92"/>
        <v>GRA for Distributed Solar Subsidy</v>
      </c>
      <c r="D2001" s="1" t="s">
        <v>2958</v>
      </c>
      <c r="F2001" s="1" t="s">
        <v>2962</v>
      </c>
      <c r="H2001" s="43">
        <v>573</v>
      </c>
      <c r="I2001" s="326" t="str">
        <f t="shared" si="93"/>
        <v>Yes</v>
      </c>
      <c r="J2001" s="255" t="str">
        <f>IF(ISBLANK(INDEX('Policy Characteristics'!D:D,MATCH($C2001,'Policy Characteristics'!$C:$C,0))),"",INDEX('Policy Characteristics'!D:D,MATCH($C2001,'Policy Characteristics'!$C:$C,0)))</f>
        <v/>
      </c>
      <c r="K2001" s="254" t="str">
        <f>IF(ISBLANK(INDEX('Policy Characteristics'!E:E,MATCH($C2001,'Policy Characteristics'!$C:$C,0))),"",INDEX('Policy Characteristics'!E:E,MATCH($C2001,'Policy Characteristics'!$C:$C,0)))</f>
        <v>GRA dist solar subsidy</v>
      </c>
      <c r="L2001" s="254">
        <f>IF(ISBLANK(INDEX('Policy Characteristics'!F:F,MATCH($C2001,'Policy Characteristics'!$C:$C,0))),"",INDEX('Policy Characteristics'!F:F,MATCH($C2001,'Policy Characteristics'!$C:$C,0)))</f>
        <v>0</v>
      </c>
      <c r="M2001" s="254">
        <f>IF(ISBLANK(INDEX('Policy Characteristics'!G:G,MATCH($C2001,'Policy Characteristics'!$C:$C,0))),"",INDEX('Policy Characteristics'!G:G,MATCH($C2001,'Policy Characteristics'!$C:$C,0)))</f>
        <v>10</v>
      </c>
      <c r="N2001" s="254">
        <f>IF(ISBLANK(INDEX('Policy Characteristics'!H:H,MATCH($C2001,'Policy Characteristics'!$C:$C,0))),"",INDEX('Policy Characteristics'!H:H,MATCH($C2001,'Policy Characteristics'!$C:$C,0)))</f>
        <v>1</v>
      </c>
      <c r="O2001" s="254" t="str">
        <f>IF(ISBLANK(INDEX('Policy Characteristics'!I:I,MATCH($C2001,'Policy Characteristics'!$C:$C,0))),"",INDEX('Policy Characteristics'!I:I,MATCH($C2001,'Policy Characteristics'!$C:$C,0)))</f>
        <v>weight</v>
      </c>
      <c r="P2001" s="254"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54" t="str">
        <f>IF(ISBLANK(INDEX('Policy Characteristics'!K:K,MATCH($C2001,'Policy Characteristics'!$C:$C,0))),"",INDEX('Policy Characteristics'!K:K,MATCH($C2001,'Policy Characteristics'!$C:$C,0)))</f>
        <v>io-model.html</v>
      </c>
      <c r="R2001" s="254" t="str">
        <f>IF(ISBLANK(INDEX('Policy Characteristics'!L:L,MATCH($C2001,'Policy Characteristics'!$C:$C,0))),"",INDEX('Policy Characteristics'!L:L,MATCH($C2001,'Policy Characteristics'!$C:$C,0)))</f>
        <v/>
      </c>
    </row>
    <row r="2002" spans="1:18" x14ac:dyDescent="0.35">
      <c r="A2002" s="254" t="str">
        <f>IF(ISBLANK(INDEX('Policy Characteristics'!A:A,MATCH($C2002,'Policy Characteristics'!$C:$C,0))),"",INDEX('Policy Characteristics'!A:A,MATCH($C2002,'Policy Characteristics'!$C:$C,0)))</f>
        <v>Government Revenue Accounting</v>
      </c>
      <c r="B2002" s="262" t="str">
        <f>IF(ISBLANK(INDEX('Policy Characteristics'!B:B,MATCH($C2002,'Policy Characteristics'!$C:$C,0))),"",INDEX('Policy Characteristics'!B:B,MATCH($C2002,'Policy Characteristics'!$C:$C,0)))</f>
        <v>Distributed Solar Subsidy</v>
      </c>
      <c r="C2002" s="254" t="str">
        <f t="shared" si="92"/>
        <v>GRA for Distributed Solar Subsidy</v>
      </c>
      <c r="D2002" s="1" t="s">
        <v>2959</v>
      </c>
      <c r="F2002" s="1" t="s">
        <v>2963</v>
      </c>
      <c r="H2002" s="43">
        <v>574</v>
      </c>
      <c r="I2002" s="326" t="str">
        <f t="shared" si="93"/>
        <v>Yes</v>
      </c>
      <c r="J2002" s="255" t="str">
        <f>IF(ISBLANK(INDEX('Policy Characteristics'!D:D,MATCH($C2002,'Policy Characteristics'!$C:$C,0))),"",INDEX('Policy Characteristics'!D:D,MATCH($C2002,'Policy Characteristics'!$C:$C,0)))</f>
        <v/>
      </c>
      <c r="K2002" s="254" t="str">
        <f>IF(ISBLANK(INDEX('Policy Characteristics'!E:E,MATCH($C2002,'Policy Characteristics'!$C:$C,0))),"",INDEX('Policy Characteristics'!E:E,MATCH($C2002,'Policy Characteristics'!$C:$C,0)))</f>
        <v>GRA dist solar subsidy</v>
      </c>
      <c r="L2002" s="254">
        <f>IF(ISBLANK(INDEX('Policy Characteristics'!F:F,MATCH($C2002,'Policy Characteristics'!$C:$C,0))),"",INDEX('Policy Characteristics'!F:F,MATCH($C2002,'Policy Characteristics'!$C:$C,0)))</f>
        <v>0</v>
      </c>
      <c r="M2002" s="254">
        <f>IF(ISBLANK(INDEX('Policy Characteristics'!G:G,MATCH($C2002,'Policy Characteristics'!$C:$C,0))),"",INDEX('Policy Characteristics'!G:G,MATCH($C2002,'Policy Characteristics'!$C:$C,0)))</f>
        <v>10</v>
      </c>
      <c r="N2002" s="254">
        <f>IF(ISBLANK(INDEX('Policy Characteristics'!H:H,MATCH($C2002,'Policy Characteristics'!$C:$C,0))),"",INDEX('Policy Characteristics'!H:H,MATCH($C2002,'Policy Characteristics'!$C:$C,0)))</f>
        <v>1</v>
      </c>
      <c r="O2002" s="254" t="str">
        <f>IF(ISBLANK(INDEX('Policy Characteristics'!I:I,MATCH($C2002,'Policy Characteristics'!$C:$C,0))),"",INDEX('Policy Characteristics'!I:I,MATCH($C2002,'Policy Characteristics'!$C:$C,0)))</f>
        <v>weight</v>
      </c>
      <c r="P2002" s="254"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54" t="str">
        <f>IF(ISBLANK(INDEX('Policy Characteristics'!K:K,MATCH($C2002,'Policy Characteristics'!$C:$C,0))),"",INDEX('Policy Characteristics'!K:K,MATCH($C2002,'Policy Characteristics'!$C:$C,0)))</f>
        <v>io-model.html</v>
      </c>
      <c r="R2002" s="254" t="str">
        <f>IF(ISBLANK(INDEX('Policy Characteristics'!L:L,MATCH($C2002,'Policy Characteristics'!$C:$C,0))),"",INDEX('Policy Characteristics'!L:L,MATCH($C2002,'Policy Characteristics'!$C:$C,0)))</f>
        <v/>
      </c>
    </row>
    <row r="2003" spans="1:18" x14ac:dyDescent="0.35">
      <c r="A2003" s="254" t="str">
        <f>IF(ISBLANK(INDEX('Policy Characteristics'!A:A,MATCH($C2003,'Policy Characteristics'!$C:$C,0))),"",INDEX('Policy Characteristics'!A:A,MATCH($C2003,'Policy Characteristics'!$C:$C,0)))</f>
        <v>Government Revenue Accounting</v>
      </c>
      <c r="B2003" s="262" t="str">
        <f>IF(ISBLANK(INDEX('Policy Characteristics'!B:B,MATCH($C2003,'Policy Characteristics'!$C:$C,0))),"",INDEX('Policy Characteristics'!B:B,MATCH($C2003,'Policy Characteristics'!$C:$C,0)))</f>
        <v>Fuel Subsidy</v>
      </c>
      <c r="C2003" t="s">
        <v>2952</v>
      </c>
      <c r="D2003" s="1" t="s">
        <v>2955</v>
      </c>
      <c r="F2003" s="1" t="s">
        <v>2960</v>
      </c>
      <c r="H2003" s="43">
        <v>575</v>
      </c>
      <c r="I2003" s="322" t="s">
        <v>43</v>
      </c>
      <c r="J2003" s="255" t="str">
        <f>IF(ISBLANK(INDEX('Policy Characteristics'!D:D,MATCH($C2003,'Policy Characteristics'!$C:$C,0))),"",INDEX('Policy Characteristics'!D:D,MATCH($C2003,'Policy Characteristics'!$C:$C,0)))</f>
        <v/>
      </c>
      <c r="K2003" s="254" t="str">
        <f>IF(ISBLANK(INDEX('Policy Characteristics'!E:E,MATCH($C2003,'Policy Characteristics'!$C:$C,0))),"",INDEX('Policy Characteristics'!E:E,MATCH($C2003,'Policy Characteristics'!$C:$C,0)))</f>
        <v>GRA fuel subsidy</v>
      </c>
      <c r="L2003" s="254">
        <f>IF(ISBLANK(INDEX('Policy Characteristics'!F:F,MATCH($C2003,'Policy Characteristics'!$C:$C,0))),"",INDEX('Policy Characteristics'!F:F,MATCH($C2003,'Policy Characteristics'!$C:$C,0)))</f>
        <v>0</v>
      </c>
      <c r="M2003" s="254">
        <f>IF(ISBLANK(INDEX('Policy Characteristics'!G:G,MATCH($C2003,'Policy Characteristics'!$C:$C,0))),"",INDEX('Policy Characteristics'!G:G,MATCH($C2003,'Policy Characteristics'!$C:$C,0)))</f>
        <v>10</v>
      </c>
      <c r="N2003" s="254">
        <f>IF(ISBLANK(INDEX('Policy Characteristics'!H:H,MATCH($C2003,'Policy Characteristics'!$C:$C,0))),"",INDEX('Policy Characteristics'!H:H,MATCH($C2003,'Policy Characteristics'!$C:$C,0)))</f>
        <v>1</v>
      </c>
      <c r="O2003" s="254" t="str">
        <f>IF(ISBLANK(INDEX('Policy Characteristics'!I:I,MATCH($C2003,'Policy Characteristics'!$C:$C,0))),"",INDEX('Policy Characteristics'!I:I,MATCH($C2003,'Policy Characteristics'!$C:$C,0)))</f>
        <v>weight</v>
      </c>
      <c r="P2003" s="254"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54" t="str">
        <f>IF(ISBLANK(INDEX('Policy Characteristics'!K:K,MATCH($C2003,'Policy Characteristics'!$C:$C,0))),"",INDEX('Policy Characteristics'!K:K,MATCH($C2003,'Policy Characteristics'!$C:$C,0)))</f>
        <v>io-model.html</v>
      </c>
      <c r="R2003" s="254" t="str">
        <f>IF(ISBLANK(INDEX('Policy Characteristics'!L:L,MATCH($C2003,'Policy Characteristics'!$C:$C,0))),"",INDEX('Policy Characteristics'!L:L,MATCH($C2003,'Policy Characteristics'!$C:$C,0)))</f>
        <v/>
      </c>
    </row>
    <row r="2004" spans="1:18" x14ac:dyDescent="0.35">
      <c r="A2004" s="254" t="str">
        <f>IF(ISBLANK(INDEX('Policy Characteristics'!A:A,MATCH($C2004,'Policy Characteristics'!$C:$C,0))),"",INDEX('Policy Characteristics'!A:A,MATCH($C2004,'Policy Characteristics'!$C:$C,0)))</f>
        <v>Government Revenue Accounting</v>
      </c>
      <c r="B2004" s="262" t="str">
        <f>IF(ISBLANK(INDEX('Policy Characteristics'!B:B,MATCH($C2004,'Policy Characteristics'!$C:$C,0))),"",INDEX('Policy Characteristics'!B:B,MATCH($C2004,'Policy Characteristics'!$C:$C,0)))</f>
        <v>Fuel Subsidy</v>
      </c>
      <c r="C2004" s="254" t="str">
        <f t="shared" ref="C2004:C2007" si="94">C$2003</f>
        <v>GRA for Fuel Subsidies</v>
      </c>
      <c r="D2004" s="1" t="s">
        <v>2956</v>
      </c>
      <c r="F2004" s="1" t="s">
        <v>2971</v>
      </c>
      <c r="H2004" s="43">
        <v>576</v>
      </c>
      <c r="I2004" s="326" t="str">
        <f t="shared" ref="I2004:I2012" si="95">I$2003</f>
        <v>Yes</v>
      </c>
      <c r="J2004" s="255" t="str">
        <f>IF(ISBLANK(INDEX('Policy Characteristics'!D:D,MATCH($C2004,'Policy Characteristics'!$C:$C,0))),"",INDEX('Policy Characteristics'!D:D,MATCH($C2004,'Policy Characteristics'!$C:$C,0)))</f>
        <v/>
      </c>
      <c r="K2004" s="254" t="str">
        <f>IF(ISBLANK(INDEX('Policy Characteristics'!E:E,MATCH($C2004,'Policy Characteristics'!$C:$C,0))),"",INDEX('Policy Characteristics'!E:E,MATCH($C2004,'Policy Characteristics'!$C:$C,0)))</f>
        <v>GRA fuel subsidy</v>
      </c>
      <c r="L2004" s="254">
        <f>IF(ISBLANK(INDEX('Policy Characteristics'!F:F,MATCH($C2004,'Policy Characteristics'!$C:$C,0))),"",INDEX('Policy Characteristics'!F:F,MATCH($C2004,'Policy Characteristics'!$C:$C,0)))</f>
        <v>0</v>
      </c>
      <c r="M2004" s="254">
        <f>IF(ISBLANK(INDEX('Policy Characteristics'!G:G,MATCH($C2004,'Policy Characteristics'!$C:$C,0))),"",INDEX('Policy Characteristics'!G:G,MATCH($C2004,'Policy Characteristics'!$C:$C,0)))</f>
        <v>10</v>
      </c>
      <c r="N2004" s="254">
        <f>IF(ISBLANK(INDEX('Policy Characteristics'!H:H,MATCH($C2004,'Policy Characteristics'!$C:$C,0))),"",INDEX('Policy Characteristics'!H:H,MATCH($C2004,'Policy Characteristics'!$C:$C,0)))</f>
        <v>1</v>
      </c>
      <c r="O2004" s="254" t="str">
        <f>IF(ISBLANK(INDEX('Policy Characteristics'!I:I,MATCH($C2004,'Policy Characteristics'!$C:$C,0))),"",INDEX('Policy Characteristics'!I:I,MATCH($C2004,'Policy Characteristics'!$C:$C,0)))</f>
        <v>weight</v>
      </c>
      <c r="P2004" s="254"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54" t="str">
        <f>IF(ISBLANK(INDEX('Policy Characteristics'!K:K,MATCH($C2004,'Policy Characteristics'!$C:$C,0))),"",INDEX('Policy Characteristics'!K:K,MATCH($C2004,'Policy Characteristics'!$C:$C,0)))</f>
        <v>io-model.html</v>
      </c>
      <c r="R2004" s="254" t="str">
        <f>IF(ISBLANK(INDEX('Policy Characteristics'!L:L,MATCH($C2004,'Policy Characteristics'!$C:$C,0))),"",INDEX('Policy Characteristics'!L:L,MATCH($C2004,'Policy Characteristics'!$C:$C,0)))</f>
        <v/>
      </c>
    </row>
    <row r="2005" spans="1:18" x14ac:dyDescent="0.35">
      <c r="A2005" s="254" t="str">
        <f>IF(ISBLANK(INDEX('Policy Characteristics'!A:A,MATCH($C2005,'Policy Characteristics'!$C:$C,0))),"",INDEX('Policy Characteristics'!A:A,MATCH($C2005,'Policy Characteristics'!$C:$C,0)))</f>
        <v>Government Revenue Accounting</v>
      </c>
      <c r="B2005" s="262" t="str">
        <f>IF(ISBLANK(INDEX('Policy Characteristics'!B:B,MATCH($C2005,'Policy Characteristics'!$C:$C,0))),"",INDEX('Policy Characteristics'!B:B,MATCH($C2005,'Policy Characteristics'!$C:$C,0)))</f>
        <v>Fuel Subsidy</v>
      </c>
      <c r="C2005" s="254" t="str">
        <f t="shared" si="94"/>
        <v>GRA for Fuel Subsidies</v>
      </c>
      <c r="D2005" s="1" t="s">
        <v>2957</v>
      </c>
      <c r="F2005" s="1" t="s">
        <v>2961</v>
      </c>
      <c r="H2005" s="43">
        <v>577</v>
      </c>
      <c r="I2005" s="326" t="str">
        <f t="shared" si="95"/>
        <v>Yes</v>
      </c>
      <c r="J2005" s="255" t="str">
        <f>IF(ISBLANK(INDEX('Policy Characteristics'!D:D,MATCH($C2005,'Policy Characteristics'!$C:$C,0))),"",INDEX('Policy Characteristics'!D:D,MATCH($C2005,'Policy Characteristics'!$C:$C,0)))</f>
        <v/>
      </c>
      <c r="K2005" s="254" t="str">
        <f>IF(ISBLANK(INDEX('Policy Characteristics'!E:E,MATCH($C2005,'Policy Characteristics'!$C:$C,0))),"",INDEX('Policy Characteristics'!E:E,MATCH($C2005,'Policy Characteristics'!$C:$C,0)))</f>
        <v>GRA fuel subsidy</v>
      </c>
      <c r="L2005" s="254">
        <f>IF(ISBLANK(INDEX('Policy Characteristics'!F:F,MATCH($C2005,'Policy Characteristics'!$C:$C,0))),"",INDEX('Policy Characteristics'!F:F,MATCH($C2005,'Policy Characteristics'!$C:$C,0)))</f>
        <v>0</v>
      </c>
      <c r="M2005" s="254">
        <f>IF(ISBLANK(INDEX('Policy Characteristics'!G:G,MATCH($C2005,'Policy Characteristics'!$C:$C,0))),"",INDEX('Policy Characteristics'!G:G,MATCH($C2005,'Policy Characteristics'!$C:$C,0)))</f>
        <v>10</v>
      </c>
      <c r="N2005" s="254">
        <f>IF(ISBLANK(INDEX('Policy Characteristics'!H:H,MATCH($C2005,'Policy Characteristics'!$C:$C,0))),"",INDEX('Policy Characteristics'!H:H,MATCH($C2005,'Policy Characteristics'!$C:$C,0)))</f>
        <v>1</v>
      </c>
      <c r="O2005" s="254" t="str">
        <f>IF(ISBLANK(INDEX('Policy Characteristics'!I:I,MATCH($C2005,'Policy Characteristics'!$C:$C,0))),"",INDEX('Policy Characteristics'!I:I,MATCH($C2005,'Policy Characteristics'!$C:$C,0)))</f>
        <v>weight</v>
      </c>
      <c r="P2005" s="254"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54" t="str">
        <f>IF(ISBLANK(INDEX('Policy Characteristics'!K:K,MATCH($C2005,'Policy Characteristics'!$C:$C,0))),"",INDEX('Policy Characteristics'!K:K,MATCH($C2005,'Policy Characteristics'!$C:$C,0)))</f>
        <v>io-model.html</v>
      </c>
      <c r="R2005" s="254" t="str">
        <f>IF(ISBLANK(INDEX('Policy Characteristics'!L:L,MATCH($C2005,'Policy Characteristics'!$C:$C,0))),"",INDEX('Policy Characteristics'!L:L,MATCH($C2005,'Policy Characteristics'!$C:$C,0)))</f>
        <v/>
      </c>
    </row>
    <row r="2006" spans="1:18" x14ac:dyDescent="0.35">
      <c r="A2006" s="254" t="str">
        <f>IF(ISBLANK(INDEX('Policy Characteristics'!A:A,MATCH($C2006,'Policy Characteristics'!$C:$C,0))),"",INDEX('Policy Characteristics'!A:A,MATCH($C2006,'Policy Characteristics'!$C:$C,0)))</f>
        <v>Government Revenue Accounting</v>
      </c>
      <c r="B2006" s="262" t="str">
        <f>IF(ISBLANK(INDEX('Policy Characteristics'!B:B,MATCH($C2006,'Policy Characteristics'!$C:$C,0))),"",INDEX('Policy Characteristics'!B:B,MATCH($C2006,'Policy Characteristics'!$C:$C,0)))</f>
        <v>Fuel Subsidy</v>
      </c>
      <c r="C2006" s="254" t="str">
        <f t="shared" si="94"/>
        <v>GRA for Fuel Subsidies</v>
      </c>
      <c r="D2006" s="1" t="s">
        <v>2958</v>
      </c>
      <c r="F2006" s="1" t="s">
        <v>2962</v>
      </c>
      <c r="H2006" s="43">
        <v>578</v>
      </c>
      <c r="I2006" s="326" t="str">
        <f t="shared" si="95"/>
        <v>Yes</v>
      </c>
      <c r="J2006" s="255" t="str">
        <f>IF(ISBLANK(INDEX('Policy Characteristics'!D:D,MATCH($C2006,'Policy Characteristics'!$C:$C,0))),"",INDEX('Policy Characteristics'!D:D,MATCH($C2006,'Policy Characteristics'!$C:$C,0)))</f>
        <v/>
      </c>
      <c r="K2006" s="254" t="str">
        <f>IF(ISBLANK(INDEX('Policy Characteristics'!E:E,MATCH($C2006,'Policy Characteristics'!$C:$C,0))),"",INDEX('Policy Characteristics'!E:E,MATCH($C2006,'Policy Characteristics'!$C:$C,0)))</f>
        <v>GRA fuel subsidy</v>
      </c>
      <c r="L2006" s="254">
        <f>IF(ISBLANK(INDEX('Policy Characteristics'!F:F,MATCH($C2006,'Policy Characteristics'!$C:$C,0))),"",INDEX('Policy Characteristics'!F:F,MATCH($C2006,'Policy Characteristics'!$C:$C,0)))</f>
        <v>0</v>
      </c>
      <c r="M2006" s="254">
        <f>IF(ISBLANK(INDEX('Policy Characteristics'!G:G,MATCH($C2006,'Policy Characteristics'!$C:$C,0))),"",INDEX('Policy Characteristics'!G:G,MATCH($C2006,'Policy Characteristics'!$C:$C,0)))</f>
        <v>10</v>
      </c>
      <c r="N2006" s="254">
        <f>IF(ISBLANK(INDEX('Policy Characteristics'!H:H,MATCH($C2006,'Policy Characteristics'!$C:$C,0))),"",INDEX('Policy Characteristics'!H:H,MATCH($C2006,'Policy Characteristics'!$C:$C,0)))</f>
        <v>1</v>
      </c>
      <c r="O2006" s="254" t="str">
        <f>IF(ISBLANK(INDEX('Policy Characteristics'!I:I,MATCH($C2006,'Policy Characteristics'!$C:$C,0))),"",INDEX('Policy Characteristics'!I:I,MATCH($C2006,'Policy Characteristics'!$C:$C,0)))</f>
        <v>weight</v>
      </c>
      <c r="P2006" s="254"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54" t="str">
        <f>IF(ISBLANK(INDEX('Policy Characteristics'!K:K,MATCH($C2006,'Policy Characteristics'!$C:$C,0))),"",INDEX('Policy Characteristics'!K:K,MATCH($C2006,'Policy Characteristics'!$C:$C,0)))</f>
        <v>io-model.html</v>
      </c>
      <c r="R2006" s="254" t="str">
        <f>IF(ISBLANK(INDEX('Policy Characteristics'!L:L,MATCH($C2006,'Policy Characteristics'!$C:$C,0))),"",INDEX('Policy Characteristics'!L:L,MATCH($C2006,'Policy Characteristics'!$C:$C,0)))</f>
        <v/>
      </c>
    </row>
    <row r="2007" spans="1:18" x14ac:dyDescent="0.35">
      <c r="A2007" s="254" t="str">
        <f>IF(ISBLANK(INDEX('Policy Characteristics'!A:A,MATCH($C2007,'Policy Characteristics'!$C:$C,0))),"",INDEX('Policy Characteristics'!A:A,MATCH($C2007,'Policy Characteristics'!$C:$C,0)))</f>
        <v>Government Revenue Accounting</v>
      </c>
      <c r="B2007" s="262" t="str">
        <f>IF(ISBLANK(INDEX('Policy Characteristics'!B:B,MATCH($C2007,'Policy Characteristics'!$C:$C,0))),"",INDEX('Policy Characteristics'!B:B,MATCH($C2007,'Policy Characteristics'!$C:$C,0)))</f>
        <v>Fuel Subsidy</v>
      </c>
      <c r="C2007" s="254" t="str">
        <f t="shared" si="94"/>
        <v>GRA for Fuel Subsidies</v>
      </c>
      <c r="D2007" s="1" t="s">
        <v>2959</v>
      </c>
      <c r="F2007" s="1" t="s">
        <v>2963</v>
      </c>
      <c r="H2007" s="43">
        <v>579</v>
      </c>
      <c r="I2007" s="326" t="str">
        <f t="shared" si="95"/>
        <v>Yes</v>
      </c>
      <c r="J2007" s="255" t="str">
        <f>IF(ISBLANK(INDEX('Policy Characteristics'!D:D,MATCH($C2007,'Policy Characteristics'!$C:$C,0))),"",INDEX('Policy Characteristics'!D:D,MATCH($C2007,'Policy Characteristics'!$C:$C,0)))</f>
        <v/>
      </c>
      <c r="K2007" s="254" t="str">
        <f>IF(ISBLANK(INDEX('Policy Characteristics'!E:E,MATCH($C2007,'Policy Characteristics'!$C:$C,0))),"",INDEX('Policy Characteristics'!E:E,MATCH($C2007,'Policy Characteristics'!$C:$C,0)))</f>
        <v>GRA fuel subsidy</v>
      </c>
      <c r="L2007" s="254">
        <f>IF(ISBLANK(INDEX('Policy Characteristics'!F:F,MATCH($C2007,'Policy Characteristics'!$C:$C,0))),"",INDEX('Policy Characteristics'!F:F,MATCH($C2007,'Policy Characteristics'!$C:$C,0)))</f>
        <v>0</v>
      </c>
      <c r="M2007" s="254">
        <f>IF(ISBLANK(INDEX('Policy Characteristics'!G:G,MATCH($C2007,'Policy Characteristics'!$C:$C,0))),"",INDEX('Policy Characteristics'!G:G,MATCH($C2007,'Policy Characteristics'!$C:$C,0)))</f>
        <v>10</v>
      </c>
      <c r="N2007" s="254">
        <f>IF(ISBLANK(INDEX('Policy Characteristics'!H:H,MATCH($C2007,'Policy Characteristics'!$C:$C,0))),"",INDEX('Policy Characteristics'!H:H,MATCH($C2007,'Policy Characteristics'!$C:$C,0)))</f>
        <v>1</v>
      </c>
      <c r="O2007" s="254" t="str">
        <f>IF(ISBLANK(INDEX('Policy Characteristics'!I:I,MATCH($C2007,'Policy Characteristics'!$C:$C,0))),"",INDEX('Policy Characteristics'!I:I,MATCH($C2007,'Policy Characteristics'!$C:$C,0)))</f>
        <v>weight</v>
      </c>
      <c r="P2007" s="254"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54" t="str">
        <f>IF(ISBLANK(INDEX('Policy Characteristics'!K:K,MATCH($C2007,'Policy Characteristics'!$C:$C,0))),"",INDEX('Policy Characteristics'!K:K,MATCH($C2007,'Policy Characteristics'!$C:$C,0)))</f>
        <v>io-model.html</v>
      </c>
      <c r="R2007" s="254" t="str">
        <f>IF(ISBLANK(INDEX('Policy Characteristics'!L:L,MATCH($C2007,'Policy Characteristics'!$C:$C,0))),"",INDEX('Policy Characteristics'!L:L,MATCH($C2007,'Policy Characteristics'!$C:$C,0)))</f>
        <v/>
      </c>
    </row>
    <row r="2008" spans="1:18" x14ac:dyDescent="0.35">
      <c r="A2008" s="254" t="str">
        <f>IF(ISBLANK(INDEX('Policy Characteristics'!A:A,MATCH($C2008,'Policy Characteristics'!$C:$C,0))),"",INDEX('Policy Characteristics'!A:A,MATCH($C2008,'Policy Characteristics'!$C:$C,0)))</f>
        <v>Government Revenue Accounting</v>
      </c>
      <c r="B2008" s="262" t="str">
        <f>IF(ISBLANK(INDEX('Policy Characteristics'!B:B,MATCH($C2008,'Policy Characteristics'!$C:$C,0))),"",INDEX('Policy Characteristics'!B:B,MATCH($C2008,'Policy Characteristics'!$C:$C,0)))</f>
        <v>CCS Subsidy</v>
      </c>
      <c r="C2008" t="s">
        <v>3606</v>
      </c>
      <c r="D2008" s="1" t="s">
        <v>2955</v>
      </c>
      <c r="F2008" s="1" t="s">
        <v>2960</v>
      </c>
      <c r="H2008" s="43">
        <v>2252</v>
      </c>
      <c r="I2008" s="322" t="s">
        <v>43</v>
      </c>
      <c r="J2008" s="255" t="str">
        <f>IF(ISBLANK(INDEX('Policy Characteristics'!D:D,MATCH($C2008,'Policy Characteristics'!$C:$C,0))),"",INDEX('Policy Characteristics'!D:D,MATCH($C2008,'Policy Characteristics'!$C:$C,0)))</f>
        <v/>
      </c>
      <c r="K2008" s="254" t="str">
        <f>IF(ISBLANK(INDEX('Policy Characteristics'!E:E,MATCH($C2008,'Policy Characteristics'!$C:$C,0))),"",INDEX('Policy Characteristics'!E:E,MATCH($C2008,'Policy Characteristics'!$C:$C,0)))</f>
        <v>GRA CCS subsidy</v>
      </c>
      <c r="L2008" s="254">
        <f>IF(ISBLANK(INDEX('Policy Characteristics'!F:F,MATCH($C2008,'Policy Characteristics'!$C:$C,0))),"",INDEX('Policy Characteristics'!F:F,MATCH($C2008,'Policy Characteristics'!$C:$C,0)))</f>
        <v>0</v>
      </c>
      <c r="M2008" s="254">
        <f>IF(ISBLANK(INDEX('Policy Characteristics'!G:G,MATCH($C2008,'Policy Characteristics'!$C:$C,0))),"",INDEX('Policy Characteristics'!G:G,MATCH($C2008,'Policy Characteristics'!$C:$C,0)))</f>
        <v>10</v>
      </c>
      <c r="N2008" s="254">
        <f>IF(ISBLANK(INDEX('Policy Characteristics'!H:H,MATCH($C2008,'Policy Characteristics'!$C:$C,0))),"",INDEX('Policy Characteristics'!H:H,MATCH($C2008,'Policy Characteristics'!$C:$C,0)))</f>
        <v>1</v>
      </c>
      <c r="O2008" s="254" t="str">
        <f>IF(ISBLANK(INDEX('Policy Characteristics'!I:I,MATCH($C2008,'Policy Characteristics'!$C:$C,0))),"",INDEX('Policy Characteristics'!I:I,MATCH($C2008,'Policy Characteristics'!$C:$C,0)))</f>
        <v>weight</v>
      </c>
      <c r="P2008" s="254"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54" t="str">
        <f>IF(ISBLANK(INDEX('Policy Characteristics'!K:K,MATCH($C2008,'Policy Characteristics'!$C:$C,0))),"",INDEX('Policy Characteristics'!K:K,MATCH($C2008,'Policy Characteristics'!$C:$C,0)))</f>
        <v>io-model.html</v>
      </c>
      <c r="R2008" s="254" t="str">
        <f>IF(ISBLANK(INDEX('Policy Characteristics'!L:L,MATCH($C2008,'Policy Characteristics'!$C:$C,0))),"",INDEX('Policy Characteristics'!L:L,MATCH($C2008,'Policy Characteristics'!$C:$C,0)))</f>
        <v/>
      </c>
    </row>
    <row r="2009" spans="1:18" x14ac:dyDescent="0.35">
      <c r="A2009" s="254" t="str">
        <f>IF(ISBLANK(INDEX('Policy Characteristics'!A:A,MATCH($C2009,'Policy Characteristics'!$C:$C,0))),"",INDEX('Policy Characteristics'!A:A,MATCH($C2009,'Policy Characteristics'!$C:$C,0)))</f>
        <v>Government Revenue Accounting</v>
      </c>
      <c r="B2009" s="262" t="str">
        <f>IF(ISBLANK(INDEX('Policy Characteristics'!B:B,MATCH($C2009,'Policy Characteristics'!$C:$C,0))),"",INDEX('Policy Characteristics'!B:B,MATCH($C2009,'Policy Characteristics'!$C:$C,0)))</f>
        <v>CCS Subsidy</v>
      </c>
      <c r="C2009" s="254" t="str">
        <f>C$2008</f>
        <v>GRA for CCS Subsidies</v>
      </c>
      <c r="D2009" s="1" t="s">
        <v>2956</v>
      </c>
      <c r="F2009" s="1" t="s">
        <v>2971</v>
      </c>
      <c r="H2009" s="43">
        <v>2253</v>
      </c>
      <c r="I2009" s="326" t="str">
        <f t="shared" si="95"/>
        <v>Yes</v>
      </c>
      <c r="J2009" s="255" t="str">
        <f>IF(ISBLANK(INDEX('Policy Characteristics'!D:D,MATCH($C2009,'Policy Characteristics'!$C:$C,0))),"",INDEX('Policy Characteristics'!D:D,MATCH($C2009,'Policy Characteristics'!$C:$C,0)))</f>
        <v/>
      </c>
      <c r="K2009" s="254" t="str">
        <f>IF(ISBLANK(INDEX('Policy Characteristics'!E:E,MATCH($C2009,'Policy Characteristics'!$C:$C,0))),"",INDEX('Policy Characteristics'!E:E,MATCH($C2009,'Policy Characteristics'!$C:$C,0)))</f>
        <v>GRA CCS subsidy</v>
      </c>
      <c r="L2009" s="254">
        <f>IF(ISBLANK(INDEX('Policy Characteristics'!F:F,MATCH($C2009,'Policy Characteristics'!$C:$C,0))),"",INDEX('Policy Characteristics'!F:F,MATCH($C2009,'Policy Characteristics'!$C:$C,0)))</f>
        <v>0</v>
      </c>
      <c r="M2009" s="254">
        <f>IF(ISBLANK(INDEX('Policy Characteristics'!G:G,MATCH($C2009,'Policy Characteristics'!$C:$C,0))),"",INDEX('Policy Characteristics'!G:G,MATCH($C2009,'Policy Characteristics'!$C:$C,0)))</f>
        <v>10</v>
      </c>
      <c r="N2009" s="254">
        <f>IF(ISBLANK(INDEX('Policy Characteristics'!H:H,MATCH($C2009,'Policy Characteristics'!$C:$C,0))),"",INDEX('Policy Characteristics'!H:H,MATCH($C2009,'Policy Characteristics'!$C:$C,0)))</f>
        <v>1</v>
      </c>
      <c r="O2009" s="254" t="str">
        <f>IF(ISBLANK(INDEX('Policy Characteristics'!I:I,MATCH($C2009,'Policy Characteristics'!$C:$C,0))),"",INDEX('Policy Characteristics'!I:I,MATCH($C2009,'Policy Characteristics'!$C:$C,0)))</f>
        <v>weight</v>
      </c>
      <c r="P2009" s="254"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54" t="str">
        <f>IF(ISBLANK(INDEX('Policy Characteristics'!K:K,MATCH($C2009,'Policy Characteristics'!$C:$C,0))),"",INDEX('Policy Characteristics'!K:K,MATCH($C2009,'Policy Characteristics'!$C:$C,0)))</f>
        <v>io-model.html</v>
      </c>
      <c r="R2009" s="254" t="str">
        <f>IF(ISBLANK(INDEX('Policy Characteristics'!L:L,MATCH($C2009,'Policy Characteristics'!$C:$C,0))),"",INDEX('Policy Characteristics'!L:L,MATCH($C2009,'Policy Characteristics'!$C:$C,0)))</f>
        <v/>
      </c>
    </row>
    <row r="2010" spans="1:18" x14ac:dyDescent="0.35">
      <c r="A2010" s="254" t="str">
        <f>IF(ISBLANK(INDEX('Policy Characteristics'!A:A,MATCH($C2010,'Policy Characteristics'!$C:$C,0))),"",INDEX('Policy Characteristics'!A:A,MATCH($C2010,'Policy Characteristics'!$C:$C,0)))</f>
        <v>Government Revenue Accounting</v>
      </c>
      <c r="B2010" s="262" t="str">
        <f>IF(ISBLANK(INDEX('Policy Characteristics'!B:B,MATCH($C2010,'Policy Characteristics'!$C:$C,0))),"",INDEX('Policy Characteristics'!B:B,MATCH($C2010,'Policy Characteristics'!$C:$C,0)))</f>
        <v>CCS Subsidy</v>
      </c>
      <c r="C2010" s="254" t="str">
        <f t="shared" ref="C2010:C2012" si="96">C$2008</f>
        <v>GRA for CCS Subsidies</v>
      </c>
      <c r="D2010" s="1" t="s">
        <v>2957</v>
      </c>
      <c r="F2010" s="1" t="s">
        <v>2961</v>
      </c>
      <c r="H2010" s="43">
        <v>2254</v>
      </c>
      <c r="I2010" s="326" t="str">
        <f t="shared" si="95"/>
        <v>Yes</v>
      </c>
      <c r="J2010" s="255" t="str">
        <f>IF(ISBLANK(INDEX('Policy Characteristics'!D:D,MATCH($C2010,'Policy Characteristics'!$C:$C,0))),"",INDEX('Policy Characteristics'!D:D,MATCH($C2010,'Policy Characteristics'!$C:$C,0)))</f>
        <v/>
      </c>
      <c r="K2010" s="254" t="str">
        <f>IF(ISBLANK(INDEX('Policy Characteristics'!E:E,MATCH($C2010,'Policy Characteristics'!$C:$C,0))),"",INDEX('Policy Characteristics'!E:E,MATCH($C2010,'Policy Characteristics'!$C:$C,0)))</f>
        <v>GRA CCS subsidy</v>
      </c>
      <c r="L2010" s="254">
        <f>IF(ISBLANK(INDEX('Policy Characteristics'!F:F,MATCH($C2010,'Policy Characteristics'!$C:$C,0))),"",INDEX('Policy Characteristics'!F:F,MATCH($C2010,'Policy Characteristics'!$C:$C,0)))</f>
        <v>0</v>
      </c>
      <c r="M2010" s="254">
        <f>IF(ISBLANK(INDEX('Policy Characteristics'!G:G,MATCH($C2010,'Policy Characteristics'!$C:$C,0))),"",INDEX('Policy Characteristics'!G:G,MATCH($C2010,'Policy Characteristics'!$C:$C,0)))</f>
        <v>10</v>
      </c>
      <c r="N2010" s="254">
        <f>IF(ISBLANK(INDEX('Policy Characteristics'!H:H,MATCH($C2010,'Policy Characteristics'!$C:$C,0))),"",INDEX('Policy Characteristics'!H:H,MATCH($C2010,'Policy Characteristics'!$C:$C,0)))</f>
        <v>1</v>
      </c>
      <c r="O2010" s="254" t="str">
        <f>IF(ISBLANK(INDEX('Policy Characteristics'!I:I,MATCH($C2010,'Policy Characteristics'!$C:$C,0))),"",INDEX('Policy Characteristics'!I:I,MATCH($C2010,'Policy Characteristics'!$C:$C,0)))</f>
        <v>weight</v>
      </c>
      <c r="P2010" s="254"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54" t="str">
        <f>IF(ISBLANK(INDEX('Policy Characteristics'!K:K,MATCH($C2010,'Policy Characteristics'!$C:$C,0))),"",INDEX('Policy Characteristics'!K:K,MATCH($C2010,'Policy Characteristics'!$C:$C,0)))</f>
        <v>io-model.html</v>
      </c>
      <c r="R2010" s="254" t="str">
        <f>IF(ISBLANK(INDEX('Policy Characteristics'!L:L,MATCH($C2010,'Policy Characteristics'!$C:$C,0))),"",INDEX('Policy Characteristics'!L:L,MATCH($C2010,'Policy Characteristics'!$C:$C,0)))</f>
        <v/>
      </c>
    </row>
    <row r="2011" spans="1:18" x14ac:dyDescent="0.35">
      <c r="A2011" s="254" t="str">
        <f>IF(ISBLANK(INDEX('Policy Characteristics'!A:A,MATCH($C2011,'Policy Characteristics'!$C:$C,0))),"",INDEX('Policy Characteristics'!A:A,MATCH($C2011,'Policy Characteristics'!$C:$C,0)))</f>
        <v>Government Revenue Accounting</v>
      </c>
      <c r="B2011" s="262" t="str">
        <f>IF(ISBLANK(INDEX('Policy Characteristics'!B:B,MATCH($C2011,'Policy Characteristics'!$C:$C,0))),"",INDEX('Policy Characteristics'!B:B,MATCH($C2011,'Policy Characteristics'!$C:$C,0)))</f>
        <v>CCS Subsidy</v>
      </c>
      <c r="C2011" s="254" t="str">
        <f t="shared" si="96"/>
        <v>GRA for CCS Subsidies</v>
      </c>
      <c r="D2011" s="1" t="s">
        <v>2958</v>
      </c>
      <c r="F2011" s="1" t="s">
        <v>2962</v>
      </c>
      <c r="H2011" s="43">
        <v>2255</v>
      </c>
      <c r="I2011" s="326" t="str">
        <f t="shared" si="95"/>
        <v>Yes</v>
      </c>
      <c r="J2011" s="255" t="str">
        <f>IF(ISBLANK(INDEX('Policy Characteristics'!D:D,MATCH($C2011,'Policy Characteristics'!$C:$C,0))),"",INDEX('Policy Characteristics'!D:D,MATCH($C2011,'Policy Characteristics'!$C:$C,0)))</f>
        <v/>
      </c>
      <c r="K2011" s="254" t="str">
        <f>IF(ISBLANK(INDEX('Policy Characteristics'!E:E,MATCH($C2011,'Policy Characteristics'!$C:$C,0))),"",INDEX('Policy Characteristics'!E:E,MATCH($C2011,'Policy Characteristics'!$C:$C,0)))</f>
        <v>GRA CCS subsidy</v>
      </c>
      <c r="L2011" s="254">
        <f>IF(ISBLANK(INDEX('Policy Characteristics'!F:F,MATCH($C2011,'Policy Characteristics'!$C:$C,0))),"",INDEX('Policy Characteristics'!F:F,MATCH($C2011,'Policy Characteristics'!$C:$C,0)))</f>
        <v>0</v>
      </c>
      <c r="M2011" s="254">
        <f>IF(ISBLANK(INDEX('Policy Characteristics'!G:G,MATCH($C2011,'Policy Characteristics'!$C:$C,0))),"",INDEX('Policy Characteristics'!G:G,MATCH($C2011,'Policy Characteristics'!$C:$C,0)))</f>
        <v>10</v>
      </c>
      <c r="N2011" s="254">
        <f>IF(ISBLANK(INDEX('Policy Characteristics'!H:H,MATCH($C2011,'Policy Characteristics'!$C:$C,0))),"",INDEX('Policy Characteristics'!H:H,MATCH($C2011,'Policy Characteristics'!$C:$C,0)))</f>
        <v>1</v>
      </c>
      <c r="O2011" s="254" t="str">
        <f>IF(ISBLANK(INDEX('Policy Characteristics'!I:I,MATCH($C2011,'Policy Characteristics'!$C:$C,0))),"",INDEX('Policy Characteristics'!I:I,MATCH($C2011,'Policy Characteristics'!$C:$C,0)))</f>
        <v>weight</v>
      </c>
      <c r="P2011" s="254"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54" t="str">
        <f>IF(ISBLANK(INDEX('Policy Characteristics'!K:K,MATCH($C2011,'Policy Characteristics'!$C:$C,0))),"",INDEX('Policy Characteristics'!K:K,MATCH($C2011,'Policy Characteristics'!$C:$C,0)))</f>
        <v>io-model.html</v>
      </c>
      <c r="R2011" s="254" t="str">
        <f>IF(ISBLANK(INDEX('Policy Characteristics'!L:L,MATCH($C2011,'Policy Characteristics'!$C:$C,0))),"",INDEX('Policy Characteristics'!L:L,MATCH($C2011,'Policy Characteristics'!$C:$C,0)))</f>
        <v/>
      </c>
    </row>
    <row r="2012" spans="1:18" x14ac:dyDescent="0.35">
      <c r="A2012" s="254" t="str">
        <f>IF(ISBLANK(INDEX('Policy Characteristics'!A:A,MATCH($C2012,'Policy Characteristics'!$C:$C,0))),"",INDEX('Policy Characteristics'!A:A,MATCH($C2012,'Policy Characteristics'!$C:$C,0)))</f>
        <v>Government Revenue Accounting</v>
      </c>
      <c r="B2012" s="262" t="str">
        <f>IF(ISBLANK(INDEX('Policy Characteristics'!B:B,MATCH($C2012,'Policy Characteristics'!$C:$C,0))),"",INDEX('Policy Characteristics'!B:B,MATCH($C2012,'Policy Characteristics'!$C:$C,0)))</f>
        <v>CCS Subsidy</v>
      </c>
      <c r="C2012" s="254" t="str">
        <f t="shared" si="96"/>
        <v>GRA for CCS Subsidies</v>
      </c>
      <c r="D2012" s="1" t="s">
        <v>2959</v>
      </c>
      <c r="F2012" s="1" t="s">
        <v>2963</v>
      </c>
      <c r="H2012" s="43">
        <v>2256</v>
      </c>
      <c r="I2012" s="326" t="str">
        <f t="shared" si="95"/>
        <v>Yes</v>
      </c>
      <c r="J2012" s="255" t="str">
        <f>IF(ISBLANK(INDEX('Policy Characteristics'!D:D,MATCH($C2012,'Policy Characteristics'!$C:$C,0))),"",INDEX('Policy Characteristics'!D:D,MATCH($C2012,'Policy Characteristics'!$C:$C,0)))</f>
        <v/>
      </c>
      <c r="K2012" s="254" t="str">
        <f>IF(ISBLANK(INDEX('Policy Characteristics'!E:E,MATCH($C2012,'Policy Characteristics'!$C:$C,0))),"",INDEX('Policy Characteristics'!E:E,MATCH($C2012,'Policy Characteristics'!$C:$C,0)))</f>
        <v>GRA CCS subsidy</v>
      </c>
      <c r="L2012" s="254">
        <f>IF(ISBLANK(INDEX('Policy Characteristics'!F:F,MATCH($C2012,'Policy Characteristics'!$C:$C,0))),"",INDEX('Policy Characteristics'!F:F,MATCH($C2012,'Policy Characteristics'!$C:$C,0)))</f>
        <v>0</v>
      </c>
      <c r="M2012" s="254">
        <f>IF(ISBLANK(INDEX('Policy Characteristics'!G:G,MATCH($C2012,'Policy Characteristics'!$C:$C,0))),"",INDEX('Policy Characteristics'!G:G,MATCH($C2012,'Policy Characteristics'!$C:$C,0)))</f>
        <v>10</v>
      </c>
      <c r="N2012" s="254">
        <f>IF(ISBLANK(INDEX('Policy Characteristics'!H:H,MATCH($C2012,'Policy Characteristics'!$C:$C,0))),"",INDEX('Policy Characteristics'!H:H,MATCH($C2012,'Policy Characteristics'!$C:$C,0)))</f>
        <v>1</v>
      </c>
      <c r="O2012" s="254" t="str">
        <f>IF(ISBLANK(INDEX('Policy Characteristics'!I:I,MATCH($C2012,'Policy Characteristics'!$C:$C,0))),"",INDEX('Policy Characteristics'!I:I,MATCH($C2012,'Policy Characteristics'!$C:$C,0)))</f>
        <v>weight</v>
      </c>
      <c r="P2012" s="254"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54" t="str">
        <f>IF(ISBLANK(INDEX('Policy Characteristics'!K:K,MATCH($C2012,'Policy Characteristics'!$C:$C,0))),"",INDEX('Policy Characteristics'!K:K,MATCH($C2012,'Policy Characteristics'!$C:$C,0)))</f>
        <v>io-model.html</v>
      </c>
      <c r="R2012" s="254" t="str">
        <f>IF(ISBLANK(INDEX('Policy Characteristics'!L:L,MATCH($C2012,'Policy Characteristics'!$C:$C,0))),"",INDEX('Policy Characteristics'!L:L,MATCH($C2012,'Policy Characteristics'!$C:$C,0)))</f>
        <v/>
      </c>
    </row>
    <row r="2013" spans="1:18" x14ac:dyDescent="0.35">
      <c r="A2013" s="254" t="str">
        <f>IF(ISBLANK(INDEX('Policy Characteristics'!A:A,MATCH($C2013,'Policy Characteristics'!$C:$C,0))),"",INDEX('Policy Characteristics'!A:A,MATCH($C2013,'Policy Characteristics'!$C:$C,0)))</f>
        <v>Government Revenue Accounting</v>
      </c>
      <c r="B2013" s="262" t="str">
        <f>IF(ISBLANK(INDEX('Policy Characteristics'!B:B,MATCH($C2013,'Policy Characteristics'!$C:$C,0))),"",INDEX('Policy Characteristics'!B:B,MATCH($C2013,'Policy Characteristics'!$C:$C,0)))</f>
        <v>National Debt Interest</v>
      </c>
      <c r="C2013" t="s">
        <v>2953</v>
      </c>
      <c r="D2013" s="1" t="s">
        <v>2955</v>
      </c>
      <c r="F2013" s="1" t="s">
        <v>2960</v>
      </c>
      <c r="H2013" s="43">
        <v>580</v>
      </c>
      <c r="I2013" s="322" t="s">
        <v>43</v>
      </c>
      <c r="J2013" s="255" t="str">
        <f>IF(ISBLANK(INDEX('Policy Characteristics'!D:D,MATCH($C2013,'Policy Characteristics'!$C:$C,0))),"",INDEX('Policy Characteristics'!D:D,MATCH($C2013,'Policy Characteristics'!$C:$C,0)))</f>
        <v/>
      </c>
      <c r="K2013" s="254" t="str">
        <f>IF(ISBLANK(INDEX('Policy Characteristics'!E:E,MATCH($C2013,'Policy Characteristics'!$C:$C,0))),"",INDEX('Policy Characteristics'!E:E,MATCH($C2013,'Policy Characteristics'!$C:$C,0)))</f>
        <v>GRA national debt interest</v>
      </c>
      <c r="L2013" s="254">
        <f>IF(ISBLANK(INDEX('Policy Characteristics'!F:F,MATCH($C2013,'Policy Characteristics'!$C:$C,0))),"",INDEX('Policy Characteristics'!F:F,MATCH($C2013,'Policy Characteristics'!$C:$C,0)))</f>
        <v>0</v>
      </c>
      <c r="M2013" s="254">
        <f>IF(ISBLANK(INDEX('Policy Characteristics'!G:G,MATCH($C2013,'Policy Characteristics'!$C:$C,0))),"",INDEX('Policy Characteristics'!G:G,MATCH($C2013,'Policy Characteristics'!$C:$C,0)))</f>
        <v>10</v>
      </c>
      <c r="N2013" s="254">
        <f>IF(ISBLANK(INDEX('Policy Characteristics'!H:H,MATCH($C2013,'Policy Characteristics'!$C:$C,0))),"",INDEX('Policy Characteristics'!H:H,MATCH($C2013,'Policy Characteristics'!$C:$C,0)))</f>
        <v>1</v>
      </c>
      <c r="O2013" s="254" t="str">
        <f>IF(ISBLANK(INDEX('Policy Characteristics'!I:I,MATCH($C2013,'Policy Characteristics'!$C:$C,0))),"",INDEX('Policy Characteristics'!I:I,MATCH($C2013,'Policy Characteristics'!$C:$C,0)))</f>
        <v>weight</v>
      </c>
      <c r="P2013" s="254"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54" t="str">
        <f>IF(ISBLANK(INDEX('Policy Characteristics'!K:K,MATCH($C2013,'Policy Characteristics'!$C:$C,0))),"",INDEX('Policy Characteristics'!K:K,MATCH($C2013,'Policy Characteristics'!$C:$C,0)))</f>
        <v>io-model.html</v>
      </c>
      <c r="R2013" s="254" t="str">
        <f>IF(ISBLANK(INDEX('Policy Characteristics'!L:L,MATCH($C2013,'Policy Characteristics'!$C:$C,0))),"",INDEX('Policy Characteristics'!L:L,MATCH($C2013,'Policy Characteristics'!$C:$C,0)))</f>
        <v/>
      </c>
    </row>
    <row r="2014" spans="1:18" x14ac:dyDescent="0.35">
      <c r="A2014" s="254" t="str">
        <f>IF(ISBLANK(INDEX('Policy Characteristics'!A:A,MATCH($C2014,'Policy Characteristics'!$C:$C,0))),"",INDEX('Policy Characteristics'!A:A,MATCH($C2014,'Policy Characteristics'!$C:$C,0)))</f>
        <v>Government Revenue Accounting</v>
      </c>
      <c r="B2014" s="262" t="str">
        <f>IF(ISBLANK(INDEX('Policy Characteristics'!B:B,MATCH($C2014,'Policy Characteristics'!$C:$C,0))),"",INDEX('Policy Characteristics'!B:B,MATCH($C2014,'Policy Characteristics'!$C:$C,0)))</f>
        <v>National Debt Interest</v>
      </c>
      <c r="C2014" s="254" t="str">
        <f t="shared" ref="C2014:C2017" si="97">C$2013</f>
        <v>GRA for National Debt Interest</v>
      </c>
      <c r="D2014" s="1" t="s">
        <v>2956</v>
      </c>
      <c r="F2014" s="1" t="s">
        <v>2971</v>
      </c>
      <c r="H2014" s="43">
        <v>581</v>
      </c>
      <c r="I2014" s="326" t="str">
        <f t="shared" ref="I2014:I2017" si="98">I$2013</f>
        <v>Yes</v>
      </c>
      <c r="J2014" s="255" t="str">
        <f>IF(ISBLANK(INDEX('Policy Characteristics'!D:D,MATCH($C2014,'Policy Characteristics'!$C:$C,0))),"",INDEX('Policy Characteristics'!D:D,MATCH($C2014,'Policy Characteristics'!$C:$C,0)))</f>
        <v/>
      </c>
      <c r="K2014" s="254" t="str">
        <f>IF(ISBLANK(INDEX('Policy Characteristics'!E:E,MATCH($C2014,'Policy Characteristics'!$C:$C,0))),"",INDEX('Policy Characteristics'!E:E,MATCH($C2014,'Policy Characteristics'!$C:$C,0)))</f>
        <v>GRA national debt interest</v>
      </c>
      <c r="L2014" s="254">
        <f>IF(ISBLANK(INDEX('Policy Characteristics'!F:F,MATCH($C2014,'Policy Characteristics'!$C:$C,0))),"",INDEX('Policy Characteristics'!F:F,MATCH($C2014,'Policy Characteristics'!$C:$C,0)))</f>
        <v>0</v>
      </c>
      <c r="M2014" s="254">
        <f>IF(ISBLANK(INDEX('Policy Characteristics'!G:G,MATCH($C2014,'Policy Characteristics'!$C:$C,0))),"",INDEX('Policy Characteristics'!G:G,MATCH($C2014,'Policy Characteristics'!$C:$C,0)))</f>
        <v>10</v>
      </c>
      <c r="N2014" s="254">
        <f>IF(ISBLANK(INDEX('Policy Characteristics'!H:H,MATCH($C2014,'Policy Characteristics'!$C:$C,0))),"",INDEX('Policy Characteristics'!H:H,MATCH($C2014,'Policy Characteristics'!$C:$C,0)))</f>
        <v>1</v>
      </c>
      <c r="O2014" s="254" t="str">
        <f>IF(ISBLANK(INDEX('Policy Characteristics'!I:I,MATCH($C2014,'Policy Characteristics'!$C:$C,0))),"",INDEX('Policy Characteristics'!I:I,MATCH($C2014,'Policy Characteristics'!$C:$C,0)))</f>
        <v>weight</v>
      </c>
      <c r="P2014" s="254"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54" t="str">
        <f>IF(ISBLANK(INDEX('Policy Characteristics'!K:K,MATCH($C2014,'Policy Characteristics'!$C:$C,0))),"",INDEX('Policy Characteristics'!K:K,MATCH($C2014,'Policy Characteristics'!$C:$C,0)))</f>
        <v>io-model.html</v>
      </c>
      <c r="R2014" s="254" t="str">
        <f>IF(ISBLANK(INDEX('Policy Characteristics'!L:L,MATCH($C2014,'Policy Characteristics'!$C:$C,0))),"",INDEX('Policy Characteristics'!L:L,MATCH($C2014,'Policy Characteristics'!$C:$C,0)))</f>
        <v/>
      </c>
    </row>
    <row r="2015" spans="1:18" x14ac:dyDescent="0.35">
      <c r="A2015" s="254" t="str">
        <f>IF(ISBLANK(INDEX('Policy Characteristics'!A:A,MATCH($C2015,'Policy Characteristics'!$C:$C,0))),"",INDEX('Policy Characteristics'!A:A,MATCH($C2015,'Policy Characteristics'!$C:$C,0)))</f>
        <v>Government Revenue Accounting</v>
      </c>
      <c r="B2015" s="262" t="str">
        <f>IF(ISBLANK(INDEX('Policy Characteristics'!B:B,MATCH($C2015,'Policy Characteristics'!$C:$C,0))),"",INDEX('Policy Characteristics'!B:B,MATCH($C2015,'Policy Characteristics'!$C:$C,0)))</f>
        <v>National Debt Interest</v>
      </c>
      <c r="C2015" s="254" t="str">
        <f t="shared" si="97"/>
        <v>GRA for National Debt Interest</v>
      </c>
      <c r="D2015" s="1" t="s">
        <v>2957</v>
      </c>
      <c r="F2015" s="1" t="s">
        <v>2961</v>
      </c>
      <c r="H2015" s="43">
        <v>582</v>
      </c>
      <c r="I2015" s="326" t="str">
        <f t="shared" si="98"/>
        <v>Yes</v>
      </c>
      <c r="J2015" s="255" t="str">
        <f>IF(ISBLANK(INDEX('Policy Characteristics'!D:D,MATCH($C2015,'Policy Characteristics'!$C:$C,0))),"",INDEX('Policy Characteristics'!D:D,MATCH($C2015,'Policy Characteristics'!$C:$C,0)))</f>
        <v/>
      </c>
      <c r="K2015" s="254" t="str">
        <f>IF(ISBLANK(INDEX('Policy Characteristics'!E:E,MATCH($C2015,'Policy Characteristics'!$C:$C,0))),"",INDEX('Policy Characteristics'!E:E,MATCH($C2015,'Policy Characteristics'!$C:$C,0)))</f>
        <v>GRA national debt interest</v>
      </c>
      <c r="L2015" s="254">
        <f>IF(ISBLANK(INDEX('Policy Characteristics'!F:F,MATCH($C2015,'Policy Characteristics'!$C:$C,0))),"",INDEX('Policy Characteristics'!F:F,MATCH($C2015,'Policy Characteristics'!$C:$C,0)))</f>
        <v>0</v>
      </c>
      <c r="M2015" s="254">
        <f>IF(ISBLANK(INDEX('Policy Characteristics'!G:G,MATCH($C2015,'Policy Characteristics'!$C:$C,0))),"",INDEX('Policy Characteristics'!G:G,MATCH($C2015,'Policy Characteristics'!$C:$C,0)))</f>
        <v>10</v>
      </c>
      <c r="N2015" s="254">
        <f>IF(ISBLANK(INDEX('Policy Characteristics'!H:H,MATCH($C2015,'Policy Characteristics'!$C:$C,0))),"",INDEX('Policy Characteristics'!H:H,MATCH($C2015,'Policy Characteristics'!$C:$C,0)))</f>
        <v>1</v>
      </c>
      <c r="O2015" s="254" t="str">
        <f>IF(ISBLANK(INDEX('Policy Characteristics'!I:I,MATCH($C2015,'Policy Characteristics'!$C:$C,0))),"",INDEX('Policy Characteristics'!I:I,MATCH($C2015,'Policy Characteristics'!$C:$C,0)))</f>
        <v>weight</v>
      </c>
      <c r="P2015" s="254"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54" t="str">
        <f>IF(ISBLANK(INDEX('Policy Characteristics'!K:K,MATCH($C2015,'Policy Characteristics'!$C:$C,0))),"",INDEX('Policy Characteristics'!K:K,MATCH($C2015,'Policy Characteristics'!$C:$C,0)))</f>
        <v>io-model.html</v>
      </c>
      <c r="R2015" s="254" t="str">
        <f>IF(ISBLANK(INDEX('Policy Characteristics'!L:L,MATCH($C2015,'Policy Characteristics'!$C:$C,0))),"",INDEX('Policy Characteristics'!L:L,MATCH($C2015,'Policy Characteristics'!$C:$C,0)))</f>
        <v/>
      </c>
    </row>
    <row r="2016" spans="1:18" x14ac:dyDescent="0.35">
      <c r="A2016" s="254" t="str">
        <f>IF(ISBLANK(INDEX('Policy Characteristics'!A:A,MATCH($C2016,'Policy Characteristics'!$C:$C,0))),"",INDEX('Policy Characteristics'!A:A,MATCH($C2016,'Policy Characteristics'!$C:$C,0)))</f>
        <v>Government Revenue Accounting</v>
      </c>
      <c r="B2016" s="262" t="str">
        <f>IF(ISBLANK(INDEX('Policy Characteristics'!B:B,MATCH($C2016,'Policy Characteristics'!$C:$C,0))),"",INDEX('Policy Characteristics'!B:B,MATCH($C2016,'Policy Characteristics'!$C:$C,0)))</f>
        <v>National Debt Interest</v>
      </c>
      <c r="C2016" s="254" t="str">
        <f t="shared" si="97"/>
        <v>GRA for National Debt Interest</v>
      </c>
      <c r="D2016" s="1" t="s">
        <v>2958</v>
      </c>
      <c r="F2016" s="1" t="s">
        <v>2962</v>
      </c>
      <c r="H2016" s="43">
        <v>583</v>
      </c>
      <c r="I2016" s="326" t="str">
        <f t="shared" si="98"/>
        <v>Yes</v>
      </c>
      <c r="J2016" s="255" t="str">
        <f>IF(ISBLANK(INDEX('Policy Characteristics'!D:D,MATCH($C2016,'Policy Characteristics'!$C:$C,0))),"",INDEX('Policy Characteristics'!D:D,MATCH($C2016,'Policy Characteristics'!$C:$C,0)))</f>
        <v/>
      </c>
      <c r="K2016" s="254" t="str">
        <f>IF(ISBLANK(INDEX('Policy Characteristics'!E:E,MATCH($C2016,'Policy Characteristics'!$C:$C,0))),"",INDEX('Policy Characteristics'!E:E,MATCH($C2016,'Policy Characteristics'!$C:$C,0)))</f>
        <v>GRA national debt interest</v>
      </c>
      <c r="L2016" s="254">
        <f>IF(ISBLANK(INDEX('Policy Characteristics'!F:F,MATCH($C2016,'Policy Characteristics'!$C:$C,0))),"",INDEX('Policy Characteristics'!F:F,MATCH($C2016,'Policy Characteristics'!$C:$C,0)))</f>
        <v>0</v>
      </c>
      <c r="M2016" s="254">
        <f>IF(ISBLANK(INDEX('Policy Characteristics'!G:G,MATCH($C2016,'Policy Characteristics'!$C:$C,0))),"",INDEX('Policy Characteristics'!G:G,MATCH($C2016,'Policy Characteristics'!$C:$C,0)))</f>
        <v>10</v>
      </c>
      <c r="N2016" s="254">
        <f>IF(ISBLANK(INDEX('Policy Characteristics'!H:H,MATCH($C2016,'Policy Characteristics'!$C:$C,0))),"",INDEX('Policy Characteristics'!H:H,MATCH($C2016,'Policy Characteristics'!$C:$C,0)))</f>
        <v>1</v>
      </c>
      <c r="O2016" s="254" t="str">
        <f>IF(ISBLANK(INDEX('Policy Characteristics'!I:I,MATCH($C2016,'Policy Characteristics'!$C:$C,0))),"",INDEX('Policy Characteristics'!I:I,MATCH($C2016,'Policy Characteristics'!$C:$C,0)))</f>
        <v>weight</v>
      </c>
      <c r="P2016" s="254"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54" t="str">
        <f>IF(ISBLANK(INDEX('Policy Characteristics'!K:K,MATCH($C2016,'Policy Characteristics'!$C:$C,0))),"",INDEX('Policy Characteristics'!K:K,MATCH($C2016,'Policy Characteristics'!$C:$C,0)))</f>
        <v>io-model.html</v>
      </c>
      <c r="R2016" s="254" t="str">
        <f>IF(ISBLANK(INDEX('Policy Characteristics'!L:L,MATCH($C2016,'Policy Characteristics'!$C:$C,0))),"",INDEX('Policy Characteristics'!L:L,MATCH($C2016,'Policy Characteristics'!$C:$C,0)))</f>
        <v/>
      </c>
    </row>
    <row r="2017" spans="1:18" x14ac:dyDescent="0.35">
      <c r="A2017" s="254" t="str">
        <f>IF(ISBLANK(INDEX('Policy Characteristics'!A:A,MATCH($C2017,'Policy Characteristics'!$C:$C,0))),"",INDEX('Policy Characteristics'!A:A,MATCH($C2017,'Policy Characteristics'!$C:$C,0)))</f>
        <v>Government Revenue Accounting</v>
      </c>
      <c r="B2017" s="262" t="str">
        <f>IF(ISBLANK(INDEX('Policy Characteristics'!B:B,MATCH($C2017,'Policy Characteristics'!$C:$C,0))),"",INDEX('Policy Characteristics'!B:B,MATCH($C2017,'Policy Characteristics'!$C:$C,0)))</f>
        <v>National Debt Interest</v>
      </c>
      <c r="C2017" s="254" t="str">
        <f t="shared" si="97"/>
        <v>GRA for National Debt Interest</v>
      </c>
      <c r="D2017" s="1" t="s">
        <v>2959</v>
      </c>
      <c r="F2017" s="1" t="s">
        <v>2963</v>
      </c>
      <c r="H2017" s="43">
        <v>584</v>
      </c>
      <c r="I2017" s="326" t="str">
        <f t="shared" si="98"/>
        <v>Yes</v>
      </c>
      <c r="J2017" s="255" t="str">
        <f>IF(ISBLANK(INDEX('Policy Characteristics'!D:D,MATCH($C2017,'Policy Characteristics'!$C:$C,0))),"",INDEX('Policy Characteristics'!D:D,MATCH($C2017,'Policy Characteristics'!$C:$C,0)))</f>
        <v/>
      </c>
      <c r="K2017" s="254" t="str">
        <f>IF(ISBLANK(INDEX('Policy Characteristics'!E:E,MATCH($C2017,'Policy Characteristics'!$C:$C,0))),"",INDEX('Policy Characteristics'!E:E,MATCH($C2017,'Policy Characteristics'!$C:$C,0)))</f>
        <v>GRA national debt interest</v>
      </c>
      <c r="L2017" s="254">
        <f>IF(ISBLANK(INDEX('Policy Characteristics'!F:F,MATCH($C2017,'Policy Characteristics'!$C:$C,0))),"",INDEX('Policy Characteristics'!F:F,MATCH($C2017,'Policy Characteristics'!$C:$C,0)))</f>
        <v>0</v>
      </c>
      <c r="M2017" s="254">
        <f>IF(ISBLANK(INDEX('Policy Characteristics'!G:G,MATCH($C2017,'Policy Characteristics'!$C:$C,0))),"",INDEX('Policy Characteristics'!G:G,MATCH($C2017,'Policy Characteristics'!$C:$C,0)))</f>
        <v>10</v>
      </c>
      <c r="N2017" s="254">
        <f>IF(ISBLANK(INDEX('Policy Characteristics'!H:H,MATCH($C2017,'Policy Characteristics'!$C:$C,0))),"",INDEX('Policy Characteristics'!H:H,MATCH($C2017,'Policy Characteristics'!$C:$C,0)))</f>
        <v>1</v>
      </c>
      <c r="O2017" s="254" t="str">
        <f>IF(ISBLANK(INDEX('Policy Characteristics'!I:I,MATCH($C2017,'Policy Characteristics'!$C:$C,0))),"",INDEX('Policy Characteristics'!I:I,MATCH($C2017,'Policy Characteristics'!$C:$C,0)))</f>
        <v>weight</v>
      </c>
      <c r="P2017" s="254"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54" t="str">
        <f>IF(ISBLANK(INDEX('Policy Characteristics'!K:K,MATCH($C2017,'Policy Characteristics'!$C:$C,0))),"",INDEX('Policy Characteristics'!K:K,MATCH($C2017,'Policy Characteristics'!$C:$C,0)))</f>
        <v>io-model.html</v>
      </c>
      <c r="R2017" s="254" t="str">
        <f>IF(ISBLANK(INDEX('Policy Characteristics'!L:L,MATCH($C2017,'Policy Characteristics'!$C:$C,0))),"",INDEX('Policy Characteristics'!L:L,MATCH($C2017,'Policy Characteristics'!$C:$C,0)))</f>
        <v/>
      </c>
    </row>
    <row r="2018" spans="1:18" x14ac:dyDescent="0.35">
      <c r="A2018" s="254" t="str">
        <f>IF(ISBLANK(INDEX('Policy Characteristics'!A:A,MATCH($C2018,'Policy Characteristics'!$C:$C,0))),"",INDEX('Policy Characteristics'!A:A,MATCH($C2018,'Policy Characteristics'!$C:$C,0)))</f>
        <v>Government Revenue Accounting</v>
      </c>
      <c r="B2018" s="262" t="str">
        <f>IF(ISBLANK(INDEX('Policy Characteristics'!B:B,MATCH($C2018,'Policy Characteristics'!$C:$C,0))),"",INDEX('Policy Characteristics'!B:B,MATCH($C2018,'Policy Characteristics'!$C:$C,0)))</f>
        <v>Remaining Government Cash Flows</v>
      </c>
      <c r="C2018" t="s">
        <v>2954</v>
      </c>
      <c r="D2018" s="1" t="s">
        <v>2955</v>
      </c>
      <c r="F2018" s="1" t="s">
        <v>2960</v>
      </c>
      <c r="H2018" s="43">
        <v>585</v>
      </c>
      <c r="I2018" s="322" t="s">
        <v>43</v>
      </c>
      <c r="J2018" s="255" t="str">
        <f>IF(ISBLANK(INDEX('Policy Characteristics'!D:D,MATCH($C2018,'Policy Characteristics'!$C:$C,0))),"",INDEX('Policy Characteristics'!D:D,MATCH($C2018,'Policy Characteristics'!$C:$C,0)))</f>
        <v/>
      </c>
      <c r="K2018" s="254" t="str">
        <f>IF(ISBLANK(INDEX('Policy Characteristics'!E:E,MATCH($C2018,'Policy Characteristics'!$C:$C,0))),"",INDEX('Policy Characteristics'!E:E,MATCH($C2018,'Policy Characteristics'!$C:$C,0)))</f>
        <v>GRA remaining cash flow changes</v>
      </c>
      <c r="L2018" s="254">
        <f>IF(ISBLANK(INDEX('Policy Characteristics'!F:F,MATCH($C2018,'Policy Characteristics'!$C:$C,0))),"",INDEX('Policy Characteristics'!F:F,MATCH($C2018,'Policy Characteristics'!$C:$C,0)))</f>
        <v>0</v>
      </c>
      <c r="M2018" s="254">
        <f>IF(ISBLANK(INDEX('Policy Characteristics'!G:G,MATCH($C2018,'Policy Characteristics'!$C:$C,0))),"",INDEX('Policy Characteristics'!G:G,MATCH($C2018,'Policy Characteristics'!$C:$C,0)))</f>
        <v>10</v>
      </c>
      <c r="N2018" s="254">
        <f>IF(ISBLANK(INDEX('Policy Characteristics'!H:H,MATCH($C2018,'Policy Characteristics'!$C:$C,0))),"",INDEX('Policy Characteristics'!H:H,MATCH($C2018,'Policy Characteristics'!$C:$C,0)))</f>
        <v>1</v>
      </c>
      <c r="O2018" s="254" t="str">
        <f>IF(ISBLANK(INDEX('Policy Characteristics'!I:I,MATCH($C2018,'Policy Characteristics'!$C:$C,0))),"",INDEX('Policy Characteristics'!I:I,MATCH($C2018,'Policy Characteristics'!$C:$C,0)))</f>
        <v>weight</v>
      </c>
      <c r="P2018" s="254"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54" t="str">
        <f>IF(ISBLANK(INDEX('Policy Characteristics'!K:K,MATCH($C2018,'Policy Characteristics'!$C:$C,0))),"",INDEX('Policy Characteristics'!K:K,MATCH($C2018,'Policy Characteristics'!$C:$C,0)))</f>
        <v>io-model.html</v>
      </c>
      <c r="R2018" s="254" t="str">
        <f>IF(ISBLANK(INDEX('Policy Characteristics'!L:L,MATCH($C2018,'Policy Characteristics'!$C:$C,0))),"",INDEX('Policy Characteristics'!L:L,MATCH($C2018,'Policy Characteristics'!$C:$C,0)))</f>
        <v/>
      </c>
    </row>
    <row r="2019" spans="1:18" x14ac:dyDescent="0.35">
      <c r="A2019" s="254" t="str">
        <f>IF(ISBLANK(INDEX('Policy Characteristics'!A:A,MATCH($C2019,'Policy Characteristics'!$C:$C,0))),"",INDEX('Policy Characteristics'!A:A,MATCH($C2019,'Policy Characteristics'!$C:$C,0)))</f>
        <v>Government Revenue Accounting</v>
      </c>
      <c r="B2019" s="262" t="str">
        <f>IF(ISBLANK(INDEX('Policy Characteristics'!B:B,MATCH($C2019,'Policy Characteristics'!$C:$C,0))),"",INDEX('Policy Characteristics'!B:B,MATCH($C2019,'Policy Characteristics'!$C:$C,0)))</f>
        <v>Remaining Government Cash Flows</v>
      </c>
      <c r="C2019" s="254" t="str">
        <f t="shared" ref="C2019" si="99">C$2018</f>
        <v>GRA for Remaining Government Cash Flow Changes</v>
      </c>
      <c r="D2019" s="1" t="s">
        <v>2956</v>
      </c>
      <c r="F2019" s="1" t="s">
        <v>2971</v>
      </c>
      <c r="H2019" s="43">
        <v>586</v>
      </c>
      <c r="I2019" s="326" t="str">
        <f t="shared" ref="I2019:I2022" si="100">I$2018</f>
        <v>Yes</v>
      </c>
      <c r="J2019" s="255" t="str">
        <f>IF(ISBLANK(INDEX('Policy Characteristics'!D:D,MATCH($C2019,'Policy Characteristics'!$C:$C,0))),"",INDEX('Policy Characteristics'!D:D,MATCH($C2019,'Policy Characteristics'!$C:$C,0)))</f>
        <v/>
      </c>
      <c r="K2019" s="254" t="str">
        <f>IF(ISBLANK(INDEX('Policy Characteristics'!E:E,MATCH($C2019,'Policy Characteristics'!$C:$C,0))),"",INDEX('Policy Characteristics'!E:E,MATCH($C2019,'Policy Characteristics'!$C:$C,0)))</f>
        <v>GRA remaining cash flow changes</v>
      </c>
      <c r="L2019" s="254">
        <f>IF(ISBLANK(INDEX('Policy Characteristics'!F:F,MATCH($C2019,'Policy Characteristics'!$C:$C,0))),"",INDEX('Policy Characteristics'!F:F,MATCH($C2019,'Policy Characteristics'!$C:$C,0)))</f>
        <v>0</v>
      </c>
      <c r="M2019" s="254">
        <f>IF(ISBLANK(INDEX('Policy Characteristics'!G:G,MATCH($C2019,'Policy Characteristics'!$C:$C,0))),"",INDEX('Policy Characteristics'!G:G,MATCH($C2019,'Policy Characteristics'!$C:$C,0)))</f>
        <v>10</v>
      </c>
      <c r="N2019" s="254">
        <f>IF(ISBLANK(INDEX('Policy Characteristics'!H:H,MATCH($C2019,'Policy Characteristics'!$C:$C,0))),"",INDEX('Policy Characteristics'!H:H,MATCH($C2019,'Policy Characteristics'!$C:$C,0)))</f>
        <v>1</v>
      </c>
      <c r="O2019" s="254" t="str">
        <f>IF(ISBLANK(INDEX('Policy Characteristics'!I:I,MATCH($C2019,'Policy Characteristics'!$C:$C,0))),"",INDEX('Policy Characteristics'!I:I,MATCH($C2019,'Policy Characteristics'!$C:$C,0)))</f>
        <v>weight</v>
      </c>
      <c r="P2019" s="254"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54" t="str">
        <f>IF(ISBLANK(INDEX('Policy Characteristics'!K:K,MATCH($C2019,'Policy Characteristics'!$C:$C,0))),"",INDEX('Policy Characteristics'!K:K,MATCH($C2019,'Policy Characteristics'!$C:$C,0)))</f>
        <v>io-model.html</v>
      </c>
      <c r="R2019" s="254" t="str">
        <f>IF(ISBLANK(INDEX('Policy Characteristics'!L:L,MATCH($C2019,'Policy Characteristics'!$C:$C,0))),"",INDEX('Policy Characteristics'!L:L,MATCH($C2019,'Policy Characteristics'!$C:$C,0)))</f>
        <v/>
      </c>
    </row>
    <row r="2020" spans="1:18" x14ac:dyDescent="0.35">
      <c r="A2020" s="254" t="str">
        <f>IF(ISBLANK(INDEX('Policy Characteristics'!A:A,MATCH($C2020,'Policy Characteristics'!$C:$C,0))),"",INDEX('Policy Characteristics'!A:A,MATCH($C2020,'Policy Characteristics'!$C:$C,0)))</f>
        <v>Government Revenue Accounting</v>
      </c>
      <c r="B2020" s="262" t="str">
        <f>IF(ISBLANK(INDEX('Policy Characteristics'!B:B,MATCH($C2020,'Policy Characteristics'!$C:$C,0))),"",INDEX('Policy Characteristics'!B:B,MATCH($C2020,'Policy Characteristics'!$C:$C,0)))</f>
        <v>Remaining Government Cash Flows</v>
      </c>
      <c r="C2020" s="254" t="str">
        <f t="shared" ref="C2020:C2022" si="101">C$2018</f>
        <v>GRA for Remaining Government Cash Flow Changes</v>
      </c>
      <c r="D2020" s="1" t="s">
        <v>2957</v>
      </c>
      <c r="F2020" s="1" t="s">
        <v>2961</v>
      </c>
      <c r="H2020" s="43">
        <v>587</v>
      </c>
      <c r="I2020" s="326" t="str">
        <f t="shared" si="100"/>
        <v>Yes</v>
      </c>
      <c r="J2020" s="255" t="str">
        <f>IF(ISBLANK(INDEX('Policy Characteristics'!D:D,MATCH($C2020,'Policy Characteristics'!$C:$C,0))),"",INDEX('Policy Characteristics'!D:D,MATCH($C2020,'Policy Characteristics'!$C:$C,0)))</f>
        <v/>
      </c>
      <c r="K2020" s="254" t="str">
        <f>IF(ISBLANK(INDEX('Policy Characteristics'!E:E,MATCH($C2020,'Policy Characteristics'!$C:$C,0))),"",INDEX('Policy Characteristics'!E:E,MATCH($C2020,'Policy Characteristics'!$C:$C,0)))</f>
        <v>GRA remaining cash flow changes</v>
      </c>
      <c r="L2020" s="254">
        <f>IF(ISBLANK(INDEX('Policy Characteristics'!F:F,MATCH($C2020,'Policy Characteristics'!$C:$C,0))),"",INDEX('Policy Characteristics'!F:F,MATCH($C2020,'Policy Characteristics'!$C:$C,0)))</f>
        <v>0</v>
      </c>
      <c r="M2020" s="254">
        <f>IF(ISBLANK(INDEX('Policy Characteristics'!G:G,MATCH($C2020,'Policy Characteristics'!$C:$C,0))),"",INDEX('Policy Characteristics'!G:G,MATCH($C2020,'Policy Characteristics'!$C:$C,0)))</f>
        <v>10</v>
      </c>
      <c r="N2020" s="254">
        <f>IF(ISBLANK(INDEX('Policy Characteristics'!H:H,MATCH($C2020,'Policy Characteristics'!$C:$C,0))),"",INDEX('Policy Characteristics'!H:H,MATCH($C2020,'Policy Characteristics'!$C:$C,0)))</f>
        <v>1</v>
      </c>
      <c r="O2020" s="254" t="str">
        <f>IF(ISBLANK(INDEX('Policy Characteristics'!I:I,MATCH($C2020,'Policy Characteristics'!$C:$C,0))),"",INDEX('Policy Characteristics'!I:I,MATCH($C2020,'Policy Characteristics'!$C:$C,0)))</f>
        <v>weight</v>
      </c>
      <c r="P2020" s="254"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54" t="str">
        <f>IF(ISBLANK(INDEX('Policy Characteristics'!K:K,MATCH($C2020,'Policy Characteristics'!$C:$C,0))),"",INDEX('Policy Characteristics'!K:K,MATCH($C2020,'Policy Characteristics'!$C:$C,0)))</f>
        <v>io-model.html</v>
      </c>
      <c r="R2020" s="254" t="str">
        <f>IF(ISBLANK(INDEX('Policy Characteristics'!L:L,MATCH($C2020,'Policy Characteristics'!$C:$C,0))),"",INDEX('Policy Characteristics'!L:L,MATCH($C2020,'Policy Characteristics'!$C:$C,0)))</f>
        <v/>
      </c>
    </row>
    <row r="2021" spans="1:18" x14ac:dyDescent="0.35">
      <c r="A2021" s="254" t="str">
        <f>IF(ISBLANK(INDEX('Policy Characteristics'!A:A,MATCH($C2021,'Policy Characteristics'!$C:$C,0))),"",INDEX('Policy Characteristics'!A:A,MATCH($C2021,'Policy Characteristics'!$C:$C,0)))</f>
        <v>Government Revenue Accounting</v>
      </c>
      <c r="B2021" s="262" t="str">
        <f>IF(ISBLANK(INDEX('Policy Characteristics'!B:B,MATCH($C2021,'Policy Characteristics'!$C:$C,0))),"",INDEX('Policy Characteristics'!B:B,MATCH($C2021,'Policy Characteristics'!$C:$C,0)))</f>
        <v>Remaining Government Cash Flows</v>
      </c>
      <c r="C2021" s="254" t="str">
        <f t="shared" si="101"/>
        <v>GRA for Remaining Government Cash Flow Changes</v>
      </c>
      <c r="D2021" s="1" t="s">
        <v>2958</v>
      </c>
      <c r="F2021" s="1" t="s">
        <v>2962</v>
      </c>
      <c r="H2021" s="43">
        <v>588</v>
      </c>
      <c r="I2021" s="326" t="str">
        <f t="shared" si="100"/>
        <v>Yes</v>
      </c>
      <c r="J2021" s="255" t="str">
        <f>IF(ISBLANK(INDEX('Policy Characteristics'!D:D,MATCH($C2021,'Policy Characteristics'!$C:$C,0))),"",INDEX('Policy Characteristics'!D:D,MATCH($C2021,'Policy Characteristics'!$C:$C,0)))</f>
        <v/>
      </c>
      <c r="K2021" s="254" t="str">
        <f>IF(ISBLANK(INDEX('Policy Characteristics'!E:E,MATCH($C2021,'Policy Characteristics'!$C:$C,0))),"",INDEX('Policy Characteristics'!E:E,MATCH($C2021,'Policy Characteristics'!$C:$C,0)))</f>
        <v>GRA remaining cash flow changes</v>
      </c>
      <c r="L2021" s="254">
        <f>IF(ISBLANK(INDEX('Policy Characteristics'!F:F,MATCH($C2021,'Policy Characteristics'!$C:$C,0))),"",INDEX('Policy Characteristics'!F:F,MATCH($C2021,'Policy Characteristics'!$C:$C,0)))</f>
        <v>0</v>
      </c>
      <c r="M2021" s="254">
        <f>IF(ISBLANK(INDEX('Policy Characteristics'!G:G,MATCH($C2021,'Policy Characteristics'!$C:$C,0))),"",INDEX('Policy Characteristics'!G:G,MATCH($C2021,'Policy Characteristics'!$C:$C,0)))</f>
        <v>10</v>
      </c>
      <c r="N2021" s="254">
        <f>IF(ISBLANK(INDEX('Policy Characteristics'!H:H,MATCH($C2021,'Policy Characteristics'!$C:$C,0))),"",INDEX('Policy Characteristics'!H:H,MATCH($C2021,'Policy Characteristics'!$C:$C,0)))</f>
        <v>1</v>
      </c>
      <c r="O2021" s="254" t="str">
        <f>IF(ISBLANK(INDEX('Policy Characteristics'!I:I,MATCH($C2021,'Policy Characteristics'!$C:$C,0))),"",INDEX('Policy Characteristics'!I:I,MATCH($C2021,'Policy Characteristics'!$C:$C,0)))</f>
        <v>weight</v>
      </c>
      <c r="P2021" s="254"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54" t="str">
        <f>IF(ISBLANK(INDEX('Policy Characteristics'!K:K,MATCH($C2021,'Policy Characteristics'!$C:$C,0))),"",INDEX('Policy Characteristics'!K:K,MATCH($C2021,'Policy Characteristics'!$C:$C,0)))</f>
        <v>io-model.html</v>
      </c>
      <c r="R2021" s="254" t="str">
        <f>IF(ISBLANK(INDEX('Policy Characteristics'!L:L,MATCH($C2021,'Policy Characteristics'!$C:$C,0))),"",INDEX('Policy Characteristics'!L:L,MATCH($C2021,'Policy Characteristics'!$C:$C,0)))</f>
        <v/>
      </c>
    </row>
    <row r="2022" spans="1:18" x14ac:dyDescent="0.35">
      <c r="A2022" s="254" t="str">
        <f>IF(ISBLANK(INDEX('Policy Characteristics'!A:A,MATCH($C2022,'Policy Characteristics'!$C:$C,0))),"",INDEX('Policy Characteristics'!A:A,MATCH($C2022,'Policy Characteristics'!$C:$C,0)))</f>
        <v>Government Revenue Accounting</v>
      </c>
      <c r="B2022" s="262" t="str">
        <f>IF(ISBLANK(INDEX('Policy Characteristics'!B:B,MATCH($C2022,'Policy Characteristics'!$C:$C,0))),"",INDEX('Policy Characteristics'!B:B,MATCH($C2022,'Policy Characteristics'!$C:$C,0)))</f>
        <v>Remaining Government Cash Flows</v>
      </c>
      <c r="C2022" s="254" t="str">
        <f t="shared" si="101"/>
        <v>GRA for Remaining Government Cash Flow Changes</v>
      </c>
      <c r="D2022" s="1" t="s">
        <v>2959</v>
      </c>
      <c r="F2022" s="1" t="s">
        <v>2963</v>
      </c>
      <c r="H2022" s="43">
        <v>589</v>
      </c>
      <c r="I2022" s="326" t="str">
        <f t="shared" si="100"/>
        <v>Yes</v>
      </c>
      <c r="J2022" s="255" t="str">
        <f>IF(ISBLANK(INDEX('Policy Characteristics'!D:D,MATCH($C2022,'Policy Characteristics'!$C:$C,0))),"",INDEX('Policy Characteristics'!D:D,MATCH($C2022,'Policy Characteristics'!$C:$C,0)))</f>
        <v/>
      </c>
      <c r="K2022" s="254" t="str">
        <f>IF(ISBLANK(INDEX('Policy Characteristics'!E:E,MATCH($C2022,'Policy Characteristics'!$C:$C,0))),"",INDEX('Policy Characteristics'!E:E,MATCH($C2022,'Policy Characteristics'!$C:$C,0)))</f>
        <v>GRA remaining cash flow changes</v>
      </c>
      <c r="L2022" s="254">
        <f>IF(ISBLANK(INDEX('Policy Characteristics'!F:F,MATCH($C2022,'Policy Characteristics'!$C:$C,0))),"",INDEX('Policy Characteristics'!F:F,MATCH($C2022,'Policy Characteristics'!$C:$C,0)))</f>
        <v>0</v>
      </c>
      <c r="M2022" s="254">
        <f>IF(ISBLANK(INDEX('Policy Characteristics'!G:G,MATCH($C2022,'Policy Characteristics'!$C:$C,0))),"",INDEX('Policy Characteristics'!G:G,MATCH($C2022,'Policy Characteristics'!$C:$C,0)))</f>
        <v>10</v>
      </c>
      <c r="N2022" s="254">
        <f>IF(ISBLANK(INDEX('Policy Characteristics'!H:H,MATCH($C2022,'Policy Characteristics'!$C:$C,0))),"",INDEX('Policy Characteristics'!H:H,MATCH($C2022,'Policy Characteristics'!$C:$C,0)))</f>
        <v>1</v>
      </c>
      <c r="O2022" s="254" t="str">
        <f>IF(ISBLANK(INDEX('Policy Characteristics'!I:I,MATCH($C2022,'Policy Characteristics'!$C:$C,0))),"",INDEX('Policy Characteristics'!I:I,MATCH($C2022,'Policy Characteristics'!$C:$C,0)))</f>
        <v>weight</v>
      </c>
      <c r="P2022" s="254"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54" t="str">
        <f>IF(ISBLANK(INDEX('Policy Characteristics'!K:K,MATCH($C2022,'Policy Characteristics'!$C:$C,0))),"",INDEX('Policy Characteristics'!K:K,MATCH($C2022,'Policy Characteristics'!$C:$C,0)))</f>
        <v>io-model.html</v>
      </c>
      <c r="R2022" s="254" t="str">
        <f>IF(ISBLANK(INDEX('Policy Characteristics'!L:L,MATCH($C2022,'Policy Characteristics'!$C:$C,0))),"",INDEX('Policy Characteristics'!L:L,MATCH($C2022,'Policy Characteristics'!$C:$C,0)))</f>
        <v/>
      </c>
    </row>
    <row r="2023" spans="1:18" x14ac:dyDescent="0.35">
      <c r="A2023" s="254" t="str">
        <f>IF(ISBLANK(INDEX('Policy Characteristics'!A:A,MATCH($C2023,'Policy Characteristics'!$C:$C,0))),"",INDEX('Policy Characteristics'!A:A,MATCH($C2023,'Policy Characteristics'!$C:$C,0)))</f>
        <v>Control Settings</v>
      </c>
      <c r="B2023" s="262" t="str">
        <f>IF(ISBLANK(INDEX('Policy Characteristics'!B:B,MATCH($C2023,'Policy Characteristics'!$C:$C,0))),"",INDEX('Policy Characteristics'!B:B,MATCH($C2023,'Policy Characteristics'!$C:$C,0)))</f>
        <v>COVID-19 Recession</v>
      </c>
      <c r="C2023" s="1" t="s">
        <v>3409</v>
      </c>
      <c r="H2023" s="43">
        <v>543</v>
      </c>
      <c r="I2023" s="322" t="s">
        <v>44</v>
      </c>
      <c r="J2023" s="255" t="str">
        <f>IF(ISBLANK(INDEX('Policy Characteristics'!D:D,MATCH($C2023,'Policy Characteristics'!$C:$C,0))),"",INDEX('Policy Characteristics'!D:D,MATCH($C2023,'Policy Characteristics'!$C:$C,0)))</f>
        <v/>
      </c>
      <c r="K2023" s="254" t="str">
        <f>IF(ISBLANK(INDEX('Policy Characteristics'!E:E,MATCH($C2023,'Policy Characteristics'!$C:$C,0))),"",INDEX('Policy Characteristics'!E:E,MATCH($C2023,'Policy Characteristics'!$C:$C,0)))</f>
        <v>settings exogenous GDP adjustment</v>
      </c>
      <c r="L2023" s="359">
        <f>IF(ISBLANK(INDEX('Policy Characteristics'!F:F,MATCH($C2023,'Policy Characteristics'!$C:$C,0))),"",INDEX('Policy Characteristics'!F:F,MATCH($C2023,'Policy Characteristics'!$C:$C,0)))</f>
        <v>0</v>
      </c>
      <c r="M2023" s="359">
        <f>IF(ISBLANK(INDEX('Policy Characteristics'!G:G,MATCH($C2023,'Policy Characteristics'!$C:$C,0))),"",INDEX('Policy Characteristics'!G:G,MATCH($C2023,'Policy Characteristics'!$C:$C,0)))</f>
        <v>1</v>
      </c>
      <c r="N2023" s="359">
        <f>IF(ISBLANK(INDEX('Policy Characteristics'!H:H,MATCH($C2023,'Policy Characteristics'!$C:$C,0))),"",INDEX('Policy Characteristics'!H:H,MATCH($C2023,'Policy Characteristics'!$C:$C,0)))</f>
        <v>1</v>
      </c>
      <c r="O2023" s="254" t="str">
        <f>IF(ISBLANK(INDEX('Policy Characteristics'!I:I,MATCH($C2023,'Policy Characteristics'!$C:$C,0))),"",INDEX('Policy Characteristics'!I:I,MATCH($C2023,'Policy Characteristics'!$C:$C,0)))</f>
        <v>on/off</v>
      </c>
      <c r="P2023" s="254" t="str">
        <f>IF(ISBLANK(INDEX('Policy Characteristics'!J:J,MATCH($C2023,'Policy Characteristics'!$C:$C,0))),"",INDEX('Policy Characteristics'!J:J,MATCH($C2023,'Policy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3" s="254" t="str">
        <f>IF(ISBLANK(INDEX('Policy Characteristics'!K:K,MATCH($C2023,'Policy Characteristics'!$C:$C,0))),"",INDEX('Policy Characteristics'!K:K,MATCH($C2023,'Policy Characteristics'!$C:$C,0)))</f>
        <v/>
      </c>
      <c r="R2023" s="254" t="str">
        <f>IF(ISBLANK(INDEX('Policy Characteristics'!L:L,MATCH($C2023,'Policy Characteristics'!$C:$C,0))),"",INDEX('Policy Characteristics'!L:L,MATCH($C2023,'Policy Characteristics'!$C:$C,0)))</f>
        <v/>
      </c>
    </row>
    <row r="2024" spans="1:18" x14ac:dyDescent="0.35">
      <c r="A2024" s="254" t="str">
        <f>IF(ISBLANK(INDEX('Policy Characteristics'!A:A,MATCH($C2024,'Policy Characteristics'!$C:$C,0))),"",INDEX('Policy Characteristics'!A:A,MATCH($C2024,'Policy Characteristics'!$C:$C,0)))</f>
        <v>Control Settings</v>
      </c>
      <c r="B2024" s="262" t="str">
        <f>IF(ISBLANK(INDEX('Policy Characteristics'!B:B,MATCH($C2024,'Policy Characteristics'!$C:$C,0))),"",INDEX('Policy Characteristics'!B:B,MATCH($C2024,'Policy Characteristics'!$C:$C,0)))</f>
        <v>Use 20-Year GWP Values</v>
      </c>
      <c r="C2024" t="s">
        <v>3273</v>
      </c>
      <c r="H2024" s="43">
        <v>1601</v>
      </c>
      <c r="I2024" s="322" t="s">
        <v>44</v>
      </c>
      <c r="J2024" s="255" t="str">
        <f>IF(ISBLANK(INDEX('Policy Characteristics'!D:D,MATCH($C2024,'Policy Characteristics'!$C:$C,0))),"",INDEX('Policy Characteristics'!D:D,MATCH($C2024,'Policy Characteristics'!$C:$C,0)))</f>
        <v/>
      </c>
      <c r="K2024" s="254" t="str">
        <f>IF(ISBLANK(INDEX('Policy Characteristics'!E:E,MATCH($C2024,'Policy Characteristics'!$C:$C,0))),"",INDEX('Policy Characteristics'!E:E,MATCH($C2024,'Policy Characteristics'!$C:$C,0)))</f>
        <v/>
      </c>
      <c r="L2024" s="359">
        <f>IF(ISBLANK(INDEX('Policy Characteristics'!F:F,MATCH($C2024,'Policy Characteristics'!$C:$C,0))),"",INDEX('Policy Characteristics'!F:F,MATCH($C2024,'Policy Characteristics'!$C:$C,0)))</f>
        <v>0</v>
      </c>
      <c r="M2024" s="359">
        <f>IF(ISBLANK(INDEX('Policy Characteristics'!G:G,MATCH($C2024,'Policy Characteristics'!$C:$C,0))),"",INDEX('Policy Characteristics'!G:G,MATCH($C2024,'Policy Characteristics'!$C:$C,0)))</f>
        <v>1</v>
      </c>
      <c r="N2024" s="359">
        <f>IF(ISBLANK(INDEX('Policy Characteristics'!H:H,MATCH($C2024,'Policy Characteristics'!$C:$C,0))),"",INDEX('Policy Characteristics'!H:H,MATCH($C2024,'Policy Characteristics'!$C:$C,0)))</f>
        <v>1</v>
      </c>
      <c r="O2024" s="254" t="str">
        <f>IF(ISBLANK(INDEX('Policy Characteristics'!I:I,MATCH($C2024,'Policy Characteristics'!$C:$C,0))),"",INDEX('Policy Characteristics'!I:I,MATCH($C2024,'Policy Characteristics'!$C:$C,0)))</f>
        <v>on/off</v>
      </c>
      <c r="P2024" s="254" t="str">
        <f>IF(ISBLANK(INDEX('Policy Characteristics'!J:J,MATCH($C2024,'Policy Characteristics'!$C:$C,0))),"",INDEX('Policy Characteristics'!J:J,MATCH($C2024,'Policy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4" s="254" t="str">
        <f>IF(ISBLANK(INDEX('Policy Characteristics'!K:K,MATCH($C2024,'Policy Characteristics'!$C:$C,0))),"",INDEX('Policy Characteristics'!K:K,MATCH($C2024,'Policy Characteristics'!$C:$C,0)))</f>
        <v/>
      </c>
      <c r="R2024" s="254" t="str">
        <f>IF(ISBLANK(INDEX('Policy Characteristics'!L:L,MATCH($C2024,'Policy Characteristics'!$C:$C,0))),"",INDEX('Policy Characteristics'!L:L,MATCH($C2024,'Policy Characteristics'!$C:$C,0)))</f>
        <v/>
      </c>
    </row>
  </sheetData>
  <sortState xmlns:xlrd2="http://schemas.microsoft.com/office/spreadsheetml/2017/richdata2" ref="A203:I223">
    <sortCondition ref="B203:B223"/>
  </sortState>
  <conditionalFormatting sqref="I2023:I2024 I2028:I1048576 I1:I1968">
    <cfRule type="containsText" dxfId="5" priority="3" operator="containsText" text="No">
      <formula>NOT(ISERROR(SEARCH("No",I1)))</formula>
    </cfRule>
  </conditionalFormatting>
  <conditionalFormatting sqref="I1973 I1978 I1988 I1993 I1998 I2003 I2013 I2018">
    <cfRule type="containsText" dxfId="4" priority="133" operator="containsText" text="No">
      <formula>NOT(ISERROR(SEARCH("No",I1973)))</formula>
    </cfRule>
  </conditionalFormatting>
  <conditionalFormatting sqref="I1983">
    <cfRule type="containsText" dxfId="3" priority="2" operator="containsText" text="No">
      <formula>NOT(ISERROR(SEARCH("No",I1983)))</formula>
    </cfRule>
  </conditionalFormatting>
  <conditionalFormatting sqref="I2008">
    <cfRule type="containsText" dxfId="2" priority="1" operator="containsText" text="No">
      <formula>NOT(ISERROR(SEARCH("No",I2008)))</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B29" sqref="B29"/>
    </sheetView>
  </sheetViews>
  <sheetFormatPr defaultColWidth="9.1796875" defaultRowHeight="14.5" x14ac:dyDescent="0.35"/>
  <cols>
    <col min="1" max="2" width="76.81640625" customWidth="1"/>
  </cols>
  <sheetData>
    <row r="1" spans="1:2" x14ac:dyDescent="0.35">
      <c r="A1" s="412" t="s">
        <v>2810</v>
      </c>
      <c r="B1" s="412"/>
    </row>
    <row r="2" spans="1:2" x14ac:dyDescent="0.35">
      <c r="A2" s="195" t="s">
        <v>2811</v>
      </c>
      <c r="B2" s="195" t="s">
        <v>2812</v>
      </c>
    </row>
    <row r="3" spans="1:2" x14ac:dyDescent="0.35">
      <c r="A3" s="196" t="s">
        <v>351</v>
      </c>
      <c r="B3" t="str">
        <f>A3</f>
        <v>million metric tons / year</v>
      </c>
    </row>
    <row r="4" spans="1:2" x14ac:dyDescent="0.35">
      <c r="A4" s="196" t="s">
        <v>3462</v>
      </c>
      <c r="B4" t="str">
        <f>A4</f>
        <v>million metric tons</v>
      </c>
    </row>
    <row r="5" spans="1:2" x14ac:dyDescent="0.35">
      <c r="A5" s="196" t="s">
        <v>3847</v>
      </c>
      <c r="B5" t="str">
        <f>A5</f>
        <v>g CO2e / 2024 dollar</v>
      </c>
    </row>
    <row r="6" spans="1:2" x14ac:dyDescent="0.35">
      <c r="A6" s="197" t="s">
        <v>2319</v>
      </c>
      <c r="B6" t="str">
        <f t="shared" ref="B6:B46" si="0">A6</f>
        <v>thousand metric tons / year</v>
      </c>
    </row>
    <row r="7" spans="1:2" x14ac:dyDescent="0.35">
      <c r="A7" s="197" t="s">
        <v>3848</v>
      </c>
      <c r="B7" t="str">
        <f>A7</f>
        <v>g CO2 / 2024 dollar</v>
      </c>
    </row>
    <row r="8" spans="1:2" ht="29" x14ac:dyDescent="0.35">
      <c r="A8" s="197" t="s">
        <v>3849</v>
      </c>
      <c r="B8" t="str">
        <f t="shared" si="0"/>
        <v>2024 dollars / metric ton CO2e abated, Annual average abatement (million metric tons CO2e)</v>
      </c>
    </row>
    <row r="9" spans="1:2" x14ac:dyDescent="0.35">
      <c r="A9" s="197" t="s">
        <v>3850</v>
      </c>
      <c r="B9" t="str">
        <f t="shared" si="0"/>
        <v>billion 2024 dollars / year</v>
      </c>
    </row>
    <row r="10" spans="1:2" x14ac:dyDescent="0.35">
      <c r="A10" s="197" t="s">
        <v>3851</v>
      </c>
      <c r="B10" t="str">
        <f t="shared" si="0"/>
        <v>billion 2024 dollars</v>
      </c>
    </row>
    <row r="11" spans="1:2" x14ac:dyDescent="0.35">
      <c r="A11" s="197" t="s">
        <v>2852</v>
      </c>
      <c r="B11" t="str">
        <f t="shared" si="0"/>
        <v>jobs</v>
      </c>
    </row>
    <row r="12" spans="1:2" x14ac:dyDescent="0.35">
      <c r="A12" s="197" t="s">
        <v>2894</v>
      </c>
      <c r="B12" t="str">
        <f t="shared" si="0"/>
        <v>incidents / year</v>
      </c>
    </row>
    <row r="13" spans="1:2" x14ac:dyDescent="0.35">
      <c r="A13" s="197" t="s">
        <v>2871</v>
      </c>
      <c r="B13" t="str">
        <f t="shared" si="0"/>
        <v>% change</v>
      </c>
    </row>
    <row r="14" spans="1:2" x14ac:dyDescent="0.35">
      <c r="A14" s="197" t="s">
        <v>3852</v>
      </c>
      <c r="B14" t="str">
        <f t="shared" si="0"/>
        <v>2024 dollars / employee-year</v>
      </c>
    </row>
    <row r="15" spans="1:2" x14ac:dyDescent="0.35">
      <c r="A15" s="197" t="s">
        <v>352</v>
      </c>
      <c r="B15" t="str">
        <f t="shared" si="0"/>
        <v>lives / year</v>
      </c>
    </row>
    <row r="16" spans="1:2" x14ac:dyDescent="0.35">
      <c r="A16" s="197" t="s">
        <v>353</v>
      </c>
      <c r="B16" t="str">
        <f t="shared" si="0"/>
        <v>terawatt-hours (TWh) / year</v>
      </c>
    </row>
    <row r="17" spans="1:2" x14ac:dyDescent="0.35">
      <c r="A17" s="197" t="s">
        <v>3540</v>
      </c>
      <c r="B17" t="str">
        <f t="shared" si="0"/>
        <v>terawatt-hours (TWh)</v>
      </c>
    </row>
    <row r="18" spans="1:2" x14ac:dyDescent="0.35">
      <c r="A18" s="197" t="s">
        <v>3317</v>
      </c>
      <c r="B18" t="str">
        <f t="shared" si="0"/>
        <v>%</v>
      </c>
    </row>
    <row r="19" spans="1:2" x14ac:dyDescent="0.35">
      <c r="A19" s="197" t="s">
        <v>3318</v>
      </c>
      <c r="B19" t="str">
        <f t="shared" si="0"/>
        <v>metric tons CO2e / megawatt-hour (MWh)</v>
      </c>
    </row>
    <row r="20" spans="1:2" x14ac:dyDescent="0.35">
      <c r="A20" s="197" t="s">
        <v>3853</v>
      </c>
      <c r="B20" t="str">
        <f t="shared" si="0"/>
        <v>kilowatt-hour / 2024 dollar</v>
      </c>
    </row>
    <row r="21" spans="1:2" x14ac:dyDescent="0.35">
      <c r="A21" s="197" t="s">
        <v>354</v>
      </c>
      <c r="B21" t="str">
        <f t="shared" si="0"/>
        <v>gigawatts (GW) / year</v>
      </c>
    </row>
    <row r="22" spans="1:2" x14ac:dyDescent="0.35">
      <c r="A22" s="197" t="s">
        <v>3854</v>
      </c>
      <c r="B22" t="str">
        <f t="shared" si="0"/>
        <v>2024 dollars / megawatt-hour (MWh)</v>
      </c>
    </row>
    <row r="23" spans="1:2" x14ac:dyDescent="0.35">
      <c r="A23" s="197" t="s">
        <v>2458</v>
      </c>
      <c r="B23" t="str">
        <f t="shared" si="0"/>
        <v>cubic km / yr</v>
      </c>
    </row>
    <row r="24" spans="1:2" x14ac:dyDescent="0.35">
      <c r="A24" s="197" t="s">
        <v>2378</v>
      </c>
      <c r="B24" t="str">
        <f t="shared" si="0"/>
        <v>trillion passenger-miles / year</v>
      </c>
    </row>
    <row r="25" spans="1:2" x14ac:dyDescent="0.35">
      <c r="A25" s="197" t="s">
        <v>2379</v>
      </c>
      <c r="B25" t="str">
        <f t="shared" si="0"/>
        <v>trillion freight ton-miles / year</v>
      </c>
    </row>
    <row r="26" spans="1:2" x14ac:dyDescent="0.35">
      <c r="A26" s="197" t="s">
        <v>474</v>
      </c>
      <c r="B26" t="str">
        <f t="shared" si="0"/>
        <v>million vehicles / year</v>
      </c>
    </row>
    <row r="27" spans="1:2" x14ac:dyDescent="0.35">
      <c r="A27" s="197" t="s">
        <v>2356</v>
      </c>
      <c r="B27" t="str">
        <f t="shared" si="0"/>
        <v>thousand vehicles / year</v>
      </c>
    </row>
    <row r="28" spans="1:2" x14ac:dyDescent="0.35">
      <c r="A28" s="197" t="s">
        <v>2355</v>
      </c>
      <c r="B28" t="str">
        <f t="shared" si="0"/>
        <v>million vehicles</v>
      </c>
    </row>
    <row r="29" spans="1:2" x14ac:dyDescent="0.35">
      <c r="A29" s="197" t="s">
        <v>2388</v>
      </c>
      <c r="B29" t="str">
        <f t="shared" si="0"/>
        <v>thousand vehicles</v>
      </c>
    </row>
    <row r="30" spans="1:2" x14ac:dyDescent="0.35">
      <c r="A30" s="197" t="s">
        <v>456</v>
      </c>
      <c r="B30" t="str">
        <f t="shared" si="0"/>
        <v>quads / year</v>
      </c>
    </row>
    <row r="31" spans="1:2" x14ac:dyDescent="0.35">
      <c r="A31" s="197" t="s">
        <v>3855</v>
      </c>
      <c r="B31" t="str">
        <f>A31</f>
        <v>thousand BTU / 2024 dollar</v>
      </c>
    </row>
    <row r="32" spans="1:2" x14ac:dyDescent="0.35">
      <c r="A32" s="197" t="s">
        <v>2361</v>
      </c>
      <c r="B32" t="str">
        <f t="shared" si="0"/>
        <v>millions of short tons / year</v>
      </c>
    </row>
    <row r="33" spans="1:2" x14ac:dyDescent="0.35">
      <c r="A33" s="197" t="s">
        <v>2362</v>
      </c>
      <c r="B33" t="str">
        <f t="shared" si="0"/>
        <v>trillion cubic feet / year</v>
      </c>
    </row>
    <row r="34" spans="1:2" x14ac:dyDescent="0.35">
      <c r="A34" s="197" t="s">
        <v>3287</v>
      </c>
      <c r="B34" t="str">
        <f t="shared" si="0"/>
        <v>million barrels of oil / year</v>
      </c>
    </row>
    <row r="35" spans="1:2" x14ac:dyDescent="0.35">
      <c r="A35" s="197" t="s">
        <v>2630</v>
      </c>
      <c r="B35" t="str">
        <f t="shared" si="0"/>
        <v>million gallons / year</v>
      </c>
    </row>
    <row r="36" spans="1:2" x14ac:dyDescent="0.35">
      <c r="A36" s="197" t="s">
        <v>2423</v>
      </c>
      <c r="B36" t="str">
        <f t="shared" si="0"/>
        <v>trillion BTU / year</v>
      </c>
    </row>
    <row r="37" spans="1:2" x14ac:dyDescent="0.35">
      <c r="A37" s="197" t="s">
        <v>3856</v>
      </c>
      <c r="B37" t="str">
        <f t="shared" si="0"/>
        <v>2024 dollars / short ton</v>
      </c>
    </row>
    <row r="38" spans="1:2" x14ac:dyDescent="0.35">
      <c r="A38" s="197" t="s">
        <v>3857</v>
      </c>
      <c r="B38" t="str">
        <f t="shared" si="0"/>
        <v>2024 dollars / thousand cubic feet</v>
      </c>
    </row>
    <row r="39" spans="1:2" x14ac:dyDescent="0.35">
      <c r="A39" s="197" t="s">
        <v>3858</v>
      </c>
      <c r="B39" t="str">
        <f t="shared" si="0"/>
        <v>2024 dollars / gallon</v>
      </c>
    </row>
    <row r="40" spans="1:2" x14ac:dyDescent="0.35">
      <c r="A40" s="197" t="s">
        <v>3859</v>
      </c>
      <c r="B40" t="str">
        <f t="shared" si="0"/>
        <v>2024 dollars / barrel of oil</v>
      </c>
    </row>
    <row r="41" spans="1:2" x14ac:dyDescent="0.35">
      <c r="A41" s="197" t="s">
        <v>3860</v>
      </c>
      <c r="B41" t="str">
        <f t="shared" si="0"/>
        <v>2024 dollars / kg</v>
      </c>
    </row>
    <row r="42" spans="1:2" x14ac:dyDescent="0.35">
      <c r="A42" s="197" t="s">
        <v>3861</v>
      </c>
      <c r="B42" t="str">
        <f t="shared" si="0"/>
        <v>2024 dollars / kilowatt-hour (kWh)</v>
      </c>
    </row>
    <row r="43" spans="1:2" x14ac:dyDescent="0.35">
      <c r="A43" s="197" t="s">
        <v>3854</v>
      </c>
      <c r="B43" t="str">
        <f t="shared" ref="B43" si="1">A43</f>
        <v>2024 dollars / megawatt-hour (MWh)</v>
      </c>
    </row>
    <row r="44" spans="1:2" x14ac:dyDescent="0.35">
      <c r="A44" s="197" t="s">
        <v>3276</v>
      </c>
      <c r="B44" t="str">
        <f t="shared" si="0"/>
        <v>cost of eqpt. to capture 1 metric ton CO2e/yr (2020 dollars)</v>
      </c>
    </row>
    <row r="45" spans="1:2" x14ac:dyDescent="0.35">
      <c r="A45" s="197" t="s">
        <v>3862</v>
      </c>
      <c r="B45" t="str">
        <f t="shared" si="0"/>
        <v>million 2024 dollars / megawatt (MW)</v>
      </c>
    </row>
    <row r="46" spans="1:2" x14ac:dyDescent="0.35">
      <c r="A46" s="197" t="s">
        <v>3863</v>
      </c>
      <c r="B46" t="str">
        <f t="shared" si="0"/>
        <v>cost of eqpt. to produce 1 kg H2/yr (2024 dollars)</v>
      </c>
    </row>
    <row r="48" spans="1:2" x14ac:dyDescent="0.35">
      <c r="A48" s="412" t="s">
        <v>2814</v>
      </c>
      <c r="B48" s="412"/>
    </row>
    <row r="49" spans="1:2" x14ac:dyDescent="0.35">
      <c r="A49" s="195" t="s">
        <v>2811</v>
      </c>
      <c r="B49" s="195" t="s">
        <v>2812</v>
      </c>
    </row>
    <row r="50" spans="1:2" x14ac:dyDescent="0.35">
      <c r="A50" s="159" t="s">
        <v>137</v>
      </c>
      <c r="B50" t="str">
        <f t="shared" ref="B50:B51" si="2">A50</f>
        <v>$/metric ton CO2e</v>
      </c>
    </row>
    <row r="51" spans="1:2" x14ac:dyDescent="0.35">
      <c r="A51" s="159" t="s">
        <v>139</v>
      </c>
      <c r="B51" t="str">
        <f t="shared" si="2"/>
        <v>$/MWh</v>
      </c>
    </row>
    <row r="62" spans="1:2" x14ac:dyDescent="0.35">
      <c r="A62" s="1"/>
    </row>
  </sheetData>
  <mergeCells count="2">
    <mergeCell ref="A1:B1"/>
    <mergeCell ref="A48:B48"/>
  </mergeCells>
  <phoneticPr fontId="1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97" zoomScale="70" zoomScaleNormal="70" workbookViewId="0">
      <selection activeCell="D102" sqref="D102"/>
    </sheetView>
  </sheetViews>
  <sheetFormatPr defaultColWidth="9.1796875" defaultRowHeight="14.5" x14ac:dyDescent="0.35"/>
  <cols>
    <col min="1" max="1" width="37.453125" style="1" customWidth="1"/>
    <col min="2" max="2" width="27.453125" style="1" customWidth="1"/>
    <col min="3" max="3" width="9" style="1" customWidth="1"/>
    <col min="4" max="4" width="18.453125" style="1" customWidth="1"/>
    <col min="5" max="5" width="18.1796875" style="1" customWidth="1"/>
    <col min="6" max="6" width="34.1796875" style="1" customWidth="1"/>
    <col min="7" max="7" width="95" style="1" customWidth="1"/>
    <col min="8" max="8" width="37.453125" style="1" customWidth="1"/>
    <col min="9" max="10" width="34.453125" style="1" customWidth="1"/>
    <col min="11" max="16384" width="9.1796875" style="1"/>
  </cols>
  <sheetData>
    <row r="1" spans="1:10" s="3" customFormat="1" ht="29" x14ac:dyDescent="0.35">
      <c r="A1" s="164" t="s">
        <v>2310</v>
      </c>
      <c r="B1" s="165" t="s">
        <v>2311</v>
      </c>
      <c r="C1" s="198" t="s">
        <v>2813</v>
      </c>
      <c r="D1" s="165" t="s">
        <v>60</v>
      </c>
      <c r="E1" s="165" t="s">
        <v>62</v>
      </c>
      <c r="F1" s="165" t="s">
        <v>438</v>
      </c>
      <c r="G1" s="165" t="s">
        <v>61</v>
      </c>
      <c r="H1" s="165" t="s">
        <v>2320</v>
      </c>
      <c r="I1" s="166" t="s">
        <v>302</v>
      </c>
      <c r="J1" s="44" t="s">
        <v>3550</v>
      </c>
    </row>
    <row r="2" spans="1:10" x14ac:dyDescent="0.35">
      <c r="A2" s="2" t="s">
        <v>2325</v>
      </c>
      <c r="B2" s="1" t="s">
        <v>2326</v>
      </c>
      <c r="C2" s="43">
        <v>1</v>
      </c>
      <c r="D2" s="1" t="s">
        <v>63</v>
      </c>
      <c r="E2" s="1" t="s">
        <v>64</v>
      </c>
      <c r="F2" s="1" t="str">
        <f>UnitControlCenter!$B$3</f>
        <v>million metric tons / year</v>
      </c>
      <c r="G2" s="1" t="s">
        <v>173</v>
      </c>
      <c r="J2" s="1" t="s">
        <v>3556</v>
      </c>
    </row>
    <row r="3" spans="1:10" x14ac:dyDescent="0.35">
      <c r="A3" s="2" t="s">
        <v>2325</v>
      </c>
      <c r="B3" s="1" t="s">
        <v>2327</v>
      </c>
      <c r="C3" s="47">
        <v>1</v>
      </c>
      <c r="D3" s="2" t="s">
        <v>63</v>
      </c>
      <c r="E3" s="2" t="s">
        <v>64</v>
      </c>
      <c r="F3" s="1" t="str">
        <f>UnitControlCenter!$B$3</f>
        <v>million metric tons / year</v>
      </c>
      <c r="G3" s="1" t="s">
        <v>2309</v>
      </c>
    </row>
    <row r="4" spans="1:10" ht="29" x14ac:dyDescent="0.35">
      <c r="A4" s="2" t="s">
        <v>2325</v>
      </c>
      <c r="B4" s="1" t="s">
        <v>3460</v>
      </c>
      <c r="C4" s="43">
        <v>1</v>
      </c>
      <c r="D4" s="1" t="s">
        <v>63</v>
      </c>
      <c r="E4" s="1" t="s">
        <v>64</v>
      </c>
      <c r="F4" s="1" t="str">
        <f>UnitControlCenter!B4</f>
        <v>million metric tons</v>
      </c>
      <c r="G4" s="1" t="s">
        <v>3463</v>
      </c>
      <c r="J4" s="1" t="s">
        <v>3557</v>
      </c>
    </row>
    <row r="5" spans="1:10" ht="29" x14ac:dyDescent="0.35">
      <c r="A5" s="2" t="s">
        <v>2325</v>
      </c>
      <c r="B5" s="1" t="s">
        <v>3461</v>
      </c>
      <c r="C5" s="47">
        <v>1</v>
      </c>
      <c r="D5" s="2" t="s">
        <v>63</v>
      </c>
      <c r="E5" s="2" t="s">
        <v>64</v>
      </c>
      <c r="F5" s="1" t="str">
        <f>UnitControlCenter!B4</f>
        <v>million metric tons</v>
      </c>
      <c r="G5" s="1" t="s">
        <v>3464</v>
      </c>
    </row>
    <row r="6" spans="1:10" ht="72.5" x14ac:dyDescent="0.35">
      <c r="A6" s="2" t="s">
        <v>2325</v>
      </c>
      <c r="B6" s="2" t="s">
        <v>2328</v>
      </c>
      <c r="C6" s="43">
        <v>1</v>
      </c>
      <c r="D6" s="1" t="s">
        <v>65</v>
      </c>
      <c r="E6" s="1" t="s">
        <v>66</v>
      </c>
      <c r="F6" s="1" t="str">
        <f>UnitControlCenter!$B$3</f>
        <v>million metric tons / year</v>
      </c>
      <c r="G6" s="1" t="s">
        <v>2791</v>
      </c>
      <c r="H6" s="1" t="s">
        <v>2792</v>
      </c>
      <c r="I6" s="1" t="s">
        <v>2793</v>
      </c>
    </row>
    <row r="7" spans="1:10" ht="29" x14ac:dyDescent="0.35">
      <c r="A7" s="2" t="s">
        <v>2325</v>
      </c>
      <c r="B7" s="2" t="s">
        <v>2329</v>
      </c>
      <c r="C7" s="43">
        <v>1</v>
      </c>
      <c r="D7" s="1" t="s">
        <v>65</v>
      </c>
      <c r="E7" s="1" t="s">
        <v>66</v>
      </c>
      <c r="F7" s="1" t="str">
        <f>UnitControlCenter!$B$3</f>
        <v>million metric tons / year</v>
      </c>
      <c r="G7" s="1" t="s">
        <v>2794</v>
      </c>
      <c r="H7" s="1" t="s">
        <v>2795</v>
      </c>
      <c r="I7" s="1" t="s">
        <v>2796</v>
      </c>
    </row>
    <row r="8" spans="1:10" ht="29" x14ac:dyDescent="0.35">
      <c r="A8" s="2" t="s">
        <v>2325</v>
      </c>
      <c r="B8" s="2" t="s">
        <v>2330</v>
      </c>
      <c r="C8" s="43">
        <v>1</v>
      </c>
      <c r="D8" s="1" t="s">
        <v>65</v>
      </c>
      <c r="E8" s="1" t="s">
        <v>66</v>
      </c>
      <c r="F8" s="1" t="str">
        <f>UnitControlCenter!$B$3</f>
        <v>million metric tons / year</v>
      </c>
      <c r="G8" s="1" t="s">
        <v>2598</v>
      </c>
      <c r="H8" s="1" t="s">
        <v>2599</v>
      </c>
      <c r="I8" s="1" t="s">
        <v>2600</v>
      </c>
    </row>
    <row r="9" spans="1:10" x14ac:dyDescent="0.35">
      <c r="A9" s="2" t="s">
        <v>2325</v>
      </c>
      <c r="B9" s="2" t="s">
        <v>2862</v>
      </c>
      <c r="C9" s="43">
        <v>0</v>
      </c>
      <c r="D9" s="1" t="s">
        <v>63</v>
      </c>
      <c r="E9" s="1" t="s">
        <v>64</v>
      </c>
      <c r="F9" s="1" t="str">
        <f>UnitControlCenter!$B$5</f>
        <v>g CO2e / 2024 dollar</v>
      </c>
      <c r="G9" s="1" t="s">
        <v>2816</v>
      </c>
    </row>
    <row r="10" spans="1:10" x14ac:dyDescent="0.35">
      <c r="A10" s="2" t="s">
        <v>2325</v>
      </c>
      <c r="B10" s="2" t="s">
        <v>131</v>
      </c>
      <c r="C10" s="43">
        <v>1</v>
      </c>
      <c r="D10" s="1" t="s">
        <v>63</v>
      </c>
      <c r="E10" s="1" t="s">
        <v>64</v>
      </c>
      <c r="F10" s="1" t="str">
        <f>UnitControlCenter!$B$3</f>
        <v>million metric tons / year</v>
      </c>
      <c r="G10" s="1" t="s">
        <v>2428</v>
      </c>
    </row>
    <row r="11" spans="1:10" x14ac:dyDescent="0.35">
      <c r="A11" s="2" t="s">
        <v>2325</v>
      </c>
      <c r="B11" s="2" t="s">
        <v>2426</v>
      </c>
      <c r="C11" s="43">
        <v>1</v>
      </c>
      <c r="D11" s="1" t="s">
        <v>63</v>
      </c>
      <c r="E11" s="1" t="s">
        <v>64</v>
      </c>
      <c r="F11" s="1" t="str">
        <f>UnitControlCenter!$B$3</f>
        <v>million metric tons / year</v>
      </c>
      <c r="G11" s="1" t="s">
        <v>2429</v>
      </c>
    </row>
    <row r="12" spans="1:10" x14ac:dyDescent="0.35">
      <c r="A12" s="2" t="s">
        <v>2325</v>
      </c>
      <c r="B12" s="2" t="s">
        <v>2484</v>
      </c>
      <c r="C12" s="43">
        <v>1</v>
      </c>
      <c r="D12" s="1" t="s">
        <v>63</v>
      </c>
      <c r="E12" s="1" t="s">
        <v>64</v>
      </c>
      <c r="F12" s="1" t="str">
        <f>UnitControlCenter!$B$3</f>
        <v>million metric tons / year</v>
      </c>
      <c r="G12" s="1" t="s">
        <v>2492</v>
      </c>
    </row>
    <row r="13" spans="1:10" x14ac:dyDescent="0.35">
      <c r="A13" s="2" t="s">
        <v>2325</v>
      </c>
      <c r="B13" s="2" t="s">
        <v>93</v>
      </c>
      <c r="C13" s="43">
        <v>1</v>
      </c>
      <c r="D13" s="1" t="s">
        <v>63</v>
      </c>
      <c r="E13" s="1" t="s">
        <v>64</v>
      </c>
      <c r="F13" s="1" t="str">
        <f>UnitControlCenter!$B$3</f>
        <v>million metric tons / year</v>
      </c>
      <c r="G13" s="1" t="s">
        <v>2430</v>
      </c>
    </row>
    <row r="14" spans="1:10" x14ac:dyDescent="0.35">
      <c r="A14" s="2" t="s">
        <v>2325</v>
      </c>
      <c r="B14" s="2" t="s">
        <v>9</v>
      </c>
      <c r="C14" s="43">
        <v>1</v>
      </c>
      <c r="D14" s="1" t="s">
        <v>63</v>
      </c>
      <c r="E14" s="1" t="s">
        <v>64</v>
      </c>
      <c r="F14" s="1" t="str">
        <f>UnitControlCenter!$B$3</f>
        <v>million metric tons / year</v>
      </c>
      <c r="G14" s="1" t="s">
        <v>2449</v>
      </c>
    </row>
    <row r="15" spans="1:10" x14ac:dyDescent="0.35">
      <c r="A15" s="2" t="s">
        <v>2325</v>
      </c>
      <c r="B15" s="2" t="s">
        <v>2427</v>
      </c>
      <c r="C15" s="43">
        <v>1</v>
      </c>
      <c r="D15" s="1" t="s">
        <v>63</v>
      </c>
      <c r="E15" s="1" t="s">
        <v>64</v>
      </c>
      <c r="F15" s="1" t="str">
        <f>UnitControlCenter!$B$3</f>
        <v>million metric tons / year</v>
      </c>
      <c r="G15" s="1" t="s">
        <v>2431</v>
      </c>
    </row>
    <row r="16" spans="1:10" x14ac:dyDescent="0.35">
      <c r="A16" s="2" t="s">
        <v>2325</v>
      </c>
      <c r="B16" s="2" t="s">
        <v>4</v>
      </c>
      <c r="C16" s="43">
        <v>1</v>
      </c>
      <c r="D16" s="1" t="s">
        <v>63</v>
      </c>
      <c r="E16" s="1" t="s">
        <v>64</v>
      </c>
      <c r="F16" s="1" t="str">
        <f>UnitControlCenter!$B$3</f>
        <v>million metric tons / year</v>
      </c>
      <c r="G16" s="1" t="s">
        <v>2432</v>
      </c>
    </row>
    <row r="17" spans="1:10" x14ac:dyDescent="0.35">
      <c r="A17" s="2" t="s">
        <v>2325</v>
      </c>
      <c r="B17" s="2" t="s">
        <v>2436</v>
      </c>
      <c r="C17" s="43">
        <v>1</v>
      </c>
      <c r="D17" s="1" t="s">
        <v>63</v>
      </c>
      <c r="E17" s="1" t="s">
        <v>64</v>
      </c>
      <c r="F17" s="1" t="str">
        <f>UnitControlCenter!$B$3</f>
        <v>million metric tons / year</v>
      </c>
      <c r="G17" s="1" t="s">
        <v>2433</v>
      </c>
    </row>
    <row r="18" spans="1:10" ht="363" thickBot="1" x14ac:dyDescent="0.4">
      <c r="A18" s="192" t="s">
        <v>2325</v>
      </c>
      <c r="B18" s="192" t="s">
        <v>3660</v>
      </c>
      <c r="C18" s="199">
        <v>1</v>
      </c>
      <c r="D18" s="193" t="s">
        <v>65</v>
      </c>
      <c r="E18" s="193" t="s">
        <v>66</v>
      </c>
      <c r="F18" s="193" t="s">
        <v>351</v>
      </c>
      <c r="G18" s="193" t="s">
        <v>3661</v>
      </c>
      <c r="H18" s="193" t="s">
        <v>3696</v>
      </c>
      <c r="I18" s="193" t="s">
        <v>3662</v>
      </c>
      <c r="J18" s="193"/>
    </row>
    <row r="19" spans="1:10" ht="101.5" x14ac:dyDescent="0.35">
      <c r="A19" s="2" t="s">
        <v>2331</v>
      </c>
      <c r="B19" s="2" t="s">
        <v>2218</v>
      </c>
      <c r="C19" s="43">
        <v>1</v>
      </c>
      <c r="D19" s="1" t="s">
        <v>65</v>
      </c>
      <c r="E19" s="1" t="s">
        <v>66</v>
      </c>
      <c r="F19" s="1" t="str">
        <f>UnitControlCenter!$B$3</f>
        <v>million metric tons / year</v>
      </c>
      <c r="G19" s="1" t="s">
        <v>3292</v>
      </c>
      <c r="H19" s="1" t="s">
        <v>2792</v>
      </c>
      <c r="I19" s="1" t="s">
        <v>2793</v>
      </c>
    </row>
    <row r="20" spans="1:10" ht="101.5" x14ac:dyDescent="0.35">
      <c r="A20" s="2" t="s">
        <v>2331</v>
      </c>
      <c r="B20" s="2" t="s">
        <v>2234</v>
      </c>
      <c r="C20" s="43">
        <v>1</v>
      </c>
      <c r="D20" s="1" t="s">
        <v>65</v>
      </c>
      <c r="E20" s="1" t="s">
        <v>66</v>
      </c>
      <c r="F20" s="1" t="str">
        <f>UnitControlCenter!$B$3</f>
        <v>million metric tons / year</v>
      </c>
      <c r="G20" s="1" t="s">
        <v>3304</v>
      </c>
      <c r="H20" s="1" t="s">
        <v>2792</v>
      </c>
      <c r="I20" s="1" t="s">
        <v>3293</v>
      </c>
    </row>
    <row r="21" spans="1:10" ht="101.5" x14ac:dyDescent="0.35">
      <c r="A21" s="2" t="s">
        <v>2331</v>
      </c>
      <c r="B21" s="2" t="s">
        <v>2236</v>
      </c>
      <c r="C21" s="43">
        <v>1</v>
      </c>
      <c r="D21" s="1" t="s">
        <v>65</v>
      </c>
      <c r="E21" s="1" t="s">
        <v>66</v>
      </c>
      <c r="F21" s="1" t="str">
        <f>UnitControlCenter!$B$3</f>
        <v>million metric tons / year</v>
      </c>
      <c r="G21" s="1" t="s">
        <v>3305</v>
      </c>
      <c r="H21" s="1" t="s">
        <v>2792</v>
      </c>
      <c r="I21" s="1" t="s">
        <v>3294</v>
      </c>
    </row>
    <row r="22" spans="1:10" ht="101.5" x14ac:dyDescent="0.35">
      <c r="A22" s="2" t="s">
        <v>2331</v>
      </c>
      <c r="B22" s="2" t="s">
        <v>2318</v>
      </c>
      <c r="C22" s="43">
        <v>1</v>
      </c>
      <c r="D22" s="1" t="s">
        <v>65</v>
      </c>
      <c r="E22" s="1" t="s">
        <v>66</v>
      </c>
      <c r="F22" s="1" t="str">
        <f>UnitControlCenter!$B$3</f>
        <v>million metric tons / year</v>
      </c>
      <c r="G22" s="1" t="s">
        <v>3306</v>
      </c>
      <c r="H22" s="1" t="s">
        <v>2792</v>
      </c>
      <c r="I22" s="1" t="s">
        <v>3295</v>
      </c>
    </row>
    <row r="23" spans="1:10" ht="101.5" x14ac:dyDescent="0.35">
      <c r="A23" s="2" t="s">
        <v>2331</v>
      </c>
      <c r="B23" s="2" t="s">
        <v>2317</v>
      </c>
      <c r="C23" s="43">
        <v>1</v>
      </c>
      <c r="D23" s="1" t="s">
        <v>65</v>
      </c>
      <c r="E23" s="1" t="s">
        <v>66</v>
      </c>
      <c r="F23" s="1" t="str">
        <f>UnitControlCenter!$B$6</f>
        <v>thousand metric tons / year</v>
      </c>
      <c r="G23" s="1" t="s">
        <v>3307</v>
      </c>
      <c r="H23" s="1" t="s">
        <v>2792</v>
      </c>
      <c r="I23" s="1" t="s">
        <v>3296</v>
      </c>
    </row>
    <row r="24" spans="1:10" ht="101.5" x14ac:dyDescent="0.35">
      <c r="A24" s="2" t="s">
        <v>2331</v>
      </c>
      <c r="B24" s="2" t="s">
        <v>2225</v>
      </c>
      <c r="C24" s="43">
        <v>1</v>
      </c>
      <c r="D24" s="1" t="s">
        <v>65</v>
      </c>
      <c r="E24" s="1" t="s">
        <v>66</v>
      </c>
      <c r="F24" s="1" t="str">
        <f>UnitControlCenter!$B$6</f>
        <v>thousand metric tons / year</v>
      </c>
      <c r="G24" s="1" t="s">
        <v>3308</v>
      </c>
      <c r="H24" s="1" t="s">
        <v>2792</v>
      </c>
      <c r="I24" s="1" t="s">
        <v>3297</v>
      </c>
    </row>
    <row r="25" spans="1:10" ht="87" x14ac:dyDescent="0.35">
      <c r="A25" s="2" t="s">
        <v>2331</v>
      </c>
      <c r="B25" s="2" t="s">
        <v>2230</v>
      </c>
      <c r="C25" s="43">
        <v>1</v>
      </c>
      <c r="D25" s="1" t="s">
        <v>65</v>
      </c>
      <c r="E25" s="1" t="s">
        <v>66</v>
      </c>
      <c r="F25" s="1" t="str">
        <f>UnitControlCenter!$B$6</f>
        <v>thousand metric tons / year</v>
      </c>
      <c r="G25" s="1" t="s">
        <v>3309</v>
      </c>
      <c r="H25" s="1" t="s">
        <v>2792</v>
      </c>
      <c r="I25" s="1" t="s">
        <v>3298</v>
      </c>
    </row>
    <row r="26" spans="1:10" ht="101.5" x14ac:dyDescent="0.35">
      <c r="A26" s="2" t="s">
        <v>2331</v>
      </c>
      <c r="B26" s="2" t="s">
        <v>2232</v>
      </c>
      <c r="C26" s="43">
        <v>1</v>
      </c>
      <c r="D26" s="1" t="s">
        <v>65</v>
      </c>
      <c r="E26" s="1" t="s">
        <v>66</v>
      </c>
      <c r="F26" s="1" t="str">
        <f>UnitControlCenter!$B$6</f>
        <v>thousand metric tons / year</v>
      </c>
      <c r="G26" s="1" t="s">
        <v>3310</v>
      </c>
      <c r="H26" s="1" t="s">
        <v>2792</v>
      </c>
      <c r="I26" s="1" t="s">
        <v>3299</v>
      </c>
    </row>
    <row r="27" spans="1:10" ht="101.5" x14ac:dyDescent="0.35">
      <c r="A27" s="2" t="s">
        <v>2331</v>
      </c>
      <c r="B27" s="2" t="s">
        <v>2223</v>
      </c>
      <c r="C27" s="43">
        <v>1</v>
      </c>
      <c r="D27" s="1" t="s">
        <v>65</v>
      </c>
      <c r="E27" s="1" t="s">
        <v>66</v>
      </c>
      <c r="F27" s="1" t="str">
        <f>UnitControlCenter!$B$3</f>
        <v>million metric tons / year</v>
      </c>
      <c r="G27" s="1" t="s">
        <v>3311</v>
      </c>
      <c r="H27" s="1" t="s">
        <v>2792</v>
      </c>
      <c r="I27" s="1" t="s">
        <v>3300</v>
      </c>
    </row>
    <row r="28" spans="1:10" ht="101.5" x14ac:dyDescent="0.35">
      <c r="A28" s="2" t="s">
        <v>2331</v>
      </c>
      <c r="B28" s="2" t="s">
        <v>2220</v>
      </c>
      <c r="C28" s="43">
        <v>1</v>
      </c>
      <c r="D28" s="1" t="s">
        <v>65</v>
      </c>
      <c r="E28" s="1" t="s">
        <v>66</v>
      </c>
      <c r="F28" s="1" t="str">
        <f>UnitControlCenter!$B$6</f>
        <v>thousand metric tons / year</v>
      </c>
      <c r="G28" s="1" t="s">
        <v>3312</v>
      </c>
      <c r="H28" s="1" t="s">
        <v>2792</v>
      </c>
      <c r="I28" s="1" t="s">
        <v>3301</v>
      </c>
    </row>
    <row r="29" spans="1:10" ht="101.5" x14ac:dyDescent="0.35">
      <c r="A29" s="2" t="s">
        <v>2331</v>
      </c>
      <c r="B29" s="2" t="s">
        <v>2228</v>
      </c>
      <c r="C29" s="43">
        <v>1</v>
      </c>
      <c r="D29" s="1" t="s">
        <v>65</v>
      </c>
      <c r="E29" s="1" t="s">
        <v>66</v>
      </c>
      <c r="F29" s="1" t="str">
        <f>UnitControlCenter!$B$3</f>
        <v>million metric tons / year</v>
      </c>
      <c r="G29" s="1" t="s">
        <v>3313</v>
      </c>
      <c r="H29" s="1" t="s">
        <v>2792</v>
      </c>
      <c r="I29" s="1" t="s">
        <v>3302</v>
      </c>
    </row>
    <row r="30" spans="1:10" ht="102" thickBot="1" x14ac:dyDescent="0.4">
      <c r="A30" s="192" t="s">
        <v>2331</v>
      </c>
      <c r="B30" s="192" t="s">
        <v>483</v>
      </c>
      <c r="C30" s="199">
        <v>1</v>
      </c>
      <c r="D30" s="1" t="s">
        <v>65</v>
      </c>
      <c r="E30" s="1" t="s">
        <v>66</v>
      </c>
      <c r="F30" s="193" t="str">
        <f>UnitControlCenter!$B$3</f>
        <v>million metric tons / year</v>
      </c>
      <c r="G30" s="1" t="s">
        <v>3314</v>
      </c>
      <c r="H30" s="1" t="s">
        <v>2792</v>
      </c>
      <c r="I30" s="1" t="s">
        <v>3303</v>
      </c>
    </row>
    <row r="31" spans="1:10" ht="72.5" x14ac:dyDescent="0.35">
      <c r="A31" s="2" t="s">
        <v>2332</v>
      </c>
      <c r="B31" s="2" t="s">
        <v>2328</v>
      </c>
      <c r="C31" s="43">
        <v>1</v>
      </c>
      <c r="D31" s="1" t="s">
        <v>65</v>
      </c>
      <c r="E31" s="1" t="s">
        <v>66</v>
      </c>
      <c r="F31" s="1" t="str">
        <f>UnitControlCenter!$B$3</f>
        <v>million metric tons / year</v>
      </c>
      <c r="G31" s="1" t="s">
        <v>2874</v>
      </c>
      <c r="H31" s="1" t="s">
        <v>2875</v>
      </c>
      <c r="I31" s="1" t="s">
        <v>2876</v>
      </c>
    </row>
    <row r="32" spans="1:10" ht="87" x14ac:dyDescent="0.35">
      <c r="A32" s="2" t="s">
        <v>2332</v>
      </c>
      <c r="B32" s="2" t="s">
        <v>2493</v>
      </c>
      <c r="C32" s="43">
        <v>1</v>
      </c>
      <c r="D32" s="1" t="s">
        <v>65</v>
      </c>
      <c r="E32" s="1" t="s">
        <v>66</v>
      </c>
      <c r="F32" s="1" t="str">
        <f>UnitControlCenter!$B$3</f>
        <v>million metric tons / year</v>
      </c>
      <c r="G32" s="1" t="s">
        <v>2877</v>
      </c>
      <c r="H32" s="1" t="s">
        <v>2878</v>
      </c>
      <c r="I32" s="1" t="s">
        <v>2879</v>
      </c>
    </row>
    <row r="33" spans="1:10" ht="58" x14ac:dyDescent="0.35">
      <c r="A33" s="2" t="s">
        <v>2332</v>
      </c>
      <c r="B33" s="2" t="s">
        <v>2333</v>
      </c>
      <c r="C33" s="43">
        <v>1</v>
      </c>
      <c r="D33" s="1" t="s">
        <v>65</v>
      </c>
      <c r="E33" s="1" t="s">
        <v>66</v>
      </c>
      <c r="F33" s="1" t="str">
        <f>UnitControlCenter!$B$3</f>
        <v>million metric tons / year</v>
      </c>
      <c r="G33" s="1" t="s">
        <v>2880</v>
      </c>
      <c r="H33" s="1" t="s">
        <v>2881</v>
      </c>
      <c r="I33" s="1" t="s">
        <v>2882</v>
      </c>
    </row>
    <row r="34" spans="1:10" ht="15" thickBot="1" x14ac:dyDescent="0.4">
      <c r="A34" s="192" t="s">
        <v>2332</v>
      </c>
      <c r="B34" s="192" t="s">
        <v>2862</v>
      </c>
      <c r="C34" s="199">
        <v>0</v>
      </c>
      <c r="D34" s="193" t="s">
        <v>63</v>
      </c>
      <c r="E34" s="193" t="s">
        <v>64</v>
      </c>
      <c r="F34" s="193" t="str">
        <f>UnitControlCenter!$B$7</f>
        <v>g CO2 / 2024 dollar</v>
      </c>
      <c r="G34" s="193" t="s">
        <v>2815</v>
      </c>
      <c r="H34" s="193"/>
      <c r="I34" s="193"/>
      <c r="J34" s="193"/>
    </row>
    <row r="35" spans="1:10" ht="87" x14ac:dyDescent="0.35">
      <c r="A35" s="2" t="s">
        <v>2724</v>
      </c>
      <c r="B35" s="2" t="s">
        <v>2563</v>
      </c>
      <c r="C35" s="43">
        <v>1</v>
      </c>
      <c r="D35" s="1" t="s">
        <v>63</v>
      </c>
      <c r="E35" s="1" t="s">
        <v>2967</v>
      </c>
      <c r="F35" s="1" t="str">
        <f>UnitControlCenter!$B$3</f>
        <v>million metric tons / year</v>
      </c>
      <c r="G35" s="1" t="s">
        <v>3007</v>
      </c>
    </row>
    <row r="36" spans="1:10" x14ac:dyDescent="0.35">
      <c r="A36" s="2" t="s">
        <v>2724</v>
      </c>
      <c r="B36" s="2" t="s">
        <v>131</v>
      </c>
      <c r="C36" s="43">
        <v>1</v>
      </c>
      <c r="D36" s="1" t="s">
        <v>63</v>
      </c>
      <c r="E36" s="1" t="s">
        <v>2967</v>
      </c>
      <c r="F36" s="1" t="str">
        <f>UnitControlCenter!$B$3</f>
        <v>million metric tons / year</v>
      </c>
      <c r="G36" s="1" t="s">
        <v>2428</v>
      </c>
    </row>
    <row r="37" spans="1:10" x14ac:dyDescent="0.35">
      <c r="A37" s="2" t="s">
        <v>2724</v>
      </c>
      <c r="B37" s="2" t="s">
        <v>2426</v>
      </c>
      <c r="C37" s="43">
        <v>1</v>
      </c>
      <c r="D37" s="1" t="s">
        <v>63</v>
      </c>
      <c r="E37" s="1" t="s">
        <v>2967</v>
      </c>
      <c r="F37" s="1" t="str">
        <f>UnitControlCenter!$B$3</f>
        <v>million metric tons / year</v>
      </c>
      <c r="G37" s="1" t="s">
        <v>2429</v>
      </c>
    </row>
    <row r="38" spans="1:10" x14ac:dyDescent="0.35">
      <c r="A38" s="2" t="s">
        <v>2724</v>
      </c>
      <c r="B38" s="2" t="s">
        <v>2484</v>
      </c>
      <c r="C38" s="43">
        <v>1</v>
      </c>
      <c r="D38" s="1" t="s">
        <v>63</v>
      </c>
      <c r="E38" s="1" t="s">
        <v>2967</v>
      </c>
      <c r="F38" s="1" t="str">
        <f>UnitControlCenter!$B$3</f>
        <v>million metric tons / year</v>
      </c>
      <c r="G38" s="1" t="s">
        <v>2492</v>
      </c>
    </row>
    <row r="39" spans="1:10" x14ac:dyDescent="0.35">
      <c r="A39" s="2" t="s">
        <v>2724</v>
      </c>
      <c r="B39" s="2" t="s">
        <v>93</v>
      </c>
      <c r="C39" s="43">
        <v>1</v>
      </c>
      <c r="D39" s="1" t="s">
        <v>63</v>
      </c>
      <c r="E39" s="1" t="s">
        <v>2967</v>
      </c>
      <c r="F39" s="1" t="str">
        <f>UnitControlCenter!$B$3</f>
        <v>million metric tons / year</v>
      </c>
      <c r="G39" s="1" t="s">
        <v>2430</v>
      </c>
    </row>
    <row r="40" spans="1:10" ht="29" x14ac:dyDescent="0.35">
      <c r="A40" s="2" t="s">
        <v>2724</v>
      </c>
      <c r="B40" s="2" t="s">
        <v>9</v>
      </c>
      <c r="C40" s="43">
        <v>1</v>
      </c>
      <c r="D40" s="1" t="s">
        <v>63</v>
      </c>
      <c r="E40" s="1" t="s">
        <v>2967</v>
      </c>
      <c r="F40" s="1" t="str">
        <f>UnitControlCenter!$B$3</f>
        <v>million metric tons / year</v>
      </c>
      <c r="G40" s="1" t="s">
        <v>3008</v>
      </c>
    </row>
    <row r="41" spans="1:10" ht="15" thickBot="1" x14ac:dyDescent="0.4">
      <c r="A41" s="192" t="s">
        <v>2724</v>
      </c>
      <c r="B41" s="192" t="s">
        <v>4</v>
      </c>
      <c r="C41" s="199">
        <v>1</v>
      </c>
      <c r="D41" s="193" t="s">
        <v>63</v>
      </c>
      <c r="E41" s="193" t="s">
        <v>2967</v>
      </c>
      <c r="F41" s="193" t="str">
        <f>UnitControlCenter!$B$3</f>
        <v>million metric tons / year</v>
      </c>
      <c r="G41" s="193" t="s">
        <v>2432</v>
      </c>
      <c r="H41" s="193"/>
      <c r="I41" s="193"/>
      <c r="J41" s="193"/>
    </row>
    <row r="42" spans="1:10" ht="43.5" x14ac:dyDescent="0.35">
      <c r="A42" s="2" t="s">
        <v>355</v>
      </c>
      <c r="B42" s="2" t="s">
        <v>2934</v>
      </c>
      <c r="C42" s="43">
        <v>1</v>
      </c>
      <c r="D42" s="1" t="s">
        <v>65</v>
      </c>
      <c r="E42" s="1" t="s">
        <v>437</v>
      </c>
      <c r="F42" s="1" t="str">
        <f>UnitControlCenter!$B$8</f>
        <v>2024 dollars / metric ton CO2e abated, Annual average abatement (million metric tons CO2e)</v>
      </c>
      <c r="G42" s="1" t="s">
        <v>3009</v>
      </c>
    </row>
    <row r="43" spans="1:10" ht="44" thickBot="1" x14ac:dyDescent="0.4">
      <c r="A43" s="192" t="s">
        <v>355</v>
      </c>
      <c r="B43" s="192" t="s">
        <v>2935</v>
      </c>
      <c r="C43" s="199">
        <v>1</v>
      </c>
      <c r="D43" s="193" t="s">
        <v>65</v>
      </c>
      <c r="E43" s="193" t="s">
        <v>437</v>
      </c>
      <c r="F43" s="193" t="str">
        <f>UnitControlCenter!$B$8</f>
        <v>2024 dollars / metric ton CO2e abated, Annual average abatement (million metric tons CO2e)</v>
      </c>
      <c r="G43" s="193" t="s">
        <v>3009</v>
      </c>
      <c r="H43" s="193"/>
      <c r="I43" s="193"/>
      <c r="J43" s="193"/>
    </row>
    <row r="44" spans="1:10" ht="43.5" x14ac:dyDescent="0.35">
      <c r="A44" s="2" t="s">
        <v>2334</v>
      </c>
      <c r="B44" s="2" t="s">
        <v>2938</v>
      </c>
      <c r="C44" s="43">
        <v>1</v>
      </c>
      <c r="D44" s="1" t="s">
        <v>65</v>
      </c>
      <c r="E44" s="1" t="s">
        <v>64</v>
      </c>
      <c r="F44" s="1" t="str">
        <f>UnitControlCenter!$B$9</f>
        <v>billion 2024 dollars / year</v>
      </c>
      <c r="G44" s="1" t="s">
        <v>2936</v>
      </c>
      <c r="H44" s="1" t="s">
        <v>2412</v>
      </c>
      <c r="I44" s="1" t="s">
        <v>2396</v>
      </c>
    </row>
    <row r="45" spans="1:10" x14ac:dyDescent="0.35">
      <c r="A45" s="2" t="s">
        <v>2334</v>
      </c>
      <c r="B45" s="191" t="s">
        <v>2743</v>
      </c>
      <c r="C45" s="43">
        <v>1</v>
      </c>
      <c r="D45" s="1" t="s">
        <v>63</v>
      </c>
      <c r="E45" s="1" t="s">
        <v>64</v>
      </c>
      <c r="F45" s="1" t="str">
        <f>UnitControlCenter!$B$9</f>
        <v>billion 2024 dollars / year</v>
      </c>
      <c r="G45" s="1" t="s">
        <v>2737</v>
      </c>
    </row>
    <row r="46" spans="1:10" ht="58" x14ac:dyDescent="0.35">
      <c r="A46" s="2" t="s">
        <v>2334</v>
      </c>
      <c r="B46" s="2" t="s">
        <v>2925</v>
      </c>
      <c r="C46" s="43">
        <v>1</v>
      </c>
      <c r="D46" s="1" t="s">
        <v>65</v>
      </c>
      <c r="E46" s="1" t="s">
        <v>66</v>
      </c>
      <c r="F46" s="1" t="str">
        <f>UnitControlCenter!$B$9</f>
        <v>billion 2024 dollars / year</v>
      </c>
      <c r="G46" s="1" t="s">
        <v>2926</v>
      </c>
      <c r="H46" s="1" t="s">
        <v>2927</v>
      </c>
      <c r="I46" s="1" t="s">
        <v>2928</v>
      </c>
    </row>
    <row r="47" spans="1:10" ht="29" x14ac:dyDescent="0.35">
      <c r="A47" s="2" t="s">
        <v>2334</v>
      </c>
      <c r="B47" s="191" t="s">
        <v>2929</v>
      </c>
      <c r="C47" s="43">
        <v>1</v>
      </c>
      <c r="D47" s="1" t="s">
        <v>63</v>
      </c>
      <c r="E47" s="1" t="s">
        <v>64</v>
      </c>
      <c r="F47" s="1" t="str">
        <f>UnitControlCenter!$B$10</f>
        <v>billion 2024 dollars</v>
      </c>
      <c r="G47" s="1" t="s">
        <v>2930</v>
      </c>
    </row>
    <row r="48" spans="1:10" ht="29" x14ac:dyDescent="0.35">
      <c r="A48" s="2" t="s">
        <v>2334</v>
      </c>
      <c r="B48" s="191" t="s">
        <v>2931</v>
      </c>
      <c r="C48" s="43">
        <v>1</v>
      </c>
      <c r="D48" s="1" t="s">
        <v>63</v>
      </c>
      <c r="E48" s="1" t="s">
        <v>64</v>
      </c>
      <c r="F48" s="1" t="str">
        <f>UnitControlCenter!$B$9</f>
        <v>billion 2024 dollars / year</v>
      </c>
      <c r="G48" s="1" t="s">
        <v>2932</v>
      </c>
    </row>
    <row r="49" spans="1:10" ht="145.5" thickBot="1" x14ac:dyDescent="0.4">
      <c r="A49" s="192" t="s">
        <v>2334</v>
      </c>
      <c r="B49" s="194" t="s">
        <v>3005</v>
      </c>
      <c r="C49" s="199">
        <v>1</v>
      </c>
      <c r="D49" s="193" t="s">
        <v>65</v>
      </c>
      <c r="E49" s="193" t="s">
        <v>64</v>
      </c>
      <c r="F49" s="193" t="str">
        <f>UnitControlCenter!$B$9</f>
        <v>billion 2024 dollars / year</v>
      </c>
      <c r="G49" s="193" t="s">
        <v>3839</v>
      </c>
      <c r="H49" s="193" t="s">
        <v>3838</v>
      </c>
      <c r="I49" s="193" t="s">
        <v>3841</v>
      </c>
      <c r="J49" s="193"/>
    </row>
    <row r="50" spans="1:10" ht="29" x14ac:dyDescent="0.35">
      <c r="A50" s="2" t="s">
        <v>2849</v>
      </c>
      <c r="B50" s="191" t="s">
        <v>2866</v>
      </c>
      <c r="C50" s="43">
        <v>1</v>
      </c>
      <c r="D50" s="1" t="s">
        <v>65</v>
      </c>
      <c r="E50" s="1" t="s">
        <v>64</v>
      </c>
      <c r="F50" s="1" t="str">
        <f>UnitControlCenter!$B$11</f>
        <v>jobs</v>
      </c>
      <c r="G50" s="1" t="s">
        <v>2857</v>
      </c>
      <c r="H50" s="1" t="s">
        <v>2856</v>
      </c>
      <c r="I50" s="1" t="s">
        <v>2397</v>
      </c>
    </row>
    <row r="51" spans="1:10" ht="29" x14ac:dyDescent="0.35">
      <c r="A51" s="2" t="s">
        <v>2849</v>
      </c>
      <c r="B51" s="191" t="s">
        <v>3256</v>
      </c>
      <c r="C51" s="43">
        <v>0</v>
      </c>
      <c r="D51" s="1" t="s">
        <v>65</v>
      </c>
      <c r="E51" s="1" t="s">
        <v>66</v>
      </c>
      <c r="F51" s="1" t="str">
        <f>UnitControlCenter!$B$11</f>
        <v>jobs</v>
      </c>
      <c r="G51" s="1" t="s">
        <v>3145</v>
      </c>
      <c r="H51" s="1" t="s">
        <v>3146</v>
      </c>
      <c r="I51" s="1" t="s">
        <v>3147</v>
      </c>
    </row>
    <row r="52" spans="1:10" ht="29" x14ac:dyDescent="0.35">
      <c r="A52" s="2" t="s">
        <v>2849</v>
      </c>
      <c r="B52" s="191" t="s">
        <v>3257</v>
      </c>
      <c r="C52" s="43">
        <v>0</v>
      </c>
      <c r="D52" s="1" t="s">
        <v>65</v>
      </c>
      <c r="E52" s="1" t="s">
        <v>64</v>
      </c>
      <c r="F52" s="1" t="str">
        <f>UnitControlCenter!$B$13</f>
        <v>% change</v>
      </c>
      <c r="G52" s="1" t="s">
        <v>3164</v>
      </c>
      <c r="H52" s="1" t="s">
        <v>3146</v>
      </c>
      <c r="I52" s="1" t="s">
        <v>3147</v>
      </c>
    </row>
    <row r="53" spans="1:10" ht="43.5" x14ac:dyDescent="0.35">
      <c r="A53" s="2" t="s">
        <v>2849</v>
      </c>
      <c r="B53" s="191" t="s">
        <v>3129</v>
      </c>
      <c r="C53" s="43">
        <v>0</v>
      </c>
      <c r="D53" s="1" t="s">
        <v>65</v>
      </c>
      <c r="E53" s="1" t="s">
        <v>66</v>
      </c>
      <c r="F53" s="1" t="str">
        <f>UnitControlCenter!$B$11</f>
        <v>jobs</v>
      </c>
      <c r="G53" s="1" t="s">
        <v>3168</v>
      </c>
      <c r="H53" s="1" t="s">
        <v>3148</v>
      </c>
      <c r="I53" s="20" t="s">
        <v>3149</v>
      </c>
      <c r="J53" s="20"/>
    </row>
    <row r="54" spans="1:10" ht="43.5" x14ac:dyDescent="0.35">
      <c r="A54" s="2" t="s">
        <v>2849</v>
      </c>
      <c r="B54" s="191" t="s">
        <v>3161</v>
      </c>
      <c r="C54" s="43">
        <v>0</v>
      </c>
      <c r="D54" s="1" t="s">
        <v>65</v>
      </c>
      <c r="E54" s="1" t="s">
        <v>64</v>
      </c>
      <c r="F54" s="1" t="str">
        <f>UnitControlCenter!$B$13</f>
        <v>% change</v>
      </c>
      <c r="G54" s="1" t="s">
        <v>3167</v>
      </c>
      <c r="H54" s="1" t="s">
        <v>3148</v>
      </c>
      <c r="I54" s="20" t="s">
        <v>3149</v>
      </c>
      <c r="J54" s="20"/>
    </row>
    <row r="55" spans="1:10" ht="29" x14ac:dyDescent="0.35">
      <c r="A55" s="2" t="s">
        <v>2849</v>
      </c>
      <c r="B55" s="191" t="s">
        <v>3134</v>
      </c>
      <c r="C55" s="43">
        <v>0</v>
      </c>
      <c r="D55" s="1" t="s">
        <v>65</v>
      </c>
      <c r="E55" s="1" t="s">
        <v>66</v>
      </c>
      <c r="F55" s="1" t="str">
        <f>UnitControlCenter!$B$11</f>
        <v>jobs</v>
      </c>
      <c r="G55" s="1" t="s">
        <v>3150</v>
      </c>
      <c r="H55" s="1" t="s">
        <v>3151</v>
      </c>
      <c r="I55" s="1" t="s">
        <v>3152</v>
      </c>
    </row>
    <row r="56" spans="1:10" ht="29" x14ac:dyDescent="0.35">
      <c r="A56" s="2" t="s">
        <v>2849</v>
      </c>
      <c r="B56" s="191" t="s">
        <v>3162</v>
      </c>
      <c r="C56" s="43">
        <v>0</v>
      </c>
      <c r="D56" s="1" t="s">
        <v>65</v>
      </c>
      <c r="E56" s="1" t="s">
        <v>64</v>
      </c>
      <c r="F56" s="1" t="str">
        <f>UnitControlCenter!$B$13</f>
        <v>% change</v>
      </c>
      <c r="G56" s="1" t="s">
        <v>3165</v>
      </c>
      <c r="H56" s="1" t="s">
        <v>3151</v>
      </c>
      <c r="I56" s="1" t="s">
        <v>3152</v>
      </c>
    </row>
    <row r="57" spans="1:10" ht="72.5" x14ac:dyDescent="0.35">
      <c r="A57" s="2" t="s">
        <v>2849</v>
      </c>
      <c r="B57" s="191" t="s">
        <v>3137</v>
      </c>
      <c r="C57" s="43">
        <v>0</v>
      </c>
      <c r="D57" s="1" t="s">
        <v>65</v>
      </c>
      <c r="E57" s="1" t="s">
        <v>66</v>
      </c>
      <c r="F57" s="1" t="str">
        <f>UnitControlCenter!$B$11</f>
        <v>jobs</v>
      </c>
      <c r="G57" s="1" t="s">
        <v>3153</v>
      </c>
      <c r="H57" s="1" t="s">
        <v>3154</v>
      </c>
      <c r="I57" s="1" t="s">
        <v>3155</v>
      </c>
    </row>
    <row r="58" spans="1:10" ht="72.5" x14ac:dyDescent="0.35">
      <c r="A58" s="2" t="s">
        <v>2849</v>
      </c>
      <c r="B58" s="191" t="s">
        <v>3163</v>
      </c>
      <c r="C58" s="43">
        <v>0</v>
      </c>
      <c r="D58" s="1" t="s">
        <v>65</v>
      </c>
      <c r="E58" s="1" t="s">
        <v>64</v>
      </c>
      <c r="F58" s="1" t="str">
        <f>UnitControlCenter!$B$13</f>
        <v>% change</v>
      </c>
      <c r="G58" s="1" t="s">
        <v>3166</v>
      </c>
      <c r="H58" s="1" t="s">
        <v>3154</v>
      </c>
      <c r="I58" s="1" t="s">
        <v>3155</v>
      </c>
    </row>
    <row r="59" spans="1:10" ht="29" x14ac:dyDescent="0.35">
      <c r="A59" s="2" t="s">
        <v>2849</v>
      </c>
      <c r="B59" s="191" t="s">
        <v>3215</v>
      </c>
      <c r="C59" s="43">
        <v>1</v>
      </c>
      <c r="D59" s="1" t="s">
        <v>65</v>
      </c>
      <c r="E59" s="1" t="s">
        <v>66</v>
      </c>
      <c r="F59" s="1" t="str">
        <f>UnitControlCenter!$B$11</f>
        <v>jobs</v>
      </c>
      <c r="G59" s="1" t="s">
        <v>3216</v>
      </c>
      <c r="H59" s="1" t="s">
        <v>3217</v>
      </c>
      <c r="I59" s="1" t="s">
        <v>3218</v>
      </c>
    </row>
    <row r="60" spans="1:10" ht="29" x14ac:dyDescent="0.35">
      <c r="A60" s="2" t="s">
        <v>2849</v>
      </c>
      <c r="B60" s="191" t="s">
        <v>3219</v>
      </c>
      <c r="C60" s="43">
        <v>1</v>
      </c>
      <c r="D60" s="1" t="s">
        <v>65</v>
      </c>
      <c r="E60" s="1" t="s">
        <v>64</v>
      </c>
      <c r="F60" s="1" t="str">
        <f>UnitControlCenter!$B$13</f>
        <v>% change</v>
      </c>
      <c r="G60" s="1" t="s">
        <v>3220</v>
      </c>
      <c r="H60" s="1" t="s">
        <v>3217</v>
      </c>
      <c r="I60" s="1" t="s">
        <v>3218</v>
      </c>
    </row>
    <row r="61" spans="1:10" ht="29" x14ac:dyDescent="0.35">
      <c r="A61" s="2" t="s">
        <v>2849</v>
      </c>
      <c r="B61" s="191" t="s">
        <v>2910</v>
      </c>
      <c r="C61" s="43">
        <v>1</v>
      </c>
      <c r="D61" s="1" t="s">
        <v>65</v>
      </c>
      <c r="E61" s="1" t="s">
        <v>64</v>
      </c>
      <c r="F61" s="1" t="str">
        <f>UnitControlCenter!$B$11</f>
        <v>jobs</v>
      </c>
      <c r="G61" s="1" t="s">
        <v>2914</v>
      </c>
      <c r="H61" s="1" t="s">
        <v>2913</v>
      </c>
      <c r="I61" s="1" t="s">
        <v>2924</v>
      </c>
    </row>
    <row r="62" spans="1:10" ht="43.5" x14ac:dyDescent="0.35">
      <c r="A62" s="2" t="s">
        <v>2849</v>
      </c>
      <c r="B62" s="191" t="s">
        <v>2965</v>
      </c>
      <c r="C62" s="43">
        <v>1</v>
      </c>
      <c r="D62" s="1" t="s">
        <v>65</v>
      </c>
      <c r="E62" s="1" t="s">
        <v>64</v>
      </c>
      <c r="F62" s="1" t="str">
        <f>UnitControlCenter!$B$11</f>
        <v>jobs</v>
      </c>
      <c r="G62" s="1" t="s">
        <v>2964</v>
      </c>
      <c r="H62" s="1" t="s">
        <v>2856</v>
      </c>
      <c r="I62" s="1" t="s">
        <v>2397</v>
      </c>
    </row>
    <row r="63" spans="1:10" ht="43.5" x14ac:dyDescent="0.35">
      <c r="A63" s="2" t="s">
        <v>2849</v>
      </c>
      <c r="B63" s="191" t="s">
        <v>2851</v>
      </c>
      <c r="C63" s="43">
        <v>1</v>
      </c>
      <c r="D63" s="1" t="s">
        <v>65</v>
      </c>
      <c r="E63" s="1" t="s">
        <v>64</v>
      </c>
      <c r="F63" s="1" t="str">
        <f>UnitControlCenter!$B$9</f>
        <v>billion 2024 dollars / year</v>
      </c>
      <c r="G63" s="1" t="s">
        <v>2858</v>
      </c>
      <c r="H63" s="1" t="s">
        <v>2860</v>
      </c>
      <c r="I63" s="1" t="s">
        <v>2397</v>
      </c>
    </row>
    <row r="64" spans="1:10" ht="43.5" x14ac:dyDescent="0.35">
      <c r="A64" s="2" t="s">
        <v>2849</v>
      </c>
      <c r="B64" s="191" t="s">
        <v>2870</v>
      </c>
      <c r="C64" s="43">
        <v>1</v>
      </c>
      <c r="D64" s="1" t="s">
        <v>65</v>
      </c>
      <c r="E64" s="1" t="s">
        <v>64</v>
      </c>
      <c r="F64" s="1" t="str">
        <f>UnitControlCenter!$B$13</f>
        <v>% change</v>
      </c>
      <c r="G64" s="1" t="s">
        <v>2872</v>
      </c>
      <c r="H64" s="1" t="s">
        <v>2860</v>
      </c>
      <c r="I64" s="1" t="s">
        <v>2397</v>
      </c>
    </row>
    <row r="65" spans="1:10" ht="29" x14ac:dyDescent="0.35">
      <c r="A65" s="2" t="s">
        <v>2849</v>
      </c>
      <c r="B65" s="191" t="s">
        <v>2911</v>
      </c>
      <c r="C65" s="43">
        <v>1</v>
      </c>
      <c r="D65" s="1" t="s">
        <v>65</v>
      </c>
      <c r="E65" s="1" t="s">
        <v>64</v>
      </c>
      <c r="F65" s="1" t="str">
        <f>UnitControlCenter!$B$9</f>
        <v>billion 2024 dollars / year</v>
      </c>
      <c r="G65" s="1" t="s">
        <v>2915</v>
      </c>
      <c r="H65" s="1" t="s">
        <v>2913</v>
      </c>
      <c r="I65" s="1" t="s">
        <v>2924</v>
      </c>
    </row>
    <row r="66" spans="1:10" ht="43.5" x14ac:dyDescent="0.35">
      <c r="A66" s="2" t="s">
        <v>2849</v>
      </c>
      <c r="B66" s="191" t="s">
        <v>2865</v>
      </c>
      <c r="C66" s="43">
        <v>1</v>
      </c>
      <c r="D66" s="1" t="s">
        <v>65</v>
      </c>
      <c r="E66" s="1" t="s">
        <v>64</v>
      </c>
      <c r="F66" s="1" t="str">
        <f>UnitControlCenter!$B$9</f>
        <v>billion 2024 dollars / year</v>
      </c>
      <c r="G66" s="1" t="s">
        <v>2861</v>
      </c>
      <c r="H66" s="1" t="s">
        <v>2859</v>
      </c>
      <c r="I66" s="1" t="s">
        <v>2397</v>
      </c>
    </row>
    <row r="67" spans="1:10" ht="29" x14ac:dyDescent="0.35">
      <c r="A67" s="2" t="s">
        <v>2849</v>
      </c>
      <c r="B67" s="191" t="s">
        <v>2863</v>
      </c>
      <c r="C67" s="43">
        <v>1</v>
      </c>
      <c r="D67" s="1" t="s">
        <v>63</v>
      </c>
      <c r="E67" s="1" t="s">
        <v>64</v>
      </c>
      <c r="F67" s="1" t="str">
        <f>UnitControlCenter!$B$14</f>
        <v>2024 dollars / employee-year</v>
      </c>
      <c r="G67" s="1" t="s">
        <v>2864</v>
      </c>
    </row>
    <row r="68" spans="1:10" ht="29.5" thickBot="1" x14ac:dyDescent="0.4">
      <c r="A68" s="192" t="s">
        <v>2849</v>
      </c>
      <c r="B68" s="194" t="s">
        <v>2912</v>
      </c>
      <c r="C68" s="199">
        <v>1</v>
      </c>
      <c r="D68" s="193" t="s">
        <v>65</v>
      </c>
      <c r="E68" s="193" t="s">
        <v>64</v>
      </c>
      <c r="F68" s="193" t="str">
        <f>UnitControlCenter!$B$9</f>
        <v>billion 2024 dollars / year</v>
      </c>
      <c r="G68" s="193" t="s">
        <v>2916</v>
      </c>
      <c r="H68" s="193" t="s">
        <v>2913</v>
      </c>
      <c r="I68" s="193" t="s">
        <v>2924</v>
      </c>
      <c r="J68" s="193"/>
    </row>
    <row r="69" spans="1:10" ht="87" x14ac:dyDescent="0.35">
      <c r="A69" s="2" t="s">
        <v>2850</v>
      </c>
      <c r="B69" s="2" t="s">
        <v>2656</v>
      </c>
      <c r="C69" s="43">
        <v>0</v>
      </c>
      <c r="D69" s="1" t="s">
        <v>65</v>
      </c>
      <c r="E69" s="1" t="s">
        <v>64</v>
      </c>
      <c r="F69" s="1" t="str">
        <f>UnitControlCenter!$B$9</f>
        <v>billion 2024 dollars / year</v>
      </c>
      <c r="G69" s="1" t="s">
        <v>2657</v>
      </c>
      <c r="H69" s="1" t="s">
        <v>2658</v>
      </c>
      <c r="I69" s="1" t="s">
        <v>2637</v>
      </c>
    </row>
    <row r="70" spans="1:10" ht="43.5" x14ac:dyDescent="0.35">
      <c r="A70" s="2" t="s">
        <v>2850</v>
      </c>
      <c r="B70" s="2" t="s">
        <v>2660</v>
      </c>
      <c r="C70" s="43">
        <v>0</v>
      </c>
      <c r="D70" s="1" t="s">
        <v>65</v>
      </c>
      <c r="E70" s="1" t="s">
        <v>64</v>
      </c>
      <c r="F70" s="1" t="str">
        <f>UnitControlCenter!$B$9</f>
        <v>billion 2024 dollars / year</v>
      </c>
      <c r="G70" s="1" t="s">
        <v>2670</v>
      </c>
      <c r="H70" s="1" t="s">
        <v>2671</v>
      </c>
      <c r="I70" s="1" t="s">
        <v>2672</v>
      </c>
    </row>
    <row r="71" spans="1:10" ht="58" x14ac:dyDescent="0.35">
      <c r="A71" s="2" t="s">
        <v>2850</v>
      </c>
      <c r="B71" s="2" t="s">
        <v>2661</v>
      </c>
      <c r="C71" s="43">
        <v>0</v>
      </c>
      <c r="D71" s="1" t="s">
        <v>65</v>
      </c>
      <c r="E71" s="1" t="s">
        <v>64</v>
      </c>
      <c r="F71" s="1" t="str">
        <f>UnitControlCenter!$B$9</f>
        <v>billion 2024 dollars / year</v>
      </c>
      <c r="G71" s="1" t="s">
        <v>2681</v>
      </c>
      <c r="H71" s="1" t="s">
        <v>2679</v>
      </c>
      <c r="I71" s="1" t="s">
        <v>2680</v>
      </c>
    </row>
    <row r="72" spans="1:10" ht="43.5" x14ac:dyDescent="0.35">
      <c r="A72" s="2" t="s">
        <v>2850</v>
      </c>
      <c r="B72" s="2" t="s">
        <v>2662</v>
      </c>
      <c r="C72" s="43">
        <v>0</v>
      </c>
      <c r="D72" s="1" t="s">
        <v>65</v>
      </c>
      <c r="E72" s="1" t="s">
        <v>64</v>
      </c>
      <c r="F72" s="1" t="str">
        <f>UnitControlCenter!$B$9</f>
        <v>billion 2024 dollars / year</v>
      </c>
      <c r="G72" s="1" t="s">
        <v>2675</v>
      </c>
      <c r="H72" s="1" t="s">
        <v>2671</v>
      </c>
      <c r="I72" s="1" t="s">
        <v>2673</v>
      </c>
    </row>
    <row r="73" spans="1:10" ht="43.5" x14ac:dyDescent="0.35">
      <c r="A73" s="2" t="s">
        <v>2850</v>
      </c>
      <c r="B73" s="2" t="s">
        <v>2663</v>
      </c>
      <c r="C73" s="43">
        <v>0</v>
      </c>
      <c r="D73" s="1" t="s">
        <v>65</v>
      </c>
      <c r="E73" s="1" t="s">
        <v>64</v>
      </c>
      <c r="F73" s="1" t="str">
        <f>UnitControlCenter!$B$9</f>
        <v>billion 2024 dollars / year</v>
      </c>
      <c r="G73" s="1" t="s">
        <v>2676</v>
      </c>
      <c r="H73" s="1" t="s">
        <v>2671</v>
      </c>
      <c r="I73" s="1" t="s">
        <v>2674</v>
      </c>
    </row>
    <row r="74" spans="1:10" ht="58" x14ac:dyDescent="0.35">
      <c r="A74" s="2" t="s">
        <v>2850</v>
      </c>
      <c r="B74" s="2" t="s">
        <v>2664</v>
      </c>
      <c r="C74" s="43">
        <v>0</v>
      </c>
      <c r="D74" s="1" t="s">
        <v>65</v>
      </c>
      <c r="E74" s="1" t="s">
        <v>64</v>
      </c>
      <c r="F74" s="1" t="str">
        <f>UnitControlCenter!$B$9</f>
        <v>billion 2024 dollars / year</v>
      </c>
      <c r="G74" s="1" t="s">
        <v>2682</v>
      </c>
      <c r="H74" s="1" t="s">
        <v>2679</v>
      </c>
      <c r="I74" s="1" t="s">
        <v>2680</v>
      </c>
    </row>
    <row r="75" spans="1:10" ht="58" x14ac:dyDescent="0.35">
      <c r="A75" s="2" t="s">
        <v>2850</v>
      </c>
      <c r="B75" s="2" t="s">
        <v>2665</v>
      </c>
      <c r="C75" s="43">
        <v>0</v>
      </c>
      <c r="D75" s="1" t="s">
        <v>65</v>
      </c>
      <c r="E75" s="1" t="s">
        <v>64</v>
      </c>
      <c r="F75" s="1" t="str">
        <f>UnitControlCenter!$B$9</f>
        <v>billion 2024 dollars / year</v>
      </c>
      <c r="G75" s="1" t="s">
        <v>2683</v>
      </c>
      <c r="H75" s="1" t="s">
        <v>2679</v>
      </c>
      <c r="I75" s="1" t="s">
        <v>2680</v>
      </c>
    </row>
    <row r="76" spans="1:10" ht="72.5" x14ac:dyDescent="0.35">
      <c r="A76" s="2" t="s">
        <v>2850</v>
      </c>
      <c r="B76" s="2" t="s">
        <v>2666</v>
      </c>
      <c r="C76" s="43">
        <v>0</v>
      </c>
      <c r="D76" s="1" t="s">
        <v>65</v>
      </c>
      <c r="E76" s="1" t="s">
        <v>64</v>
      </c>
      <c r="F76" s="1" t="str">
        <f>UnitControlCenter!$B$9</f>
        <v>billion 2024 dollars / year</v>
      </c>
      <c r="G76" s="1" t="s">
        <v>2684</v>
      </c>
      <c r="H76" s="1" t="s">
        <v>2679</v>
      </c>
      <c r="I76" s="1" t="s">
        <v>2680</v>
      </c>
    </row>
    <row r="77" spans="1:10" ht="58" x14ac:dyDescent="0.35">
      <c r="A77" s="2" t="s">
        <v>2850</v>
      </c>
      <c r="B77" s="2" t="s">
        <v>2689</v>
      </c>
      <c r="C77" s="43">
        <v>0</v>
      </c>
      <c r="D77" s="1" t="s">
        <v>65</v>
      </c>
      <c r="E77" s="1" t="s">
        <v>64</v>
      </c>
      <c r="F77" s="1" t="str">
        <f>UnitControlCenter!$B$9</f>
        <v>billion 2024 dollars / year</v>
      </c>
      <c r="G77" s="1" t="s">
        <v>2687</v>
      </c>
      <c r="H77" s="1" t="s">
        <v>2679</v>
      </c>
      <c r="I77" s="1" t="s">
        <v>2685</v>
      </c>
    </row>
    <row r="78" spans="1:10" ht="58.5" thickBot="1" x14ac:dyDescent="0.4">
      <c r="A78" s="192" t="s">
        <v>2850</v>
      </c>
      <c r="B78" s="192" t="s">
        <v>2690</v>
      </c>
      <c r="C78" s="199">
        <v>0</v>
      </c>
      <c r="D78" s="193" t="s">
        <v>65</v>
      </c>
      <c r="E78" s="193" t="s">
        <v>64</v>
      </c>
      <c r="F78" s="193" t="str">
        <f>UnitControlCenter!$B$9</f>
        <v>billion 2024 dollars / year</v>
      </c>
      <c r="G78" s="193" t="s">
        <v>2688</v>
      </c>
      <c r="H78" s="193" t="s">
        <v>2679</v>
      </c>
      <c r="I78" s="193" t="s">
        <v>2686</v>
      </c>
      <c r="J78" s="193"/>
    </row>
    <row r="79" spans="1:10" ht="29" x14ac:dyDescent="0.35">
      <c r="A79" s="2" t="s">
        <v>2335</v>
      </c>
      <c r="B79" s="2" t="s">
        <v>2966</v>
      </c>
      <c r="C79" s="43">
        <v>1</v>
      </c>
      <c r="D79" s="1" t="s">
        <v>63</v>
      </c>
      <c r="E79" s="1" t="s">
        <v>2968</v>
      </c>
      <c r="F79" s="1" t="str">
        <f>UnitControlCenter!$B$12</f>
        <v>incidents / year</v>
      </c>
      <c r="G79" s="1" t="s">
        <v>2895</v>
      </c>
    </row>
    <row r="80" spans="1:10" x14ac:dyDescent="0.35">
      <c r="A80" s="2" t="s">
        <v>2335</v>
      </c>
      <c r="B80" s="2" t="s">
        <v>3174</v>
      </c>
      <c r="C80" s="43">
        <v>1</v>
      </c>
      <c r="D80" s="1" t="s">
        <v>63</v>
      </c>
      <c r="E80" s="1" t="s">
        <v>64</v>
      </c>
      <c r="F80" s="1" t="str">
        <f>UnitControlCenter!$B$13</f>
        <v>% change</v>
      </c>
      <c r="G80" s="1" t="s">
        <v>3175</v>
      </c>
    </row>
    <row r="81" spans="1:10" ht="29" x14ac:dyDescent="0.35">
      <c r="A81" s="2" t="s">
        <v>2335</v>
      </c>
      <c r="B81" s="2" t="s">
        <v>3254</v>
      </c>
      <c r="C81" s="43">
        <v>1</v>
      </c>
      <c r="D81" s="1" t="s">
        <v>65</v>
      </c>
      <c r="E81" s="1" t="s">
        <v>66</v>
      </c>
      <c r="F81" s="1" t="str">
        <f>UnitControlCenter!$B$12</f>
        <v>incidents / year</v>
      </c>
      <c r="G81" s="1" t="s">
        <v>3158</v>
      </c>
      <c r="H81" s="1" t="s">
        <v>3146</v>
      </c>
      <c r="I81" s="1" t="s">
        <v>3147</v>
      </c>
    </row>
    <row r="82" spans="1:10" ht="29" x14ac:dyDescent="0.35">
      <c r="A82" s="2" t="s">
        <v>2335</v>
      </c>
      <c r="B82" s="2" t="s">
        <v>3255</v>
      </c>
      <c r="C82" s="43">
        <v>1</v>
      </c>
      <c r="D82" s="1" t="s">
        <v>65</v>
      </c>
      <c r="E82" s="1" t="s">
        <v>64</v>
      </c>
      <c r="F82" s="1" t="str">
        <f>UnitControlCenter!$B$13</f>
        <v>% change</v>
      </c>
      <c r="G82" s="1" t="s">
        <v>3169</v>
      </c>
      <c r="H82" s="1" t="s">
        <v>3146</v>
      </c>
      <c r="I82" s="1" t="s">
        <v>3147</v>
      </c>
    </row>
    <row r="83" spans="1:10" ht="43.5" x14ac:dyDescent="0.35">
      <c r="A83" s="2" t="s">
        <v>2335</v>
      </c>
      <c r="B83" s="2" t="s">
        <v>3156</v>
      </c>
      <c r="C83" s="43">
        <v>1</v>
      </c>
      <c r="D83" s="1" t="s">
        <v>65</v>
      </c>
      <c r="E83" s="1" t="s">
        <v>66</v>
      </c>
      <c r="F83" s="1" t="str">
        <f>UnitControlCenter!$B$12</f>
        <v>incidents / year</v>
      </c>
      <c r="G83" s="1" t="s">
        <v>3159</v>
      </c>
      <c r="H83" s="1" t="s">
        <v>3148</v>
      </c>
      <c r="I83" s="20" t="s">
        <v>3149</v>
      </c>
      <c r="J83" s="20"/>
    </row>
    <row r="84" spans="1:10" ht="43.5" x14ac:dyDescent="0.35">
      <c r="A84" s="2" t="s">
        <v>2335</v>
      </c>
      <c r="B84" s="2" t="s">
        <v>3172</v>
      </c>
      <c r="C84" s="43">
        <v>1</v>
      </c>
      <c r="D84" s="1" t="s">
        <v>65</v>
      </c>
      <c r="E84" s="1" t="s">
        <v>64</v>
      </c>
      <c r="F84" s="1" t="str">
        <f>UnitControlCenter!$B$13</f>
        <v>% change</v>
      </c>
      <c r="G84" s="1" t="s">
        <v>3170</v>
      </c>
      <c r="H84" s="1" t="s">
        <v>3148</v>
      </c>
      <c r="I84" s="20" t="s">
        <v>3149</v>
      </c>
      <c r="J84" s="20"/>
    </row>
    <row r="85" spans="1:10" ht="29" x14ac:dyDescent="0.35">
      <c r="A85" s="2" t="s">
        <v>2335</v>
      </c>
      <c r="B85" s="2" t="s">
        <v>3157</v>
      </c>
      <c r="C85" s="43">
        <v>1</v>
      </c>
      <c r="D85" s="1" t="s">
        <v>65</v>
      </c>
      <c r="E85" s="1" t="s">
        <v>66</v>
      </c>
      <c r="F85" s="1" t="str">
        <f>UnitControlCenter!$B$12</f>
        <v>incidents / year</v>
      </c>
      <c r="G85" s="1" t="s">
        <v>3160</v>
      </c>
      <c r="H85" s="1" t="s">
        <v>3151</v>
      </c>
      <c r="I85" s="1" t="s">
        <v>3152</v>
      </c>
    </row>
    <row r="86" spans="1:10" ht="29" x14ac:dyDescent="0.35">
      <c r="A86" s="2" t="s">
        <v>2335</v>
      </c>
      <c r="B86" s="2" t="s">
        <v>3173</v>
      </c>
      <c r="C86" s="43">
        <v>1</v>
      </c>
      <c r="D86" s="1" t="s">
        <v>65</v>
      </c>
      <c r="E86" s="1" t="s">
        <v>64</v>
      </c>
      <c r="F86" s="1" t="str">
        <f>UnitControlCenter!$B$13</f>
        <v>% change</v>
      </c>
      <c r="G86" s="1" t="s">
        <v>3171</v>
      </c>
      <c r="H86" s="1" t="s">
        <v>3151</v>
      </c>
      <c r="I86" s="1" t="s">
        <v>3152</v>
      </c>
    </row>
    <row r="87" spans="1:10" x14ac:dyDescent="0.35">
      <c r="A87" s="2" t="s">
        <v>2335</v>
      </c>
      <c r="B87" s="2" t="s">
        <v>2887</v>
      </c>
      <c r="C87" s="43">
        <v>0</v>
      </c>
      <c r="D87" s="1" t="s">
        <v>63</v>
      </c>
      <c r="E87" s="1" t="s">
        <v>64</v>
      </c>
      <c r="F87" s="1" t="str">
        <f>UnitControlCenter!$B$12</f>
        <v>incidents / year</v>
      </c>
      <c r="G87" s="1" t="s">
        <v>2895</v>
      </c>
    </row>
    <row r="88" spans="1:10" ht="29" x14ac:dyDescent="0.35">
      <c r="A88" s="2" t="s">
        <v>2335</v>
      </c>
      <c r="B88" s="2" t="s">
        <v>2336</v>
      </c>
      <c r="C88" s="43">
        <v>1</v>
      </c>
      <c r="D88" s="1" t="s">
        <v>63</v>
      </c>
      <c r="E88" s="1" t="s">
        <v>64</v>
      </c>
      <c r="F88" s="1" t="str">
        <f>UnitControlCenter!$B$9</f>
        <v>billion 2024 dollars / year</v>
      </c>
      <c r="G88" s="1" t="s">
        <v>67</v>
      </c>
    </row>
    <row r="89" spans="1:10" x14ac:dyDescent="0.35">
      <c r="A89" s="2" t="s">
        <v>2335</v>
      </c>
      <c r="B89" s="2" t="s">
        <v>2888</v>
      </c>
      <c r="C89" s="43">
        <v>1</v>
      </c>
      <c r="D89" s="1" t="s">
        <v>63</v>
      </c>
      <c r="E89" s="1" t="s">
        <v>64</v>
      </c>
      <c r="F89" s="1" t="str">
        <f>UnitControlCenter!$B$12</f>
        <v>incidents / year</v>
      </c>
      <c r="G89" s="1" t="s">
        <v>2896</v>
      </c>
    </row>
    <row r="90" spans="1:10" ht="29" x14ac:dyDescent="0.35">
      <c r="A90" s="2" t="s">
        <v>2335</v>
      </c>
      <c r="B90" s="2" t="s">
        <v>2889</v>
      </c>
      <c r="C90" s="43">
        <v>1</v>
      </c>
      <c r="D90" s="1" t="s">
        <v>63</v>
      </c>
      <c r="E90" s="1" t="s">
        <v>64</v>
      </c>
      <c r="F90" s="1" t="str">
        <f>UnitControlCenter!$B$12</f>
        <v>incidents / year</v>
      </c>
      <c r="G90" s="1" t="s">
        <v>2897</v>
      </c>
    </row>
    <row r="91" spans="1:10" x14ac:dyDescent="0.35">
      <c r="A91" s="2" t="s">
        <v>2335</v>
      </c>
      <c r="B91" s="2" t="s">
        <v>2902</v>
      </c>
      <c r="C91" s="43">
        <v>1</v>
      </c>
      <c r="D91" s="1" t="s">
        <v>63</v>
      </c>
      <c r="E91" s="1" t="s">
        <v>64</v>
      </c>
      <c r="F91" s="1" t="str">
        <f>UnitControlCenter!$B$12</f>
        <v>incidents / year</v>
      </c>
      <c r="G91" s="1" t="s">
        <v>2903</v>
      </c>
    </row>
    <row r="92" spans="1:10" x14ac:dyDescent="0.35">
      <c r="A92" s="2" t="s">
        <v>2335</v>
      </c>
      <c r="B92" s="2" t="s">
        <v>2890</v>
      </c>
      <c r="C92" s="43">
        <v>1</v>
      </c>
      <c r="D92" s="1" t="s">
        <v>63</v>
      </c>
      <c r="E92" s="1" t="s">
        <v>64</v>
      </c>
      <c r="F92" s="1" t="str">
        <f>UnitControlCenter!$B$12</f>
        <v>incidents / year</v>
      </c>
      <c r="G92" s="1" t="s">
        <v>2898</v>
      </c>
    </row>
    <row r="93" spans="1:10" x14ac:dyDescent="0.35">
      <c r="A93" s="2" t="s">
        <v>2335</v>
      </c>
      <c r="B93" s="2" t="s">
        <v>2891</v>
      </c>
      <c r="C93" s="43">
        <v>1</v>
      </c>
      <c r="D93" s="1" t="s">
        <v>63</v>
      </c>
      <c r="E93" s="1" t="s">
        <v>64</v>
      </c>
      <c r="F93" s="1" t="str">
        <f>UnitControlCenter!$B$12</f>
        <v>incidents / year</v>
      </c>
      <c r="G93" s="1" t="s">
        <v>2899</v>
      </c>
    </row>
    <row r="94" spans="1:10" x14ac:dyDescent="0.35">
      <c r="A94" s="2" t="s">
        <v>2335</v>
      </c>
      <c r="B94" s="2" t="s">
        <v>2892</v>
      </c>
      <c r="C94" s="43">
        <v>1</v>
      </c>
      <c r="D94" s="1" t="s">
        <v>63</v>
      </c>
      <c r="E94" s="1" t="s">
        <v>64</v>
      </c>
      <c r="F94" s="1" t="str">
        <f>UnitControlCenter!$B$12</f>
        <v>incidents / year</v>
      </c>
      <c r="G94" s="1" t="s">
        <v>2900</v>
      </c>
    </row>
    <row r="95" spans="1:10" ht="29.5" thickBot="1" x14ac:dyDescent="0.4">
      <c r="A95" s="192" t="s">
        <v>2335</v>
      </c>
      <c r="B95" s="192" t="s">
        <v>2893</v>
      </c>
      <c r="C95" s="199">
        <v>1</v>
      </c>
      <c r="D95" s="193" t="s">
        <v>63</v>
      </c>
      <c r="E95" s="193" t="s">
        <v>64</v>
      </c>
      <c r="F95" s="193" t="str">
        <f>UnitControlCenter!$B$12</f>
        <v>incidents / year</v>
      </c>
      <c r="G95" s="193" t="s">
        <v>2901</v>
      </c>
      <c r="H95" s="193"/>
      <c r="I95" s="193"/>
      <c r="J95" s="193"/>
    </row>
    <row r="96" spans="1:10" ht="217.5" x14ac:dyDescent="0.35">
      <c r="A96" s="2" t="s">
        <v>2462</v>
      </c>
      <c r="B96" s="2" t="s">
        <v>2337</v>
      </c>
      <c r="C96" s="43">
        <v>1</v>
      </c>
      <c r="D96" s="1" t="s">
        <v>65</v>
      </c>
      <c r="E96" s="1" t="s">
        <v>66</v>
      </c>
      <c r="F96" s="1" t="str">
        <f>UnitControlCenter!$B$16</f>
        <v>terawatt-hours (TWh) / year</v>
      </c>
      <c r="G96" s="1" t="s">
        <v>3753</v>
      </c>
      <c r="H96" s="1" t="s">
        <v>3754</v>
      </c>
      <c r="I96" s="1" t="s">
        <v>3755</v>
      </c>
    </row>
    <row r="97" spans="1:10" ht="261" x14ac:dyDescent="0.35">
      <c r="A97" s="2" t="s">
        <v>2462</v>
      </c>
      <c r="B97" s="2" t="s">
        <v>2338</v>
      </c>
      <c r="C97" s="43">
        <v>1</v>
      </c>
      <c r="D97" s="1" t="s">
        <v>65</v>
      </c>
      <c r="E97" s="1" t="s">
        <v>64</v>
      </c>
      <c r="F97" s="1" t="str">
        <f>UnitControlCenter!$B$16</f>
        <v>terawatt-hours (TWh) / year</v>
      </c>
      <c r="G97" s="1" t="s">
        <v>3775</v>
      </c>
      <c r="H97" s="1" t="s">
        <v>3754</v>
      </c>
      <c r="I97" s="1" t="s">
        <v>3755</v>
      </c>
    </row>
    <row r="98" spans="1:10" ht="217.5" x14ac:dyDescent="0.35">
      <c r="A98" s="2" t="s">
        <v>2462</v>
      </c>
      <c r="B98" s="2" t="s">
        <v>2339</v>
      </c>
      <c r="C98" s="43">
        <v>1</v>
      </c>
      <c r="D98" s="1" t="s">
        <v>65</v>
      </c>
      <c r="E98" s="1" t="s">
        <v>66</v>
      </c>
      <c r="F98" s="1" t="str">
        <f>UnitControlCenter!$B$21</f>
        <v>gigawatts (GW) / year</v>
      </c>
      <c r="G98" s="1" t="s">
        <v>3752</v>
      </c>
      <c r="H98" s="1" t="s">
        <v>3750</v>
      </c>
      <c r="I98" s="1" t="s">
        <v>3751</v>
      </c>
    </row>
    <row r="99" spans="1:10" ht="261" x14ac:dyDescent="0.35">
      <c r="A99" s="2" t="s">
        <v>2462</v>
      </c>
      <c r="B99" s="2" t="s">
        <v>2340</v>
      </c>
      <c r="C99" s="43">
        <v>1</v>
      </c>
      <c r="D99" s="1" t="s">
        <v>65</v>
      </c>
      <c r="E99" s="1" t="s">
        <v>64</v>
      </c>
      <c r="F99" s="1" t="str">
        <f>UnitControlCenter!$B$21</f>
        <v>gigawatts (GW) / year</v>
      </c>
      <c r="G99" s="1" t="s">
        <v>3776</v>
      </c>
      <c r="H99" s="1" t="s">
        <v>3750</v>
      </c>
      <c r="I99" s="1" t="s">
        <v>3751</v>
      </c>
    </row>
    <row r="100" spans="1:10" ht="72.5" x14ac:dyDescent="0.35">
      <c r="A100" s="2" t="s">
        <v>2462</v>
      </c>
      <c r="B100" s="2" t="s">
        <v>2463</v>
      </c>
      <c r="C100" s="43">
        <v>1</v>
      </c>
      <c r="D100" s="1" t="s">
        <v>65</v>
      </c>
      <c r="E100" s="1" t="s">
        <v>66</v>
      </c>
      <c r="F100" s="1" t="str">
        <f>UnitControlCenter!$B$16</f>
        <v>terawatt-hours (TWh) / year</v>
      </c>
      <c r="G100" s="1" t="s">
        <v>3747</v>
      </c>
      <c r="H100" s="1" t="s">
        <v>3748</v>
      </c>
      <c r="I100" s="1" t="s">
        <v>3749</v>
      </c>
    </row>
    <row r="101" spans="1:10" ht="29" x14ac:dyDescent="0.35">
      <c r="A101" s="2" t="s">
        <v>2462</v>
      </c>
      <c r="B101" s="2" t="s">
        <v>3894</v>
      </c>
      <c r="C101" s="43">
        <v>1</v>
      </c>
      <c r="D101" s="1" t="s">
        <v>65</v>
      </c>
      <c r="E101" s="1" t="s">
        <v>64</v>
      </c>
      <c r="F101" s="1" t="str">
        <f>UnitControlCenter!B18</f>
        <v>%</v>
      </c>
      <c r="G101" s="1" t="s">
        <v>3895</v>
      </c>
      <c r="H101" s="1" t="s">
        <v>3896</v>
      </c>
      <c r="I101" s="1" t="s">
        <v>3897</v>
      </c>
    </row>
    <row r="102" spans="1:10" ht="29" x14ac:dyDescent="0.35">
      <c r="A102" s="2" t="s">
        <v>2462</v>
      </c>
      <c r="B102" s="2" t="s">
        <v>3320</v>
      </c>
      <c r="C102" s="43">
        <v>1</v>
      </c>
      <c r="D102" s="1" t="s">
        <v>63</v>
      </c>
      <c r="E102" s="1" t="s">
        <v>64</v>
      </c>
      <c r="F102" s="1" t="str">
        <f>UnitControlCenter!B19</f>
        <v>metric tons CO2e / megawatt-hour (MWh)</v>
      </c>
      <c r="G102" s="1" t="s">
        <v>3319</v>
      </c>
    </row>
    <row r="103" spans="1:10" ht="29.5" thickBot="1" x14ac:dyDescent="0.4">
      <c r="A103" s="192" t="s">
        <v>2462</v>
      </c>
      <c r="B103" s="192" t="s">
        <v>3327</v>
      </c>
      <c r="C103" s="199">
        <v>1</v>
      </c>
      <c r="D103" s="193" t="s">
        <v>63</v>
      </c>
      <c r="E103" s="193" t="s">
        <v>64</v>
      </c>
      <c r="F103" s="193" t="str">
        <f>UnitControlCenter!B20</f>
        <v>kilowatt-hour / 2024 dollar</v>
      </c>
      <c r="G103" s="193" t="s">
        <v>3328</v>
      </c>
      <c r="H103" s="193"/>
      <c r="I103" s="193"/>
      <c r="J103" s="193"/>
    </row>
    <row r="104" spans="1:10" ht="188.5" x14ac:dyDescent="0.35">
      <c r="A104" s="2" t="s">
        <v>3105</v>
      </c>
      <c r="B104" s="2" t="s">
        <v>2341</v>
      </c>
      <c r="C104" s="43">
        <v>1</v>
      </c>
      <c r="D104" s="1" t="s">
        <v>65</v>
      </c>
      <c r="E104" s="1" t="s">
        <v>2353</v>
      </c>
      <c r="F104" s="1" t="str">
        <f>UnitControlCenter!$B$22</f>
        <v>2024 dollars / megawatt-hour (MWh)</v>
      </c>
      <c r="G104" s="1" t="s">
        <v>3570</v>
      </c>
      <c r="H104" s="1" t="s">
        <v>3636</v>
      </c>
      <c r="I104" s="43" t="s">
        <v>3638</v>
      </c>
    </row>
    <row r="105" spans="1:10" ht="29" x14ac:dyDescent="0.35">
      <c r="A105" s="2" t="s">
        <v>3105</v>
      </c>
      <c r="B105" s="2" t="s">
        <v>3756</v>
      </c>
      <c r="C105" s="43">
        <v>1</v>
      </c>
      <c r="D105" s="1" t="s">
        <v>63</v>
      </c>
      <c r="E105" s="1" t="s">
        <v>64</v>
      </c>
      <c r="F105" s="1" t="str">
        <f>UnitControlCenter!B22</f>
        <v>2024 dollars / megawatt-hour (MWh)</v>
      </c>
      <c r="G105" s="1" t="s">
        <v>3757</v>
      </c>
    </row>
    <row r="106" spans="1:10" ht="29" x14ac:dyDescent="0.35">
      <c r="A106" s="2" t="s">
        <v>3105</v>
      </c>
      <c r="B106" s="2" t="s">
        <v>2342</v>
      </c>
      <c r="C106" s="43">
        <v>1</v>
      </c>
      <c r="D106" s="1" t="s">
        <v>65</v>
      </c>
      <c r="E106" s="1" t="s">
        <v>66</v>
      </c>
      <c r="F106" s="1" t="str">
        <f>UnitControlCenter!$B$16</f>
        <v>terawatt-hours (TWh) / year</v>
      </c>
      <c r="G106" s="1" t="s">
        <v>2761</v>
      </c>
      <c r="H106" s="1" t="s">
        <v>2762</v>
      </c>
      <c r="I106" s="1" t="s">
        <v>2763</v>
      </c>
    </row>
    <row r="107" spans="1:10" ht="101.5" x14ac:dyDescent="0.35">
      <c r="A107" s="2" t="s">
        <v>3105</v>
      </c>
      <c r="B107" s="2" t="s">
        <v>3106</v>
      </c>
      <c r="C107" s="43">
        <v>1</v>
      </c>
      <c r="D107" s="1" t="s">
        <v>65</v>
      </c>
      <c r="E107" s="1" t="s">
        <v>66</v>
      </c>
      <c r="F107" s="1" t="str">
        <f>UnitControlCenter!$B$3</f>
        <v>million metric tons / year</v>
      </c>
      <c r="G107" s="1" t="s">
        <v>3572</v>
      </c>
      <c r="H107" s="1" t="s">
        <v>3637</v>
      </c>
      <c r="I107" s="43" t="s">
        <v>3639</v>
      </c>
    </row>
    <row r="108" spans="1:10" ht="188.5" x14ac:dyDescent="0.35">
      <c r="A108" s="2" t="s">
        <v>3105</v>
      </c>
      <c r="B108" s="2" t="s">
        <v>2456</v>
      </c>
      <c r="C108" s="43">
        <v>1</v>
      </c>
      <c r="D108" s="1" t="s">
        <v>65</v>
      </c>
      <c r="E108" s="1" t="s">
        <v>66</v>
      </c>
      <c r="F108" s="1" t="str">
        <f>UnitControlCenter!$B$23</f>
        <v>cubic km / yr</v>
      </c>
      <c r="G108" s="1" t="s">
        <v>3571</v>
      </c>
      <c r="H108" s="1" t="s">
        <v>3636</v>
      </c>
      <c r="I108" s="43" t="s">
        <v>3638</v>
      </c>
    </row>
    <row r="109" spans="1:10" s="193" customFormat="1" ht="189" thickBot="1" x14ac:dyDescent="0.4">
      <c r="A109" s="192" t="s">
        <v>3105</v>
      </c>
      <c r="B109" s="192" t="s">
        <v>2457</v>
      </c>
      <c r="C109" s="199">
        <v>1</v>
      </c>
      <c r="D109" s="193" t="s">
        <v>65</v>
      </c>
      <c r="E109" s="193" t="s">
        <v>66</v>
      </c>
      <c r="F109" s="193" t="str">
        <f>UnitControlCenter!$B$23</f>
        <v>cubic km / yr</v>
      </c>
      <c r="G109" s="193" t="s">
        <v>3573</v>
      </c>
      <c r="H109" s="1" t="s">
        <v>3636</v>
      </c>
      <c r="I109" s="43" t="s">
        <v>3638</v>
      </c>
    </row>
    <row r="110" spans="1:10" ht="409.5" x14ac:dyDescent="0.35">
      <c r="A110" s="2" t="s">
        <v>3531</v>
      </c>
      <c r="B110" s="2" t="s">
        <v>3532</v>
      </c>
      <c r="C110" s="43">
        <v>1</v>
      </c>
      <c r="D110" s="1" t="s">
        <v>65</v>
      </c>
      <c r="E110" s="1" t="s">
        <v>3538</v>
      </c>
      <c r="F110" s="1" t="str">
        <f>UnitControlCenter!$B$17</f>
        <v>terawatt-hours (TWh)</v>
      </c>
      <c r="G110" s="1" t="s">
        <v>3598</v>
      </c>
      <c r="H110" s="1" t="s">
        <v>3697</v>
      </c>
      <c r="I110" s="1" t="s">
        <v>3595</v>
      </c>
    </row>
    <row r="111" spans="1:10" ht="406" x14ac:dyDescent="0.35">
      <c r="A111" s="2" t="s">
        <v>3531</v>
      </c>
      <c r="B111" s="2" t="s">
        <v>3533</v>
      </c>
      <c r="C111" s="43">
        <v>1</v>
      </c>
      <c r="D111" s="1" t="s">
        <v>65</v>
      </c>
      <c r="E111" s="1" t="s">
        <v>3538</v>
      </c>
      <c r="F111" s="1" t="str">
        <f>UnitControlCenter!$B$17</f>
        <v>terawatt-hours (TWh)</v>
      </c>
      <c r="G111" s="1" t="s">
        <v>3599</v>
      </c>
      <c r="H111" s="373"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373" t="str">
        <f>I$110</f>
        <v>abd8a4, af64ff, b49f00, ff9999, e5ffcc, 620e7a, 65fffb, 00b050, ff6400, ffff00, f1bb18, c2dffd, 087bf1, 004185, ccff33, 04ffaf, bfb088, ff00ff, 000000, ad6600, 740000, f593e0, 9b1cb0, c01b00, ff0000, 6e8000, 004d10, 009999, 969696, b49f00, af64ff</v>
      </c>
    </row>
    <row r="112" spans="1:10" ht="409.5" x14ac:dyDescent="0.35">
      <c r="A112" s="2" t="s">
        <v>3531</v>
      </c>
      <c r="B112" s="2" t="s">
        <v>3534</v>
      </c>
      <c r="C112" s="43">
        <v>1</v>
      </c>
      <c r="D112" s="1" t="s">
        <v>65</v>
      </c>
      <c r="E112" s="1" t="s">
        <v>3538</v>
      </c>
      <c r="F112" s="1" t="str">
        <f>UnitControlCenter!$B$17</f>
        <v>terawatt-hours (TWh)</v>
      </c>
      <c r="G112" s="1" t="s">
        <v>3600</v>
      </c>
      <c r="H112" s="373"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373" t="str">
        <f t="shared" si="0"/>
        <v>abd8a4, af64ff, b49f00, ff9999, e5ffcc, 620e7a, 65fffb, 00b050, ff6400, ffff00, f1bb18, c2dffd, 087bf1, 004185, ccff33, 04ffaf, bfb088, ff00ff, 000000, ad6600, 740000, f593e0, 9b1cb0, c01b00, ff0000, 6e8000, 004d10, 009999, 969696, b49f00, af64ff</v>
      </c>
    </row>
    <row r="113" spans="1:10" ht="409.5" x14ac:dyDescent="0.35">
      <c r="A113" s="2" t="s">
        <v>3531</v>
      </c>
      <c r="B113" s="2" t="s">
        <v>3535</v>
      </c>
      <c r="C113" s="43">
        <v>1</v>
      </c>
      <c r="D113" s="1" t="s">
        <v>65</v>
      </c>
      <c r="E113" s="1" t="s">
        <v>3538</v>
      </c>
      <c r="F113" s="1" t="str">
        <f>UnitControlCenter!$B$17</f>
        <v>terawatt-hours (TWh)</v>
      </c>
      <c r="G113" s="1" t="s">
        <v>3601</v>
      </c>
      <c r="H113"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373" t="str">
        <f t="shared" si="0"/>
        <v>abd8a4, af64ff, b49f00, ff9999, e5ffcc, 620e7a, 65fffb, 00b050, ff6400, ffff00, f1bb18, c2dffd, 087bf1, 004185, ccff33, 04ffaf, bfb088, ff00ff, 000000, ad6600, 740000, f593e0, 9b1cb0, c01b00, ff0000, 6e8000, 004d10, 009999, 969696, b49f00, af64ff</v>
      </c>
    </row>
    <row r="114" spans="1:10" ht="409.5" x14ac:dyDescent="0.35">
      <c r="A114" s="2" t="s">
        <v>3531</v>
      </c>
      <c r="B114" s="2" t="s">
        <v>3536</v>
      </c>
      <c r="C114" s="43">
        <v>1</v>
      </c>
      <c r="D114" s="1" t="s">
        <v>65</v>
      </c>
      <c r="E114" s="1" t="s">
        <v>3538</v>
      </c>
      <c r="F114" s="1" t="str">
        <f>UnitControlCenter!$B$17</f>
        <v>terawatt-hours (TWh)</v>
      </c>
      <c r="G114" s="1" t="s">
        <v>3596</v>
      </c>
      <c r="H114"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373" t="str">
        <f t="shared" si="0"/>
        <v>abd8a4, af64ff, b49f00, ff9999, e5ffcc, 620e7a, 65fffb, 00b050, ff6400, ffff00, f1bb18, c2dffd, 087bf1, 004185, ccff33, 04ffaf, bfb088, ff00ff, 000000, ad6600, 740000, f593e0, 9b1cb0, c01b00, ff0000, 6e8000, 004d10, 009999, 969696, b49f00, af64ff</v>
      </c>
    </row>
    <row r="115" spans="1:10" ht="409.5" x14ac:dyDescent="0.35">
      <c r="A115" s="2" t="s">
        <v>3531</v>
      </c>
      <c r="B115" s="2" t="s">
        <v>3537</v>
      </c>
      <c r="C115" s="43">
        <v>1</v>
      </c>
      <c r="D115" s="1" t="s">
        <v>65</v>
      </c>
      <c r="E115" s="1" t="s">
        <v>3538</v>
      </c>
      <c r="F115" s="1" t="str">
        <f>UnitControlCenter!$B$17</f>
        <v>terawatt-hours (TWh)</v>
      </c>
      <c r="G115" s="1" t="s">
        <v>3597</v>
      </c>
      <c r="H115"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373" t="str">
        <f t="shared" si="0"/>
        <v>abd8a4, af64ff, b49f00, ff9999, e5ffcc, 620e7a, 65fffb, 00b050, ff6400, ffff00, f1bb18, c2dffd, 087bf1, 004185, ccff33, 04ffaf, bfb088, ff00ff, 000000, ad6600, 740000, f593e0, 9b1cb0, c01b00, ff0000, 6e8000, 004d10, 009999, 969696, b49f00, af64ff</v>
      </c>
    </row>
    <row r="116" spans="1:10" ht="409.5" x14ac:dyDescent="0.35">
      <c r="A116" s="2" t="s">
        <v>3531</v>
      </c>
      <c r="B116" s="2" t="s">
        <v>3541</v>
      </c>
      <c r="C116" s="43">
        <v>1</v>
      </c>
      <c r="D116" s="1" t="s">
        <v>65</v>
      </c>
      <c r="E116" s="1" t="s">
        <v>3539</v>
      </c>
      <c r="F116" s="1" t="str">
        <f>UnitControlCenter!$B$17</f>
        <v>terawatt-hours (TWh)</v>
      </c>
      <c r="G116" s="363"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363"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363" t="str">
        <f t="shared" si="1"/>
        <v>abd8a4, af64ff, b49f00, ff9999, e5ffcc, 620e7a, 65fffb, 00b050, ff6400, ffff00, f1bb18, c2dffd, 087bf1, 004185, ccff33, 04ffaf, bfb088, ff00ff, 000000, ad6600, 740000, f593e0, 9b1cb0, c01b00, ff0000, 6e8000, 004d10, 009999, 969696, b49f00, af64ff</v>
      </c>
      <c r="J116" s="363"/>
    </row>
    <row r="117" spans="1:10" ht="406" x14ac:dyDescent="0.35">
      <c r="A117" s="2" t="s">
        <v>3531</v>
      </c>
      <c r="B117" s="2" t="s">
        <v>3542</v>
      </c>
      <c r="C117" s="43">
        <v>1</v>
      </c>
      <c r="D117" s="1" t="s">
        <v>65</v>
      </c>
      <c r="E117" s="1" t="s">
        <v>3539</v>
      </c>
      <c r="F117" s="1" t="str">
        <f>UnitControlCenter!$B$17</f>
        <v>terawatt-hours (TWh)</v>
      </c>
      <c r="G117" s="363"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363" t="str">
        <f t="shared" si="2"/>
        <v>abd8a4, af64ff, b49f00, ff9999, e5ffcc, 620e7a, 65fffb, 00b050, ff6400, ffff00, f1bb18, c2dffd, 087bf1, 004185, ccff33, 04ffaf, bfb088, ff00ff, 000000, ad6600, 740000, f593e0, 9b1cb0, c01b00, ff0000, 6e8000, 004d10, 009999, 969696, b49f00, af64ff</v>
      </c>
      <c r="J117" s="363"/>
    </row>
    <row r="118" spans="1:10" ht="409.5" x14ac:dyDescent="0.35">
      <c r="A118" s="2" t="s">
        <v>3531</v>
      </c>
      <c r="B118" s="2" t="s">
        <v>3543</v>
      </c>
      <c r="C118" s="43">
        <v>1</v>
      </c>
      <c r="D118" s="1" t="s">
        <v>65</v>
      </c>
      <c r="E118" s="1" t="s">
        <v>3539</v>
      </c>
      <c r="F118" s="1" t="str">
        <f>UnitControlCenter!$B$17</f>
        <v>terawatt-hours (TWh)</v>
      </c>
      <c r="G118" s="363"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363" t="str">
        <f t="shared" si="3"/>
        <v>abd8a4, af64ff, b49f00, ff9999, e5ffcc, 620e7a, 65fffb, 00b050, ff6400, ffff00, f1bb18, c2dffd, 087bf1, 004185, ccff33, 04ffaf, bfb088, ff00ff, 000000, ad6600, 740000, f593e0, 9b1cb0, c01b00, ff0000, 6e8000, 004d10, 009999, 969696, b49f00, af64ff</v>
      </c>
      <c r="J118" s="363"/>
    </row>
    <row r="119" spans="1:10" ht="409.5" x14ac:dyDescent="0.35">
      <c r="A119" s="2" t="s">
        <v>3531</v>
      </c>
      <c r="B119" s="2" t="s">
        <v>3544</v>
      </c>
      <c r="C119" s="43">
        <v>1</v>
      </c>
      <c r="D119" s="1" t="s">
        <v>65</v>
      </c>
      <c r="E119" s="1" t="s">
        <v>3539</v>
      </c>
      <c r="F119" s="1" t="str">
        <f>UnitControlCenter!$B$17</f>
        <v>terawatt-hours (TWh)</v>
      </c>
      <c r="G119" s="363"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63" t="str">
        <f t="shared" si="4"/>
        <v>abd8a4, af64ff, b49f00, ff9999, e5ffcc, 620e7a, 65fffb, 00b050, ff6400, ffff00, f1bb18, c2dffd, 087bf1, 004185, ccff33, 04ffaf, bfb088, ff00ff, 000000, ad6600, 740000, f593e0, 9b1cb0, c01b00, ff0000, 6e8000, 004d10, 009999, 969696, b49f00, af64ff</v>
      </c>
      <c r="J119" s="363"/>
    </row>
    <row r="120" spans="1:10" ht="409.5" x14ac:dyDescent="0.35">
      <c r="A120" s="2" t="s">
        <v>3531</v>
      </c>
      <c r="B120" s="2" t="s">
        <v>3545</v>
      </c>
      <c r="C120" s="43">
        <v>1</v>
      </c>
      <c r="D120" s="1" t="s">
        <v>65</v>
      </c>
      <c r="E120" s="1" t="s">
        <v>3539</v>
      </c>
      <c r="F120" s="1" t="str">
        <f>UnitControlCenter!$B$17</f>
        <v>terawatt-hours (TWh)</v>
      </c>
      <c r="G120" s="363"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63" t="str">
        <f t="shared" si="5"/>
        <v>abd8a4, af64ff, b49f00, ff9999, e5ffcc, 620e7a, 65fffb, 00b050, ff6400, ffff00, f1bb18, c2dffd, 087bf1, 004185, ccff33, 04ffaf, bfb088, ff00ff, 000000, ad6600, 740000, f593e0, 9b1cb0, c01b00, ff0000, 6e8000, 004d10, 009999, 969696, b49f00, af64ff</v>
      </c>
      <c r="J120" s="363"/>
    </row>
    <row r="121" spans="1:10" s="193" customFormat="1" ht="409.6" thickBot="1" x14ac:dyDescent="0.4">
      <c r="A121" s="192" t="s">
        <v>3531</v>
      </c>
      <c r="B121" s="192" t="s">
        <v>3546</v>
      </c>
      <c r="C121" s="199">
        <v>1</v>
      </c>
      <c r="D121" s="193" t="s">
        <v>65</v>
      </c>
      <c r="E121" s="193" t="s">
        <v>3539</v>
      </c>
      <c r="F121" s="193" t="str">
        <f>UnitControlCenter!$B$17</f>
        <v>terawatt-hours (TWh)</v>
      </c>
      <c r="G121" s="364"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64" t="str">
        <f t="shared" si="6"/>
        <v>abd8a4, af64ff, b49f00, ff9999, e5ffcc, 620e7a, 65fffb, 00b050, ff6400, ffff00, f1bb18, c2dffd, 087bf1, 004185, ccff33, 04ffaf, bfb088, ff00ff, 000000, ad6600, 740000, f593e0, 9b1cb0, c01b00, ff0000, 6e8000, 004d10, 009999, 969696, b49f00, af64ff</v>
      </c>
      <c r="J121" s="364"/>
    </row>
    <row r="122" spans="1:10" ht="72.5" x14ac:dyDescent="0.35">
      <c r="A122" s="2" t="s">
        <v>2738</v>
      </c>
      <c r="B122" s="2" t="s">
        <v>2739</v>
      </c>
      <c r="C122" s="43">
        <v>1</v>
      </c>
      <c r="D122" s="1" t="s">
        <v>65</v>
      </c>
      <c r="E122" s="1" t="s">
        <v>66</v>
      </c>
      <c r="F122" s="1" t="str">
        <f>UnitControlCenter!$B$26</f>
        <v>million vehicles / year</v>
      </c>
      <c r="G122" s="1" t="s">
        <v>2603</v>
      </c>
      <c r="H122" s="1" t="s">
        <v>2604</v>
      </c>
      <c r="I122" s="1" t="s">
        <v>2605</v>
      </c>
    </row>
    <row r="123" spans="1:10" ht="72.5" x14ac:dyDescent="0.35">
      <c r="A123" s="2" t="s">
        <v>2738</v>
      </c>
      <c r="B123" s="2" t="s">
        <v>2740</v>
      </c>
      <c r="C123" s="43">
        <v>1</v>
      </c>
      <c r="D123" s="1" t="s">
        <v>65</v>
      </c>
      <c r="E123" s="1" t="s">
        <v>66</v>
      </c>
      <c r="F123" s="1" t="str">
        <f>UnitControlCenter!$B$27</f>
        <v>thousand vehicles / year</v>
      </c>
      <c r="G123" s="1" t="s">
        <v>2606</v>
      </c>
      <c r="H123" s="1" t="s">
        <v>2607</v>
      </c>
      <c r="I123" s="1" t="s">
        <v>2608</v>
      </c>
    </row>
    <row r="124" spans="1:10" ht="72.5" x14ac:dyDescent="0.35">
      <c r="A124" s="2" t="s">
        <v>2738</v>
      </c>
      <c r="B124" s="2" t="s">
        <v>3107</v>
      </c>
      <c r="C124" s="43">
        <v>1</v>
      </c>
      <c r="D124" s="1" t="s">
        <v>65</v>
      </c>
      <c r="E124" s="1" t="s">
        <v>66</v>
      </c>
      <c r="F124" s="1" t="str">
        <f>UnitControlCenter!$B$27</f>
        <v>thousand vehicles / year</v>
      </c>
      <c r="G124" s="1" t="s">
        <v>2609</v>
      </c>
      <c r="H124" s="1" t="s">
        <v>2604</v>
      </c>
      <c r="I124" s="1" t="s">
        <v>2605</v>
      </c>
    </row>
    <row r="125" spans="1:10" ht="72.5" x14ac:dyDescent="0.35">
      <c r="A125" s="2" t="s">
        <v>2738</v>
      </c>
      <c r="B125" s="2" t="s">
        <v>3110</v>
      </c>
      <c r="C125" s="43">
        <v>1</v>
      </c>
      <c r="D125" s="1" t="s">
        <v>65</v>
      </c>
      <c r="E125" s="1" t="s">
        <v>66</v>
      </c>
      <c r="F125" s="1" t="str">
        <f>UnitControlCenter!$B$27</f>
        <v>thousand vehicles / year</v>
      </c>
      <c r="G125" s="1" t="s">
        <v>2610</v>
      </c>
      <c r="H125" s="1" t="s">
        <v>2607</v>
      </c>
      <c r="I125" s="1" t="s">
        <v>2608</v>
      </c>
    </row>
    <row r="126" spans="1:10" ht="29" x14ac:dyDescent="0.35">
      <c r="A126" s="2" t="s">
        <v>2738</v>
      </c>
      <c r="B126" s="2" t="s">
        <v>3350</v>
      </c>
      <c r="C126" s="43">
        <v>1</v>
      </c>
      <c r="D126" s="1" t="s">
        <v>65</v>
      </c>
      <c r="E126" s="1" t="s">
        <v>66</v>
      </c>
      <c r="F126" s="1" t="str">
        <f>UnitControlCenter!$B$27</f>
        <v>thousand vehicles / year</v>
      </c>
      <c r="G126" s="1" t="s">
        <v>2494</v>
      </c>
      <c r="H126" s="1" t="s">
        <v>2495</v>
      </c>
      <c r="I126" s="1" t="s">
        <v>2594</v>
      </c>
    </row>
    <row r="127" spans="1:10" ht="29" x14ac:dyDescent="0.35">
      <c r="A127" s="2" t="s">
        <v>2738</v>
      </c>
      <c r="B127" s="2" t="s">
        <v>3351</v>
      </c>
      <c r="C127" s="43">
        <v>0</v>
      </c>
      <c r="D127" s="1" t="s">
        <v>65</v>
      </c>
      <c r="E127" s="1" t="s">
        <v>66</v>
      </c>
      <c r="F127" s="1" t="str">
        <f>UnitControlCenter!$B$27</f>
        <v>thousand vehicles / year</v>
      </c>
      <c r="G127" s="1" t="s">
        <v>3352</v>
      </c>
      <c r="H127" s="1" t="s">
        <v>2495</v>
      </c>
      <c r="I127" s="1" t="s">
        <v>2594</v>
      </c>
    </row>
    <row r="128" spans="1:10" ht="72.5" x14ac:dyDescent="0.35">
      <c r="A128" s="2" t="s">
        <v>2738</v>
      </c>
      <c r="B128" s="2" t="s">
        <v>2741</v>
      </c>
      <c r="C128" s="43">
        <v>1</v>
      </c>
      <c r="D128" s="1" t="s">
        <v>65</v>
      </c>
      <c r="E128" s="1" t="s">
        <v>66</v>
      </c>
      <c r="F128" s="1" t="str">
        <f>UnitControlCenter!$B$28</f>
        <v>million vehicles</v>
      </c>
      <c r="G128" s="1" t="s">
        <v>2611</v>
      </c>
      <c r="H128" s="1" t="s">
        <v>2604</v>
      </c>
      <c r="I128" s="1" t="s">
        <v>2605</v>
      </c>
    </row>
    <row r="129" spans="1:10" ht="72.5" x14ac:dyDescent="0.35">
      <c r="A129" s="2" t="s">
        <v>2738</v>
      </c>
      <c r="B129" s="2" t="s">
        <v>2742</v>
      </c>
      <c r="C129" s="43">
        <v>1</v>
      </c>
      <c r="D129" s="1" t="s">
        <v>65</v>
      </c>
      <c r="E129" s="1" t="s">
        <v>66</v>
      </c>
      <c r="F129" s="1" t="str">
        <f>UnitControlCenter!$B$29</f>
        <v>thousand vehicles</v>
      </c>
      <c r="G129" s="1" t="s">
        <v>2821</v>
      </c>
      <c r="H129" s="1" t="s">
        <v>2607</v>
      </c>
      <c r="I129" s="1" t="s">
        <v>2608</v>
      </c>
    </row>
    <row r="130" spans="1:10" ht="58" x14ac:dyDescent="0.35">
      <c r="A130" s="2" t="s">
        <v>2738</v>
      </c>
      <c r="B130" s="2" t="s">
        <v>3108</v>
      </c>
      <c r="C130" s="43">
        <v>1</v>
      </c>
      <c r="D130" s="1" t="s">
        <v>65</v>
      </c>
      <c r="E130" s="1" t="s">
        <v>66</v>
      </c>
      <c r="F130" s="1" t="str">
        <f>UnitControlCenter!$B$28</f>
        <v>million vehicles</v>
      </c>
      <c r="G130" s="1" t="s">
        <v>2612</v>
      </c>
      <c r="H130" s="1" t="s">
        <v>2604</v>
      </c>
      <c r="I130" s="1" t="s">
        <v>2605</v>
      </c>
    </row>
    <row r="131" spans="1:10" ht="58" x14ac:dyDescent="0.35">
      <c r="A131" s="2" t="s">
        <v>2738</v>
      </c>
      <c r="B131" s="2" t="s">
        <v>3111</v>
      </c>
      <c r="C131" s="43">
        <v>1</v>
      </c>
      <c r="D131" s="1" t="s">
        <v>65</v>
      </c>
      <c r="E131" s="1" t="s">
        <v>66</v>
      </c>
      <c r="F131" s="1" t="str">
        <f>UnitControlCenter!$B$28</f>
        <v>million vehicles</v>
      </c>
      <c r="G131" s="1" t="s">
        <v>2613</v>
      </c>
      <c r="H131" s="1" t="s">
        <v>2607</v>
      </c>
      <c r="I131" s="1" t="s">
        <v>2608</v>
      </c>
    </row>
    <row r="132" spans="1:10" ht="29" x14ac:dyDescent="0.35">
      <c r="A132" s="2" t="s">
        <v>2738</v>
      </c>
      <c r="B132" s="2" t="s">
        <v>3353</v>
      </c>
      <c r="C132" s="43">
        <v>1</v>
      </c>
      <c r="D132" s="1" t="s">
        <v>65</v>
      </c>
      <c r="E132" s="1" t="s">
        <v>66</v>
      </c>
      <c r="F132" s="1" t="str">
        <f>UnitControlCenter!$B$28</f>
        <v>million vehicles</v>
      </c>
      <c r="G132" s="1" t="s">
        <v>2595</v>
      </c>
      <c r="H132" s="1" t="s">
        <v>2495</v>
      </c>
      <c r="I132" s="1" t="s">
        <v>2594</v>
      </c>
    </row>
    <row r="133" spans="1:10" s="193" customFormat="1" ht="29.5" thickBot="1" x14ac:dyDescent="0.4">
      <c r="A133" s="192" t="s">
        <v>2738</v>
      </c>
      <c r="B133" s="192" t="s">
        <v>3354</v>
      </c>
      <c r="C133" s="199">
        <v>0</v>
      </c>
      <c r="D133" s="193" t="s">
        <v>65</v>
      </c>
      <c r="E133" s="193" t="s">
        <v>66</v>
      </c>
      <c r="F133" s="193" t="str">
        <f>UnitControlCenter!$B$28</f>
        <v>million vehicles</v>
      </c>
      <c r="G133" s="193" t="s">
        <v>3355</v>
      </c>
      <c r="H133" s="193" t="s">
        <v>2495</v>
      </c>
      <c r="I133" s="193" t="s">
        <v>2594</v>
      </c>
    </row>
    <row r="134" spans="1:10" ht="130.5" x14ac:dyDescent="0.35">
      <c r="A134" s="2" t="s">
        <v>2846</v>
      </c>
      <c r="B134" s="2" t="s">
        <v>2344</v>
      </c>
      <c r="C134" s="43">
        <v>1</v>
      </c>
      <c r="D134" s="1" t="s">
        <v>65</v>
      </c>
      <c r="E134" s="1" t="s">
        <v>66</v>
      </c>
      <c r="F134" s="1" t="str">
        <f>UnitControlCenter!$B$3</f>
        <v>million metric tons / year</v>
      </c>
      <c r="G134" s="1" t="s">
        <v>3259</v>
      </c>
      <c r="H134" s="1" t="s">
        <v>3258</v>
      </c>
      <c r="I134" s="1" t="s">
        <v>2596</v>
      </c>
    </row>
    <row r="135" spans="1:10" ht="87" x14ac:dyDescent="0.35">
      <c r="A135" s="2" t="s">
        <v>2846</v>
      </c>
      <c r="B135" s="2" t="s">
        <v>2345</v>
      </c>
      <c r="C135" s="43">
        <v>1</v>
      </c>
      <c r="D135" s="1" t="s">
        <v>65</v>
      </c>
      <c r="E135" s="1" t="s">
        <v>66</v>
      </c>
      <c r="F135" s="1" t="str">
        <f>UnitControlCenter!$B$30</f>
        <v>quads / year</v>
      </c>
      <c r="G135" s="1" t="s">
        <v>2760</v>
      </c>
      <c r="H135" s="1" t="s">
        <v>2614</v>
      </c>
      <c r="I135" s="1" t="s">
        <v>2615</v>
      </c>
    </row>
    <row r="136" spans="1:10" ht="116" x14ac:dyDescent="0.35">
      <c r="A136" s="2" t="s">
        <v>2846</v>
      </c>
      <c r="B136" s="2" t="s">
        <v>2395</v>
      </c>
      <c r="C136" s="43">
        <v>1</v>
      </c>
      <c r="D136" s="1" t="s">
        <v>65</v>
      </c>
      <c r="E136" s="1" t="s">
        <v>66</v>
      </c>
      <c r="F136" s="1" t="str">
        <f>UnitControlCenter!$B$30</f>
        <v>quads / year</v>
      </c>
      <c r="G136" s="1" t="s">
        <v>3260</v>
      </c>
      <c r="H136" s="1" t="s">
        <v>3258</v>
      </c>
      <c r="I136" s="1" t="s">
        <v>2596</v>
      </c>
    </row>
    <row r="137" spans="1:10" ht="29" x14ac:dyDescent="0.35">
      <c r="A137" s="2" t="s">
        <v>2846</v>
      </c>
      <c r="B137" s="2" t="s">
        <v>3266</v>
      </c>
      <c r="C137" s="43">
        <v>1</v>
      </c>
      <c r="D137" s="1" t="s">
        <v>63</v>
      </c>
      <c r="E137" s="1" t="s">
        <v>64</v>
      </c>
      <c r="F137" s="1" t="str">
        <f>UnitControlCenter!$B$30</f>
        <v>quads / year</v>
      </c>
      <c r="G137" s="1" t="s">
        <v>3267</v>
      </c>
    </row>
    <row r="138" spans="1:10" ht="43.5" x14ac:dyDescent="0.35">
      <c r="A138" s="2" t="s">
        <v>2846</v>
      </c>
      <c r="B138" s="2" t="s">
        <v>2847</v>
      </c>
      <c r="C138" s="43">
        <v>1</v>
      </c>
      <c r="D138" s="1" t="s">
        <v>65</v>
      </c>
      <c r="E138" s="1" t="s">
        <v>66</v>
      </c>
      <c r="F138" s="1" t="str">
        <f>UnitControlCenter!$B$24</f>
        <v>trillion passenger-miles / year</v>
      </c>
      <c r="G138" s="1" t="s">
        <v>2354</v>
      </c>
      <c r="H138" s="1" t="s">
        <v>2555</v>
      </c>
      <c r="I138" s="1" t="s">
        <v>2556</v>
      </c>
    </row>
    <row r="139" spans="1:10" ht="44" thickBot="1" x14ac:dyDescent="0.4">
      <c r="A139" s="192" t="s">
        <v>2846</v>
      </c>
      <c r="B139" s="192" t="s">
        <v>2848</v>
      </c>
      <c r="C139" s="199">
        <v>1</v>
      </c>
      <c r="D139" s="193" t="s">
        <v>65</v>
      </c>
      <c r="E139" s="193" t="s">
        <v>66</v>
      </c>
      <c r="F139" s="193" t="str">
        <f>UnitControlCenter!$B$25</f>
        <v>trillion freight ton-miles / year</v>
      </c>
      <c r="G139" s="193" t="s">
        <v>2592</v>
      </c>
      <c r="H139" s="193" t="s">
        <v>3115</v>
      </c>
      <c r="I139" s="193" t="s">
        <v>2593</v>
      </c>
      <c r="J139" s="193"/>
    </row>
    <row r="140" spans="1:10" ht="275.5" x14ac:dyDescent="0.35">
      <c r="A140" s="2" t="s">
        <v>2346</v>
      </c>
      <c r="B140" s="2" t="s">
        <v>2730</v>
      </c>
      <c r="C140" s="43">
        <v>1</v>
      </c>
      <c r="D140" s="1" t="s">
        <v>65</v>
      </c>
      <c r="E140" s="1" t="s">
        <v>66</v>
      </c>
      <c r="F140" s="1" t="str">
        <f>UnitControlCenter!$B$30</f>
        <v>quads / year</v>
      </c>
      <c r="G140" s="1" t="s">
        <v>3051</v>
      </c>
      <c r="H140" s="1" t="s">
        <v>3049</v>
      </c>
      <c r="I140" s="208" t="s">
        <v>3050</v>
      </c>
      <c r="J140" s="208"/>
    </row>
    <row r="141" spans="1:10" ht="101.5" x14ac:dyDescent="0.35">
      <c r="A141" s="2" t="s">
        <v>2346</v>
      </c>
      <c r="B141" s="2" t="s">
        <v>2731</v>
      </c>
      <c r="C141" s="43">
        <v>1</v>
      </c>
      <c r="D141" s="1" t="s">
        <v>65</v>
      </c>
      <c r="E141" s="1" t="s">
        <v>66</v>
      </c>
      <c r="F141" s="1" t="str">
        <f>UnitControlCenter!$B$30</f>
        <v>quads / year</v>
      </c>
      <c r="G141" s="1" t="s">
        <v>2732</v>
      </c>
      <c r="H141" s="1" t="s">
        <v>2726</v>
      </c>
      <c r="I141" s="1" t="s">
        <v>2727</v>
      </c>
    </row>
    <row r="142" spans="1:10" x14ac:dyDescent="0.35">
      <c r="A142" s="2" t="s">
        <v>2346</v>
      </c>
      <c r="B142" s="2" t="s">
        <v>3268</v>
      </c>
      <c r="C142" s="43">
        <v>1</v>
      </c>
      <c r="D142" s="1" t="s">
        <v>63</v>
      </c>
      <c r="E142" s="1" t="s">
        <v>64</v>
      </c>
      <c r="F142" s="1" t="str">
        <f>UnitControlCenter!$B$30</f>
        <v>quads / year</v>
      </c>
      <c r="G142" s="1" t="s">
        <v>3269</v>
      </c>
    </row>
    <row r="143" spans="1:10" ht="217.5" x14ac:dyDescent="0.35">
      <c r="A143" s="2" t="s">
        <v>2346</v>
      </c>
      <c r="B143" s="2" t="s">
        <v>2728</v>
      </c>
      <c r="C143" s="43">
        <v>1</v>
      </c>
      <c r="D143" s="1" t="s">
        <v>65</v>
      </c>
      <c r="E143" s="1" t="s">
        <v>66</v>
      </c>
      <c r="F143" s="1" t="str">
        <f>UnitControlCenter!$B$30</f>
        <v>quads / year</v>
      </c>
      <c r="G143" s="1" t="s">
        <v>3048</v>
      </c>
      <c r="H143" s="1" t="s">
        <v>3049</v>
      </c>
      <c r="I143" s="208" t="s">
        <v>3050</v>
      </c>
      <c r="J143" s="208"/>
    </row>
    <row r="144" spans="1:10" ht="72.5" x14ac:dyDescent="0.35">
      <c r="A144" s="2" t="s">
        <v>2346</v>
      </c>
      <c r="B144" s="2" t="s">
        <v>2729</v>
      </c>
      <c r="C144" s="43">
        <v>1</v>
      </c>
      <c r="D144" s="1" t="s">
        <v>65</v>
      </c>
      <c r="E144" s="1" t="s">
        <v>66</v>
      </c>
      <c r="F144" s="1" t="str">
        <f>UnitControlCenter!$B$30</f>
        <v>quads / year</v>
      </c>
      <c r="G144" s="1" t="s">
        <v>2725</v>
      </c>
      <c r="H144" s="1" t="s">
        <v>2726</v>
      </c>
      <c r="I144" s="1" t="s">
        <v>2727</v>
      </c>
    </row>
    <row r="145" spans="1:10" x14ac:dyDescent="0.35">
      <c r="A145" s="2" t="s">
        <v>2346</v>
      </c>
      <c r="B145" s="2" t="s">
        <v>3270</v>
      </c>
      <c r="C145" s="43">
        <v>1</v>
      </c>
      <c r="D145" s="1" t="s">
        <v>63</v>
      </c>
      <c r="E145" s="1" t="s">
        <v>64</v>
      </c>
      <c r="F145" s="1" t="str">
        <f>UnitControlCenter!$B$30</f>
        <v>quads / year</v>
      </c>
      <c r="G145" s="1" t="s">
        <v>3271</v>
      </c>
    </row>
    <row r="146" spans="1:10" ht="130.5" x14ac:dyDescent="0.35">
      <c r="A146" s="2" t="s">
        <v>2346</v>
      </c>
      <c r="B146" s="2" t="s">
        <v>3514</v>
      </c>
      <c r="C146" s="43">
        <v>1</v>
      </c>
      <c r="D146" s="1" t="s">
        <v>65</v>
      </c>
      <c r="E146" s="1" t="s">
        <v>66</v>
      </c>
      <c r="F146" s="1" t="str">
        <f>UnitControlCenter!$B$30</f>
        <v>quads / year</v>
      </c>
      <c r="G146" s="1" t="s">
        <v>3653</v>
      </c>
      <c r="H146" s="1" t="s">
        <v>3518</v>
      </c>
      <c r="I146" s="1" t="s">
        <v>3519</v>
      </c>
    </row>
    <row r="147" spans="1:10" s="193" customFormat="1" ht="87.5" thickBot="1" x14ac:dyDescent="0.4">
      <c r="A147" s="192" t="s">
        <v>2346</v>
      </c>
      <c r="B147" s="192" t="s">
        <v>3515</v>
      </c>
      <c r="C147" s="199">
        <v>1</v>
      </c>
      <c r="D147" s="193" t="s">
        <v>65</v>
      </c>
      <c r="E147" s="193" t="s">
        <v>66</v>
      </c>
      <c r="F147" s="193" t="str">
        <f>UnitControlCenter!$B$16</f>
        <v>terawatt-hours (TWh) / year</v>
      </c>
      <c r="G147" s="193" t="s">
        <v>3654</v>
      </c>
      <c r="H147" s="193" t="s">
        <v>3516</v>
      </c>
      <c r="I147" s="193" t="s">
        <v>3517</v>
      </c>
    </row>
    <row r="148" spans="1:10" ht="261" x14ac:dyDescent="0.35">
      <c r="A148" s="2" t="s">
        <v>2806</v>
      </c>
      <c r="B148" s="2" t="s">
        <v>2391</v>
      </c>
      <c r="C148" s="43">
        <v>1</v>
      </c>
      <c r="D148" s="1" t="s">
        <v>65</v>
      </c>
      <c r="E148" s="1" t="s">
        <v>66</v>
      </c>
      <c r="F148" s="1" t="str">
        <f>UnitControlCenter!$B$3</f>
        <v>million metric tons / year</v>
      </c>
      <c r="G148" s="1" t="s">
        <v>3052</v>
      </c>
      <c r="H148" s="1" t="s">
        <v>3049</v>
      </c>
      <c r="I148" s="208" t="s">
        <v>3050</v>
      </c>
      <c r="J148" s="208"/>
    </row>
    <row r="149" spans="1:10" ht="43.5" x14ac:dyDescent="0.35">
      <c r="A149" s="2" t="s">
        <v>2806</v>
      </c>
      <c r="B149" s="2" t="s">
        <v>2392</v>
      </c>
      <c r="C149" s="43">
        <v>1</v>
      </c>
      <c r="D149" s="1" t="s">
        <v>65</v>
      </c>
      <c r="E149" s="1" t="s">
        <v>66</v>
      </c>
      <c r="F149" s="1" t="str">
        <f>UnitControlCenter!$B$3</f>
        <v>million metric tons / year</v>
      </c>
      <c r="G149" s="1" t="s">
        <v>2601</v>
      </c>
      <c r="H149" s="1" t="s">
        <v>2599</v>
      </c>
      <c r="I149" s="1" t="s">
        <v>2600</v>
      </c>
    </row>
    <row r="150" spans="1:10" ht="246.5" x14ac:dyDescent="0.35">
      <c r="A150" s="2" t="s">
        <v>2806</v>
      </c>
      <c r="B150" s="2" t="s">
        <v>2393</v>
      </c>
      <c r="C150" s="43">
        <v>1</v>
      </c>
      <c r="D150" s="1" t="s">
        <v>65</v>
      </c>
      <c r="E150" s="1" t="s">
        <v>66</v>
      </c>
      <c r="F150" s="1" t="str">
        <f>UnitControlCenter!$B$3</f>
        <v>million metric tons / year</v>
      </c>
      <c r="G150" s="1" t="s">
        <v>3104</v>
      </c>
      <c r="H150" s="1" t="s">
        <v>3049</v>
      </c>
      <c r="I150" s="208" t="s">
        <v>3050</v>
      </c>
      <c r="J150" s="208"/>
    </row>
    <row r="151" spans="1:10" ht="29" x14ac:dyDescent="0.35">
      <c r="A151" s="2" t="s">
        <v>2806</v>
      </c>
      <c r="B151" s="2" t="s">
        <v>2394</v>
      </c>
      <c r="C151" s="43">
        <v>1</v>
      </c>
      <c r="D151" s="1" t="s">
        <v>65</v>
      </c>
      <c r="E151" s="1" t="s">
        <v>66</v>
      </c>
      <c r="F151" s="1" t="str">
        <f>UnitControlCenter!$B$3</f>
        <v>million metric tons / year</v>
      </c>
      <c r="G151" s="1" t="s">
        <v>2602</v>
      </c>
      <c r="H151" s="1" t="s">
        <v>2599</v>
      </c>
      <c r="I151" s="1" t="s">
        <v>2600</v>
      </c>
    </row>
    <row r="152" spans="1:10" ht="304.5" x14ac:dyDescent="0.35">
      <c r="A152" s="2" t="s">
        <v>2806</v>
      </c>
      <c r="B152" s="2" t="s">
        <v>2804</v>
      </c>
      <c r="C152" s="43">
        <v>1</v>
      </c>
      <c r="D152" s="1" t="s">
        <v>65</v>
      </c>
      <c r="E152" s="1" t="s">
        <v>66</v>
      </c>
      <c r="F152" s="1" t="str">
        <f>UnitControlCenter!$B$3</f>
        <v>million metric tons / year</v>
      </c>
      <c r="G152" s="1" t="s">
        <v>3053</v>
      </c>
      <c r="H152" s="1" t="s">
        <v>3049</v>
      </c>
      <c r="I152" s="208" t="s">
        <v>3050</v>
      </c>
      <c r="J152" s="208"/>
    </row>
    <row r="153" spans="1:10" ht="43.5" x14ac:dyDescent="0.35">
      <c r="A153" s="2" t="s">
        <v>2806</v>
      </c>
      <c r="B153" s="2" t="s">
        <v>2805</v>
      </c>
      <c r="C153" s="43">
        <v>1</v>
      </c>
      <c r="D153" s="1" t="s">
        <v>65</v>
      </c>
      <c r="E153" s="1" t="s">
        <v>66</v>
      </c>
      <c r="F153" s="1" t="str">
        <f>UnitControlCenter!$B$3</f>
        <v>million metric tons / year</v>
      </c>
      <c r="G153" s="1" t="s">
        <v>2843</v>
      </c>
      <c r="H153" s="1" t="s">
        <v>2807</v>
      </c>
      <c r="I153" s="1" t="s">
        <v>2808</v>
      </c>
    </row>
    <row r="154" spans="1:10" ht="29" x14ac:dyDescent="0.35">
      <c r="A154" s="2" t="s">
        <v>2806</v>
      </c>
      <c r="B154" s="2" t="s">
        <v>3329</v>
      </c>
      <c r="C154" s="43">
        <v>1</v>
      </c>
      <c r="D154" s="1" t="s">
        <v>65</v>
      </c>
      <c r="E154" s="1" t="s">
        <v>66</v>
      </c>
      <c r="F154" s="1" t="str">
        <f>UnitControlCenter!$B$3</f>
        <v>million metric tons / year</v>
      </c>
      <c r="G154" s="1" t="s">
        <v>3423</v>
      </c>
      <c r="H154" s="1" t="s">
        <v>3323</v>
      </c>
      <c r="I154" s="1" t="s">
        <v>3326</v>
      </c>
    </row>
    <row r="155" spans="1:10" ht="232" x14ac:dyDescent="0.35">
      <c r="A155" s="2" t="s">
        <v>2806</v>
      </c>
      <c r="B155" s="2" t="s">
        <v>3321</v>
      </c>
      <c r="C155" s="43">
        <v>1</v>
      </c>
      <c r="D155" s="1" t="s">
        <v>65</v>
      </c>
      <c r="E155" s="1" t="s">
        <v>66</v>
      </c>
      <c r="F155" s="1" t="str">
        <f>UnitControlCenter!$B$3</f>
        <v>million metric tons / year</v>
      </c>
      <c r="G155" s="1" t="s">
        <v>3324</v>
      </c>
      <c r="H155" s="1" t="s">
        <v>3049</v>
      </c>
      <c r="I155" s="208" t="s">
        <v>3050</v>
      </c>
      <c r="J155" s="208"/>
    </row>
    <row r="156" spans="1:10" ht="305" thickBot="1" x14ac:dyDescent="0.4">
      <c r="A156" s="192" t="s">
        <v>2806</v>
      </c>
      <c r="B156" s="192" t="s">
        <v>3322</v>
      </c>
      <c r="C156" s="199">
        <v>1</v>
      </c>
      <c r="D156" s="192" t="s">
        <v>65</v>
      </c>
      <c r="E156" s="192" t="s">
        <v>66</v>
      </c>
      <c r="F156" s="192" t="str">
        <f>UnitControlCenter!$B$3</f>
        <v>million metric tons / year</v>
      </c>
      <c r="G156" s="192" t="s">
        <v>3325</v>
      </c>
      <c r="H156" s="192" t="s">
        <v>3049</v>
      </c>
      <c r="I156" s="192" t="s">
        <v>3050</v>
      </c>
      <c r="J156" s="192"/>
    </row>
    <row r="157" spans="1:10" ht="43.5" x14ac:dyDescent="0.35">
      <c r="A157" s="2" t="s">
        <v>3451</v>
      </c>
      <c r="B157" s="2" t="s">
        <v>3452</v>
      </c>
      <c r="C157" s="43">
        <v>1</v>
      </c>
      <c r="D157" s="1" t="s">
        <v>65</v>
      </c>
      <c r="E157" s="1" t="s">
        <v>66</v>
      </c>
      <c r="F157" s="1" t="str">
        <f>UnitControlCenter!$B$30</f>
        <v>quads / year</v>
      </c>
      <c r="G157" s="1" t="s">
        <v>2357</v>
      </c>
      <c r="H157" s="1" t="s">
        <v>2358</v>
      </c>
      <c r="I157" s="1" t="s">
        <v>2585</v>
      </c>
    </row>
    <row r="158" spans="1:10" s="2" customFormat="1" ht="29" x14ac:dyDescent="0.35">
      <c r="A158" s="2" t="s">
        <v>3451</v>
      </c>
      <c r="B158" s="2" t="s">
        <v>3453</v>
      </c>
      <c r="C158" s="43">
        <v>1</v>
      </c>
      <c r="D158" s="2" t="s">
        <v>65</v>
      </c>
      <c r="E158" s="2" t="s">
        <v>66</v>
      </c>
      <c r="F158" s="2" t="str">
        <f>UnitControlCenter!$B$30</f>
        <v>quads / year</v>
      </c>
      <c r="G158" s="2" t="s">
        <v>2375</v>
      </c>
      <c r="H158" s="2" t="s">
        <v>2359</v>
      </c>
      <c r="I158" s="2" t="s">
        <v>2360</v>
      </c>
    </row>
    <row r="159" spans="1:10" ht="72.5" x14ac:dyDescent="0.35">
      <c r="A159" s="2" t="s">
        <v>3451</v>
      </c>
      <c r="B159" s="2" t="s">
        <v>3454</v>
      </c>
      <c r="C159" s="43">
        <v>1</v>
      </c>
      <c r="D159" s="1" t="s">
        <v>65</v>
      </c>
      <c r="E159" s="1" t="s">
        <v>66</v>
      </c>
      <c r="F159" s="1" t="str">
        <f>UnitControlCenter!$B$30</f>
        <v>quads / year</v>
      </c>
      <c r="G159" s="1" t="s">
        <v>2624</v>
      </c>
      <c r="H159" s="1" t="s">
        <v>2626</v>
      </c>
      <c r="I159" s="1" t="s">
        <v>2625</v>
      </c>
    </row>
    <row r="160" spans="1:10" s="2" customFormat="1" x14ac:dyDescent="0.35">
      <c r="A160" s="2" t="s">
        <v>3451</v>
      </c>
      <c r="B160" s="2" t="s">
        <v>3455</v>
      </c>
      <c r="C160" s="43">
        <v>1</v>
      </c>
      <c r="D160" s="2" t="s">
        <v>63</v>
      </c>
      <c r="E160" s="2" t="s">
        <v>64</v>
      </c>
      <c r="F160" s="2" t="str">
        <f>UnitControlCenter!$B$30</f>
        <v>quads / year</v>
      </c>
      <c r="G160" s="2" t="s">
        <v>3272</v>
      </c>
    </row>
    <row r="161" spans="1:10" ht="174" x14ac:dyDescent="0.35">
      <c r="A161" s="2" t="s">
        <v>3451</v>
      </c>
      <c r="B161" s="2" t="s">
        <v>3456</v>
      </c>
      <c r="C161" s="43">
        <v>1</v>
      </c>
      <c r="D161" s="1" t="s">
        <v>65</v>
      </c>
      <c r="E161" s="1" t="s">
        <v>66</v>
      </c>
      <c r="F161" s="2" t="str">
        <f>UnitControlCenter!B3</f>
        <v>million metric tons / year</v>
      </c>
      <c r="G161" s="1" t="s">
        <v>3602</v>
      </c>
      <c r="H161" s="1" t="s">
        <v>3458</v>
      </c>
      <c r="I161" s="2" t="s">
        <v>3459</v>
      </c>
      <c r="J161" s="2"/>
    </row>
    <row r="162" spans="1:10" s="193" customFormat="1" ht="232.5" thickBot="1" x14ac:dyDescent="0.4">
      <c r="A162" s="2" t="s">
        <v>3451</v>
      </c>
      <c r="B162" s="192" t="s">
        <v>3457</v>
      </c>
      <c r="C162" s="199">
        <v>1</v>
      </c>
      <c r="D162" s="193" t="s">
        <v>65</v>
      </c>
      <c r="E162" s="193" t="s">
        <v>66</v>
      </c>
      <c r="F162" s="192" t="str">
        <f>UnitControlCenter!B3</f>
        <v>million metric tons / year</v>
      </c>
      <c r="G162" s="193" t="s">
        <v>3603</v>
      </c>
      <c r="H162" s="193" t="s">
        <v>3458</v>
      </c>
      <c r="I162" s="192" t="s">
        <v>3459</v>
      </c>
      <c r="J162" s="192"/>
    </row>
    <row r="163" spans="1:10" ht="87" x14ac:dyDescent="0.35">
      <c r="A163" s="2" t="s">
        <v>2413</v>
      </c>
      <c r="B163" s="2" t="s">
        <v>2414</v>
      </c>
      <c r="C163" s="43">
        <v>1</v>
      </c>
      <c r="D163" s="1" t="s">
        <v>65</v>
      </c>
      <c r="E163" s="1" t="s">
        <v>66</v>
      </c>
      <c r="F163" s="1" t="str">
        <f>UnitControlCenter!$B$30</f>
        <v>quads / year</v>
      </c>
      <c r="G163" s="1" t="s">
        <v>3630</v>
      </c>
      <c r="H163" s="1" t="s">
        <v>3629</v>
      </c>
      <c r="I163" s="1" t="s">
        <v>3628</v>
      </c>
    </row>
    <row r="164" spans="1:10" ht="72.5" x14ac:dyDescent="0.35">
      <c r="A164" s="2" t="s">
        <v>2413</v>
      </c>
      <c r="B164" s="2" t="s">
        <v>2415</v>
      </c>
      <c r="C164" s="43">
        <v>1</v>
      </c>
      <c r="D164" s="1" t="s">
        <v>65</v>
      </c>
      <c r="E164" s="1" t="s">
        <v>66</v>
      </c>
      <c r="F164" s="1" t="str">
        <f>UnitControlCenter!$B$30</f>
        <v>quads / year</v>
      </c>
      <c r="G164" s="1" t="s">
        <v>3631</v>
      </c>
      <c r="H164" s="1" t="s">
        <v>3264</v>
      </c>
      <c r="I164" s="1" t="s">
        <v>3265</v>
      </c>
    </row>
    <row r="165" spans="1:10" ht="72.5" x14ac:dyDescent="0.35">
      <c r="A165" s="2" t="s">
        <v>2413</v>
      </c>
      <c r="B165" s="2" t="s">
        <v>3626</v>
      </c>
      <c r="C165" s="43">
        <v>1</v>
      </c>
      <c r="D165" s="1" t="s">
        <v>65</v>
      </c>
      <c r="E165" s="1" t="s">
        <v>66</v>
      </c>
      <c r="F165" s="1" t="str">
        <f>UnitControlCenter!$B$30</f>
        <v>quads / year</v>
      </c>
      <c r="G165" s="1" t="s">
        <v>3640</v>
      </c>
      <c r="H165" s="1" t="s">
        <v>3632</v>
      </c>
      <c r="I165" s="43" t="s">
        <v>3633</v>
      </c>
    </row>
    <row r="166" spans="1:10" ht="58" x14ac:dyDescent="0.35">
      <c r="A166" s="2" t="s">
        <v>2413</v>
      </c>
      <c r="B166" s="2" t="s">
        <v>3627</v>
      </c>
      <c r="C166" s="43">
        <v>1</v>
      </c>
      <c r="D166" s="1" t="s">
        <v>65</v>
      </c>
      <c r="E166" s="1" t="s">
        <v>66</v>
      </c>
      <c r="F166" s="1" t="str">
        <f>UnitControlCenter!$B$30</f>
        <v>quads / year</v>
      </c>
      <c r="G166" s="1" t="s">
        <v>3833</v>
      </c>
      <c r="H166" s="1" t="s">
        <v>3832</v>
      </c>
      <c r="I166" s="1" t="s">
        <v>3831</v>
      </c>
    </row>
    <row r="167" spans="1:10" x14ac:dyDescent="0.35">
      <c r="A167" s="2" t="s">
        <v>2413</v>
      </c>
      <c r="B167" s="2" t="s">
        <v>2862</v>
      </c>
      <c r="C167" s="43">
        <v>0</v>
      </c>
      <c r="D167" s="1" t="s">
        <v>63</v>
      </c>
      <c r="E167" s="1" t="s">
        <v>64</v>
      </c>
      <c r="F167" s="1" t="str">
        <f>UnitControlCenter!$B$31</f>
        <v>thousand BTU / 2024 dollar</v>
      </c>
      <c r="G167" s="1" t="s">
        <v>2817</v>
      </c>
    </row>
    <row r="168" spans="1:10" x14ac:dyDescent="0.35">
      <c r="A168" s="2" t="s">
        <v>2413</v>
      </c>
      <c r="B168" s="2" t="s">
        <v>2416</v>
      </c>
      <c r="C168" s="43">
        <v>1</v>
      </c>
      <c r="D168" s="1" t="s">
        <v>63</v>
      </c>
      <c r="E168" s="1" t="s">
        <v>64</v>
      </c>
      <c r="F168" s="1" t="str">
        <f>UnitControlCenter!$B$16</f>
        <v>terawatt-hours (TWh) / year</v>
      </c>
      <c r="G168" s="1" t="s">
        <v>2316</v>
      </c>
    </row>
    <row r="169" spans="1:10" x14ac:dyDescent="0.35">
      <c r="A169" s="2" t="s">
        <v>2413</v>
      </c>
      <c r="B169" s="2" t="s">
        <v>2417</v>
      </c>
      <c r="C169" s="43">
        <v>1</v>
      </c>
      <c r="D169" s="1" t="s">
        <v>63</v>
      </c>
      <c r="E169" s="1" t="s">
        <v>64</v>
      </c>
      <c r="F169" s="1" t="str">
        <f>UnitControlCenter!$B$32</f>
        <v>millions of short tons / year</v>
      </c>
      <c r="G169" s="1" t="s">
        <v>2315</v>
      </c>
    </row>
    <row r="170" spans="1:10" x14ac:dyDescent="0.35">
      <c r="A170" s="2" t="s">
        <v>2413</v>
      </c>
      <c r="B170" s="2" t="s">
        <v>2418</v>
      </c>
      <c r="C170" s="43">
        <v>1</v>
      </c>
      <c r="D170" s="1" t="s">
        <v>63</v>
      </c>
      <c r="E170" s="1" t="s">
        <v>64</v>
      </c>
      <c r="F170" s="1" t="str">
        <f>UnitControlCenter!$B$32</f>
        <v>millions of short tons / year</v>
      </c>
      <c r="G170" s="1" t="s">
        <v>2314</v>
      </c>
    </row>
    <row r="171" spans="1:10" x14ac:dyDescent="0.35">
      <c r="A171" s="2" t="s">
        <v>2413</v>
      </c>
      <c r="B171" s="2" t="s">
        <v>2419</v>
      </c>
      <c r="C171" s="43">
        <v>1</v>
      </c>
      <c r="D171" s="1" t="s">
        <v>63</v>
      </c>
      <c r="E171" s="1" t="s">
        <v>64</v>
      </c>
      <c r="F171" s="1" t="str">
        <f>UnitControlCenter!$B$33</f>
        <v>trillion cubic feet / year</v>
      </c>
      <c r="G171" s="1" t="s">
        <v>2313</v>
      </c>
    </row>
    <row r="172" spans="1:10" x14ac:dyDescent="0.35">
      <c r="A172" s="2" t="s">
        <v>2413</v>
      </c>
      <c r="B172" s="2" t="s">
        <v>2420</v>
      </c>
      <c r="C172" s="43">
        <v>1</v>
      </c>
      <c r="D172" s="1" t="s">
        <v>63</v>
      </c>
      <c r="E172" s="1" t="s">
        <v>64</v>
      </c>
      <c r="F172" s="1" t="str">
        <f>UnitControlCenter!$B$34</f>
        <v>million barrels of oil / year</v>
      </c>
      <c r="G172" s="1" t="s">
        <v>2312</v>
      </c>
    </row>
    <row r="173" spans="1:10" x14ac:dyDescent="0.35">
      <c r="A173" s="2" t="s">
        <v>2413</v>
      </c>
      <c r="B173" s="2" t="s">
        <v>2421</v>
      </c>
      <c r="C173" s="43">
        <v>1</v>
      </c>
      <c r="D173" s="1" t="s">
        <v>63</v>
      </c>
      <c r="E173" s="1" t="s">
        <v>64</v>
      </c>
      <c r="F173" s="1" t="str">
        <f>UnitControlCenter!$B$34</f>
        <v>million barrels of oil / year</v>
      </c>
      <c r="G173" s="1" t="s">
        <v>2363</v>
      </c>
    </row>
    <row r="174" spans="1:10" x14ac:dyDescent="0.35">
      <c r="A174" s="2" t="s">
        <v>2413</v>
      </c>
      <c r="B174" s="2" t="s">
        <v>2422</v>
      </c>
      <c r="C174" s="43">
        <v>1</v>
      </c>
      <c r="D174" s="1" t="s">
        <v>63</v>
      </c>
      <c r="E174" s="1" t="s">
        <v>64</v>
      </c>
      <c r="F174" s="1" t="str">
        <f>UnitControlCenter!$B$32</f>
        <v>millions of short tons / year</v>
      </c>
      <c r="G174" s="1" t="s">
        <v>2364</v>
      </c>
    </row>
    <row r="175" spans="1:10" ht="29" x14ac:dyDescent="0.35">
      <c r="A175" s="2" t="s">
        <v>2413</v>
      </c>
      <c r="B175" s="2" t="s">
        <v>2627</v>
      </c>
      <c r="C175" s="43">
        <v>1</v>
      </c>
      <c r="D175" s="1" t="s">
        <v>63</v>
      </c>
      <c r="E175" s="1" t="s">
        <v>64</v>
      </c>
      <c r="F175" s="1" t="str">
        <f>UnitControlCenter!$B$35</f>
        <v>million gallons / year</v>
      </c>
      <c r="G175" s="1" t="s">
        <v>2631</v>
      </c>
    </row>
    <row r="176" spans="1:10" ht="29" x14ac:dyDescent="0.35">
      <c r="A176" s="2" t="s">
        <v>2413</v>
      </c>
      <c r="B176" s="2" t="s">
        <v>2628</v>
      </c>
      <c r="C176" s="43">
        <v>1</v>
      </c>
      <c r="D176" s="1" t="s">
        <v>63</v>
      </c>
      <c r="E176" s="1" t="s">
        <v>64</v>
      </c>
      <c r="F176" s="1" t="str">
        <f>UnitControlCenter!$B$32</f>
        <v>millions of short tons / year</v>
      </c>
      <c r="G176" s="1" t="s">
        <v>2632</v>
      </c>
    </row>
    <row r="177" spans="1:10" ht="15" thickBot="1" x14ac:dyDescent="0.4">
      <c r="A177" s="192" t="s">
        <v>2413</v>
      </c>
      <c r="B177" s="192" t="s">
        <v>2629</v>
      </c>
      <c r="C177" s="199">
        <v>1</v>
      </c>
      <c r="D177" s="193" t="s">
        <v>63</v>
      </c>
      <c r="E177" s="193" t="s">
        <v>64</v>
      </c>
      <c r="F177" s="193" t="str">
        <f>UnitControlCenter!$B$6</f>
        <v>thousand metric tons / year</v>
      </c>
      <c r="G177" s="193" t="s">
        <v>2633</v>
      </c>
      <c r="H177" s="193"/>
      <c r="I177" s="193"/>
      <c r="J177" s="193"/>
    </row>
    <row r="178" spans="1:10" ht="58" x14ac:dyDescent="0.35">
      <c r="A178" s="2" t="s">
        <v>3332</v>
      </c>
      <c r="B178" s="2" t="s">
        <v>3359</v>
      </c>
      <c r="C178" s="43">
        <v>1</v>
      </c>
      <c r="D178" s="1" t="s">
        <v>65</v>
      </c>
      <c r="E178" s="1" t="s">
        <v>66</v>
      </c>
      <c r="F178" s="1" t="str">
        <f>UnitControlCenter!$B$36</f>
        <v>trillion BTU / year</v>
      </c>
      <c r="G178" s="1" t="s">
        <v>2638</v>
      </c>
      <c r="H178" s="1" t="s">
        <v>2639</v>
      </c>
      <c r="I178" s="1" t="s">
        <v>2640</v>
      </c>
    </row>
    <row r="179" spans="1:10" ht="58" x14ac:dyDescent="0.35">
      <c r="A179" s="2" t="s">
        <v>3332</v>
      </c>
      <c r="B179" s="2" t="s">
        <v>3360</v>
      </c>
      <c r="C179" s="43">
        <v>1</v>
      </c>
      <c r="D179" s="1" t="s">
        <v>65</v>
      </c>
      <c r="E179" s="1" t="s">
        <v>66</v>
      </c>
      <c r="F179" s="1" t="str">
        <f>UnitControlCenter!$B$36</f>
        <v>trillion BTU / year</v>
      </c>
      <c r="G179" s="1" t="s">
        <v>2641</v>
      </c>
      <c r="H179" s="1" t="s">
        <v>2639</v>
      </c>
      <c r="I179" s="1" t="s">
        <v>2640</v>
      </c>
    </row>
    <row r="180" spans="1:10" ht="58" x14ac:dyDescent="0.35">
      <c r="A180" s="2" t="s">
        <v>3332</v>
      </c>
      <c r="B180" s="2" t="s">
        <v>3361</v>
      </c>
      <c r="C180" s="43">
        <v>1</v>
      </c>
      <c r="D180" s="1" t="s">
        <v>65</v>
      </c>
      <c r="E180" s="1" t="s">
        <v>66</v>
      </c>
      <c r="F180" s="1" t="str">
        <f>UnitControlCenter!$B$9</f>
        <v>billion 2024 dollars / year</v>
      </c>
      <c r="G180" s="1" t="s">
        <v>2642</v>
      </c>
      <c r="H180" s="1" t="s">
        <v>2639</v>
      </c>
      <c r="I180" s="1" t="s">
        <v>2640</v>
      </c>
    </row>
    <row r="181" spans="1:10" ht="72.5" x14ac:dyDescent="0.35">
      <c r="A181" s="2" t="s">
        <v>3332</v>
      </c>
      <c r="B181" s="2" t="s">
        <v>3362</v>
      </c>
      <c r="C181" s="43">
        <v>1</v>
      </c>
      <c r="D181" s="1" t="s">
        <v>65</v>
      </c>
      <c r="E181" s="1" t="s">
        <v>66</v>
      </c>
      <c r="F181" s="1" t="str">
        <f>UnitControlCenter!$B$9</f>
        <v>billion 2024 dollars / year</v>
      </c>
      <c r="G181" s="1" t="s">
        <v>2643</v>
      </c>
      <c r="H181" s="1" t="s">
        <v>2639</v>
      </c>
      <c r="I181" s="1" t="s">
        <v>2640</v>
      </c>
    </row>
    <row r="182" spans="1:10" ht="43.5" x14ac:dyDescent="0.35">
      <c r="A182" s="2" t="s">
        <v>3332</v>
      </c>
      <c r="B182" s="2" t="s">
        <v>3363</v>
      </c>
      <c r="C182" s="43">
        <v>1</v>
      </c>
      <c r="D182" s="1" t="s">
        <v>65</v>
      </c>
      <c r="E182" s="1" t="s">
        <v>66</v>
      </c>
      <c r="F182" s="1" t="str">
        <f>UnitControlCenter!B3</f>
        <v>million metric tons / year</v>
      </c>
      <c r="G182" s="1" t="s">
        <v>2885</v>
      </c>
      <c r="H182" s="1" t="s">
        <v>2883</v>
      </c>
      <c r="I182" s="1" t="s">
        <v>2884</v>
      </c>
    </row>
    <row r="183" spans="1:10" ht="58" x14ac:dyDescent="0.35">
      <c r="A183" s="2" t="s">
        <v>3332</v>
      </c>
      <c r="B183" s="2" t="s">
        <v>3364</v>
      </c>
      <c r="C183" s="43">
        <v>1</v>
      </c>
      <c r="D183" s="1" t="s">
        <v>65</v>
      </c>
      <c r="E183" s="1" t="s">
        <v>66</v>
      </c>
      <c r="F183" s="1" t="str">
        <f>UnitControlCenter!B3</f>
        <v>million metric tons / year</v>
      </c>
      <c r="G183" s="1" t="s">
        <v>2886</v>
      </c>
      <c r="H183" s="1" t="s">
        <v>2883</v>
      </c>
      <c r="I183" s="1" t="s">
        <v>2884</v>
      </c>
    </row>
    <row r="184" spans="1:10" ht="58" x14ac:dyDescent="0.35">
      <c r="A184" s="2" t="s">
        <v>3332</v>
      </c>
      <c r="B184" s="2" t="s">
        <v>3365</v>
      </c>
      <c r="C184" s="43">
        <v>1</v>
      </c>
      <c r="D184" s="1" t="s">
        <v>65</v>
      </c>
      <c r="E184" s="1" t="s">
        <v>66</v>
      </c>
      <c r="F184" s="1" t="str">
        <f>UnitControlCenter!$B$36</f>
        <v>trillion BTU / year</v>
      </c>
      <c r="G184" s="1" t="s">
        <v>2720</v>
      </c>
      <c r="H184" s="1" t="s">
        <v>2715</v>
      </c>
      <c r="I184" s="1" t="s">
        <v>2716</v>
      </c>
    </row>
    <row r="185" spans="1:10" ht="72.5" x14ac:dyDescent="0.35">
      <c r="A185" s="2" t="s">
        <v>3332</v>
      </c>
      <c r="B185" s="2" t="s">
        <v>3366</v>
      </c>
      <c r="C185" s="43">
        <v>1</v>
      </c>
      <c r="D185" s="1" t="s">
        <v>65</v>
      </c>
      <c r="E185" s="1" t="s">
        <v>66</v>
      </c>
      <c r="F185" s="1" t="str">
        <f>UnitControlCenter!$B$36</f>
        <v>trillion BTU / year</v>
      </c>
      <c r="G185" s="1" t="s">
        <v>2721</v>
      </c>
      <c r="H185" s="1" t="s">
        <v>2715</v>
      </c>
      <c r="I185" s="1" t="s">
        <v>2717</v>
      </c>
    </row>
    <row r="186" spans="1:10" ht="72.5" x14ac:dyDescent="0.35">
      <c r="A186" s="2" t="s">
        <v>3332</v>
      </c>
      <c r="B186" s="2" t="s">
        <v>3367</v>
      </c>
      <c r="C186" s="43">
        <v>1</v>
      </c>
      <c r="D186" s="1" t="s">
        <v>65</v>
      </c>
      <c r="E186" s="1" t="s">
        <v>66</v>
      </c>
      <c r="F186" s="1" t="str">
        <f>UnitControlCenter!$B$9</f>
        <v>billion 2024 dollars / year</v>
      </c>
      <c r="G186" s="1" t="s">
        <v>2722</v>
      </c>
      <c r="H186" s="1" t="s">
        <v>2715</v>
      </c>
      <c r="I186" s="1" t="s">
        <v>2718</v>
      </c>
    </row>
    <row r="187" spans="1:10" ht="87" x14ac:dyDescent="0.35">
      <c r="A187" s="2" t="s">
        <v>3332</v>
      </c>
      <c r="B187" s="2" t="s">
        <v>3368</v>
      </c>
      <c r="C187" s="43">
        <v>1</v>
      </c>
      <c r="D187" s="1" t="s">
        <v>65</v>
      </c>
      <c r="E187" s="1" t="s">
        <v>66</v>
      </c>
      <c r="F187" s="1" t="str">
        <f>UnitControlCenter!$B$9</f>
        <v>billion 2024 dollars / year</v>
      </c>
      <c r="G187" s="1" t="s">
        <v>2723</v>
      </c>
      <c r="H187" s="1" t="s">
        <v>2715</v>
      </c>
      <c r="I187" s="1" t="s">
        <v>2719</v>
      </c>
    </row>
    <row r="188" spans="1:10" ht="101.5" x14ac:dyDescent="0.35">
      <c r="A188" s="2" t="s">
        <v>3332</v>
      </c>
      <c r="B188" s="2" t="s">
        <v>3369</v>
      </c>
      <c r="C188" s="43">
        <v>1</v>
      </c>
      <c r="D188" s="1" t="s">
        <v>65</v>
      </c>
      <c r="E188" s="1" t="s">
        <v>66</v>
      </c>
      <c r="F188" s="1" t="str">
        <f>UnitControlCenter!$B$30</f>
        <v>quads / year</v>
      </c>
      <c r="G188" s="1" t="s">
        <v>2748</v>
      </c>
      <c r="H188" s="1" t="s">
        <v>2750</v>
      </c>
      <c r="I188" s="1" t="s">
        <v>2751</v>
      </c>
    </row>
    <row r="189" spans="1:10" ht="116" x14ac:dyDescent="0.35">
      <c r="A189" s="2" t="s">
        <v>3332</v>
      </c>
      <c r="B189" s="2" t="s">
        <v>3370</v>
      </c>
      <c r="C189" s="43">
        <v>1</v>
      </c>
      <c r="D189" s="1" t="s">
        <v>65</v>
      </c>
      <c r="E189" s="1" t="s">
        <v>66</v>
      </c>
      <c r="F189" s="1" t="str">
        <f>UnitControlCenter!$B$30</f>
        <v>quads / year</v>
      </c>
      <c r="G189" s="1" t="s">
        <v>2749</v>
      </c>
      <c r="H189" s="1" t="s">
        <v>2750</v>
      </c>
      <c r="I189" s="1" t="s">
        <v>2751</v>
      </c>
    </row>
    <row r="190" spans="1:10" ht="101.5" customHeight="1" x14ac:dyDescent="0.35">
      <c r="A190" s="2" t="s">
        <v>3332</v>
      </c>
      <c r="B190" s="2" t="s">
        <v>3663</v>
      </c>
      <c r="C190" s="43">
        <v>1</v>
      </c>
      <c r="D190" s="1" t="s">
        <v>65</v>
      </c>
      <c r="E190" s="1" t="s">
        <v>66</v>
      </c>
      <c r="F190" s="1" t="s">
        <v>351</v>
      </c>
      <c r="G190" s="1" t="s">
        <v>3758</v>
      </c>
      <c r="H190" s="1" t="s">
        <v>3759</v>
      </c>
      <c r="I190" s="1" t="s">
        <v>3772</v>
      </c>
    </row>
    <row r="191" spans="1:10" ht="203" x14ac:dyDescent="0.35">
      <c r="A191" s="2" t="s">
        <v>3332</v>
      </c>
      <c r="B191" s="2" t="s">
        <v>3378</v>
      </c>
      <c r="C191" s="43">
        <v>1</v>
      </c>
      <c r="D191" s="1" t="s">
        <v>65</v>
      </c>
      <c r="E191" s="1" t="s">
        <v>66</v>
      </c>
      <c r="F191" s="1" t="str">
        <f>UnitControlCenter!$B$10</f>
        <v>billion 2024 dollars</v>
      </c>
      <c r="G191" s="1" t="s">
        <v>3335</v>
      </c>
      <c r="H191" s="1" t="s">
        <v>3334</v>
      </c>
      <c r="I191" s="208" t="s">
        <v>3333</v>
      </c>
      <c r="J191" s="208"/>
    </row>
    <row r="192" spans="1:10" ht="232" x14ac:dyDescent="0.35">
      <c r="A192" s="2" t="s">
        <v>3332</v>
      </c>
      <c r="B192" s="2" t="s">
        <v>3371</v>
      </c>
      <c r="C192" s="43">
        <v>1</v>
      </c>
      <c r="D192" s="1" t="s">
        <v>65</v>
      </c>
      <c r="E192" s="1" t="s">
        <v>66</v>
      </c>
      <c r="F192" s="1" t="str">
        <f>UnitControlCenter!$B$10</f>
        <v>billion 2024 dollars</v>
      </c>
      <c r="G192" s="1" t="s">
        <v>3343</v>
      </c>
      <c r="H192" s="1" t="s">
        <v>3334</v>
      </c>
      <c r="I192" s="208" t="s">
        <v>3336</v>
      </c>
      <c r="J192" s="208"/>
    </row>
    <row r="193" spans="1:10" ht="203" x14ac:dyDescent="0.35">
      <c r="A193" s="2" t="s">
        <v>3332</v>
      </c>
      <c r="B193" s="2" t="s">
        <v>3372</v>
      </c>
      <c r="C193" s="43">
        <v>1</v>
      </c>
      <c r="D193" s="1" t="s">
        <v>65</v>
      </c>
      <c r="E193" s="1" t="s">
        <v>66</v>
      </c>
      <c r="F193" s="1" t="str">
        <f>UnitControlCenter!$B$10</f>
        <v>billion 2024 dollars</v>
      </c>
      <c r="G193" s="1" t="s">
        <v>3344</v>
      </c>
      <c r="H193" s="1" t="s">
        <v>3334</v>
      </c>
      <c r="I193" s="208" t="s">
        <v>3337</v>
      </c>
      <c r="J193" s="208"/>
    </row>
    <row r="194" spans="1:10" ht="232" x14ac:dyDescent="0.35">
      <c r="A194" s="2" t="s">
        <v>3332</v>
      </c>
      <c r="B194" s="2" t="s">
        <v>3373</v>
      </c>
      <c r="C194" s="43">
        <v>1</v>
      </c>
      <c r="D194" s="1" t="s">
        <v>65</v>
      </c>
      <c r="E194" s="1" t="s">
        <v>66</v>
      </c>
      <c r="F194" s="1" t="str">
        <f>UnitControlCenter!$B$10</f>
        <v>billion 2024 dollars</v>
      </c>
      <c r="G194" s="1" t="s">
        <v>3345</v>
      </c>
      <c r="H194" s="1" t="s">
        <v>3334</v>
      </c>
      <c r="I194" s="208" t="s">
        <v>3338</v>
      </c>
      <c r="J194" s="208"/>
    </row>
    <row r="195" spans="1:10" ht="188.5" x14ac:dyDescent="0.35">
      <c r="A195" s="2" t="s">
        <v>3332</v>
      </c>
      <c r="B195" s="2" t="s">
        <v>3374</v>
      </c>
      <c r="C195" s="43">
        <v>1</v>
      </c>
      <c r="D195" s="1" t="s">
        <v>65</v>
      </c>
      <c r="E195" s="1" t="s">
        <v>66</v>
      </c>
      <c r="F195" s="1" t="str">
        <f>UnitControlCenter!$B$10</f>
        <v>billion 2024 dollars</v>
      </c>
      <c r="G195" s="1" t="s">
        <v>3348</v>
      </c>
      <c r="H195" s="1" t="s">
        <v>3334</v>
      </c>
      <c r="I195" s="208" t="s">
        <v>3339</v>
      </c>
      <c r="J195" s="208"/>
    </row>
    <row r="196" spans="1:10" ht="217.5" x14ac:dyDescent="0.35">
      <c r="A196" s="2" t="s">
        <v>3332</v>
      </c>
      <c r="B196" s="2" t="s">
        <v>3375</v>
      </c>
      <c r="C196" s="43">
        <v>1</v>
      </c>
      <c r="D196" s="1" t="s">
        <v>65</v>
      </c>
      <c r="E196" s="1" t="s">
        <v>66</v>
      </c>
      <c r="F196" s="1" t="str">
        <f>UnitControlCenter!$B$10</f>
        <v>billion 2024 dollars</v>
      </c>
      <c r="G196" s="1" t="s">
        <v>3349</v>
      </c>
      <c r="H196" s="1" t="s">
        <v>3334</v>
      </c>
      <c r="I196" s="208" t="s">
        <v>3340</v>
      </c>
      <c r="J196" s="208"/>
    </row>
    <row r="197" spans="1:10" ht="246.5" x14ac:dyDescent="0.35">
      <c r="A197" s="2" t="s">
        <v>3332</v>
      </c>
      <c r="B197" s="2" t="s">
        <v>3376</v>
      </c>
      <c r="C197" s="43">
        <v>1</v>
      </c>
      <c r="D197" s="1" t="s">
        <v>65</v>
      </c>
      <c r="E197" s="1" t="s">
        <v>66</v>
      </c>
      <c r="F197" s="1" t="str">
        <f>UnitControlCenter!$B$10</f>
        <v>billion 2024 dollars</v>
      </c>
      <c r="G197" s="1" t="s">
        <v>3346</v>
      </c>
      <c r="H197" s="1" t="s">
        <v>3334</v>
      </c>
      <c r="I197" s="208" t="s">
        <v>3341</v>
      </c>
      <c r="J197" s="208"/>
    </row>
    <row r="198" spans="1:10" ht="276" thickBot="1" x14ac:dyDescent="0.4">
      <c r="A198" s="192" t="s">
        <v>3332</v>
      </c>
      <c r="B198" s="192" t="s">
        <v>3377</v>
      </c>
      <c r="C198" s="199">
        <v>1</v>
      </c>
      <c r="D198" s="193" t="s">
        <v>65</v>
      </c>
      <c r="E198" s="193" t="s">
        <v>66</v>
      </c>
      <c r="F198" s="193" t="str">
        <f>UnitControlCenter!$B$10</f>
        <v>billion 2024 dollars</v>
      </c>
      <c r="G198" s="193" t="s">
        <v>3347</v>
      </c>
      <c r="H198" s="193" t="s">
        <v>3334</v>
      </c>
      <c r="I198" s="315" t="s">
        <v>3342</v>
      </c>
      <c r="J198" s="315"/>
    </row>
    <row r="199" spans="1:10" ht="72.5" x14ac:dyDescent="0.35">
      <c r="A199" s="2" t="s">
        <v>2347</v>
      </c>
      <c r="B199" s="2" t="s">
        <v>93</v>
      </c>
      <c r="C199" s="43">
        <v>1</v>
      </c>
      <c r="D199" s="1" t="s">
        <v>65</v>
      </c>
      <c r="E199" s="1" t="s">
        <v>2353</v>
      </c>
      <c r="F199" s="1" t="str">
        <f>UnitControlCenter!$B$22</f>
        <v>2024 dollars / megawatt-hour (MWh)</v>
      </c>
      <c r="G199" s="1" t="s">
        <v>3289</v>
      </c>
      <c r="H199" s="1" t="s">
        <v>3288</v>
      </c>
      <c r="I199" s="1" t="s">
        <v>3634</v>
      </c>
    </row>
    <row r="200" spans="1:10" ht="43.5" x14ac:dyDescent="0.35">
      <c r="A200" s="2" t="s">
        <v>2347</v>
      </c>
      <c r="B200" s="2" t="s">
        <v>445</v>
      </c>
      <c r="C200" s="43">
        <v>1</v>
      </c>
      <c r="D200" s="1" t="s">
        <v>65</v>
      </c>
      <c r="E200" s="1" t="s">
        <v>2353</v>
      </c>
      <c r="F200" s="1" t="str">
        <f>UnitControlCenter!$B$37</f>
        <v>2024 dollars / short ton</v>
      </c>
      <c r="G200" s="1" t="s">
        <v>2651</v>
      </c>
      <c r="H200" s="1" t="s">
        <v>2652</v>
      </c>
      <c r="I200" s="1" t="s">
        <v>2653</v>
      </c>
    </row>
    <row r="201" spans="1:10" x14ac:dyDescent="0.35">
      <c r="A201" s="2" t="s">
        <v>2347</v>
      </c>
      <c r="B201" s="2" t="s">
        <v>442</v>
      </c>
      <c r="C201" s="43">
        <v>1</v>
      </c>
      <c r="D201" s="1" t="s">
        <v>65</v>
      </c>
      <c r="E201" s="1" t="s">
        <v>2353</v>
      </c>
      <c r="F201" s="1" t="str">
        <f>UnitControlCenter!$B$37</f>
        <v>2024 dollars / short ton</v>
      </c>
      <c r="G201" s="1" t="s">
        <v>2366</v>
      </c>
      <c r="H201" s="1" t="s">
        <v>340</v>
      </c>
      <c r="I201" s="1" t="s">
        <v>2538</v>
      </c>
    </row>
    <row r="202" spans="1:10" ht="87" x14ac:dyDescent="0.35">
      <c r="A202" s="2" t="s">
        <v>2347</v>
      </c>
      <c r="B202" s="2" t="s">
        <v>87</v>
      </c>
      <c r="C202" s="43">
        <v>1</v>
      </c>
      <c r="D202" s="1" t="s">
        <v>65</v>
      </c>
      <c r="E202" s="1" t="s">
        <v>2353</v>
      </c>
      <c r="F202" s="1" t="str">
        <f>UnitControlCenter!$B$38</f>
        <v>2024 dollars / thousand cubic feet</v>
      </c>
      <c r="G202" s="1" t="s">
        <v>3291</v>
      </c>
      <c r="H202" s="1" t="s">
        <v>3290</v>
      </c>
      <c r="I202" s="1" t="s">
        <v>3635</v>
      </c>
    </row>
    <row r="203" spans="1:10" x14ac:dyDescent="0.35">
      <c r="A203" s="2" t="s">
        <v>2347</v>
      </c>
      <c r="B203" s="2" t="s">
        <v>95</v>
      </c>
      <c r="C203" s="43">
        <v>1</v>
      </c>
      <c r="D203" s="1" t="s">
        <v>65</v>
      </c>
      <c r="E203" s="1" t="s">
        <v>2353</v>
      </c>
      <c r="F203" s="1" t="str">
        <f>UnitControlCenter!$B$39</f>
        <v>2024 dollars / gallon</v>
      </c>
      <c r="G203" s="1" t="s">
        <v>2368</v>
      </c>
      <c r="H203" s="1" t="s">
        <v>335</v>
      </c>
      <c r="I203" s="43">
        <v>969696</v>
      </c>
      <c r="J203" s="43"/>
    </row>
    <row r="204" spans="1:10" ht="72.5" x14ac:dyDescent="0.35">
      <c r="A204" s="2" t="s">
        <v>2347</v>
      </c>
      <c r="B204" s="2" t="s">
        <v>96</v>
      </c>
      <c r="C204" s="43">
        <v>1</v>
      </c>
      <c r="D204" s="1" t="s">
        <v>65</v>
      </c>
      <c r="E204" s="1" t="s">
        <v>2353</v>
      </c>
      <c r="F204" s="1" t="str">
        <f>UnitControlCenter!$B$39</f>
        <v>2024 dollars / gallon</v>
      </c>
      <c r="G204" s="1" t="s">
        <v>2646</v>
      </c>
      <c r="H204" s="1" t="s">
        <v>2644</v>
      </c>
      <c r="I204" s="1" t="s">
        <v>2645</v>
      </c>
    </row>
    <row r="205" spans="1:10" ht="58" x14ac:dyDescent="0.35">
      <c r="A205" s="2" t="s">
        <v>2347</v>
      </c>
      <c r="B205" s="2" t="s">
        <v>92</v>
      </c>
      <c r="C205" s="43">
        <v>1</v>
      </c>
      <c r="D205" s="1" t="s">
        <v>65</v>
      </c>
      <c r="E205" s="1" t="s">
        <v>2353</v>
      </c>
      <c r="F205" s="1" t="str">
        <f>UnitControlCenter!$B$37</f>
        <v>2024 dollars / short ton</v>
      </c>
      <c r="G205" s="1" t="s">
        <v>2647</v>
      </c>
      <c r="H205" s="1" t="s">
        <v>2648</v>
      </c>
      <c r="I205" s="1" t="s">
        <v>2649</v>
      </c>
    </row>
    <row r="206" spans="1:10" ht="58" x14ac:dyDescent="0.35">
      <c r="A206" s="2" t="s">
        <v>2347</v>
      </c>
      <c r="B206" s="2" t="s">
        <v>2588</v>
      </c>
      <c r="C206" s="43">
        <v>1</v>
      </c>
      <c r="D206" s="1" t="s">
        <v>65</v>
      </c>
      <c r="E206" s="1" t="s">
        <v>2353</v>
      </c>
      <c r="F206" s="1" t="str">
        <f>UnitControlCenter!$B$40</f>
        <v>2024 dollars / barrel of oil</v>
      </c>
      <c r="G206" s="1" t="s">
        <v>2712</v>
      </c>
      <c r="H206" s="1" t="s">
        <v>2713</v>
      </c>
      <c r="I206" s="1" t="s">
        <v>2714</v>
      </c>
    </row>
    <row r="207" spans="1:10" ht="58" x14ac:dyDescent="0.35">
      <c r="A207" s="2" t="s">
        <v>2347</v>
      </c>
      <c r="B207" s="2" t="s">
        <v>2650</v>
      </c>
      <c r="C207" s="43">
        <v>1</v>
      </c>
      <c r="D207" s="1" t="s">
        <v>65</v>
      </c>
      <c r="E207" s="1" t="s">
        <v>2353</v>
      </c>
      <c r="F207" s="1" t="str">
        <f>UnitControlCenter!$B$39</f>
        <v>2024 dollars / gallon</v>
      </c>
      <c r="G207" s="1" t="s">
        <v>2654</v>
      </c>
      <c r="H207" s="1" t="s">
        <v>2365</v>
      </c>
      <c r="I207" s="1" t="s">
        <v>2584</v>
      </c>
    </row>
    <row r="208" spans="1:10" ht="29.5" thickBot="1" x14ac:dyDescent="0.4">
      <c r="A208" s="192" t="s">
        <v>2347</v>
      </c>
      <c r="B208" s="192" t="s">
        <v>2471</v>
      </c>
      <c r="C208" s="199">
        <v>1</v>
      </c>
      <c r="D208" s="193" t="s">
        <v>65</v>
      </c>
      <c r="E208" s="193" t="s">
        <v>2353</v>
      </c>
      <c r="F208" s="193" t="str">
        <f>UnitControlCenter!$B$41</f>
        <v>2024 dollars / kg</v>
      </c>
      <c r="G208" s="193" t="s">
        <v>2756</v>
      </c>
      <c r="H208" s="193" t="s">
        <v>2757</v>
      </c>
      <c r="I208" s="193" t="s">
        <v>2758</v>
      </c>
      <c r="J208" s="193"/>
    </row>
    <row r="209" spans="1:10" x14ac:dyDescent="0.35">
      <c r="A209" s="2" t="s">
        <v>2348</v>
      </c>
      <c r="B209" s="2" t="s">
        <v>3465</v>
      </c>
      <c r="C209" s="43">
        <v>1</v>
      </c>
      <c r="D209" s="1" t="s">
        <v>63</v>
      </c>
      <c r="E209" s="1" t="s">
        <v>64</v>
      </c>
      <c r="F209" s="1" t="str">
        <f>UnitControlCenter!$B$42</f>
        <v>2024 dollars / kilowatt-hour (kWh)</v>
      </c>
      <c r="G209" s="1" t="s">
        <v>2369</v>
      </c>
    </row>
    <row r="210" spans="1:10" ht="29" x14ac:dyDescent="0.35">
      <c r="A210" s="2" t="s">
        <v>2348</v>
      </c>
      <c r="B210" s="2" t="s">
        <v>2349</v>
      </c>
      <c r="C210" s="43">
        <v>0</v>
      </c>
      <c r="D210" s="1" t="s">
        <v>65</v>
      </c>
      <c r="E210" s="1" t="s">
        <v>64</v>
      </c>
      <c r="F210" s="1" t="str">
        <f>UnitControlCenter!$B$44</f>
        <v>cost of eqpt. to capture 1 metric ton CO2e/yr (2020 dollars)</v>
      </c>
      <c r="G210" s="1" t="s">
        <v>2373</v>
      </c>
      <c r="H210" s="1" t="s">
        <v>2374</v>
      </c>
      <c r="I210" s="1" t="s">
        <v>2545</v>
      </c>
    </row>
    <row r="211" spans="1:10" x14ac:dyDescent="0.35">
      <c r="A211" s="2" t="s">
        <v>2348</v>
      </c>
      <c r="B211" s="2" t="s">
        <v>2350</v>
      </c>
      <c r="C211" s="43">
        <v>1</v>
      </c>
      <c r="D211" s="1" t="s">
        <v>63</v>
      </c>
      <c r="E211" s="1" t="s">
        <v>64</v>
      </c>
      <c r="F211" s="1" t="str">
        <f>UnitControlCenter!$B$45</f>
        <v>million 2024 dollars / megawatt (MW)</v>
      </c>
      <c r="G211" s="1" t="s">
        <v>2370</v>
      </c>
    </row>
    <row r="212" spans="1:10" x14ac:dyDescent="0.35">
      <c r="A212" s="2" t="s">
        <v>2348</v>
      </c>
      <c r="B212" s="2" t="s">
        <v>2351</v>
      </c>
      <c r="C212" s="43">
        <v>1</v>
      </c>
      <c r="D212" s="1" t="s">
        <v>63</v>
      </c>
      <c r="E212" s="1" t="s">
        <v>64</v>
      </c>
      <c r="F212" s="1" t="str">
        <f>UnitControlCenter!$B$45</f>
        <v>million 2024 dollars / megawatt (MW)</v>
      </c>
      <c r="G212" s="1" t="s">
        <v>2371</v>
      </c>
    </row>
    <row r="213" spans="1:10" x14ac:dyDescent="0.35">
      <c r="A213" s="2" t="s">
        <v>2348</v>
      </c>
      <c r="B213" s="2" t="s">
        <v>2352</v>
      </c>
      <c r="C213" s="43">
        <v>1</v>
      </c>
      <c r="D213" s="1" t="s">
        <v>63</v>
      </c>
      <c r="E213" s="1" t="s">
        <v>64</v>
      </c>
      <c r="F213" s="1" t="str">
        <f>UnitControlCenter!$B$45</f>
        <v>million 2024 dollars / megawatt (MW)</v>
      </c>
      <c r="G213" s="1" t="s">
        <v>2372</v>
      </c>
    </row>
    <row r="214" spans="1:10" ht="29.5" thickBot="1" x14ac:dyDescent="0.4">
      <c r="A214" s="192" t="s">
        <v>2348</v>
      </c>
      <c r="B214" s="192" t="s">
        <v>2485</v>
      </c>
      <c r="C214" s="199">
        <v>1</v>
      </c>
      <c r="D214" s="193" t="s">
        <v>63</v>
      </c>
      <c r="E214" s="193" t="s">
        <v>64</v>
      </c>
      <c r="F214" s="193" t="str">
        <f>UnitControlCenter!$B$46</f>
        <v>cost of eqpt. to produce 1 kg H2/yr (2024 dollars)</v>
      </c>
      <c r="G214" s="193" t="s">
        <v>2486</v>
      </c>
      <c r="H214" s="193"/>
      <c r="I214" s="193"/>
      <c r="J214" s="193"/>
    </row>
  </sheetData>
  <phoneticPr fontId="113"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7"/>
  <sheetViews>
    <sheetView topLeftCell="A77" workbookViewId="0">
      <selection activeCell="B90" sqref="B90"/>
    </sheetView>
  </sheetViews>
  <sheetFormatPr defaultColWidth="8.81640625" defaultRowHeight="14.5" x14ac:dyDescent="0.35"/>
  <cols>
    <col min="1" max="1" width="13.453125" customWidth="1"/>
    <col min="2" max="2" width="8.81640625" style="20"/>
    <col min="4" max="4" width="46" customWidth="1"/>
  </cols>
  <sheetData>
    <row r="1" spans="1:5" x14ac:dyDescent="0.35">
      <c r="A1" s="42" t="s">
        <v>2533</v>
      </c>
      <c r="B1" s="169"/>
      <c r="C1" s="159"/>
      <c r="D1" s="159"/>
    </row>
    <row r="2" spans="1:5" x14ac:dyDescent="0.35">
      <c r="A2" s="9" t="s">
        <v>2497</v>
      </c>
      <c r="B2" s="170" t="s">
        <v>2498</v>
      </c>
      <c r="C2" s="9" t="s">
        <v>2499</v>
      </c>
      <c r="D2" s="9" t="s">
        <v>2500</v>
      </c>
    </row>
    <row r="3" spans="1:5" x14ac:dyDescent="0.35">
      <c r="A3" s="371" t="s">
        <v>3575</v>
      </c>
      <c r="B3" s="375" t="s">
        <v>3577</v>
      </c>
      <c r="C3" s="372"/>
      <c r="D3" s="374" t="s">
        <v>3576</v>
      </c>
    </row>
    <row r="4" spans="1:5" x14ac:dyDescent="0.35">
      <c r="A4" t="s">
        <v>2547</v>
      </c>
      <c r="B4" s="20" t="s">
        <v>2541</v>
      </c>
      <c r="C4" s="188"/>
      <c r="D4" s="376" t="s">
        <v>3579</v>
      </c>
      <c r="E4" t="s">
        <v>3582</v>
      </c>
    </row>
    <row r="5" spans="1:5" x14ac:dyDescent="0.35">
      <c r="A5" t="s">
        <v>3586</v>
      </c>
      <c r="B5" s="171" t="s">
        <v>3587</v>
      </c>
      <c r="C5" s="377"/>
      <c r="D5" s="376" t="s">
        <v>3581</v>
      </c>
      <c r="E5" t="s">
        <v>3585</v>
      </c>
    </row>
    <row r="6" spans="1:5" x14ac:dyDescent="0.35">
      <c r="A6" t="s">
        <v>3743</v>
      </c>
      <c r="B6" s="171" t="s">
        <v>3742</v>
      </c>
      <c r="C6" s="410"/>
      <c r="D6" s="407" t="s">
        <v>3736</v>
      </c>
    </row>
    <row r="7" spans="1:5" x14ac:dyDescent="0.35">
      <c r="A7" t="s">
        <v>3740</v>
      </c>
      <c r="B7" s="171" t="s">
        <v>3739</v>
      </c>
      <c r="C7" s="408"/>
      <c r="D7" s="407" t="s">
        <v>3737</v>
      </c>
    </row>
    <row r="8" spans="1:5" x14ac:dyDescent="0.35">
      <c r="A8" t="s">
        <v>3741</v>
      </c>
      <c r="B8" s="20">
        <v>6699</v>
      </c>
      <c r="C8" s="409"/>
      <c r="D8" s="407" t="s">
        <v>3738</v>
      </c>
    </row>
    <row r="9" spans="1:5" x14ac:dyDescent="0.35">
      <c r="A9" t="s">
        <v>3743</v>
      </c>
      <c r="B9" s="171" t="s">
        <v>3588</v>
      </c>
      <c r="C9" s="205"/>
      <c r="D9" t="s">
        <v>3592</v>
      </c>
    </row>
    <row r="10" spans="1:5" x14ac:dyDescent="0.35">
      <c r="A10" t="s">
        <v>3593</v>
      </c>
      <c r="B10" s="171" t="s">
        <v>3594</v>
      </c>
      <c r="C10" s="379"/>
      <c r="D10" s="378" t="s">
        <v>3565</v>
      </c>
    </row>
    <row r="11" spans="1:5" x14ac:dyDescent="0.35">
      <c r="A11" t="s">
        <v>2507</v>
      </c>
      <c r="B11" s="20" t="s">
        <v>2518</v>
      </c>
      <c r="C11" s="176"/>
      <c r="D11" t="s">
        <v>435</v>
      </c>
    </row>
    <row r="12" spans="1:5" x14ac:dyDescent="0.35">
      <c r="A12" t="s">
        <v>3549</v>
      </c>
      <c r="B12" s="20" t="s">
        <v>3548</v>
      </c>
      <c r="C12" s="362"/>
      <c r="D12" t="s">
        <v>3481</v>
      </c>
    </row>
    <row r="13" spans="1:5" x14ac:dyDescent="0.35">
      <c r="A13" t="s">
        <v>2515</v>
      </c>
      <c r="B13" s="171" t="s">
        <v>2516</v>
      </c>
      <c r="C13" s="175"/>
      <c r="D13" t="s">
        <v>92</v>
      </c>
    </row>
    <row r="14" spans="1:5" x14ac:dyDescent="0.35">
      <c r="A14" t="s">
        <v>2543</v>
      </c>
      <c r="B14" s="20" t="s">
        <v>2537</v>
      </c>
      <c r="C14" s="185"/>
      <c r="D14" t="s">
        <v>91</v>
      </c>
    </row>
    <row r="15" spans="1:5" x14ac:dyDescent="0.35">
      <c r="A15" t="s">
        <v>2522</v>
      </c>
      <c r="B15" s="20" t="s">
        <v>2538</v>
      </c>
      <c r="C15" s="180"/>
      <c r="D15" t="s">
        <v>2534</v>
      </c>
    </row>
    <row r="16" spans="1:5" x14ac:dyDescent="0.35">
      <c r="A16" t="s">
        <v>2544</v>
      </c>
      <c r="B16" s="20" t="s">
        <v>2367</v>
      </c>
      <c r="C16" s="184"/>
      <c r="D16" t="s">
        <v>2535</v>
      </c>
    </row>
    <row r="17" spans="1:4" x14ac:dyDescent="0.35">
      <c r="A17" t="s">
        <v>2542</v>
      </c>
      <c r="B17" s="20" t="s">
        <v>2539</v>
      </c>
      <c r="C17" s="187"/>
      <c r="D17" t="s">
        <v>450</v>
      </c>
    </row>
    <row r="18" spans="1:4" x14ac:dyDescent="0.35">
      <c r="A18" t="s">
        <v>2523</v>
      </c>
      <c r="B18" s="20" t="s">
        <v>2519</v>
      </c>
      <c r="C18" s="179"/>
      <c r="D18" t="s">
        <v>453</v>
      </c>
    </row>
    <row r="19" spans="1:4" x14ac:dyDescent="0.35">
      <c r="A19" t="s">
        <v>2496</v>
      </c>
      <c r="B19" s="172" t="s">
        <v>2503</v>
      </c>
      <c r="C19" s="168"/>
      <c r="D19" t="s">
        <v>89</v>
      </c>
    </row>
    <row r="20" spans="1:4" x14ac:dyDescent="0.35">
      <c r="A20" t="s">
        <v>3045</v>
      </c>
      <c r="B20" t="s">
        <v>3589</v>
      </c>
      <c r="C20" s="206"/>
      <c r="D20" t="s">
        <v>3483</v>
      </c>
    </row>
    <row r="21" spans="1:4" x14ac:dyDescent="0.35">
      <c r="A21" t="s">
        <v>2524</v>
      </c>
      <c r="B21" s="20" t="s">
        <v>2520</v>
      </c>
      <c r="C21" s="181"/>
      <c r="D21" t="s">
        <v>3484</v>
      </c>
    </row>
    <row r="22" spans="1:4" x14ac:dyDescent="0.35">
      <c r="A22" t="s">
        <v>2506</v>
      </c>
      <c r="B22" s="171" t="s">
        <v>2511</v>
      </c>
      <c r="C22" s="177"/>
      <c r="D22" t="s">
        <v>2536</v>
      </c>
    </row>
    <row r="23" spans="1:4" x14ac:dyDescent="0.35">
      <c r="A23" t="s">
        <v>2546</v>
      </c>
      <c r="B23" s="20" t="s">
        <v>2540</v>
      </c>
      <c r="C23" s="186"/>
      <c r="D23" t="s">
        <v>2470</v>
      </c>
    </row>
    <row r="24" spans="1:4" x14ac:dyDescent="0.35">
      <c r="A24" t="s">
        <v>2509</v>
      </c>
      <c r="B24" s="171" t="s">
        <v>2510</v>
      </c>
      <c r="C24" s="167"/>
      <c r="D24" t="s">
        <v>2621</v>
      </c>
    </row>
    <row r="25" spans="1:4" x14ac:dyDescent="0.35">
      <c r="A25" t="s">
        <v>2589</v>
      </c>
      <c r="B25" s="171" t="s">
        <v>2591</v>
      </c>
      <c r="C25" s="189"/>
      <c r="D25" t="s">
        <v>2588</v>
      </c>
    </row>
    <row r="26" spans="1:4" x14ac:dyDescent="0.35">
      <c r="A26" t="s">
        <v>2590</v>
      </c>
      <c r="B26" s="171">
        <v>740000</v>
      </c>
      <c r="C26" s="190"/>
      <c r="D26" t="s">
        <v>2468</v>
      </c>
    </row>
    <row r="27" spans="1:4" x14ac:dyDescent="0.35">
      <c r="A27" t="s">
        <v>2525</v>
      </c>
      <c r="B27" s="20" t="s">
        <v>2521</v>
      </c>
      <c r="C27" s="182"/>
      <c r="D27" t="s">
        <v>310</v>
      </c>
    </row>
    <row r="28" spans="1:4" x14ac:dyDescent="0.35">
      <c r="A28" t="s">
        <v>3547</v>
      </c>
      <c r="B28" s="20" t="s">
        <v>3590</v>
      </c>
      <c r="C28" s="361"/>
      <c r="D28" t="s">
        <v>3480</v>
      </c>
    </row>
    <row r="29" spans="1:4" x14ac:dyDescent="0.35">
      <c r="A29" t="s">
        <v>2508</v>
      </c>
      <c r="B29" s="171" t="s">
        <v>2513</v>
      </c>
      <c r="C29" s="174"/>
      <c r="D29" t="s">
        <v>3414</v>
      </c>
    </row>
    <row r="30" spans="1:4" x14ac:dyDescent="0.35">
      <c r="A30" t="s">
        <v>3415</v>
      </c>
      <c r="B30" s="171" t="s">
        <v>3416</v>
      </c>
      <c r="C30" s="360"/>
      <c r="D30" t="s">
        <v>3413</v>
      </c>
    </row>
    <row r="31" spans="1:4" x14ac:dyDescent="0.35">
      <c r="A31" t="s">
        <v>3046</v>
      </c>
      <c r="B31" s="17" t="s">
        <v>3591</v>
      </c>
      <c r="C31" s="207"/>
      <c r="D31" t="s">
        <v>3482</v>
      </c>
    </row>
    <row r="32" spans="1:4" x14ac:dyDescent="0.35">
      <c r="A32" t="s">
        <v>2532</v>
      </c>
      <c r="B32" s="20" t="s">
        <v>2531</v>
      </c>
      <c r="C32" s="183"/>
      <c r="D32" t="s">
        <v>442</v>
      </c>
    </row>
    <row r="33" spans="1:5" x14ac:dyDescent="0.35">
      <c r="A33" t="s">
        <v>3047</v>
      </c>
      <c r="B33" s="204" t="s">
        <v>3040</v>
      </c>
      <c r="C33" s="203"/>
      <c r="D33" t="s">
        <v>3479</v>
      </c>
    </row>
    <row r="34" spans="1:5" x14ac:dyDescent="0.35">
      <c r="A34" t="s">
        <v>2502</v>
      </c>
      <c r="B34" s="171" t="s">
        <v>2512</v>
      </c>
      <c r="C34" s="173"/>
      <c r="D34" t="s">
        <v>445</v>
      </c>
    </row>
    <row r="35" spans="1:5" x14ac:dyDescent="0.35">
      <c r="A35" t="s">
        <v>3586</v>
      </c>
      <c r="B35" s="171" t="s">
        <v>3587</v>
      </c>
      <c r="C35" s="377"/>
      <c r="D35" t="s">
        <v>3580</v>
      </c>
      <c r="E35" t="s">
        <v>3584</v>
      </c>
    </row>
    <row r="36" spans="1:5" x14ac:dyDescent="0.35">
      <c r="A36" t="s">
        <v>2547</v>
      </c>
      <c r="B36" s="20" t="s">
        <v>2541</v>
      </c>
      <c r="C36" s="188"/>
      <c r="D36" s="376" t="s">
        <v>3578</v>
      </c>
      <c r="E36" t="s">
        <v>3583</v>
      </c>
    </row>
    <row r="38" spans="1:5" x14ac:dyDescent="0.35">
      <c r="A38" s="42" t="s">
        <v>2517</v>
      </c>
      <c r="B38" s="169"/>
      <c r="C38" s="159"/>
      <c r="D38" s="159"/>
    </row>
    <row r="39" spans="1:5" s="9" customFormat="1" x14ac:dyDescent="0.35">
      <c r="A39" s="9" t="s">
        <v>2497</v>
      </c>
      <c r="B39" s="170" t="s">
        <v>2498</v>
      </c>
      <c r="C39" s="9" t="s">
        <v>2499</v>
      </c>
      <c r="D39" s="9" t="s">
        <v>2581</v>
      </c>
    </row>
    <row r="40" spans="1:5" x14ac:dyDescent="0.35">
      <c r="A40" t="s">
        <v>2523</v>
      </c>
      <c r="B40" s="20" t="s">
        <v>2519</v>
      </c>
      <c r="C40" s="179"/>
      <c r="D40" t="s">
        <v>2583</v>
      </c>
    </row>
    <row r="41" spans="1:5" x14ac:dyDescent="0.35">
      <c r="A41" t="s">
        <v>2496</v>
      </c>
      <c r="B41" s="172" t="s">
        <v>2503</v>
      </c>
      <c r="C41" s="168"/>
      <c r="D41" t="s">
        <v>2582</v>
      </c>
    </row>
    <row r="42" spans="1:5" x14ac:dyDescent="0.35">
      <c r="A42" t="s">
        <v>2508</v>
      </c>
      <c r="B42" s="20" t="s">
        <v>2513</v>
      </c>
      <c r="C42" s="174"/>
      <c r="D42" t="s">
        <v>4</v>
      </c>
    </row>
    <row r="43" spans="1:5" x14ac:dyDescent="0.35">
      <c r="A43" t="s">
        <v>2522</v>
      </c>
      <c r="B43" s="20" t="s">
        <v>2538</v>
      </c>
      <c r="C43" s="180"/>
      <c r="D43" t="s">
        <v>93</v>
      </c>
    </row>
    <row r="44" spans="1:5" x14ac:dyDescent="0.35">
      <c r="A44" t="s">
        <v>2502</v>
      </c>
      <c r="B44" s="20">
        <v>969696</v>
      </c>
      <c r="C44" s="173"/>
      <c r="D44" t="s">
        <v>9</v>
      </c>
    </row>
    <row r="45" spans="1:5" x14ac:dyDescent="0.35">
      <c r="A45" t="s">
        <v>2515</v>
      </c>
      <c r="B45" s="20" t="s">
        <v>2516</v>
      </c>
      <c r="C45" s="175"/>
      <c r="D45" t="s">
        <v>2427</v>
      </c>
    </row>
    <row r="46" spans="1:5" x14ac:dyDescent="0.35">
      <c r="A46" t="s">
        <v>2524</v>
      </c>
      <c r="B46" s="20" t="s">
        <v>2520</v>
      </c>
      <c r="C46" s="181"/>
      <c r="D46" t="s">
        <v>131</v>
      </c>
    </row>
    <row r="47" spans="1:5" x14ac:dyDescent="0.35">
      <c r="A47" t="s">
        <v>2525</v>
      </c>
      <c r="B47" s="20" t="s">
        <v>2521</v>
      </c>
      <c r="C47" s="182"/>
      <c r="D47" t="s">
        <v>2436</v>
      </c>
    </row>
    <row r="48" spans="1:5" x14ac:dyDescent="0.35">
      <c r="A48" t="s">
        <v>2507</v>
      </c>
      <c r="B48" s="20" t="s">
        <v>2518</v>
      </c>
      <c r="C48" s="178"/>
      <c r="D48" t="s">
        <v>3744</v>
      </c>
    </row>
    <row r="49" spans="1:4" x14ac:dyDescent="0.35">
      <c r="A49" t="s">
        <v>2543</v>
      </c>
      <c r="B49" s="20" t="s">
        <v>2537</v>
      </c>
      <c r="C49" s="185"/>
      <c r="D49" t="s">
        <v>3745</v>
      </c>
    </row>
    <row r="50" spans="1:4" x14ac:dyDescent="0.35">
      <c r="A50" t="s">
        <v>2522</v>
      </c>
      <c r="B50" s="20" t="s">
        <v>2538</v>
      </c>
      <c r="C50" s="180"/>
      <c r="D50" t="s">
        <v>3746</v>
      </c>
    </row>
    <row r="51" spans="1:4" x14ac:dyDescent="0.35">
      <c r="A51" t="s">
        <v>2589</v>
      </c>
      <c r="B51" s="171" t="s">
        <v>2591</v>
      </c>
      <c r="C51" s="189"/>
      <c r="D51" t="s">
        <v>2789</v>
      </c>
    </row>
    <row r="53" spans="1:4" x14ac:dyDescent="0.35">
      <c r="A53" s="42" t="s">
        <v>2526</v>
      </c>
      <c r="B53" s="169"/>
      <c r="C53" s="159"/>
      <c r="D53" s="159"/>
    </row>
    <row r="54" spans="1:4" x14ac:dyDescent="0.35">
      <c r="A54" s="9" t="s">
        <v>2497</v>
      </c>
      <c r="B54" s="170" t="s">
        <v>2498</v>
      </c>
      <c r="C54" s="9" t="s">
        <v>2499</v>
      </c>
      <c r="D54" s="9" t="s">
        <v>2500</v>
      </c>
    </row>
    <row r="55" spans="1:4" x14ac:dyDescent="0.35">
      <c r="A55" t="s">
        <v>2508</v>
      </c>
      <c r="B55" s="171" t="s">
        <v>2513</v>
      </c>
      <c r="C55" s="174"/>
      <c r="D55" t="s">
        <v>2527</v>
      </c>
    </row>
    <row r="56" spans="1:4" x14ac:dyDescent="0.35">
      <c r="A56" t="s">
        <v>2502</v>
      </c>
      <c r="B56" s="20">
        <v>969696</v>
      </c>
      <c r="C56" s="173"/>
      <c r="D56" t="s">
        <v>2528</v>
      </c>
    </row>
    <row r="57" spans="1:4" x14ac:dyDescent="0.35">
      <c r="A57" t="s">
        <v>2515</v>
      </c>
      <c r="B57" s="20" t="s">
        <v>2516</v>
      </c>
      <c r="C57" s="175"/>
      <c r="D57" t="s">
        <v>2529</v>
      </c>
    </row>
    <row r="58" spans="1:4" x14ac:dyDescent="0.35">
      <c r="A58" t="s">
        <v>2589</v>
      </c>
      <c r="B58" s="171" t="s">
        <v>2591</v>
      </c>
      <c r="C58" s="189"/>
      <c r="D58" t="s">
        <v>2790</v>
      </c>
    </row>
    <row r="60" spans="1:4" x14ac:dyDescent="0.35">
      <c r="A60" s="42" t="s">
        <v>2530</v>
      </c>
      <c r="B60" s="169"/>
      <c r="C60" s="159"/>
      <c r="D60" s="159"/>
    </row>
    <row r="61" spans="1:4" x14ac:dyDescent="0.35">
      <c r="A61" s="9" t="s">
        <v>2497</v>
      </c>
      <c r="B61" s="170" t="s">
        <v>2498</v>
      </c>
      <c r="C61" s="9" t="s">
        <v>2499</v>
      </c>
      <c r="D61" s="9" t="s">
        <v>2500</v>
      </c>
    </row>
    <row r="62" spans="1:4" x14ac:dyDescent="0.35">
      <c r="A62" t="s">
        <v>2515</v>
      </c>
      <c r="B62" s="20" t="s">
        <v>2516</v>
      </c>
      <c r="C62" s="175"/>
      <c r="D62" t="s">
        <v>2236</v>
      </c>
    </row>
    <row r="63" spans="1:4" x14ac:dyDescent="0.35">
      <c r="A63" t="s">
        <v>2509</v>
      </c>
      <c r="B63" s="171" t="s">
        <v>2510</v>
      </c>
      <c r="C63" s="167"/>
      <c r="D63" t="s">
        <v>845</v>
      </c>
    </row>
    <row r="64" spans="1:4" x14ac:dyDescent="0.35">
      <c r="A64" t="s">
        <v>2508</v>
      </c>
      <c r="B64" s="171" t="s">
        <v>2513</v>
      </c>
      <c r="C64" s="174"/>
      <c r="D64" t="s">
        <v>2234</v>
      </c>
    </row>
    <row r="65" spans="1:4" x14ac:dyDescent="0.35">
      <c r="A65" t="s">
        <v>2502</v>
      </c>
      <c r="B65" s="171" t="s">
        <v>2512</v>
      </c>
      <c r="C65" s="173"/>
      <c r="D65" t="s">
        <v>2218</v>
      </c>
    </row>
    <row r="66" spans="1:4" x14ac:dyDescent="0.35">
      <c r="B66" s="171"/>
    </row>
    <row r="67" spans="1:4" x14ac:dyDescent="0.35">
      <c r="A67" s="42" t="s">
        <v>2667</v>
      </c>
      <c r="B67" s="169"/>
      <c r="C67" s="159"/>
      <c r="D67" s="159"/>
    </row>
    <row r="68" spans="1:4" x14ac:dyDescent="0.35">
      <c r="A68" s="9" t="s">
        <v>2497</v>
      </c>
      <c r="B68" s="170" t="s">
        <v>2498</v>
      </c>
      <c r="C68" s="9" t="s">
        <v>2499</v>
      </c>
      <c r="D68" s="9" t="s">
        <v>2500</v>
      </c>
    </row>
    <row r="69" spans="1:4" x14ac:dyDescent="0.35">
      <c r="A69" t="s">
        <v>2508</v>
      </c>
      <c r="B69" s="171" t="s">
        <v>2513</v>
      </c>
      <c r="C69" s="174"/>
      <c r="D69" t="s">
        <v>2559</v>
      </c>
    </row>
    <row r="70" spans="1:4" x14ac:dyDescent="0.35">
      <c r="A70" t="s">
        <v>2523</v>
      </c>
      <c r="B70" s="20" t="s">
        <v>2519</v>
      </c>
      <c r="C70" s="179"/>
      <c r="D70" t="s">
        <v>2560</v>
      </c>
    </row>
    <row r="71" spans="1:4" x14ac:dyDescent="0.35">
      <c r="A71" t="s">
        <v>2522</v>
      </c>
      <c r="B71" s="20" t="s">
        <v>2538</v>
      </c>
      <c r="C71" s="180"/>
      <c r="D71" t="s">
        <v>2561</v>
      </c>
    </row>
    <row r="72" spans="1:4" x14ac:dyDescent="0.35">
      <c r="A72" t="s">
        <v>2515</v>
      </c>
      <c r="B72" s="171" t="s">
        <v>2516</v>
      </c>
      <c r="C72" s="175"/>
      <c r="D72" t="s">
        <v>2562</v>
      </c>
    </row>
    <row r="73" spans="1:4" x14ac:dyDescent="0.35">
      <c r="A73" t="s">
        <v>2509</v>
      </c>
      <c r="B73" s="171" t="s">
        <v>2510</v>
      </c>
      <c r="C73" s="167"/>
      <c r="D73" t="s">
        <v>2563</v>
      </c>
    </row>
    <row r="75" spans="1:4" x14ac:dyDescent="0.35">
      <c r="A75" s="42" t="s">
        <v>2933</v>
      </c>
      <c r="B75" s="169"/>
      <c r="C75" s="159"/>
      <c r="D75" s="159"/>
    </row>
    <row r="76" spans="1:4" x14ac:dyDescent="0.35">
      <c r="A76" s="9" t="s">
        <v>2497</v>
      </c>
      <c r="B76" s="170" t="s">
        <v>2498</v>
      </c>
      <c r="C76" s="9" t="s">
        <v>2499</v>
      </c>
      <c r="D76" s="9" t="s">
        <v>2500</v>
      </c>
    </row>
    <row r="77" spans="1:4" x14ac:dyDescent="0.35">
      <c r="A77" t="s">
        <v>2523</v>
      </c>
      <c r="B77" s="20" t="s">
        <v>2519</v>
      </c>
      <c r="C77" s="179"/>
      <c r="D77" t="s">
        <v>2923</v>
      </c>
    </row>
    <row r="78" spans="1:4" x14ac:dyDescent="0.35">
      <c r="A78" t="s">
        <v>2508</v>
      </c>
      <c r="B78" s="171" t="s">
        <v>2513</v>
      </c>
      <c r="C78" s="174"/>
      <c r="D78" t="s">
        <v>2922</v>
      </c>
    </row>
    <row r="79" spans="1:4" x14ac:dyDescent="0.35">
      <c r="A79" t="s">
        <v>2507</v>
      </c>
      <c r="B79" s="20" t="s">
        <v>2518</v>
      </c>
      <c r="C79" s="178"/>
      <c r="D79" t="s">
        <v>2919</v>
      </c>
    </row>
    <row r="80" spans="1:4" x14ac:dyDescent="0.35">
      <c r="A80" t="s">
        <v>2547</v>
      </c>
      <c r="B80" s="20" t="s">
        <v>2541</v>
      </c>
      <c r="C80" s="188"/>
      <c r="D80" t="s">
        <v>2920</v>
      </c>
    </row>
    <row r="81" spans="1:4" x14ac:dyDescent="0.35">
      <c r="A81" t="s">
        <v>2525</v>
      </c>
      <c r="B81" s="20" t="s">
        <v>2521</v>
      </c>
      <c r="C81" s="182"/>
      <c r="D81" t="s">
        <v>2921</v>
      </c>
    </row>
    <row r="83" spans="1:4" x14ac:dyDescent="0.35">
      <c r="A83" s="42" t="s">
        <v>3006</v>
      </c>
      <c r="B83" s="169"/>
      <c r="C83" s="159"/>
      <c r="D83" s="159"/>
    </row>
    <row r="84" spans="1:4" x14ac:dyDescent="0.35">
      <c r="A84" s="9" t="s">
        <v>2497</v>
      </c>
      <c r="B84" s="170" t="s">
        <v>2498</v>
      </c>
      <c r="C84" s="9" t="s">
        <v>2499</v>
      </c>
      <c r="D84" s="9" t="s">
        <v>2500</v>
      </c>
    </row>
    <row r="85" spans="1:4" x14ac:dyDescent="0.35">
      <c r="A85" t="s">
        <v>2589</v>
      </c>
      <c r="B85" s="171" t="s">
        <v>2591</v>
      </c>
      <c r="C85" s="189"/>
      <c r="D85" t="s">
        <v>2940</v>
      </c>
    </row>
    <row r="86" spans="1:4" x14ac:dyDescent="0.35">
      <c r="A86" t="s">
        <v>2523</v>
      </c>
      <c r="B86" s="20" t="s">
        <v>2519</v>
      </c>
      <c r="C86" s="179"/>
      <c r="D86" t="s">
        <v>2941</v>
      </c>
    </row>
    <row r="87" spans="1:4" x14ac:dyDescent="0.35">
      <c r="A87" t="s">
        <v>2525</v>
      </c>
      <c r="B87" s="20" t="s">
        <v>2521</v>
      </c>
      <c r="C87" s="182"/>
      <c r="D87" t="s">
        <v>457</v>
      </c>
    </row>
    <row r="88" spans="1:4" x14ac:dyDescent="0.35">
      <c r="A88" t="s">
        <v>2547</v>
      </c>
      <c r="B88" s="20" t="s">
        <v>2541</v>
      </c>
      <c r="C88" s="188"/>
      <c r="D88" t="s">
        <v>3840</v>
      </c>
    </row>
    <row r="89" spans="1:4" x14ac:dyDescent="0.35">
      <c r="A89" t="s">
        <v>2543</v>
      </c>
      <c r="B89" s="20" t="s">
        <v>2537</v>
      </c>
      <c r="C89" s="185"/>
      <c r="D89" t="s">
        <v>3605</v>
      </c>
    </row>
    <row r="90" spans="1:4" x14ac:dyDescent="0.35">
      <c r="A90" t="s">
        <v>2524</v>
      </c>
      <c r="B90" s="20" t="s">
        <v>2520</v>
      </c>
      <c r="C90" s="181"/>
      <c r="D90" t="s">
        <v>2942</v>
      </c>
    </row>
    <row r="91" spans="1:4" x14ac:dyDescent="0.35">
      <c r="A91" t="s">
        <v>2522</v>
      </c>
      <c r="B91" s="20" t="s">
        <v>2538</v>
      </c>
      <c r="C91" s="180"/>
      <c r="D91" t="s">
        <v>2943</v>
      </c>
    </row>
    <row r="92" spans="1:4" x14ac:dyDescent="0.35">
      <c r="A92" t="s">
        <v>2502</v>
      </c>
      <c r="B92" s="171" t="s">
        <v>2512</v>
      </c>
      <c r="C92" s="173"/>
      <c r="D92" t="s">
        <v>262</v>
      </c>
    </row>
    <row r="93" spans="1:4" x14ac:dyDescent="0.35">
      <c r="A93" t="s">
        <v>2508</v>
      </c>
      <c r="B93" s="171" t="s">
        <v>2513</v>
      </c>
      <c r="C93" s="174"/>
      <c r="D93" t="s">
        <v>2944</v>
      </c>
    </row>
    <row r="94" spans="1:4" x14ac:dyDescent="0.35">
      <c r="A94" t="s">
        <v>2515</v>
      </c>
      <c r="B94" s="171" t="s">
        <v>2516</v>
      </c>
      <c r="C94" s="175"/>
      <c r="D94" t="s">
        <v>2945</v>
      </c>
    </row>
    <row r="95" spans="1:4" x14ac:dyDescent="0.35">
      <c r="A95" t="s">
        <v>2507</v>
      </c>
      <c r="B95" s="20" t="s">
        <v>2518</v>
      </c>
      <c r="C95" s="178"/>
      <c r="D95" t="s">
        <v>2946</v>
      </c>
    </row>
    <row r="96" spans="1:4" x14ac:dyDescent="0.35">
      <c r="A96" t="s">
        <v>2509</v>
      </c>
      <c r="B96" s="171" t="s">
        <v>2510</v>
      </c>
      <c r="C96" s="167"/>
      <c r="D96" t="s">
        <v>2563</v>
      </c>
    </row>
    <row r="97" spans="1:4" x14ac:dyDescent="0.35">
      <c r="B97" s="171"/>
    </row>
    <row r="98" spans="1:4" x14ac:dyDescent="0.35">
      <c r="A98" s="42" t="s">
        <v>2905</v>
      </c>
      <c r="B98" s="169"/>
      <c r="C98" s="159"/>
      <c r="D98" s="159"/>
    </row>
    <row r="99" spans="1:4" x14ac:dyDescent="0.35">
      <c r="A99" s="9" t="s">
        <v>2497</v>
      </c>
      <c r="B99" s="170" t="s">
        <v>2498</v>
      </c>
      <c r="C99" s="9" t="s">
        <v>2499</v>
      </c>
      <c r="D99" s="9" t="s">
        <v>2500</v>
      </c>
    </row>
    <row r="100" spans="1:4" x14ac:dyDescent="0.35">
      <c r="A100" t="s">
        <v>2508</v>
      </c>
      <c r="B100" s="171" t="s">
        <v>2513</v>
      </c>
      <c r="C100" s="174"/>
      <c r="D100" t="s">
        <v>2853</v>
      </c>
    </row>
    <row r="101" spans="1:4" x14ac:dyDescent="0.35">
      <c r="A101" t="s">
        <v>2523</v>
      </c>
      <c r="B101" s="20" t="s">
        <v>2519</v>
      </c>
      <c r="C101" s="179"/>
      <c r="D101" t="s">
        <v>2854</v>
      </c>
    </row>
    <row r="102" spans="1:4" x14ac:dyDescent="0.35">
      <c r="A102" t="s">
        <v>2522</v>
      </c>
      <c r="B102" s="20" t="s">
        <v>2538</v>
      </c>
      <c r="C102" s="180"/>
      <c r="D102" t="s">
        <v>2855</v>
      </c>
    </row>
    <row r="103" spans="1:4" x14ac:dyDescent="0.35">
      <c r="A103" t="s">
        <v>2509</v>
      </c>
      <c r="B103" s="171" t="s">
        <v>2510</v>
      </c>
      <c r="C103" s="167"/>
      <c r="D103" t="s">
        <v>2563</v>
      </c>
    </row>
    <row r="105" spans="1:4" x14ac:dyDescent="0.35">
      <c r="A105" s="42" t="s">
        <v>3256</v>
      </c>
      <c r="B105" s="169"/>
      <c r="C105" s="159"/>
      <c r="D105" s="159"/>
    </row>
    <row r="106" spans="1:4" x14ac:dyDescent="0.35">
      <c r="A106" s="9" t="s">
        <v>2497</v>
      </c>
      <c r="B106" s="170" t="s">
        <v>2498</v>
      </c>
      <c r="C106" s="9" t="s">
        <v>2499</v>
      </c>
      <c r="D106" s="9" t="s">
        <v>2500</v>
      </c>
    </row>
    <row r="107" spans="1:4" x14ac:dyDescent="0.35">
      <c r="A107" t="s">
        <v>2543</v>
      </c>
      <c r="B107" s="20" t="s">
        <v>2537</v>
      </c>
      <c r="C107" s="185"/>
      <c r="D107" t="s">
        <v>3127</v>
      </c>
    </row>
    <row r="108" spans="1:4" x14ac:dyDescent="0.35">
      <c r="A108" t="s">
        <v>2515</v>
      </c>
      <c r="B108" s="171" t="s">
        <v>2516</v>
      </c>
      <c r="C108" s="175"/>
      <c r="D108" t="s">
        <v>3128</v>
      </c>
    </row>
    <row r="110" spans="1:4" x14ac:dyDescent="0.35">
      <c r="A110" s="42" t="s">
        <v>3129</v>
      </c>
      <c r="B110" s="169"/>
      <c r="C110" s="159"/>
      <c r="D110" s="159"/>
    </row>
    <row r="111" spans="1:4" x14ac:dyDescent="0.35">
      <c r="A111" s="9" t="s">
        <v>2497</v>
      </c>
      <c r="B111" s="170" t="s">
        <v>2498</v>
      </c>
      <c r="C111" s="9" t="s">
        <v>2499</v>
      </c>
      <c r="D111" s="9" t="s">
        <v>2500</v>
      </c>
    </row>
    <row r="112" spans="1:4" x14ac:dyDescent="0.35">
      <c r="A112" t="s">
        <v>2508</v>
      </c>
      <c r="B112" s="171" t="s">
        <v>2513</v>
      </c>
      <c r="C112" s="174"/>
      <c r="D112" t="s">
        <v>3130</v>
      </c>
    </row>
    <row r="113" spans="1:4" x14ac:dyDescent="0.35">
      <c r="A113" t="s">
        <v>2522</v>
      </c>
      <c r="B113" s="20" t="s">
        <v>2538</v>
      </c>
      <c r="C113" s="180"/>
      <c r="D113" t="s">
        <v>3131</v>
      </c>
    </row>
    <row r="114" spans="1:4" x14ac:dyDescent="0.35">
      <c r="A114" t="s">
        <v>2515</v>
      </c>
      <c r="B114" s="171" t="s">
        <v>2516</v>
      </c>
      <c r="C114" s="175"/>
      <c r="D114" t="s">
        <v>3132</v>
      </c>
    </row>
    <row r="115" spans="1:4" x14ac:dyDescent="0.35">
      <c r="A115" t="s">
        <v>2523</v>
      </c>
      <c r="B115" s="20" t="s">
        <v>2519</v>
      </c>
      <c r="C115" s="179"/>
      <c r="D115" t="s">
        <v>3133</v>
      </c>
    </row>
    <row r="117" spans="1:4" x14ac:dyDescent="0.35">
      <c r="A117" s="42" t="s">
        <v>3134</v>
      </c>
      <c r="B117" s="169"/>
      <c r="C117" s="159"/>
      <c r="D117" s="159"/>
    </row>
    <row r="118" spans="1:4" x14ac:dyDescent="0.35">
      <c r="A118" s="9" t="s">
        <v>2497</v>
      </c>
      <c r="B118" s="170" t="s">
        <v>2498</v>
      </c>
      <c r="C118" s="9" t="s">
        <v>2499</v>
      </c>
      <c r="D118" s="9" t="s">
        <v>2500</v>
      </c>
    </row>
    <row r="119" spans="1:4" x14ac:dyDescent="0.35">
      <c r="A119" t="s">
        <v>2547</v>
      </c>
      <c r="B119" s="20" t="s">
        <v>2541</v>
      </c>
      <c r="C119" s="188"/>
      <c r="D119" t="s">
        <v>3135</v>
      </c>
    </row>
    <row r="120" spans="1:4" x14ac:dyDescent="0.35">
      <c r="A120" t="s">
        <v>2524</v>
      </c>
      <c r="B120" s="20" t="s">
        <v>2520</v>
      </c>
      <c r="C120" s="181"/>
      <c r="D120" t="s">
        <v>3136</v>
      </c>
    </row>
    <row r="122" spans="1:4" x14ac:dyDescent="0.35">
      <c r="A122" s="42" t="s">
        <v>3137</v>
      </c>
      <c r="B122" s="169"/>
      <c r="C122" s="159"/>
      <c r="D122" s="159"/>
    </row>
    <row r="123" spans="1:4" x14ac:dyDescent="0.35">
      <c r="A123" s="9" t="s">
        <v>2497</v>
      </c>
      <c r="B123" s="170" t="s">
        <v>2498</v>
      </c>
      <c r="C123" s="9" t="s">
        <v>2499</v>
      </c>
      <c r="D123" s="9" t="s">
        <v>2500</v>
      </c>
    </row>
    <row r="124" spans="1:4" x14ac:dyDescent="0.35">
      <c r="A124" t="s">
        <v>2543</v>
      </c>
      <c r="B124" s="20" t="s">
        <v>2537</v>
      </c>
      <c r="C124" s="185"/>
      <c r="D124" t="s">
        <v>3138</v>
      </c>
    </row>
    <row r="125" spans="1:4" x14ac:dyDescent="0.35">
      <c r="A125" t="s">
        <v>2523</v>
      </c>
      <c r="B125" s="20" t="s">
        <v>2519</v>
      </c>
      <c r="C125" s="179"/>
      <c r="D125" t="s">
        <v>3139</v>
      </c>
    </row>
    <row r="126" spans="1:4" x14ac:dyDescent="0.35">
      <c r="A126" t="s">
        <v>2525</v>
      </c>
      <c r="B126" s="20" t="s">
        <v>2521</v>
      </c>
      <c r="C126" s="182"/>
      <c r="D126" t="s">
        <v>3140</v>
      </c>
    </row>
    <row r="127" spans="1:4" x14ac:dyDescent="0.35">
      <c r="A127" t="s">
        <v>2515</v>
      </c>
      <c r="B127" s="171" t="s">
        <v>2516</v>
      </c>
      <c r="C127" s="175"/>
      <c r="D127" t="s">
        <v>3141</v>
      </c>
    </row>
    <row r="128" spans="1:4" x14ac:dyDescent="0.35">
      <c r="A128" t="s">
        <v>2522</v>
      </c>
      <c r="B128" s="20" t="s">
        <v>2538</v>
      </c>
      <c r="C128" s="180"/>
      <c r="D128" t="s">
        <v>3142</v>
      </c>
    </row>
    <row r="129" spans="1:4" x14ac:dyDescent="0.35">
      <c r="A129" t="s">
        <v>2502</v>
      </c>
      <c r="B129" s="171" t="s">
        <v>2512</v>
      </c>
      <c r="C129" s="173"/>
      <c r="D129" t="s">
        <v>3143</v>
      </c>
    </row>
    <row r="130" spans="1:4" x14ac:dyDescent="0.35">
      <c r="A130" t="s">
        <v>2508</v>
      </c>
      <c r="B130" s="171" t="s">
        <v>2513</v>
      </c>
      <c r="C130" s="174"/>
      <c r="D130" t="s">
        <v>3144</v>
      </c>
    </row>
    <row r="132" spans="1:4" x14ac:dyDescent="0.35">
      <c r="A132" s="42" t="s">
        <v>2867</v>
      </c>
      <c r="B132" s="169"/>
      <c r="C132" s="159"/>
      <c r="D132" s="159"/>
    </row>
    <row r="133" spans="1:4" x14ac:dyDescent="0.35">
      <c r="A133" s="9" t="s">
        <v>2497</v>
      </c>
      <c r="B133" s="170" t="s">
        <v>2498</v>
      </c>
      <c r="C133" s="9" t="s">
        <v>2499</v>
      </c>
      <c r="D133" s="9" t="s">
        <v>2500</v>
      </c>
    </row>
    <row r="134" spans="1:4" x14ac:dyDescent="0.35">
      <c r="A134" t="s">
        <v>2523</v>
      </c>
      <c r="B134" s="20" t="s">
        <v>2519</v>
      </c>
      <c r="C134" s="179"/>
      <c r="D134" t="s">
        <v>2868</v>
      </c>
    </row>
    <row r="135" spans="1:4" x14ac:dyDescent="0.35">
      <c r="A135" t="s">
        <v>2515</v>
      </c>
      <c r="B135" s="171" t="s">
        <v>2516</v>
      </c>
      <c r="C135" s="175"/>
      <c r="D135" t="s">
        <v>2869</v>
      </c>
    </row>
    <row r="136" spans="1:4" x14ac:dyDescent="0.35">
      <c r="A136" t="s">
        <v>2509</v>
      </c>
      <c r="B136" s="171" t="s">
        <v>2510</v>
      </c>
      <c r="C136" s="167"/>
      <c r="D136" t="s">
        <v>2563</v>
      </c>
    </row>
    <row r="137" spans="1:4" x14ac:dyDescent="0.35">
      <c r="B137" s="171"/>
    </row>
    <row r="138" spans="1:4" x14ac:dyDescent="0.35">
      <c r="A138" s="42" t="s">
        <v>2906</v>
      </c>
      <c r="B138" s="169"/>
      <c r="C138" s="159"/>
      <c r="D138" s="159"/>
    </row>
    <row r="139" spans="1:4" x14ac:dyDescent="0.35">
      <c r="A139" s="9" t="s">
        <v>2497</v>
      </c>
      <c r="B139" s="170" t="s">
        <v>2498</v>
      </c>
      <c r="C139" s="9" t="s">
        <v>2499</v>
      </c>
      <c r="D139" s="9" t="s">
        <v>2500</v>
      </c>
    </row>
    <row r="140" spans="1:4" x14ac:dyDescent="0.35">
      <c r="A140" t="s">
        <v>2508</v>
      </c>
      <c r="B140" s="171" t="s">
        <v>2513</v>
      </c>
      <c r="C140" s="174"/>
      <c r="D140" t="s">
        <v>2907</v>
      </c>
    </row>
    <row r="141" spans="1:4" x14ac:dyDescent="0.35">
      <c r="A141" t="s">
        <v>2547</v>
      </c>
      <c r="B141" s="20" t="s">
        <v>2541</v>
      </c>
      <c r="C141" s="188"/>
      <c r="D141" t="s">
        <v>2908</v>
      </c>
    </row>
    <row r="142" spans="1:4" x14ac:dyDescent="0.35">
      <c r="A142" t="s">
        <v>2525</v>
      </c>
      <c r="B142" s="20" t="s">
        <v>2521</v>
      </c>
      <c r="C142" s="182"/>
      <c r="D142" t="s">
        <v>2909</v>
      </c>
    </row>
    <row r="143" spans="1:4" x14ac:dyDescent="0.35">
      <c r="A143" t="s">
        <v>2509</v>
      </c>
      <c r="B143" s="171" t="s">
        <v>2510</v>
      </c>
      <c r="C143" s="167"/>
      <c r="D143" t="s">
        <v>2563</v>
      </c>
    </row>
    <row r="145" spans="1:4" x14ac:dyDescent="0.35">
      <c r="A145" s="42" t="s">
        <v>2565</v>
      </c>
      <c r="B145" s="169"/>
      <c r="C145" s="159"/>
      <c r="D145" s="159"/>
    </row>
    <row r="146" spans="1:4" x14ac:dyDescent="0.35">
      <c r="A146" s="9" t="s">
        <v>2497</v>
      </c>
      <c r="B146" s="170" t="s">
        <v>2498</v>
      </c>
      <c r="C146" s="9" t="s">
        <v>2499</v>
      </c>
      <c r="D146" s="9" t="s">
        <v>2500</v>
      </c>
    </row>
    <row r="147" spans="1:4" x14ac:dyDescent="0.35">
      <c r="A147" t="s">
        <v>2509</v>
      </c>
      <c r="B147" s="171" t="s">
        <v>2510</v>
      </c>
      <c r="C147" s="167"/>
      <c r="D147" t="s">
        <v>2566</v>
      </c>
    </row>
    <row r="148" spans="1:4" x14ac:dyDescent="0.35">
      <c r="A148" t="s">
        <v>2523</v>
      </c>
      <c r="B148" s="20" t="s">
        <v>2519</v>
      </c>
      <c r="C148" s="179"/>
      <c r="D148" t="s">
        <v>2567</v>
      </c>
    </row>
    <row r="149" spans="1:4" x14ac:dyDescent="0.35">
      <c r="A149" t="s">
        <v>2525</v>
      </c>
      <c r="B149" s="20" t="s">
        <v>2521</v>
      </c>
      <c r="C149" s="182"/>
      <c r="D149" t="s">
        <v>2659</v>
      </c>
    </row>
    <row r="150" spans="1:4" x14ac:dyDescent="0.35">
      <c r="A150" t="s">
        <v>2524</v>
      </c>
      <c r="B150" s="20" t="s">
        <v>2520</v>
      </c>
      <c r="C150" s="181"/>
      <c r="D150" t="s">
        <v>2568</v>
      </c>
    </row>
    <row r="151" spans="1:4" x14ac:dyDescent="0.35">
      <c r="A151" t="s">
        <v>2522</v>
      </c>
      <c r="B151" s="20" t="s">
        <v>2538</v>
      </c>
      <c r="C151" s="180"/>
      <c r="D151" t="s">
        <v>2569</v>
      </c>
    </row>
    <row r="152" spans="1:4" x14ac:dyDescent="0.35">
      <c r="A152" t="s">
        <v>2502</v>
      </c>
      <c r="B152" s="171" t="s">
        <v>2512</v>
      </c>
      <c r="C152" s="173"/>
      <c r="D152" t="s">
        <v>2570</v>
      </c>
    </row>
    <row r="153" spans="1:4" x14ac:dyDescent="0.35">
      <c r="A153" t="s">
        <v>2508</v>
      </c>
      <c r="B153" s="171" t="s">
        <v>2513</v>
      </c>
      <c r="C153" s="174"/>
      <c r="D153" t="s">
        <v>2571</v>
      </c>
    </row>
    <row r="154" spans="1:4" x14ac:dyDescent="0.35">
      <c r="A154" t="s">
        <v>2515</v>
      </c>
      <c r="B154" s="171" t="s">
        <v>2516</v>
      </c>
      <c r="C154" s="175"/>
      <c r="D154" t="s">
        <v>2572</v>
      </c>
    </row>
    <row r="155" spans="1:4" x14ac:dyDescent="0.35">
      <c r="A155" t="s">
        <v>2507</v>
      </c>
      <c r="B155" s="20" t="s">
        <v>2518</v>
      </c>
      <c r="C155" s="178"/>
      <c r="D155" t="s">
        <v>2573</v>
      </c>
    </row>
    <row r="157" spans="1:4" x14ac:dyDescent="0.35">
      <c r="A157" s="42" t="s">
        <v>2564</v>
      </c>
      <c r="B157" s="169"/>
      <c r="C157" s="159"/>
      <c r="D157" s="159"/>
    </row>
    <row r="158" spans="1:4" x14ac:dyDescent="0.35">
      <c r="A158" s="9" t="s">
        <v>2497</v>
      </c>
      <c r="B158" s="170" t="s">
        <v>2498</v>
      </c>
      <c r="C158" s="9" t="s">
        <v>2499</v>
      </c>
      <c r="D158" s="9" t="s">
        <v>2500</v>
      </c>
    </row>
    <row r="159" spans="1:4" x14ac:dyDescent="0.35">
      <c r="A159" t="s">
        <v>2515</v>
      </c>
      <c r="B159" s="171" t="s">
        <v>2516</v>
      </c>
      <c r="C159" s="175"/>
      <c r="D159" t="s">
        <v>2677</v>
      </c>
    </row>
    <row r="160" spans="1:4" x14ac:dyDescent="0.35">
      <c r="A160" t="s">
        <v>2522</v>
      </c>
      <c r="B160" s="20" t="s">
        <v>2538</v>
      </c>
      <c r="C160" s="180"/>
      <c r="D160" t="s">
        <v>2678</v>
      </c>
    </row>
    <row r="161" spans="1:4" x14ac:dyDescent="0.35">
      <c r="A161" t="s">
        <v>2508</v>
      </c>
      <c r="B161" s="171" t="s">
        <v>2513</v>
      </c>
      <c r="C161" s="174"/>
      <c r="D161" t="s">
        <v>2668</v>
      </c>
    </row>
    <row r="162" spans="1:4" x14ac:dyDescent="0.35">
      <c r="A162" t="s">
        <v>2523</v>
      </c>
      <c r="B162" s="20" t="s">
        <v>2519</v>
      </c>
      <c r="C162" s="179"/>
      <c r="D162" t="s">
        <v>2669</v>
      </c>
    </row>
    <row r="163" spans="1:4" x14ac:dyDescent="0.35">
      <c r="A163" t="s">
        <v>2509</v>
      </c>
      <c r="B163" s="171" t="s">
        <v>2510</v>
      </c>
      <c r="C163" s="167"/>
      <c r="D163" t="s">
        <v>2563</v>
      </c>
    </row>
    <row r="165" spans="1:4" x14ac:dyDescent="0.35">
      <c r="A165" s="42" t="s">
        <v>2501</v>
      </c>
      <c r="B165" s="169"/>
      <c r="C165" s="159"/>
      <c r="D165" s="159"/>
    </row>
    <row r="166" spans="1:4" x14ac:dyDescent="0.35">
      <c r="A166" s="9" t="s">
        <v>2497</v>
      </c>
      <c r="B166" s="170" t="s">
        <v>2498</v>
      </c>
      <c r="C166" s="9" t="s">
        <v>2499</v>
      </c>
      <c r="D166" s="9" t="s">
        <v>2500</v>
      </c>
    </row>
    <row r="167" spans="1:4" x14ac:dyDescent="0.35">
      <c r="A167" t="s">
        <v>2522</v>
      </c>
      <c r="B167" s="20" t="s">
        <v>2538</v>
      </c>
      <c r="C167" s="180"/>
      <c r="D167" t="s">
        <v>2244</v>
      </c>
    </row>
    <row r="168" spans="1:4" x14ac:dyDescent="0.35">
      <c r="A168" t="s">
        <v>2502</v>
      </c>
      <c r="B168" s="171" t="s">
        <v>2512</v>
      </c>
      <c r="C168" s="173"/>
      <c r="D168" t="s">
        <v>2246</v>
      </c>
    </row>
    <row r="169" spans="1:4" x14ac:dyDescent="0.35">
      <c r="A169" t="s">
        <v>2508</v>
      </c>
      <c r="B169" s="171" t="s">
        <v>2513</v>
      </c>
      <c r="C169" s="174"/>
      <c r="D169" t="s">
        <v>2245</v>
      </c>
    </row>
    <row r="170" spans="1:4" x14ac:dyDescent="0.35">
      <c r="A170" t="s">
        <v>2507</v>
      </c>
      <c r="B170" s="20" t="s">
        <v>2518</v>
      </c>
      <c r="C170" s="176"/>
      <c r="D170" t="s">
        <v>2504</v>
      </c>
    </row>
    <row r="171" spans="1:4" x14ac:dyDescent="0.35">
      <c r="A171" t="s">
        <v>2523</v>
      </c>
      <c r="B171" s="20" t="s">
        <v>2519</v>
      </c>
      <c r="C171" s="179"/>
      <c r="D171" t="s">
        <v>2505</v>
      </c>
    </row>
    <row r="172" spans="1:4" x14ac:dyDescent="0.35">
      <c r="A172" t="s">
        <v>2509</v>
      </c>
      <c r="B172" s="171" t="s">
        <v>2510</v>
      </c>
      <c r="C172" s="167"/>
      <c r="D172" t="s">
        <v>2247</v>
      </c>
    </row>
    <row r="173" spans="1:4" x14ac:dyDescent="0.35">
      <c r="A173" t="s">
        <v>2515</v>
      </c>
      <c r="B173" s="171" t="s">
        <v>2516</v>
      </c>
      <c r="C173" s="175"/>
      <c r="D173" t="s">
        <v>2514</v>
      </c>
    </row>
    <row r="175" spans="1:4" x14ac:dyDescent="0.35">
      <c r="A175" s="42" t="s">
        <v>2548</v>
      </c>
      <c r="B175" s="169"/>
      <c r="C175" s="159"/>
      <c r="D175" s="159"/>
    </row>
    <row r="176" spans="1:4" x14ac:dyDescent="0.35">
      <c r="A176" s="9" t="s">
        <v>2497</v>
      </c>
      <c r="B176" s="170" t="s">
        <v>2498</v>
      </c>
      <c r="C176" s="9" t="s">
        <v>2499</v>
      </c>
      <c r="D176" s="9" t="s">
        <v>2500</v>
      </c>
    </row>
    <row r="177" spans="1:4" x14ac:dyDescent="0.35">
      <c r="A177" t="s">
        <v>2508</v>
      </c>
      <c r="B177" s="171" t="s">
        <v>2513</v>
      </c>
      <c r="C177" s="174"/>
      <c r="D177" t="s">
        <v>142</v>
      </c>
    </row>
    <row r="178" spans="1:4" x14ac:dyDescent="0.35">
      <c r="A178" t="s">
        <v>2496</v>
      </c>
      <c r="B178" s="172" t="s">
        <v>2503</v>
      </c>
      <c r="C178" s="168"/>
      <c r="D178" t="s">
        <v>2550</v>
      </c>
    </row>
    <row r="179" spans="1:4" x14ac:dyDescent="0.35">
      <c r="A179" t="s">
        <v>2547</v>
      </c>
      <c r="B179" s="20" t="s">
        <v>2541</v>
      </c>
      <c r="C179" s="188"/>
      <c r="D179" t="s">
        <v>2557</v>
      </c>
    </row>
    <row r="180" spans="1:4" x14ac:dyDescent="0.35">
      <c r="A180" t="s">
        <v>2515</v>
      </c>
      <c r="B180" s="171" t="s">
        <v>2516</v>
      </c>
      <c r="C180" s="175"/>
      <c r="D180" t="s">
        <v>2551</v>
      </c>
    </row>
    <row r="181" spans="1:4" x14ac:dyDescent="0.35">
      <c r="A181" t="s">
        <v>2524</v>
      </c>
      <c r="B181" s="20" t="s">
        <v>2520</v>
      </c>
      <c r="C181" s="181"/>
      <c r="D181" t="s">
        <v>2552</v>
      </c>
    </row>
    <row r="182" spans="1:4" x14ac:dyDescent="0.35">
      <c r="A182" t="s">
        <v>2523</v>
      </c>
      <c r="B182" s="20" t="s">
        <v>2519</v>
      </c>
      <c r="C182" s="179"/>
      <c r="D182" t="s">
        <v>2553</v>
      </c>
    </row>
    <row r="183" spans="1:4" x14ac:dyDescent="0.35">
      <c r="A183" t="s">
        <v>2542</v>
      </c>
      <c r="B183" s="20" t="s">
        <v>2539</v>
      </c>
      <c r="C183" s="187"/>
      <c r="D183" t="s">
        <v>2554</v>
      </c>
    </row>
    <row r="184" spans="1:4" x14ac:dyDescent="0.35">
      <c r="A184" t="s">
        <v>2509</v>
      </c>
      <c r="B184" s="171" t="s">
        <v>2510</v>
      </c>
      <c r="C184" s="167"/>
      <c r="D184" t="s">
        <v>2558</v>
      </c>
    </row>
    <row r="185" spans="1:4" x14ac:dyDescent="0.35">
      <c r="A185" t="s">
        <v>2522</v>
      </c>
      <c r="B185" s="20" t="s">
        <v>2538</v>
      </c>
      <c r="C185" s="180"/>
      <c r="D185" t="s">
        <v>2343</v>
      </c>
    </row>
    <row r="186" spans="1:4" x14ac:dyDescent="0.35">
      <c r="A186" t="s">
        <v>2525</v>
      </c>
      <c r="B186" s="20" t="s">
        <v>2521</v>
      </c>
      <c r="C186" s="182"/>
      <c r="D186" t="s">
        <v>3109</v>
      </c>
    </row>
    <row r="187" spans="1:4" x14ac:dyDescent="0.35">
      <c r="A187" t="s">
        <v>2502</v>
      </c>
      <c r="B187" s="171" t="s">
        <v>2512</v>
      </c>
      <c r="C187" s="173"/>
      <c r="D187" t="s">
        <v>2549</v>
      </c>
    </row>
    <row r="189" spans="1:4" x14ac:dyDescent="0.35">
      <c r="A189" s="42" t="s">
        <v>2574</v>
      </c>
      <c r="B189" s="169"/>
      <c r="C189" s="159"/>
      <c r="D189" s="159"/>
    </row>
    <row r="190" spans="1:4" x14ac:dyDescent="0.35">
      <c r="A190" s="9" t="s">
        <v>2497</v>
      </c>
      <c r="B190" s="170" t="s">
        <v>2498</v>
      </c>
      <c r="C190" s="9" t="s">
        <v>2499</v>
      </c>
      <c r="D190" s="9" t="s">
        <v>2500</v>
      </c>
    </row>
    <row r="191" spans="1:4" x14ac:dyDescent="0.35">
      <c r="A191" t="s">
        <v>2502</v>
      </c>
      <c r="B191" s="171" t="s">
        <v>2512</v>
      </c>
      <c r="C191" s="173"/>
      <c r="D191" t="s">
        <v>2755</v>
      </c>
    </row>
    <row r="192" spans="1:4" x14ac:dyDescent="0.35">
      <c r="A192" t="s">
        <v>2508</v>
      </c>
      <c r="B192" s="171" t="s">
        <v>2513</v>
      </c>
      <c r="C192" s="174"/>
      <c r="D192" t="s">
        <v>3020</v>
      </c>
    </row>
    <row r="193" spans="1:4" x14ac:dyDescent="0.35">
      <c r="A193" t="s">
        <v>2507</v>
      </c>
      <c r="B193" s="20" t="s">
        <v>2518</v>
      </c>
      <c r="C193" s="176"/>
      <c r="D193" t="s">
        <v>3021</v>
      </c>
    </row>
    <row r="194" spans="1:4" x14ac:dyDescent="0.35">
      <c r="A194" t="s">
        <v>2543</v>
      </c>
      <c r="B194" s="20" t="s">
        <v>2537</v>
      </c>
      <c r="C194" s="185"/>
      <c r="D194" t="s">
        <v>3022</v>
      </c>
    </row>
    <row r="195" spans="1:4" x14ac:dyDescent="0.35">
      <c r="A195" t="s">
        <v>2544</v>
      </c>
      <c r="B195" s="20" t="s">
        <v>2367</v>
      </c>
      <c r="C195" s="184"/>
      <c r="D195" t="s">
        <v>3023</v>
      </c>
    </row>
    <row r="196" spans="1:4" x14ac:dyDescent="0.35">
      <c r="A196" t="s">
        <v>2515</v>
      </c>
      <c r="B196" s="171" t="s">
        <v>2516</v>
      </c>
      <c r="C196" s="175"/>
      <c r="D196" t="s">
        <v>3024</v>
      </c>
    </row>
    <row r="197" spans="1:4" x14ac:dyDescent="0.35">
      <c r="A197" t="s">
        <v>2524</v>
      </c>
      <c r="B197" s="20" t="s">
        <v>2520</v>
      </c>
      <c r="C197" s="181"/>
      <c r="D197" t="s">
        <v>3025</v>
      </c>
    </row>
    <row r="198" spans="1:4" x14ac:dyDescent="0.35">
      <c r="A198" t="s">
        <v>2509</v>
      </c>
      <c r="B198" s="171" t="s">
        <v>2510</v>
      </c>
      <c r="C198" s="167"/>
      <c r="D198" t="s">
        <v>3026</v>
      </c>
    </row>
    <row r="199" spans="1:4" x14ac:dyDescent="0.35">
      <c r="A199" t="s">
        <v>2522</v>
      </c>
      <c r="B199" s="20" t="s">
        <v>2538</v>
      </c>
      <c r="C199" s="180"/>
      <c r="D199" t="s">
        <v>2575</v>
      </c>
    </row>
    <row r="200" spans="1:4" x14ac:dyDescent="0.35">
      <c r="A200" t="s">
        <v>2546</v>
      </c>
      <c r="B200" s="20" t="s">
        <v>2540</v>
      </c>
      <c r="C200" s="186"/>
      <c r="D200" t="s">
        <v>3027</v>
      </c>
    </row>
    <row r="201" spans="1:4" x14ac:dyDescent="0.35">
      <c r="A201" t="s">
        <v>2589</v>
      </c>
      <c r="B201" s="171" t="s">
        <v>2591</v>
      </c>
      <c r="C201" s="189"/>
      <c r="D201" t="s">
        <v>3028</v>
      </c>
    </row>
    <row r="202" spans="1:4" x14ac:dyDescent="0.35">
      <c r="A202" t="s">
        <v>2542</v>
      </c>
      <c r="B202" s="20" t="s">
        <v>2539</v>
      </c>
      <c r="C202" s="187"/>
      <c r="D202" t="s">
        <v>3029</v>
      </c>
    </row>
    <row r="203" spans="1:4" x14ac:dyDescent="0.35">
      <c r="A203" t="s">
        <v>2496</v>
      </c>
      <c r="B203" s="172" t="s">
        <v>2503</v>
      </c>
      <c r="C203" s="168"/>
      <c r="D203" t="s">
        <v>2576</v>
      </c>
    </row>
    <row r="204" spans="1:4" x14ac:dyDescent="0.35">
      <c r="A204" t="s">
        <v>2523</v>
      </c>
      <c r="B204" s="20" t="s">
        <v>2519</v>
      </c>
      <c r="C204" s="179"/>
      <c r="D204" t="s">
        <v>3030</v>
      </c>
    </row>
    <row r="205" spans="1:4" x14ac:dyDescent="0.35">
      <c r="A205" t="s">
        <v>2590</v>
      </c>
      <c r="B205" s="171">
        <v>740000</v>
      </c>
      <c r="C205" s="190"/>
      <c r="D205" t="s">
        <v>3031</v>
      </c>
    </row>
    <row r="206" spans="1:4" x14ac:dyDescent="0.35">
      <c r="A206" t="s">
        <v>2525</v>
      </c>
      <c r="B206" s="20" t="s">
        <v>2521</v>
      </c>
      <c r="C206" s="182"/>
      <c r="D206" t="s">
        <v>3032</v>
      </c>
    </row>
    <row r="207" spans="1:4" x14ac:dyDescent="0.35">
      <c r="A207" t="s">
        <v>2532</v>
      </c>
      <c r="B207" s="20" t="s">
        <v>2531</v>
      </c>
      <c r="C207" s="183"/>
      <c r="D207" t="s">
        <v>3033</v>
      </c>
    </row>
    <row r="208" spans="1:4" x14ac:dyDescent="0.35">
      <c r="A208" t="s">
        <v>2547</v>
      </c>
      <c r="B208" s="20" t="s">
        <v>2541</v>
      </c>
      <c r="C208" s="188"/>
      <c r="D208" t="s">
        <v>3034</v>
      </c>
    </row>
    <row r="209" spans="1:4" x14ac:dyDescent="0.35">
      <c r="A209" t="s">
        <v>2506</v>
      </c>
      <c r="B209" s="171" t="s">
        <v>2511</v>
      </c>
      <c r="C209" s="177"/>
      <c r="D209" t="s">
        <v>3035</v>
      </c>
    </row>
    <row r="210" spans="1:4" x14ac:dyDescent="0.35">
      <c r="A210" t="s">
        <v>3047</v>
      </c>
      <c r="B210" s="204" t="s">
        <v>3040</v>
      </c>
      <c r="C210" s="203"/>
      <c r="D210" t="s">
        <v>3036</v>
      </c>
    </row>
    <row r="211" spans="1:4" x14ac:dyDescent="0.35">
      <c r="A211" t="s">
        <v>3044</v>
      </c>
      <c r="B211" s="171" t="s">
        <v>3041</v>
      </c>
      <c r="C211" s="205"/>
      <c r="D211" t="s">
        <v>3037</v>
      </c>
    </row>
    <row r="212" spans="1:4" x14ac:dyDescent="0.35">
      <c r="A212" t="s">
        <v>3045</v>
      </c>
      <c r="B212" t="s">
        <v>3042</v>
      </c>
      <c r="C212" s="206"/>
      <c r="D212" t="s">
        <v>3038</v>
      </c>
    </row>
    <row r="213" spans="1:4" x14ac:dyDescent="0.35">
      <c r="A213" t="s">
        <v>3046</v>
      </c>
      <c r="B213" s="17" t="s">
        <v>3043</v>
      </c>
      <c r="C213" s="207"/>
      <c r="D213" t="s">
        <v>3039</v>
      </c>
    </row>
    <row r="215" spans="1:4" x14ac:dyDescent="0.35">
      <c r="A215" s="42" t="s">
        <v>2577</v>
      </c>
      <c r="B215" s="169"/>
      <c r="C215" s="159"/>
      <c r="D215" s="159"/>
    </row>
    <row r="216" spans="1:4" x14ac:dyDescent="0.35">
      <c r="A216" s="9" t="s">
        <v>2497</v>
      </c>
      <c r="B216" s="170" t="s">
        <v>2498</v>
      </c>
      <c r="C216" s="9" t="s">
        <v>2499</v>
      </c>
      <c r="D216" s="9" t="s">
        <v>2500</v>
      </c>
    </row>
    <row r="217" spans="1:4" x14ac:dyDescent="0.35">
      <c r="A217" t="s">
        <v>2509</v>
      </c>
      <c r="B217" s="171" t="s">
        <v>2510</v>
      </c>
      <c r="C217" s="167"/>
      <c r="D217" t="s">
        <v>125</v>
      </c>
    </row>
    <row r="218" spans="1:4" x14ac:dyDescent="0.35">
      <c r="A218" t="s">
        <v>2515</v>
      </c>
      <c r="B218" s="171" t="s">
        <v>2516</v>
      </c>
      <c r="C218" s="175"/>
      <c r="D218" t="s">
        <v>124</v>
      </c>
    </row>
    <row r="219" spans="1:4" x14ac:dyDescent="0.35">
      <c r="A219" t="s">
        <v>2522</v>
      </c>
      <c r="B219" s="20" t="s">
        <v>2538</v>
      </c>
      <c r="C219" s="180"/>
      <c r="D219" t="s">
        <v>123</v>
      </c>
    </row>
    <row r="220" spans="1:4" x14ac:dyDescent="0.35">
      <c r="A220" t="s">
        <v>2523</v>
      </c>
      <c r="B220" s="20" t="s">
        <v>2519</v>
      </c>
      <c r="C220" s="179"/>
      <c r="D220" t="s">
        <v>121</v>
      </c>
    </row>
    <row r="221" spans="1:4" x14ac:dyDescent="0.35">
      <c r="A221" t="s">
        <v>2508</v>
      </c>
      <c r="B221" s="171" t="s">
        <v>2513</v>
      </c>
      <c r="C221" s="174"/>
      <c r="D221" t="s">
        <v>120</v>
      </c>
    </row>
    <row r="223" spans="1:4" x14ac:dyDescent="0.35">
      <c r="A223" s="42" t="s">
        <v>2578</v>
      </c>
      <c r="B223" s="169"/>
      <c r="C223" s="159"/>
      <c r="D223" s="159"/>
    </row>
    <row r="224" spans="1:4" x14ac:dyDescent="0.35">
      <c r="A224" s="9" t="s">
        <v>2497</v>
      </c>
      <c r="B224" s="170" t="s">
        <v>2498</v>
      </c>
      <c r="C224" s="9" t="s">
        <v>2499</v>
      </c>
      <c r="D224" s="9" t="s">
        <v>2500</v>
      </c>
    </row>
    <row r="225" spans="1:4" x14ac:dyDescent="0.35">
      <c r="A225" t="s">
        <v>2496</v>
      </c>
      <c r="B225" s="172" t="s">
        <v>2503</v>
      </c>
      <c r="C225" s="168"/>
      <c r="D225" t="s">
        <v>163</v>
      </c>
    </row>
    <row r="226" spans="1:4" x14ac:dyDescent="0.35">
      <c r="A226" t="s">
        <v>2515</v>
      </c>
      <c r="B226" s="171" t="s">
        <v>2516</v>
      </c>
      <c r="C226" s="175"/>
      <c r="D226" t="s">
        <v>278</v>
      </c>
    </row>
    <row r="227" spans="1:4" x14ac:dyDescent="0.35">
      <c r="A227" t="s">
        <v>2502</v>
      </c>
      <c r="B227" s="171" t="s">
        <v>2512</v>
      </c>
      <c r="C227" s="173"/>
      <c r="D227" t="s">
        <v>279</v>
      </c>
    </row>
    <row r="229" spans="1:4" x14ac:dyDescent="0.35">
      <c r="A229" s="42" t="s">
        <v>2617</v>
      </c>
      <c r="B229" s="169"/>
      <c r="C229" s="159"/>
      <c r="D229" s="159"/>
    </row>
    <row r="230" spans="1:4" x14ac:dyDescent="0.35">
      <c r="A230" s="9" t="s">
        <v>2497</v>
      </c>
      <c r="B230" s="170" t="s">
        <v>2498</v>
      </c>
      <c r="C230" s="9" t="s">
        <v>2499</v>
      </c>
      <c r="D230" s="9" t="s">
        <v>2500</v>
      </c>
    </row>
    <row r="231" spans="1:4" x14ac:dyDescent="0.35">
      <c r="A231" t="s">
        <v>2507</v>
      </c>
      <c r="B231" s="20" t="s">
        <v>2518</v>
      </c>
      <c r="C231" s="176"/>
      <c r="D231" t="s">
        <v>2471</v>
      </c>
    </row>
    <row r="232" spans="1:4" x14ac:dyDescent="0.35">
      <c r="A232" t="s">
        <v>2522</v>
      </c>
      <c r="B232" s="20" t="s">
        <v>2538</v>
      </c>
      <c r="C232" s="180"/>
      <c r="D232" t="s">
        <v>93</v>
      </c>
    </row>
    <row r="233" spans="1:4" x14ac:dyDescent="0.35">
      <c r="A233" t="s">
        <v>2508</v>
      </c>
      <c r="B233" s="171" t="s">
        <v>2513</v>
      </c>
      <c r="C233" s="174"/>
      <c r="D233" t="s">
        <v>87</v>
      </c>
    </row>
    <row r="234" spans="1:4" x14ac:dyDescent="0.35">
      <c r="A234" t="s">
        <v>2542</v>
      </c>
      <c r="B234" s="20" t="s">
        <v>2539</v>
      </c>
      <c r="C234" s="187"/>
      <c r="D234" t="s">
        <v>2618</v>
      </c>
    </row>
    <row r="235" spans="1:4" x14ac:dyDescent="0.35">
      <c r="A235" t="s">
        <v>2523</v>
      </c>
      <c r="B235" s="20" t="s">
        <v>2519</v>
      </c>
      <c r="C235" s="179"/>
      <c r="D235" t="s">
        <v>2619</v>
      </c>
    </row>
    <row r="236" spans="1:4" x14ac:dyDescent="0.35">
      <c r="A236" t="s">
        <v>2515</v>
      </c>
      <c r="B236" s="171" t="s">
        <v>2516</v>
      </c>
      <c r="C236" s="175"/>
      <c r="D236" t="s">
        <v>98</v>
      </c>
    </row>
    <row r="237" spans="1:4" x14ac:dyDescent="0.35">
      <c r="A237" t="s">
        <v>2524</v>
      </c>
      <c r="B237" s="20" t="s">
        <v>2520</v>
      </c>
      <c r="C237" s="181"/>
      <c r="D237" t="s">
        <v>97</v>
      </c>
    </row>
    <row r="238" spans="1:4" x14ac:dyDescent="0.35">
      <c r="A238" t="s">
        <v>2509</v>
      </c>
      <c r="B238" s="171" t="s">
        <v>2510</v>
      </c>
      <c r="C238" s="167"/>
      <c r="D238" t="s">
        <v>96</v>
      </c>
    </row>
    <row r="239" spans="1:4" x14ac:dyDescent="0.35">
      <c r="A239" t="s">
        <v>2502</v>
      </c>
      <c r="B239" s="171" t="s">
        <v>2512</v>
      </c>
      <c r="C239" s="173"/>
      <c r="D239" t="s">
        <v>95</v>
      </c>
    </row>
    <row r="241" spans="1:4" x14ac:dyDescent="0.35">
      <c r="A241" s="42" t="s">
        <v>2622</v>
      </c>
      <c r="B241" s="169"/>
      <c r="C241" s="159"/>
      <c r="D241" s="159"/>
    </row>
    <row r="242" spans="1:4" x14ac:dyDescent="0.35">
      <c r="A242" s="9" t="s">
        <v>2497</v>
      </c>
      <c r="B242" s="170" t="s">
        <v>2498</v>
      </c>
      <c r="C242" s="9" t="s">
        <v>2499</v>
      </c>
      <c r="D242" s="9" t="s">
        <v>2500</v>
      </c>
    </row>
    <row r="243" spans="1:4" x14ac:dyDescent="0.35">
      <c r="A243" t="s">
        <v>2507</v>
      </c>
      <c r="B243" s="20" t="s">
        <v>2518</v>
      </c>
      <c r="C243" s="176"/>
      <c r="D243" t="s">
        <v>2471</v>
      </c>
    </row>
    <row r="244" spans="1:4" x14ac:dyDescent="0.35">
      <c r="A244" t="s">
        <v>2525</v>
      </c>
      <c r="B244" s="20" t="s">
        <v>2521</v>
      </c>
      <c r="C244" s="182"/>
      <c r="D244" t="s">
        <v>2580</v>
      </c>
    </row>
    <row r="245" spans="1:4" x14ac:dyDescent="0.35">
      <c r="A245" t="s">
        <v>2515</v>
      </c>
      <c r="B245" s="171" t="s">
        <v>2516</v>
      </c>
      <c r="C245" s="175"/>
      <c r="D245" t="s">
        <v>92</v>
      </c>
    </row>
    <row r="246" spans="1:4" x14ac:dyDescent="0.35">
      <c r="A246" t="s">
        <v>2522</v>
      </c>
      <c r="B246" s="20" t="s">
        <v>2538</v>
      </c>
      <c r="C246" s="180"/>
      <c r="D246" t="s">
        <v>93</v>
      </c>
    </row>
    <row r="247" spans="1:4" x14ac:dyDescent="0.35">
      <c r="A247" t="s">
        <v>2508</v>
      </c>
      <c r="B247" s="171" t="s">
        <v>2513</v>
      </c>
      <c r="C247" s="174"/>
      <c r="D247" t="s">
        <v>87</v>
      </c>
    </row>
    <row r="248" spans="1:4" x14ac:dyDescent="0.35">
      <c r="A248" t="s">
        <v>2523</v>
      </c>
      <c r="B248" s="20" t="s">
        <v>2519</v>
      </c>
      <c r="C248" s="179"/>
      <c r="D248" t="s">
        <v>2620</v>
      </c>
    </row>
    <row r="249" spans="1:4" x14ac:dyDescent="0.35">
      <c r="A249" t="s">
        <v>2502</v>
      </c>
      <c r="B249" s="171" t="s">
        <v>2512</v>
      </c>
      <c r="C249" s="173"/>
      <c r="D249" t="s">
        <v>445</v>
      </c>
    </row>
    <row r="250" spans="1:4" x14ac:dyDescent="0.35">
      <c r="A250" t="s">
        <v>2589</v>
      </c>
      <c r="B250" s="171" t="s">
        <v>2591</v>
      </c>
      <c r="C250" s="189"/>
      <c r="D250" t="s">
        <v>2588</v>
      </c>
    </row>
    <row r="251" spans="1:4" x14ac:dyDescent="0.35">
      <c r="A251" t="s">
        <v>2590</v>
      </c>
      <c r="B251" s="171">
        <v>740000</v>
      </c>
      <c r="C251" s="190"/>
      <c r="D251" t="s">
        <v>2468</v>
      </c>
    </row>
    <row r="252" spans="1:4" x14ac:dyDescent="0.35">
      <c r="A252" t="s">
        <v>2509</v>
      </c>
      <c r="B252" s="171" t="s">
        <v>2510</v>
      </c>
      <c r="C252" s="167"/>
      <c r="D252" t="s">
        <v>2621</v>
      </c>
    </row>
    <row r="254" spans="1:4" x14ac:dyDescent="0.35">
      <c r="A254" s="42" t="s">
        <v>3498</v>
      </c>
      <c r="B254" s="169"/>
      <c r="C254" s="159"/>
      <c r="D254" s="159"/>
    </row>
    <row r="255" spans="1:4" x14ac:dyDescent="0.35">
      <c r="A255" s="9" t="s">
        <v>2497</v>
      </c>
      <c r="B255" s="170" t="s">
        <v>2498</v>
      </c>
      <c r="C255" s="9" t="s">
        <v>2499</v>
      </c>
      <c r="D255" s="9" t="s">
        <v>2500</v>
      </c>
    </row>
    <row r="256" spans="1:4" x14ac:dyDescent="0.35">
      <c r="A256" t="s">
        <v>2544</v>
      </c>
      <c r="B256" s="20" t="s">
        <v>2367</v>
      </c>
      <c r="C256" s="184"/>
      <c r="D256" t="s">
        <v>3506</v>
      </c>
    </row>
    <row r="257" spans="1:4" x14ac:dyDescent="0.35">
      <c r="A257" t="s">
        <v>2522</v>
      </c>
      <c r="B257" s="20" t="s">
        <v>2538</v>
      </c>
      <c r="C257" s="180"/>
      <c r="D257" t="s">
        <v>3507</v>
      </c>
    </row>
    <row r="258" spans="1:4" x14ac:dyDescent="0.35">
      <c r="A258" t="s">
        <v>2543</v>
      </c>
      <c r="B258" s="20" t="s">
        <v>2537</v>
      </c>
      <c r="C258" s="185"/>
      <c r="D258" t="s">
        <v>3508</v>
      </c>
    </row>
    <row r="259" spans="1:4" x14ac:dyDescent="0.35">
      <c r="A259" t="s">
        <v>2508</v>
      </c>
      <c r="B259" s="171" t="s">
        <v>2513</v>
      </c>
      <c r="C259" s="174"/>
      <c r="D259" t="s">
        <v>3509</v>
      </c>
    </row>
    <row r="260" spans="1:4" x14ac:dyDescent="0.35">
      <c r="A260" t="s">
        <v>2523</v>
      </c>
      <c r="B260" s="20" t="s">
        <v>2519</v>
      </c>
      <c r="C260" s="179"/>
      <c r="D260" t="s">
        <v>3510</v>
      </c>
    </row>
    <row r="261" spans="1:4" x14ac:dyDescent="0.35">
      <c r="A261" t="s">
        <v>2502</v>
      </c>
      <c r="B261" s="171" t="s">
        <v>2512</v>
      </c>
      <c r="C261" s="173"/>
      <c r="D261" t="s">
        <v>3511</v>
      </c>
    </row>
    <row r="262" spans="1:4" x14ac:dyDescent="0.35">
      <c r="A262" t="s">
        <v>2524</v>
      </c>
      <c r="B262" s="20" t="s">
        <v>2520</v>
      </c>
      <c r="C262" s="181"/>
      <c r="D262" t="s">
        <v>3512</v>
      </c>
    </row>
    <row r="263" spans="1:4" x14ac:dyDescent="0.35">
      <c r="A263" t="s">
        <v>2547</v>
      </c>
      <c r="B263" s="20" t="s">
        <v>2541</v>
      </c>
      <c r="C263" s="188"/>
      <c r="D263" t="s">
        <v>3513</v>
      </c>
    </row>
    <row r="265" spans="1:4" x14ac:dyDescent="0.35">
      <c r="A265" s="42" t="s">
        <v>2623</v>
      </c>
      <c r="B265" s="169"/>
      <c r="C265" s="159"/>
      <c r="D265" s="159"/>
    </row>
    <row r="266" spans="1:4" x14ac:dyDescent="0.35">
      <c r="A266" s="9" t="s">
        <v>2497</v>
      </c>
      <c r="B266" s="170" t="s">
        <v>2498</v>
      </c>
      <c r="C266" s="9" t="s">
        <v>2499</v>
      </c>
      <c r="D266" s="9" t="s">
        <v>2500</v>
      </c>
    </row>
    <row r="267" spans="1:4" x14ac:dyDescent="0.35">
      <c r="A267" t="s">
        <v>2507</v>
      </c>
      <c r="B267" s="20" t="s">
        <v>2518</v>
      </c>
      <c r="C267" s="176"/>
      <c r="D267" t="s">
        <v>2471</v>
      </c>
    </row>
    <row r="268" spans="1:4" x14ac:dyDescent="0.35">
      <c r="A268" t="s">
        <v>2502</v>
      </c>
      <c r="B268" s="171" t="s">
        <v>2512</v>
      </c>
      <c r="C268" s="173"/>
      <c r="D268" t="s">
        <v>445</v>
      </c>
    </row>
    <row r="269" spans="1:4" x14ac:dyDescent="0.35">
      <c r="A269" t="s">
        <v>2525</v>
      </c>
      <c r="B269" s="20" t="s">
        <v>2521</v>
      </c>
      <c r="C269" s="182"/>
      <c r="D269" t="s">
        <v>2580</v>
      </c>
    </row>
    <row r="270" spans="1:4" x14ac:dyDescent="0.35">
      <c r="A270" t="s">
        <v>2515</v>
      </c>
      <c r="B270" s="171" t="s">
        <v>2516</v>
      </c>
      <c r="C270" s="175"/>
      <c r="D270" t="s">
        <v>92</v>
      </c>
    </row>
    <row r="271" spans="1:4" x14ac:dyDescent="0.35">
      <c r="A271" t="s">
        <v>2542</v>
      </c>
      <c r="B271" s="20" t="s">
        <v>2539</v>
      </c>
      <c r="C271" s="187"/>
      <c r="D271" t="s">
        <v>2616</v>
      </c>
    </row>
    <row r="272" spans="1:4" x14ac:dyDescent="0.35">
      <c r="A272" t="s">
        <v>2589</v>
      </c>
      <c r="B272" s="171" t="s">
        <v>2591</v>
      </c>
      <c r="C272" s="189"/>
      <c r="D272" t="s">
        <v>2588</v>
      </c>
    </row>
    <row r="273" spans="1:4" x14ac:dyDescent="0.35">
      <c r="A273" t="s">
        <v>2509</v>
      </c>
      <c r="B273" s="171" t="s">
        <v>2510</v>
      </c>
      <c r="C273" s="167"/>
      <c r="D273" t="s">
        <v>2621</v>
      </c>
    </row>
    <row r="274" spans="1:4" x14ac:dyDescent="0.35">
      <c r="A274" t="s">
        <v>2523</v>
      </c>
      <c r="B274" s="20" t="s">
        <v>2519</v>
      </c>
      <c r="C274" s="179"/>
      <c r="D274" t="s">
        <v>2620</v>
      </c>
    </row>
    <row r="275" spans="1:4" x14ac:dyDescent="0.35">
      <c r="A275" t="s">
        <v>2508</v>
      </c>
      <c r="B275" s="171" t="s">
        <v>2513</v>
      </c>
      <c r="C275" s="174"/>
      <c r="D275" t="s">
        <v>87</v>
      </c>
    </row>
    <row r="276" spans="1:4" x14ac:dyDescent="0.35">
      <c r="A276" t="s">
        <v>2522</v>
      </c>
      <c r="B276" s="20" t="s">
        <v>2538</v>
      </c>
      <c r="C276" s="180"/>
      <c r="D276" t="s">
        <v>93</v>
      </c>
    </row>
    <row r="278" spans="1:4" x14ac:dyDescent="0.35">
      <c r="A278" s="42" t="s">
        <v>2597</v>
      </c>
      <c r="B278" s="169"/>
      <c r="C278" s="159"/>
      <c r="D278" s="159"/>
    </row>
    <row r="279" spans="1:4" x14ac:dyDescent="0.35">
      <c r="A279" s="9" t="s">
        <v>2497</v>
      </c>
      <c r="B279" s="170" t="s">
        <v>2498</v>
      </c>
      <c r="C279" s="9" t="s">
        <v>2499</v>
      </c>
      <c r="D279" s="9" t="s">
        <v>2500</v>
      </c>
    </row>
    <row r="280" spans="1:4" x14ac:dyDescent="0.35">
      <c r="A280" t="s">
        <v>2507</v>
      </c>
      <c r="B280" s="20" t="s">
        <v>2518</v>
      </c>
      <c r="C280" s="176"/>
      <c r="D280" t="s">
        <v>435</v>
      </c>
    </row>
    <row r="281" spans="1:4" x14ac:dyDescent="0.35">
      <c r="A281" t="s">
        <v>2546</v>
      </c>
      <c r="B281" s="20" t="s">
        <v>2540</v>
      </c>
      <c r="C281" s="186"/>
      <c r="D281" t="s">
        <v>2470</v>
      </c>
    </row>
    <row r="282" spans="1:4" x14ac:dyDescent="0.35">
      <c r="A282" t="s">
        <v>2515</v>
      </c>
      <c r="B282" s="171" t="s">
        <v>2516</v>
      </c>
      <c r="C282" s="175"/>
      <c r="D282" t="s">
        <v>92</v>
      </c>
    </row>
    <row r="283" spans="1:4" x14ac:dyDescent="0.35">
      <c r="A283" t="s">
        <v>2522</v>
      </c>
      <c r="B283" s="20" t="s">
        <v>2538</v>
      </c>
      <c r="C283" s="180"/>
      <c r="D283" t="s">
        <v>2586</v>
      </c>
    </row>
    <row r="284" spans="1:4" x14ac:dyDescent="0.35">
      <c r="A284" t="s">
        <v>2542</v>
      </c>
      <c r="B284" s="20" t="s">
        <v>2539</v>
      </c>
      <c r="C284" s="187"/>
      <c r="D284" t="s">
        <v>2587</v>
      </c>
    </row>
    <row r="285" spans="1:4" x14ac:dyDescent="0.35">
      <c r="A285" t="s">
        <v>2496</v>
      </c>
      <c r="B285" s="172" t="s">
        <v>2503</v>
      </c>
      <c r="C285" s="168"/>
      <c r="D285" t="s">
        <v>89</v>
      </c>
    </row>
    <row r="286" spans="1:4" x14ac:dyDescent="0.35">
      <c r="A286" t="s">
        <v>2524</v>
      </c>
      <c r="B286" s="20" t="s">
        <v>2520</v>
      </c>
      <c r="C286" s="181"/>
      <c r="D286" t="s">
        <v>88</v>
      </c>
    </row>
    <row r="287" spans="1:4" x14ac:dyDescent="0.35">
      <c r="A287" t="s">
        <v>2508</v>
      </c>
      <c r="B287" s="171" t="s">
        <v>2513</v>
      </c>
      <c r="C287" s="174"/>
      <c r="D287" t="s">
        <v>87</v>
      </c>
    </row>
    <row r="288" spans="1:4" x14ac:dyDescent="0.35">
      <c r="A288" t="s">
        <v>2532</v>
      </c>
      <c r="B288" s="20" t="s">
        <v>2531</v>
      </c>
      <c r="C288" s="183"/>
      <c r="D288" t="s">
        <v>442</v>
      </c>
    </row>
    <row r="289" spans="1:4" x14ac:dyDescent="0.35">
      <c r="A289" t="s">
        <v>2502</v>
      </c>
      <c r="B289" s="171" t="s">
        <v>2512</v>
      </c>
      <c r="C289" s="173"/>
      <c r="D289" t="s">
        <v>445</v>
      </c>
    </row>
    <row r="290" spans="1:4" x14ac:dyDescent="0.35">
      <c r="A290" t="s">
        <v>2590</v>
      </c>
      <c r="B290" s="171">
        <v>740000</v>
      </c>
      <c r="C290" s="190"/>
      <c r="D290" t="s">
        <v>2468</v>
      </c>
    </row>
    <row r="291" spans="1:4" x14ac:dyDescent="0.35">
      <c r="B291" s="171"/>
    </row>
    <row r="292" spans="1:4" x14ac:dyDescent="0.35">
      <c r="A292" s="42" t="s">
        <v>2597</v>
      </c>
      <c r="B292" s="169"/>
      <c r="C292" s="159"/>
      <c r="D292" s="159"/>
    </row>
    <row r="293" spans="1:4" x14ac:dyDescent="0.35">
      <c r="A293" s="9" t="s">
        <v>2497</v>
      </c>
      <c r="B293" s="170" t="s">
        <v>2498</v>
      </c>
      <c r="C293" s="9" t="s">
        <v>2499</v>
      </c>
      <c r="D293" s="9" t="s">
        <v>2500</v>
      </c>
    </row>
    <row r="294" spans="1:4" x14ac:dyDescent="0.35">
      <c r="A294" t="s">
        <v>2507</v>
      </c>
      <c r="B294" s="20" t="s">
        <v>2518</v>
      </c>
      <c r="C294" s="176"/>
      <c r="D294" s="380" t="s">
        <v>2471</v>
      </c>
    </row>
    <row r="295" spans="1:4" x14ac:dyDescent="0.35">
      <c r="A295" t="s">
        <v>2547</v>
      </c>
      <c r="B295" s="20" t="s">
        <v>2541</v>
      </c>
      <c r="C295" s="188"/>
      <c r="D295" t="s">
        <v>2579</v>
      </c>
    </row>
    <row r="296" spans="1:4" x14ac:dyDescent="0.35">
      <c r="A296" t="s">
        <v>2515</v>
      </c>
      <c r="B296" s="171" t="s">
        <v>2516</v>
      </c>
      <c r="C296" s="175"/>
      <c r="D296" t="s">
        <v>92</v>
      </c>
    </row>
    <row r="297" spans="1:4" x14ac:dyDescent="0.35">
      <c r="A297" t="s">
        <v>2509</v>
      </c>
      <c r="B297" s="171" t="s">
        <v>2510</v>
      </c>
      <c r="C297" s="167"/>
      <c r="D297" t="s">
        <v>2634</v>
      </c>
    </row>
    <row r="298" spans="1:4" x14ac:dyDescent="0.35">
      <c r="A298" t="s">
        <v>2508</v>
      </c>
      <c r="B298" s="171" t="s">
        <v>2513</v>
      </c>
      <c r="C298" s="174"/>
      <c r="D298" t="s">
        <v>87</v>
      </c>
    </row>
    <row r="299" spans="1:4" x14ac:dyDescent="0.35">
      <c r="A299" t="s">
        <v>2532</v>
      </c>
      <c r="B299" s="20" t="s">
        <v>2531</v>
      </c>
      <c r="C299" s="183"/>
      <c r="D299" t="s">
        <v>442</v>
      </c>
    </row>
    <row r="300" spans="1:4" x14ac:dyDescent="0.35">
      <c r="A300" t="s">
        <v>2502</v>
      </c>
      <c r="B300" s="171" t="s">
        <v>2512</v>
      </c>
      <c r="C300" s="173"/>
      <c r="D300" t="s">
        <v>445</v>
      </c>
    </row>
    <row r="301" spans="1:4" x14ac:dyDescent="0.35">
      <c r="A301" t="s">
        <v>2590</v>
      </c>
      <c r="B301" s="171">
        <v>740000</v>
      </c>
      <c r="C301" s="190"/>
      <c r="D301" t="s">
        <v>2468</v>
      </c>
    </row>
    <row r="302" spans="1:4" x14ac:dyDescent="0.35">
      <c r="A302" t="s">
        <v>2525</v>
      </c>
      <c r="B302" s="20" t="s">
        <v>2521</v>
      </c>
      <c r="C302" s="182"/>
      <c r="D302" t="s">
        <v>2580</v>
      </c>
    </row>
    <row r="303" spans="1:4" x14ac:dyDescent="0.35">
      <c r="A303" t="s">
        <v>2522</v>
      </c>
      <c r="B303" s="20" t="s">
        <v>2538</v>
      </c>
      <c r="C303" s="180"/>
      <c r="D303" t="s">
        <v>93</v>
      </c>
    </row>
    <row r="304" spans="1:4" x14ac:dyDescent="0.35">
      <c r="B304"/>
    </row>
    <row r="305" spans="1:4" x14ac:dyDescent="0.35">
      <c r="A305" s="42" t="s">
        <v>2747</v>
      </c>
      <c r="B305" s="169"/>
      <c r="C305" s="159"/>
      <c r="D305" s="159"/>
    </row>
    <row r="306" spans="1:4" x14ac:dyDescent="0.35">
      <c r="A306" s="9" t="s">
        <v>2497</v>
      </c>
      <c r="B306" s="170" t="s">
        <v>2498</v>
      </c>
      <c r="C306" s="9" t="s">
        <v>2499</v>
      </c>
      <c r="D306" s="9" t="s">
        <v>2500</v>
      </c>
    </row>
    <row r="307" spans="1:4" x14ac:dyDescent="0.35">
      <c r="A307" t="s">
        <v>2507</v>
      </c>
      <c r="B307" s="20" t="s">
        <v>2518</v>
      </c>
      <c r="C307" s="176"/>
      <c r="D307" t="s">
        <v>2471</v>
      </c>
    </row>
    <row r="308" spans="1:4" x14ac:dyDescent="0.35">
      <c r="A308" t="s">
        <v>2522</v>
      </c>
      <c r="B308" s="20" t="s">
        <v>2538</v>
      </c>
      <c r="C308" s="180"/>
      <c r="D308" t="s">
        <v>93</v>
      </c>
    </row>
    <row r="309" spans="1:4" x14ac:dyDescent="0.35">
      <c r="A309" t="s">
        <v>2525</v>
      </c>
      <c r="B309" s="20" t="s">
        <v>2521</v>
      </c>
      <c r="C309" s="182"/>
      <c r="D309" t="s">
        <v>2580</v>
      </c>
    </row>
    <row r="310" spans="1:4" x14ac:dyDescent="0.35">
      <c r="A310" t="s">
        <v>2546</v>
      </c>
      <c r="B310" s="20" t="s">
        <v>2540</v>
      </c>
      <c r="C310" s="186"/>
      <c r="D310" t="s">
        <v>2470</v>
      </c>
    </row>
    <row r="311" spans="1:4" x14ac:dyDescent="0.35">
      <c r="A311" t="s">
        <v>2547</v>
      </c>
      <c r="B311" s="20" t="s">
        <v>2541</v>
      </c>
      <c r="C311" s="188"/>
      <c r="D311" t="s">
        <v>2579</v>
      </c>
    </row>
    <row r="312" spans="1:4" x14ac:dyDescent="0.35">
      <c r="A312" t="s">
        <v>2515</v>
      </c>
      <c r="B312" s="171" t="s">
        <v>2516</v>
      </c>
      <c r="C312" s="175"/>
      <c r="D312" t="s">
        <v>92</v>
      </c>
    </row>
    <row r="313" spans="1:4" x14ac:dyDescent="0.35">
      <c r="A313" t="s">
        <v>2524</v>
      </c>
      <c r="B313" s="20" t="s">
        <v>2520</v>
      </c>
      <c r="C313" s="181"/>
      <c r="D313" t="s">
        <v>2636</v>
      </c>
    </row>
    <row r="314" spans="1:4" x14ac:dyDescent="0.35">
      <c r="A314" t="s">
        <v>2502</v>
      </c>
      <c r="B314" s="171" t="s">
        <v>2512</v>
      </c>
      <c r="C314" s="173"/>
      <c r="D314" t="s">
        <v>2635</v>
      </c>
    </row>
    <row r="315" spans="1:4" x14ac:dyDescent="0.35">
      <c r="A315" t="s">
        <v>2508</v>
      </c>
      <c r="B315" s="171" t="s">
        <v>2513</v>
      </c>
      <c r="C315" s="174"/>
      <c r="D315" t="s">
        <v>87</v>
      </c>
    </row>
    <row r="316" spans="1:4" x14ac:dyDescent="0.35">
      <c r="A316" t="s">
        <v>2509</v>
      </c>
      <c r="B316" s="171" t="s">
        <v>2510</v>
      </c>
      <c r="C316" s="167"/>
      <c r="D316" t="s">
        <v>2634</v>
      </c>
    </row>
    <row r="317" spans="1:4" x14ac:dyDescent="0.35">
      <c r="A317" t="s">
        <v>2590</v>
      </c>
      <c r="B317" s="171">
        <v>740000</v>
      </c>
      <c r="C317" s="190"/>
      <c r="D317" t="s">
        <v>2468</v>
      </c>
    </row>
    <row r="319" spans="1:4" x14ac:dyDescent="0.35">
      <c r="A319" s="42" t="s">
        <v>3761</v>
      </c>
      <c r="B319" s="169"/>
      <c r="C319" s="159"/>
      <c r="D319" s="159"/>
    </row>
    <row r="320" spans="1:4" x14ac:dyDescent="0.35">
      <c r="A320" s="9" t="s">
        <v>2497</v>
      </c>
      <c r="B320" s="170" t="s">
        <v>2498</v>
      </c>
      <c r="C320" s="9" t="s">
        <v>2499</v>
      </c>
      <c r="D320" s="9" t="s">
        <v>2500</v>
      </c>
    </row>
    <row r="321" spans="1:4" x14ac:dyDescent="0.35">
      <c r="A321" t="s">
        <v>2522</v>
      </c>
      <c r="B321" s="20" t="s">
        <v>2538</v>
      </c>
      <c r="C321" s="180"/>
      <c r="D321" t="s">
        <v>3762</v>
      </c>
    </row>
    <row r="322" spans="1:4" x14ac:dyDescent="0.35">
      <c r="A322" t="s">
        <v>3770</v>
      </c>
      <c r="B322" s="20" t="s">
        <v>3769</v>
      </c>
      <c r="C322" s="159"/>
      <c r="D322" t="s">
        <v>3763</v>
      </c>
    </row>
    <row r="323" spans="1:4" x14ac:dyDescent="0.35">
      <c r="A323" t="s">
        <v>2509</v>
      </c>
      <c r="B323" s="171" t="s">
        <v>2510</v>
      </c>
      <c r="C323" s="167"/>
      <c r="D323" t="s">
        <v>3764</v>
      </c>
    </row>
    <row r="324" spans="1:4" x14ac:dyDescent="0.35">
      <c r="A324" t="s">
        <v>2589</v>
      </c>
      <c r="B324" s="171" t="s">
        <v>2591</v>
      </c>
      <c r="C324" s="189"/>
      <c r="D324" t="s">
        <v>3765</v>
      </c>
    </row>
    <row r="325" spans="1:4" x14ac:dyDescent="0.35">
      <c r="A325" t="s">
        <v>3771</v>
      </c>
      <c r="B325" s="171">
        <v>808080</v>
      </c>
      <c r="C325" s="411"/>
      <c r="D325" t="s">
        <v>3766</v>
      </c>
    </row>
    <row r="326" spans="1:4" x14ac:dyDescent="0.35">
      <c r="A326" t="s">
        <v>2515</v>
      </c>
      <c r="B326" s="171" t="s">
        <v>2516</v>
      </c>
      <c r="C326" s="175"/>
      <c r="D326" t="s">
        <v>3767</v>
      </c>
    </row>
    <row r="327" spans="1:4" x14ac:dyDescent="0.35">
      <c r="A327" t="s">
        <v>2523</v>
      </c>
      <c r="B327" s="20" t="s">
        <v>2519</v>
      </c>
      <c r="C327" s="179"/>
      <c r="D327" t="s">
        <v>3768</v>
      </c>
    </row>
  </sheetData>
  <pageMargins left="0.7" right="0.7" top="0.75" bottom="0.75" header="0.3" footer="0.3"/>
  <pageSetup orientation="portrait" r:id="rId1"/>
  <ignoredErrors>
    <ignoredError sqref="B168:B169 B172 B73 B147:B152 B36:B45 B65 B178:B188 B278:B280 B63 B215:B228 B282:B286 B52:B55 B103 B191 B198:B201 B203:B210 B287:B289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B11" sqref="B11"/>
    </sheetView>
  </sheetViews>
  <sheetFormatPr defaultColWidth="8.81640625" defaultRowHeight="14.5" x14ac:dyDescent="0.35"/>
  <cols>
    <col min="1" max="1" width="31.453125" customWidth="1"/>
    <col min="2" max="2" width="28.1796875" customWidth="1"/>
    <col min="3" max="3" width="85.453125" customWidth="1"/>
  </cols>
  <sheetData>
    <row r="1" spans="1:3" x14ac:dyDescent="0.35">
      <c r="A1" s="42" t="s">
        <v>72</v>
      </c>
      <c r="B1" s="42" t="s">
        <v>73</v>
      </c>
    </row>
    <row r="2" spans="1:3" ht="145" x14ac:dyDescent="0.35">
      <c r="A2" t="s">
        <v>3718</v>
      </c>
      <c r="B2" t="s">
        <v>3411</v>
      </c>
      <c r="C2" s="163" t="s">
        <v>3412</v>
      </c>
    </row>
    <row r="3" spans="1:3" x14ac:dyDescent="0.35">
      <c r="A3" t="s">
        <v>3845</v>
      </c>
      <c r="B3" t="s">
        <v>3846</v>
      </c>
    </row>
    <row r="4" spans="1:3" x14ac:dyDescent="0.35">
      <c r="A4" t="s">
        <v>3864</v>
      </c>
      <c r="B4" t="s">
        <v>3865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B23" sqref="B23"/>
    </sheetView>
  </sheetViews>
  <sheetFormatPr defaultColWidth="11.453125" defaultRowHeight="14.5" x14ac:dyDescent="0.35"/>
  <cols>
    <col min="1" max="1" width="11.1796875" customWidth="1"/>
    <col min="2" max="2" width="25.1796875" customWidth="1"/>
    <col min="3" max="3" width="10.1796875" style="370" customWidth="1"/>
    <col min="4" max="33" width="10.1796875" customWidth="1"/>
  </cols>
  <sheetData>
    <row r="1" spans="1:33" x14ac:dyDescent="0.35">
      <c r="A1" s="365" t="s">
        <v>3550</v>
      </c>
      <c r="B1" s="366" t="s">
        <v>3574</v>
      </c>
      <c r="C1" s="369" t="s">
        <v>2499</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3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53125" defaultRowHeight="14.5" x14ac:dyDescent="0.35"/>
  <cols>
    <col min="1" max="1" width="15.81640625" customWidth="1"/>
    <col min="2" max="2" width="39" customWidth="1"/>
    <col min="3" max="3" width="13.1796875" customWidth="1"/>
    <col min="4" max="4" width="17.1796875" customWidth="1"/>
    <col min="5" max="5" width="16.1796875" customWidth="1"/>
    <col min="6" max="6" width="39.1796875" customWidth="1"/>
  </cols>
  <sheetData>
    <row r="1" spans="1:6" x14ac:dyDescent="0.35">
      <c r="A1" s="365" t="s">
        <v>3550</v>
      </c>
      <c r="B1" s="366" t="s">
        <v>3551</v>
      </c>
      <c r="C1" s="366" t="s">
        <v>3552</v>
      </c>
      <c r="D1" s="366" t="s">
        <v>3553</v>
      </c>
      <c r="E1" s="366" t="s">
        <v>3554</v>
      </c>
      <c r="F1" s="367" t="s">
        <v>3555</v>
      </c>
    </row>
    <row r="2" spans="1:6" ht="29" x14ac:dyDescent="0.35">
      <c r="A2" s="1" t="s">
        <v>3556</v>
      </c>
      <c r="B2" s="1" t="s">
        <v>3125</v>
      </c>
      <c r="C2" s="1">
        <v>2030</v>
      </c>
      <c r="D2" s="5">
        <f>0.48*'EPA GHG Inventory'!Q16</f>
        <v>3161.7119999999995</v>
      </c>
      <c r="E2" s="5">
        <f>0.5*'EPA GHG Inventory'!Q16</f>
        <v>3293.45</v>
      </c>
      <c r="F2" t="s">
        <v>3126</v>
      </c>
    </row>
    <row r="3" spans="1:6" x14ac:dyDescent="0.3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election activeCell="Q25" sqref="Q25"/>
    </sheetView>
  </sheetViews>
  <sheetFormatPr defaultRowHeight="14.5" x14ac:dyDescent="0.35"/>
  <cols>
    <col min="17" max="17" width="12" bestFit="1" customWidth="1"/>
  </cols>
  <sheetData>
    <row r="1" spans="1:35" x14ac:dyDescent="0.35">
      <c r="A1" t="s">
        <v>3687</v>
      </c>
    </row>
    <row r="2" spans="1:35" x14ac:dyDescent="0.35">
      <c r="A2" t="s">
        <v>3688</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3698</v>
      </c>
    </row>
    <row r="3" spans="1:35" x14ac:dyDescent="0.3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35">
      <c r="A4" t="s">
        <v>3699</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35">
      <c r="A5" t="s">
        <v>3700</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35">
      <c r="A6" t="s">
        <v>3689</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35">
      <c r="A7" t="s">
        <v>3690</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3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3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35">
      <c r="A10" t="s">
        <v>3701</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35">
      <c r="A11" t="s">
        <v>3702</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35">
      <c r="A12" t="s">
        <v>3691</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35">
      <c r="A13" t="s">
        <v>3692</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35">
      <c r="A14" t="s">
        <v>3703</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35">
      <c r="A15" t="s">
        <v>3704</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35">
      <c r="A16" t="s">
        <v>3693</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35">
      <c r="A17" t="s">
        <v>3705</v>
      </c>
    </row>
    <row r="18" spans="1:17" x14ac:dyDescent="0.35">
      <c r="A18" t="s">
        <v>3706</v>
      </c>
    </row>
    <row r="19" spans="1:17" x14ac:dyDescent="0.35">
      <c r="A19" t="s">
        <v>3707</v>
      </c>
    </row>
    <row r="20" spans="1:17" x14ac:dyDescent="0.35">
      <c r="A20" t="s">
        <v>3708</v>
      </c>
    </row>
    <row r="21" spans="1:17" x14ac:dyDescent="0.35">
      <c r="A21" t="s">
        <v>3694</v>
      </c>
    </row>
    <row r="24" spans="1:17" x14ac:dyDescent="0.3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1640625" defaultRowHeight="14.5" x14ac:dyDescent="0.35"/>
  <cols>
    <col min="1" max="1" width="49.453125" style="1" customWidth="1"/>
    <col min="2" max="2" width="12.81640625" style="1" bestFit="1" customWidth="1"/>
    <col min="3" max="3" width="12.81640625" style="1" customWidth="1"/>
    <col min="4" max="4" width="13.453125" style="1" customWidth="1"/>
    <col min="5" max="5" width="20.453125" style="1" customWidth="1"/>
    <col min="7" max="7" width="14" customWidth="1"/>
    <col min="10" max="10" width="9.453125" bestFit="1" customWidth="1"/>
    <col min="14" max="15" width="12.1796875" bestFit="1" customWidth="1"/>
    <col min="16" max="16" width="12.453125" bestFit="1" customWidth="1"/>
  </cols>
  <sheetData>
    <row r="1" spans="1:8" s="1" customFormat="1" x14ac:dyDescent="0.35">
      <c r="A1" s="3"/>
      <c r="B1" s="200"/>
      <c r="C1" s="200"/>
      <c r="D1" s="200"/>
      <c r="E1" s="3"/>
    </row>
    <row r="2" spans="1:8" ht="15.5" x14ac:dyDescent="0.35">
      <c r="A2" s="434" t="s">
        <v>475</v>
      </c>
      <c r="B2" s="434"/>
      <c r="C2" s="212"/>
      <c r="D2" s="212"/>
      <c r="E2" s="212"/>
      <c r="F2" s="212"/>
      <c r="G2" s="212"/>
      <c r="H2" s="49" t="s">
        <v>476</v>
      </c>
    </row>
    <row r="3" spans="1:8" ht="15.5" x14ac:dyDescent="0.35">
      <c r="A3" s="212" t="s">
        <v>721</v>
      </c>
      <c r="B3" s="212"/>
      <c r="C3" s="212"/>
      <c r="D3" s="212"/>
      <c r="E3" s="212"/>
      <c r="F3" s="212"/>
      <c r="G3" s="212"/>
      <c r="H3" s="49" t="s">
        <v>3389</v>
      </c>
    </row>
    <row r="4" spans="1:8" x14ac:dyDescent="0.35">
      <c r="A4" s="213"/>
      <c r="B4" s="213"/>
      <c r="C4" s="213"/>
      <c r="D4" s="213"/>
      <c r="E4" s="213"/>
      <c r="F4" s="213"/>
      <c r="G4" s="49"/>
      <c r="H4" s="49" t="s">
        <v>477</v>
      </c>
    </row>
    <row r="5" spans="1:8" x14ac:dyDescent="0.35">
      <c r="A5" s="213"/>
      <c r="B5" s="213"/>
      <c r="C5" s="213"/>
      <c r="D5" s="213"/>
      <c r="E5" s="213"/>
      <c r="F5" s="213"/>
      <c r="G5" s="213"/>
      <c r="H5" s="213"/>
    </row>
    <row r="6" spans="1:8" x14ac:dyDescent="0.35">
      <c r="A6" s="439" t="s">
        <v>478</v>
      </c>
      <c r="B6" s="267" t="s">
        <v>479</v>
      </c>
      <c r="C6" s="267" t="s">
        <v>480</v>
      </c>
      <c r="D6" s="267" t="s">
        <v>481</v>
      </c>
      <c r="E6" s="267" t="s">
        <v>482</v>
      </c>
      <c r="F6" s="267" t="s">
        <v>483</v>
      </c>
      <c r="G6" s="267" t="s">
        <v>484</v>
      </c>
      <c r="H6" s="267" t="s">
        <v>485</v>
      </c>
    </row>
    <row r="7" spans="1:8" ht="15" thickBot="1" x14ac:dyDescent="0.4">
      <c r="A7" s="440"/>
      <c r="B7" s="441" t="s">
        <v>486</v>
      </c>
      <c r="C7" s="442"/>
      <c r="D7" s="442"/>
      <c r="E7" s="442"/>
      <c r="F7" s="442"/>
      <c r="G7" s="442"/>
      <c r="H7" s="443"/>
    </row>
    <row r="8" spans="1:8" ht="15" thickTop="1" x14ac:dyDescent="0.35">
      <c r="A8" s="268" t="s">
        <v>487</v>
      </c>
      <c r="B8" s="269">
        <v>5935361.2048846316</v>
      </c>
      <c r="C8" s="269">
        <v>12331.35516763239</v>
      </c>
      <c r="D8" s="269">
        <v>255.41813011993699</v>
      </c>
      <c r="E8" s="269">
        <v>16601.736021301014</v>
      </c>
      <c r="F8" s="269">
        <v>64984.511311122282</v>
      </c>
      <c r="G8" s="269">
        <v>7345.4310275876951</v>
      </c>
      <c r="H8" s="269">
        <v>12364.091048770906</v>
      </c>
    </row>
    <row r="9" spans="1:8" x14ac:dyDescent="0.35">
      <c r="A9" s="270" t="s">
        <v>488</v>
      </c>
      <c r="B9" s="269">
        <v>5894246.3300794624</v>
      </c>
      <c r="C9" s="269">
        <v>474.07141405218891</v>
      </c>
      <c r="D9" s="269">
        <v>255.32625983564566</v>
      </c>
      <c r="E9" s="269">
        <v>16392.841699559172</v>
      </c>
      <c r="F9" s="269">
        <v>64879.039506516223</v>
      </c>
      <c r="G9" s="269">
        <v>6989.45692056402</v>
      </c>
      <c r="H9" s="269">
        <v>12298.979757295287</v>
      </c>
    </row>
    <row r="10" spans="1:8" x14ac:dyDescent="0.35">
      <c r="A10" s="271" t="s">
        <v>489</v>
      </c>
      <c r="B10" s="269">
        <v>2540094.5307982946</v>
      </c>
      <c r="C10" s="269">
        <v>37.656050059714502</v>
      </c>
      <c r="D10" s="269">
        <v>101.32241952488565</v>
      </c>
      <c r="E10" s="269">
        <v>3546.3367720364731</v>
      </c>
      <c r="F10" s="269">
        <v>794.66570664443441</v>
      </c>
      <c r="G10" s="269">
        <v>197.74109991391563</v>
      </c>
      <c r="H10" s="269">
        <v>9554.1507363760447</v>
      </c>
    </row>
    <row r="11" spans="1:8" x14ac:dyDescent="0.35">
      <c r="A11" s="272" t="s">
        <v>490</v>
      </c>
      <c r="B11" s="269">
        <v>2400057.4856406469</v>
      </c>
      <c r="C11" s="269">
        <v>34.823479419570468</v>
      </c>
      <c r="D11" s="269">
        <v>100.86538569159121</v>
      </c>
      <c r="E11" s="273">
        <v>3434.4290996747714</v>
      </c>
      <c r="F11" s="273">
        <v>581.83867235005948</v>
      </c>
      <c r="G11" s="273">
        <v>43.701395420034459</v>
      </c>
      <c r="H11" s="273">
        <v>9439.0432746602182</v>
      </c>
    </row>
    <row r="12" spans="1:8" x14ac:dyDescent="0.35">
      <c r="A12" s="272" t="s">
        <v>491</v>
      </c>
      <c r="B12" s="269">
        <v>94253.062008181601</v>
      </c>
      <c r="C12" s="269">
        <v>1.46027512323081</v>
      </c>
      <c r="D12" s="269">
        <v>0.26593010197444999</v>
      </c>
      <c r="E12" s="273">
        <v>111.9076723617019</v>
      </c>
      <c r="F12" s="273">
        <v>212.82703429437495</v>
      </c>
      <c r="G12" s="273">
        <v>154.03970449388117</v>
      </c>
      <c r="H12" s="273">
        <v>115.10746171582606</v>
      </c>
    </row>
    <row r="13" spans="1:8" x14ac:dyDescent="0.35">
      <c r="A13" s="272" t="s">
        <v>493</v>
      </c>
      <c r="B13" s="269">
        <v>45783.983149465937</v>
      </c>
      <c r="C13" s="269">
        <v>1.37229551691322</v>
      </c>
      <c r="D13" s="269">
        <v>0.19110373131999001</v>
      </c>
      <c r="E13" s="273" t="s">
        <v>494</v>
      </c>
      <c r="F13" s="273" t="s">
        <v>494</v>
      </c>
      <c r="G13" s="273" t="s">
        <v>494</v>
      </c>
      <c r="H13" s="273" t="s">
        <v>494</v>
      </c>
    </row>
    <row r="14" spans="1:8" x14ac:dyDescent="0.35">
      <c r="A14" s="274" t="s">
        <v>495</v>
      </c>
      <c r="B14" s="269">
        <v>711227.52746031829</v>
      </c>
      <c r="C14" s="269">
        <v>66.667583289309391</v>
      </c>
      <c r="D14" s="269">
        <v>9.3662220369597406</v>
      </c>
      <c r="E14" s="269">
        <v>1515.3616266750041</v>
      </c>
      <c r="F14" s="269">
        <v>1044.8381666781022</v>
      </c>
      <c r="G14" s="269">
        <v>120.23413844415886</v>
      </c>
      <c r="H14" s="269">
        <v>1574.0871153371656</v>
      </c>
    </row>
    <row r="15" spans="1:8" x14ac:dyDescent="0.35">
      <c r="A15" s="272" t="s">
        <v>496</v>
      </c>
      <c r="B15" s="269">
        <v>14978.572362155866</v>
      </c>
      <c r="C15" s="269">
        <v>0.23835740177008</v>
      </c>
      <c r="D15" s="269">
        <v>5.0815371746130003E-2</v>
      </c>
      <c r="E15" s="273" t="s">
        <v>494</v>
      </c>
      <c r="F15" s="273" t="s">
        <v>494</v>
      </c>
      <c r="G15" s="273" t="s">
        <v>494</v>
      </c>
      <c r="H15" s="273" t="s">
        <v>494</v>
      </c>
    </row>
    <row r="16" spans="1:8" x14ac:dyDescent="0.35">
      <c r="A16" s="272" t="s">
        <v>497</v>
      </c>
      <c r="B16" s="269">
        <v>5057.2748720254449</v>
      </c>
      <c r="C16" s="269">
        <v>0.25516926930848</v>
      </c>
      <c r="D16" s="269">
        <v>3.8004328346280002E-2</v>
      </c>
      <c r="E16" s="273" t="s">
        <v>494</v>
      </c>
      <c r="F16" s="273" t="s">
        <v>494</v>
      </c>
      <c r="G16" s="273" t="s">
        <v>494</v>
      </c>
      <c r="H16" s="273" t="s">
        <v>494</v>
      </c>
    </row>
    <row r="17" spans="1:8" x14ac:dyDescent="0.35">
      <c r="A17" s="272" t="s">
        <v>498</v>
      </c>
      <c r="B17" s="269">
        <v>67269.957813983725</v>
      </c>
      <c r="C17" s="269">
        <v>1.85662734289529</v>
      </c>
      <c r="D17" s="269">
        <v>0.29458061428601001</v>
      </c>
      <c r="E17" s="273" t="s">
        <v>494</v>
      </c>
      <c r="F17" s="273" t="s">
        <v>494</v>
      </c>
      <c r="G17" s="273" t="s">
        <v>494</v>
      </c>
      <c r="H17" s="273" t="s">
        <v>494</v>
      </c>
    </row>
    <row r="18" spans="1:8" x14ac:dyDescent="0.35">
      <c r="A18" s="272" t="s">
        <v>499</v>
      </c>
      <c r="B18" s="269">
        <v>45070.579654334128</v>
      </c>
      <c r="C18" s="269">
        <v>3.0283235843053902</v>
      </c>
      <c r="D18" s="269">
        <v>0.52839203850651995</v>
      </c>
      <c r="E18" s="273" t="s">
        <v>494</v>
      </c>
      <c r="F18" s="273" t="s">
        <v>494</v>
      </c>
      <c r="G18" s="273" t="s">
        <v>494</v>
      </c>
      <c r="H18" s="273" t="s">
        <v>494</v>
      </c>
    </row>
    <row r="19" spans="1:8" x14ac:dyDescent="0.35">
      <c r="A19" s="272" t="s">
        <v>500</v>
      </c>
      <c r="B19" s="269">
        <v>46357.764227420019</v>
      </c>
      <c r="C19" s="269">
        <v>3.41919088614388</v>
      </c>
      <c r="D19" s="269">
        <v>0.52415757023381004</v>
      </c>
      <c r="E19" s="273" t="s">
        <v>494</v>
      </c>
      <c r="F19" s="273" t="s">
        <v>494</v>
      </c>
      <c r="G19" s="273" t="s">
        <v>494</v>
      </c>
      <c r="H19" s="273" t="s">
        <v>494</v>
      </c>
    </row>
    <row r="20" spans="1:8" x14ac:dyDescent="0.35">
      <c r="A20" s="272" t="s">
        <v>501</v>
      </c>
      <c r="B20" s="269">
        <v>36302.033778109631</v>
      </c>
      <c r="C20" s="269">
        <v>2.4295382607283198</v>
      </c>
      <c r="D20" s="269">
        <v>0.36471649490099001</v>
      </c>
      <c r="E20" s="273" t="s">
        <v>494</v>
      </c>
      <c r="F20" s="273" t="s">
        <v>494</v>
      </c>
      <c r="G20" s="273" t="s">
        <v>494</v>
      </c>
      <c r="H20" s="273" t="s">
        <v>494</v>
      </c>
    </row>
    <row r="21" spans="1:8" x14ac:dyDescent="0.35">
      <c r="A21" s="275" t="s">
        <v>3380</v>
      </c>
      <c r="B21" s="269">
        <v>496191.34475228947</v>
      </c>
      <c r="C21" s="269">
        <v>55.440376544157949</v>
      </c>
      <c r="D21" s="269">
        <v>7.5655556189400004</v>
      </c>
      <c r="E21" s="273">
        <v>1515.3616266750041</v>
      </c>
      <c r="F21" s="273">
        <v>1044.8381666781022</v>
      </c>
      <c r="G21" s="273">
        <v>120.23413844415886</v>
      </c>
      <c r="H21" s="273">
        <v>1574.0871153371656</v>
      </c>
    </row>
    <row r="22" spans="1:8" x14ac:dyDescent="0.35">
      <c r="A22" s="274" t="s">
        <v>502</v>
      </c>
      <c r="B22" s="269">
        <v>1830505.6056332772</v>
      </c>
      <c r="C22" s="269">
        <v>160.28001983992968</v>
      </c>
      <c r="D22" s="269">
        <v>137.97722792661688</v>
      </c>
      <c r="E22" s="269">
        <v>10294.630529494003</v>
      </c>
      <c r="F22" s="269">
        <v>58614.797849139453</v>
      </c>
      <c r="G22" s="269">
        <v>5723.5980346497408</v>
      </c>
      <c r="H22" s="269">
        <v>618.63077203361581</v>
      </c>
    </row>
    <row r="23" spans="1:8" x14ac:dyDescent="0.35">
      <c r="A23" s="272" t="s">
        <v>503</v>
      </c>
      <c r="B23" s="269">
        <v>170713.69036083069</v>
      </c>
      <c r="C23" s="269">
        <v>2.0771880881664</v>
      </c>
      <c r="D23" s="269">
        <v>5.2617344805668296</v>
      </c>
      <c r="E23" s="273">
        <v>40.811932568812999</v>
      </c>
      <c r="F23" s="273">
        <v>207.24271059858924</v>
      </c>
      <c r="G23" s="273">
        <v>20.972782413204179</v>
      </c>
      <c r="H23" s="273">
        <v>7.9863698191035404</v>
      </c>
    </row>
    <row r="24" spans="1:8" x14ac:dyDescent="0.35">
      <c r="A24" s="272" t="s">
        <v>504</v>
      </c>
      <c r="B24" s="269">
        <v>1543321.2347240872</v>
      </c>
      <c r="C24" s="269">
        <v>95.722338182973743</v>
      </c>
      <c r="D24" s="269">
        <v>108.02744179292077</v>
      </c>
      <c r="E24" s="273">
        <v>7564.0039070770663</v>
      </c>
      <c r="F24" s="273">
        <v>38851.488066997837</v>
      </c>
      <c r="G24" s="273">
        <v>3123.5335919534832</v>
      </c>
      <c r="H24" s="273">
        <v>155.69594484037685</v>
      </c>
    </row>
    <row r="25" spans="1:8" x14ac:dyDescent="0.35">
      <c r="A25" s="272" t="s">
        <v>505</v>
      </c>
      <c r="B25" s="269">
        <v>46055.912865416671</v>
      </c>
      <c r="C25" s="269">
        <v>3.5201759225</v>
      </c>
      <c r="D25" s="269">
        <v>1.1264562951999999</v>
      </c>
      <c r="E25" s="273">
        <v>504.06504986911966</v>
      </c>
      <c r="F25" s="273">
        <v>79.731529299018959</v>
      </c>
      <c r="G25" s="273">
        <v>38.628071801561717</v>
      </c>
      <c r="H25" s="273">
        <v>59.549191471448658</v>
      </c>
    </row>
    <row r="26" spans="1:8" x14ac:dyDescent="0.35">
      <c r="A26" s="272" t="s">
        <v>506</v>
      </c>
      <c r="B26" s="269">
        <v>38024.136018348065</v>
      </c>
      <c r="C26" s="269">
        <v>16.174692701572852</v>
      </c>
      <c r="D26" s="269">
        <v>0.73291389331867995</v>
      </c>
      <c r="E26" s="273">
        <v>564.78322714808633</v>
      </c>
      <c r="F26" s="273">
        <v>1625.6330147817607</v>
      </c>
      <c r="G26" s="273">
        <v>797.79002364334588</v>
      </c>
      <c r="H26" s="273">
        <v>168.62503652225149</v>
      </c>
    </row>
    <row r="27" spans="1:8" ht="15" thickBot="1" x14ac:dyDescent="0.4">
      <c r="A27" s="272" t="s">
        <v>507</v>
      </c>
      <c r="B27" s="269">
        <v>32390.631664594664</v>
      </c>
      <c r="C27" s="269">
        <v>42.78562494471668</v>
      </c>
      <c r="D27" s="269">
        <v>22.8286814646106</v>
      </c>
      <c r="E27" s="273">
        <v>1620.9664128309175</v>
      </c>
      <c r="F27" s="273">
        <v>17850.702527462247</v>
      </c>
      <c r="G27" s="273">
        <v>1742.6735648381459</v>
      </c>
      <c r="H27" s="273">
        <v>226.77422938043526</v>
      </c>
    </row>
    <row r="28" spans="1:8" ht="15" thickTop="1" x14ac:dyDescent="0.35">
      <c r="A28" s="276" t="s">
        <v>508</v>
      </c>
      <c r="B28" s="269">
        <v>586285.4434706961</v>
      </c>
      <c r="C28" s="269">
        <v>205.34813377159594</v>
      </c>
      <c r="D28" s="269">
        <v>4.1002059296026401</v>
      </c>
      <c r="E28" s="269">
        <v>908.26373148672474</v>
      </c>
      <c r="F28" s="269">
        <v>3021.6454373622296</v>
      </c>
      <c r="G28" s="269">
        <v>706.60096524296171</v>
      </c>
      <c r="H28" s="269">
        <v>527.57585355553215</v>
      </c>
    </row>
    <row r="29" spans="1:8" x14ac:dyDescent="0.35">
      <c r="A29" s="272" t="s">
        <v>509</v>
      </c>
      <c r="B29" s="269">
        <v>227130.02298152124</v>
      </c>
      <c r="C29" s="269">
        <v>43.127051806573057</v>
      </c>
      <c r="D29" s="269">
        <v>1.1609958550767701</v>
      </c>
      <c r="E29" s="273">
        <v>490.17465541376572</v>
      </c>
      <c r="F29" s="273">
        <v>165.62633435353089</v>
      </c>
      <c r="G29" s="273">
        <v>188.2774974794886</v>
      </c>
      <c r="H29" s="273">
        <v>369.97578072655716</v>
      </c>
    </row>
    <row r="30" spans="1:8" x14ac:dyDescent="0.35">
      <c r="A30" s="272" t="s">
        <v>510</v>
      </c>
      <c r="B30" s="269">
        <v>358897.51072027022</v>
      </c>
      <c r="C30" s="269">
        <v>162.20807697148538</v>
      </c>
      <c r="D30" s="269">
        <v>2.9373316220328798</v>
      </c>
      <c r="E30" s="273">
        <v>418.08907607295907</v>
      </c>
      <c r="F30" s="273">
        <v>2856.0191030086989</v>
      </c>
      <c r="G30" s="273">
        <v>518.3234677634731</v>
      </c>
      <c r="H30" s="273">
        <v>157.60007282897502</v>
      </c>
    </row>
    <row r="31" spans="1:8" x14ac:dyDescent="0.35">
      <c r="A31" s="272" t="s">
        <v>511</v>
      </c>
      <c r="B31" s="269">
        <v>257.90976890459297</v>
      </c>
      <c r="C31" s="269">
        <v>1.300499353749E-2</v>
      </c>
      <c r="D31" s="269">
        <v>1.87845249299E-3</v>
      </c>
      <c r="E31" s="273" t="s">
        <v>494</v>
      </c>
      <c r="F31" s="273" t="s">
        <v>494</v>
      </c>
      <c r="G31" s="273" t="s">
        <v>494</v>
      </c>
      <c r="H31" s="273" t="s">
        <v>494</v>
      </c>
    </row>
    <row r="32" spans="1:8" x14ac:dyDescent="0.35">
      <c r="A32" s="274" t="s">
        <v>3381</v>
      </c>
      <c r="B32" s="269">
        <v>226133.22271687587</v>
      </c>
      <c r="C32" s="269">
        <v>4.1196270916394298</v>
      </c>
      <c r="D32" s="269">
        <v>2.5601844175807398</v>
      </c>
      <c r="E32" s="269">
        <v>128.24903986696705</v>
      </c>
      <c r="F32" s="269">
        <v>1403.092346692003</v>
      </c>
      <c r="G32" s="269">
        <v>241.28268231324299</v>
      </c>
      <c r="H32" s="269">
        <v>24.535279992929539</v>
      </c>
    </row>
    <row r="33" spans="1:8" x14ac:dyDescent="0.35">
      <c r="A33" s="272" t="s">
        <v>512</v>
      </c>
      <c r="B33" s="269">
        <v>198086.65897924625</v>
      </c>
      <c r="C33" s="269">
        <v>3.6313603130694299</v>
      </c>
      <c r="D33" s="269">
        <v>1.7785747835824199</v>
      </c>
      <c r="E33" s="273">
        <v>128.24903986696705</v>
      </c>
      <c r="F33" s="273">
        <v>1403.092346692003</v>
      </c>
      <c r="G33" s="273">
        <v>241.28268231324299</v>
      </c>
      <c r="H33" s="273">
        <v>24.535279992929539</v>
      </c>
    </row>
    <row r="34" spans="1:8" x14ac:dyDescent="0.35">
      <c r="A34" s="272" t="s">
        <v>513</v>
      </c>
      <c r="B34" s="269">
        <v>28046.5637376296</v>
      </c>
      <c r="C34" s="269">
        <v>0.48826677857</v>
      </c>
      <c r="D34" s="269">
        <v>0.78160963399831995</v>
      </c>
      <c r="E34" s="273" t="s">
        <v>492</v>
      </c>
      <c r="F34" s="273" t="s">
        <v>492</v>
      </c>
      <c r="G34" s="273" t="s">
        <v>492</v>
      </c>
      <c r="H34" s="273" t="s">
        <v>492</v>
      </c>
    </row>
    <row r="35" spans="1:8" x14ac:dyDescent="0.35">
      <c r="A35" s="277" t="s">
        <v>514</v>
      </c>
      <c r="B35" s="269">
        <v>41114.874805169908</v>
      </c>
      <c r="C35" s="269">
        <v>11857.283753580201</v>
      </c>
      <c r="D35" s="269">
        <v>9.1870284291349996E-2</v>
      </c>
      <c r="E35" s="269">
        <v>208.89432174184356</v>
      </c>
      <c r="F35" s="269">
        <v>105.47180460606191</v>
      </c>
      <c r="G35" s="269">
        <v>355.97410702367489</v>
      </c>
      <c r="H35" s="269">
        <v>65.111291475618813</v>
      </c>
    </row>
    <row r="36" spans="1:8" x14ac:dyDescent="0.35">
      <c r="A36" s="274" t="s">
        <v>516</v>
      </c>
      <c r="B36" s="269">
        <v>4169.7141237857086</v>
      </c>
      <c r="C36" s="269">
        <v>2828.7193306107342</v>
      </c>
      <c r="D36" s="269" t="s">
        <v>492</v>
      </c>
      <c r="E36" s="269" t="s">
        <v>492</v>
      </c>
      <c r="F36" s="269" t="s">
        <v>492</v>
      </c>
      <c r="G36" s="269" t="s">
        <v>492</v>
      </c>
      <c r="H36" s="269" t="s">
        <v>492</v>
      </c>
    </row>
    <row r="37" spans="1:8" x14ac:dyDescent="0.35">
      <c r="A37" s="272" t="s">
        <v>518</v>
      </c>
      <c r="B37" s="269">
        <v>4169.7141237857086</v>
      </c>
      <c r="C37" s="269">
        <v>2828.7193306107342</v>
      </c>
      <c r="D37" s="273" t="s">
        <v>492</v>
      </c>
      <c r="E37" s="273" t="s">
        <v>492</v>
      </c>
      <c r="F37" s="273" t="s">
        <v>492</v>
      </c>
      <c r="G37" s="273" t="s">
        <v>492</v>
      </c>
      <c r="H37" s="278" t="s">
        <v>187</v>
      </c>
    </row>
    <row r="38" spans="1:8" x14ac:dyDescent="0.35">
      <c r="A38" s="272" t="s">
        <v>520</v>
      </c>
      <c r="B38" s="269" t="s">
        <v>494</v>
      </c>
      <c r="C38" s="269" t="s">
        <v>494</v>
      </c>
      <c r="D38" s="273" t="s">
        <v>492</v>
      </c>
      <c r="E38" s="273" t="s">
        <v>492</v>
      </c>
      <c r="F38" s="273" t="s">
        <v>492</v>
      </c>
      <c r="G38" s="273" t="s">
        <v>492</v>
      </c>
      <c r="H38" s="273" t="s">
        <v>492</v>
      </c>
    </row>
    <row r="39" spans="1:8" x14ac:dyDescent="0.35">
      <c r="A39" s="272" t="s">
        <v>3382</v>
      </c>
      <c r="B39" s="269" t="s">
        <v>521</v>
      </c>
      <c r="C39" s="269" t="s">
        <v>521</v>
      </c>
      <c r="D39" s="273" t="s">
        <v>492</v>
      </c>
      <c r="E39" s="269" t="s">
        <v>492</v>
      </c>
      <c r="F39" s="269" t="s">
        <v>492</v>
      </c>
      <c r="G39" s="269" t="s">
        <v>492</v>
      </c>
      <c r="H39" s="269" t="s">
        <v>492</v>
      </c>
    </row>
    <row r="40" spans="1:8" x14ac:dyDescent="0.35">
      <c r="A40" s="274" t="s">
        <v>522</v>
      </c>
      <c r="B40" s="269">
        <v>36945.160681384201</v>
      </c>
      <c r="C40" s="269">
        <v>9028.5644229694662</v>
      </c>
      <c r="D40" s="269">
        <v>9.1870284291349996E-2</v>
      </c>
      <c r="E40" s="269">
        <v>208.89432174184356</v>
      </c>
      <c r="F40" s="269">
        <v>105.47180460606191</v>
      </c>
      <c r="G40" s="269">
        <v>355.97410702367489</v>
      </c>
      <c r="H40" s="269">
        <v>65.111291475618813</v>
      </c>
    </row>
    <row r="41" spans="1:8" x14ac:dyDescent="0.35">
      <c r="A41" s="272" t="s">
        <v>523</v>
      </c>
      <c r="B41" s="269">
        <v>11998.333379274758</v>
      </c>
      <c r="C41" s="269">
        <v>1877.1194091493796</v>
      </c>
      <c r="D41" s="269">
        <v>3.5424165198090003E-2</v>
      </c>
      <c r="E41" s="273" t="s">
        <v>494</v>
      </c>
      <c r="F41" s="273" t="s">
        <v>494</v>
      </c>
      <c r="G41" s="273" t="s">
        <v>494</v>
      </c>
      <c r="H41" s="273" t="s">
        <v>494</v>
      </c>
    </row>
    <row r="42" spans="1:8" x14ac:dyDescent="0.35">
      <c r="A42" s="272" t="s">
        <v>524</v>
      </c>
      <c r="B42" s="269">
        <v>24946.827302109439</v>
      </c>
      <c r="C42" s="269">
        <v>7151.4450138200864</v>
      </c>
      <c r="D42" s="278" t="s">
        <v>187</v>
      </c>
      <c r="E42" s="278" t="s">
        <v>187</v>
      </c>
      <c r="F42" s="278" t="s">
        <v>187</v>
      </c>
      <c r="G42" s="273" t="s">
        <v>494</v>
      </c>
      <c r="H42" s="273" t="s">
        <v>494</v>
      </c>
    </row>
    <row r="43" spans="1:8" x14ac:dyDescent="0.35">
      <c r="A43" s="272" t="s">
        <v>525</v>
      </c>
      <c r="B43" s="269" t="s">
        <v>494</v>
      </c>
      <c r="C43" s="269" t="s">
        <v>494</v>
      </c>
      <c r="D43" s="269">
        <v>5.644611909326E-2</v>
      </c>
      <c r="E43" s="273" t="s">
        <v>494</v>
      </c>
      <c r="F43" s="273" t="s">
        <v>494</v>
      </c>
      <c r="G43" s="273" t="s">
        <v>494</v>
      </c>
      <c r="H43" s="273" t="s">
        <v>494</v>
      </c>
    </row>
    <row r="44" spans="1:8" x14ac:dyDescent="0.35">
      <c r="A44" s="272" t="s">
        <v>3383</v>
      </c>
      <c r="B44" s="269" t="s">
        <v>521</v>
      </c>
      <c r="C44" s="269" t="s">
        <v>521</v>
      </c>
      <c r="D44" s="269" t="s">
        <v>521</v>
      </c>
      <c r="E44" s="269">
        <v>208.89432174184356</v>
      </c>
      <c r="F44" s="269">
        <v>105.47180460606191</v>
      </c>
      <c r="G44" s="269">
        <v>355.97410702367489</v>
      </c>
      <c r="H44" s="269">
        <v>65.111291475618813</v>
      </c>
    </row>
    <row r="45" spans="1:8" x14ac:dyDescent="0.35">
      <c r="A45" s="279" t="s">
        <v>3384</v>
      </c>
      <c r="B45" s="269" t="s">
        <v>526</v>
      </c>
      <c r="C45" s="278" t="s">
        <v>187</v>
      </c>
      <c r="D45" s="278" t="s">
        <v>187</v>
      </c>
      <c r="E45" s="278" t="s">
        <v>187</v>
      </c>
      <c r="F45" s="278" t="s">
        <v>187</v>
      </c>
      <c r="G45" s="278" t="s">
        <v>187</v>
      </c>
      <c r="H45" s="278" t="s">
        <v>187</v>
      </c>
    </row>
    <row r="46" spans="1:8" x14ac:dyDescent="0.35">
      <c r="A46" s="274" t="s">
        <v>3385</v>
      </c>
      <c r="B46" s="269" t="s">
        <v>494</v>
      </c>
      <c r="C46" s="278" t="s">
        <v>187</v>
      </c>
      <c r="D46" s="278" t="s">
        <v>187</v>
      </c>
      <c r="E46" s="278" t="s">
        <v>187</v>
      </c>
      <c r="F46" s="278" t="s">
        <v>187</v>
      </c>
      <c r="G46" s="278" t="s">
        <v>187</v>
      </c>
      <c r="H46" s="278" t="s">
        <v>187</v>
      </c>
    </row>
    <row r="47" spans="1:8" x14ac:dyDescent="0.35">
      <c r="A47" s="274" t="s">
        <v>527</v>
      </c>
      <c r="B47" s="269" t="s">
        <v>494</v>
      </c>
      <c r="C47" s="278" t="s">
        <v>187</v>
      </c>
      <c r="D47" s="278" t="s">
        <v>187</v>
      </c>
      <c r="E47" s="278" t="s">
        <v>187</v>
      </c>
      <c r="F47" s="278" t="s">
        <v>187</v>
      </c>
      <c r="G47" s="278" t="s">
        <v>187</v>
      </c>
      <c r="H47" s="278" t="s">
        <v>187</v>
      </c>
    </row>
    <row r="48" spans="1:8" x14ac:dyDescent="0.35">
      <c r="A48" s="271" t="s">
        <v>528</v>
      </c>
      <c r="B48" s="269" t="s">
        <v>526</v>
      </c>
      <c r="C48" s="278" t="s">
        <v>187</v>
      </c>
      <c r="D48" s="278" t="s">
        <v>187</v>
      </c>
      <c r="E48" s="278" t="s">
        <v>187</v>
      </c>
      <c r="F48" s="278" t="s">
        <v>187</v>
      </c>
      <c r="G48" s="278" t="s">
        <v>187</v>
      </c>
      <c r="H48" s="278" t="s">
        <v>187</v>
      </c>
    </row>
    <row r="49" spans="1:8" x14ac:dyDescent="0.35">
      <c r="A49" s="279" t="s">
        <v>3386</v>
      </c>
      <c r="B49" s="278" t="s">
        <v>187</v>
      </c>
      <c r="C49" s="278" t="s">
        <v>187</v>
      </c>
      <c r="D49" s="278" t="s">
        <v>187</v>
      </c>
      <c r="E49" s="278" t="s">
        <v>187</v>
      </c>
      <c r="F49" s="278" t="s">
        <v>187</v>
      </c>
      <c r="G49" s="278" t="s">
        <v>187</v>
      </c>
      <c r="H49" s="278" t="s">
        <v>187</v>
      </c>
    </row>
    <row r="50" spans="1:8" x14ac:dyDescent="0.35">
      <c r="A50" s="271" t="s">
        <v>529</v>
      </c>
      <c r="B50" s="269">
        <v>113327.83658654301</v>
      </c>
      <c r="C50" s="269">
        <v>5.2928930187330101</v>
      </c>
      <c r="D50" s="269">
        <v>3.2441550799905401</v>
      </c>
      <c r="E50" s="269">
        <v>1699.3376784668872</v>
      </c>
      <c r="F50" s="269">
        <v>130.7216571044716</v>
      </c>
      <c r="G50" s="269">
        <v>53.656498765611978</v>
      </c>
      <c r="H50" s="269" t="s">
        <v>519</v>
      </c>
    </row>
    <row r="51" spans="1:8" x14ac:dyDescent="0.35">
      <c r="A51" s="280" t="s">
        <v>530</v>
      </c>
      <c r="B51" s="269">
        <v>60220.980376771418</v>
      </c>
      <c r="C51" s="269" t="s">
        <v>554</v>
      </c>
      <c r="D51" s="269">
        <v>1.8999282815821601</v>
      </c>
      <c r="E51" s="273">
        <v>237.49103519777046</v>
      </c>
      <c r="F51" s="273">
        <v>98.796270642272503</v>
      </c>
      <c r="G51" s="273">
        <v>14.819440596340881</v>
      </c>
      <c r="H51" s="273" t="s">
        <v>519</v>
      </c>
    </row>
    <row r="52" spans="1:8" x14ac:dyDescent="0.35">
      <c r="A52" s="280" t="s">
        <v>531</v>
      </c>
      <c r="B52" s="269">
        <v>53106.856209771599</v>
      </c>
      <c r="C52" s="269">
        <v>5.2928930187330101</v>
      </c>
      <c r="D52" s="269">
        <v>1.34422679840838</v>
      </c>
      <c r="E52" s="273">
        <v>1461.8466432691168</v>
      </c>
      <c r="F52" s="273">
        <v>31.9253864621991</v>
      </c>
      <c r="G52" s="273">
        <v>38.837058169271103</v>
      </c>
      <c r="H52" s="273" t="s">
        <v>519</v>
      </c>
    </row>
    <row r="53" spans="1:8" x14ac:dyDescent="0.35">
      <c r="A53" s="271" t="s">
        <v>532</v>
      </c>
      <c r="B53" s="269" t="s">
        <v>494</v>
      </c>
      <c r="C53" s="269" t="s">
        <v>494</v>
      </c>
      <c r="D53" s="269" t="s">
        <v>494</v>
      </c>
      <c r="E53" s="273" t="s">
        <v>494</v>
      </c>
      <c r="F53" s="273" t="s">
        <v>494</v>
      </c>
      <c r="G53" s="273" t="s">
        <v>494</v>
      </c>
      <c r="H53" s="273" t="s">
        <v>519</v>
      </c>
    </row>
    <row r="54" spans="1:8" x14ac:dyDescent="0.35">
      <c r="A54" s="281" t="s">
        <v>3387</v>
      </c>
      <c r="B54" s="269">
        <v>230699.51036740557</v>
      </c>
      <c r="C54" s="278" t="s">
        <v>187</v>
      </c>
      <c r="D54" s="278" t="s">
        <v>187</v>
      </c>
      <c r="E54" s="278" t="s">
        <v>187</v>
      </c>
      <c r="F54" s="278" t="s">
        <v>187</v>
      </c>
      <c r="G54" s="278" t="s">
        <v>187</v>
      </c>
      <c r="H54" s="278" t="s">
        <v>187</v>
      </c>
    </row>
    <row r="55" spans="1:8" x14ac:dyDescent="0.35">
      <c r="A55" s="214" t="s">
        <v>3388</v>
      </c>
      <c r="B55" s="269" t="s">
        <v>554</v>
      </c>
      <c r="C55" s="278" t="s">
        <v>187</v>
      </c>
      <c r="D55" s="278" t="s">
        <v>187</v>
      </c>
      <c r="E55" s="278" t="s">
        <v>187</v>
      </c>
      <c r="F55" s="278" t="s">
        <v>187</v>
      </c>
      <c r="G55" s="278" t="s">
        <v>187</v>
      </c>
      <c r="H55" s="278" t="s">
        <v>187</v>
      </c>
    </row>
    <row r="56" spans="1:8" x14ac:dyDescent="0.35">
      <c r="A56" s="282" t="s">
        <v>533</v>
      </c>
      <c r="B56" s="273" t="s">
        <v>492</v>
      </c>
      <c r="C56" s="278" t="s">
        <v>187</v>
      </c>
      <c r="D56" s="278" t="s">
        <v>187</v>
      </c>
      <c r="E56" s="278" t="s">
        <v>187</v>
      </c>
      <c r="F56" s="278" t="s">
        <v>187</v>
      </c>
      <c r="G56" s="278" t="s">
        <v>187</v>
      </c>
      <c r="H56" s="278" t="s">
        <v>187</v>
      </c>
    </row>
    <row r="57" spans="1:8" x14ac:dyDescent="0.35">
      <c r="A57" s="282" t="s">
        <v>534</v>
      </c>
      <c r="B57" s="273" t="s">
        <v>492</v>
      </c>
      <c r="C57" s="278" t="s">
        <v>187</v>
      </c>
      <c r="D57" s="278" t="s">
        <v>187</v>
      </c>
      <c r="E57" s="278" t="s">
        <v>187</v>
      </c>
      <c r="F57" s="278" t="s">
        <v>187</v>
      </c>
      <c r="G57" s="278" t="s">
        <v>187</v>
      </c>
      <c r="H57" s="278" t="s">
        <v>187</v>
      </c>
    </row>
    <row r="58" spans="1:8" x14ac:dyDescent="0.35">
      <c r="C58" s="5"/>
      <c r="D58" s="5"/>
    </row>
    <row r="59" spans="1:8" x14ac:dyDescent="0.35">
      <c r="A59" s="50" t="s">
        <v>3641</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35">
      <c r="A60" s="50" t="s">
        <v>535</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35">
      <c r="A61" s="50" t="s">
        <v>93</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3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35">
      <c r="A63" s="50" t="s">
        <v>2426</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3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35">
      <c r="A65" s="50" t="s">
        <v>131</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35">
      <c r="A66" s="50" t="s">
        <v>3113</v>
      </c>
      <c r="B66" s="51">
        <f>G375</f>
        <v>13282.915919456782</v>
      </c>
      <c r="C66" s="51">
        <f t="shared" ref="C66:D66" si="7">H375</f>
        <v>5.1948184495699996E-3</v>
      </c>
      <c r="D66" s="51">
        <f t="shared" si="7"/>
        <v>1.29867598133739</v>
      </c>
      <c r="E66" s="51"/>
      <c r="F66" s="51"/>
      <c r="G66" s="51"/>
      <c r="H66" s="51"/>
    </row>
    <row r="67" spans="1:10" ht="58" x14ac:dyDescent="0.35">
      <c r="A67" s="1" t="s">
        <v>3114</v>
      </c>
      <c r="B67" s="5"/>
      <c r="C67" s="5"/>
      <c r="D67" s="5"/>
      <c r="E67" s="5"/>
      <c r="F67" s="5"/>
      <c r="G67" s="5"/>
      <c r="H67" s="5"/>
    </row>
    <row r="68" spans="1:10" ht="15" thickBot="1" x14ac:dyDescent="0.4">
      <c r="B68" s="81"/>
      <c r="C68" s="81"/>
      <c r="D68" s="81"/>
      <c r="E68" s="81"/>
      <c r="F68" s="81"/>
      <c r="G68" s="81"/>
      <c r="H68" s="81"/>
    </row>
    <row r="69" spans="1:10" ht="15.5" x14ac:dyDescent="0.35">
      <c r="A69" s="444" t="s">
        <v>536</v>
      </c>
      <c r="B69" s="445"/>
      <c r="C69" s="215"/>
      <c r="D69" s="215"/>
      <c r="E69" s="215"/>
      <c r="F69" s="215"/>
      <c r="G69" s="215"/>
      <c r="H69" s="215"/>
      <c r="I69" s="54"/>
      <c r="J69" s="49" t="s">
        <v>476</v>
      </c>
    </row>
    <row r="70" spans="1:10" ht="15.5" x14ac:dyDescent="0.35">
      <c r="A70" s="48" t="s">
        <v>537</v>
      </c>
      <c r="B70" s="52"/>
      <c r="C70" s="53"/>
      <c r="D70" s="53"/>
      <c r="E70" s="53"/>
      <c r="F70" s="53"/>
      <c r="G70" s="53"/>
      <c r="H70" s="53"/>
      <c r="I70" s="54"/>
      <c r="J70" s="49" t="s">
        <v>3389</v>
      </c>
    </row>
    <row r="71" spans="1:10" ht="15.5" x14ac:dyDescent="0.35">
      <c r="A71" s="48"/>
      <c r="B71" s="52"/>
      <c r="C71" s="53"/>
      <c r="D71" s="53"/>
      <c r="E71" s="53"/>
      <c r="F71" s="53"/>
      <c r="G71" s="53"/>
      <c r="H71" s="49"/>
      <c r="I71" s="54"/>
      <c r="J71" s="49" t="s">
        <v>477</v>
      </c>
    </row>
    <row r="72" spans="1:10" x14ac:dyDescent="0.35">
      <c r="A72" s="446" t="s">
        <v>478</v>
      </c>
      <c r="B72" s="449" t="s">
        <v>538</v>
      </c>
      <c r="C72" s="450"/>
      <c r="D72" s="449" t="s">
        <v>539</v>
      </c>
      <c r="E72" s="451"/>
      <c r="F72" s="452"/>
      <c r="G72" s="449" t="s">
        <v>540</v>
      </c>
      <c r="H72" s="453"/>
      <c r="I72" s="453"/>
      <c r="J72" s="450"/>
    </row>
    <row r="73" spans="1:10" x14ac:dyDescent="0.35">
      <c r="A73" s="447"/>
      <c r="B73" s="454" t="s">
        <v>541</v>
      </c>
      <c r="C73" s="455"/>
      <c r="D73" s="458" t="s">
        <v>542</v>
      </c>
      <c r="E73" s="454" t="s">
        <v>480</v>
      </c>
      <c r="F73" s="455" t="s">
        <v>481</v>
      </c>
      <c r="G73" s="458" t="s">
        <v>543</v>
      </c>
      <c r="H73" s="458" t="s">
        <v>480</v>
      </c>
      <c r="I73" s="458" t="s">
        <v>481</v>
      </c>
      <c r="J73" s="263" t="s">
        <v>479</v>
      </c>
    </row>
    <row r="74" spans="1:10" x14ac:dyDescent="0.35">
      <c r="A74" s="447"/>
      <c r="B74" s="456"/>
      <c r="C74" s="457"/>
      <c r="D74" s="459"/>
      <c r="E74" s="456"/>
      <c r="F74" s="457"/>
      <c r="G74" s="460"/>
      <c r="H74" s="459"/>
      <c r="I74" s="459"/>
      <c r="J74" s="263" t="s">
        <v>544</v>
      </c>
    </row>
    <row r="75" spans="1:10" ht="15" thickBot="1" x14ac:dyDescent="0.4">
      <c r="A75" s="448"/>
      <c r="B75" s="266" t="s">
        <v>545</v>
      </c>
      <c r="C75" s="55" t="s">
        <v>546</v>
      </c>
      <c r="D75" s="55" t="s">
        <v>547</v>
      </c>
      <c r="E75" s="437" t="s">
        <v>548</v>
      </c>
      <c r="F75" s="438"/>
      <c r="G75" s="437" t="s">
        <v>486</v>
      </c>
      <c r="H75" s="435"/>
      <c r="I75" s="435"/>
      <c r="J75" s="436"/>
    </row>
    <row r="76" spans="1:10" ht="15" thickTop="1" x14ac:dyDescent="0.35">
      <c r="A76" s="56" t="s">
        <v>549</v>
      </c>
      <c r="B76" s="327">
        <v>91119552.110468924</v>
      </c>
      <c r="C76" s="327" t="s">
        <v>550</v>
      </c>
      <c r="D76" s="328" t="s">
        <v>187</v>
      </c>
      <c r="E76" s="328" t="s">
        <v>187</v>
      </c>
      <c r="F76" s="328" t="s">
        <v>187</v>
      </c>
      <c r="G76" s="327">
        <v>5894246.3300794624</v>
      </c>
      <c r="H76" s="327">
        <v>474.07141405218891</v>
      </c>
      <c r="I76" s="327">
        <v>255.32625983564566</v>
      </c>
      <c r="J76" s="327" t="s">
        <v>554</v>
      </c>
    </row>
    <row r="77" spans="1:10" x14ac:dyDescent="0.35">
      <c r="A77" s="283" t="s">
        <v>551</v>
      </c>
      <c r="B77" s="327">
        <v>39518350.449221194</v>
      </c>
      <c r="C77" s="327" t="s">
        <v>550</v>
      </c>
      <c r="D77" s="327">
        <v>62.818550609275022</v>
      </c>
      <c r="E77" s="327">
        <v>4.71081601067928</v>
      </c>
      <c r="F77" s="327">
        <v>3.6043774931421502</v>
      </c>
      <c r="G77" s="327">
        <v>2482485.4976894674</v>
      </c>
      <c r="H77" s="327">
        <v>186.16367801182585</v>
      </c>
      <c r="I77" s="327">
        <v>142.439052925277</v>
      </c>
      <c r="J77" s="327" t="s">
        <v>492</v>
      </c>
    </row>
    <row r="78" spans="1:10" x14ac:dyDescent="0.35">
      <c r="A78" s="283" t="s">
        <v>552</v>
      </c>
      <c r="B78" s="327">
        <v>23547856.46013758</v>
      </c>
      <c r="C78" s="327" t="s">
        <v>550</v>
      </c>
      <c r="D78" s="327">
        <v>90.390222007608685</v>
      </c>
      <c r="E78" s="327">
        <v>1.3293847084140999</v>
      </c>
      <c r="F78" s="327">
        <v>4.0838943275543604</v>
      </c>
      <c r="G78" s="327">
        <v>2128495.9732351382</v>
      </c>
      <c r="H78" s="327">
        <v>31.304160294037182</v>
      </c>
      <c r="I78" s="327">
        <v>96.166957423620104</v>
      </c>
      <c r="J78" s="327" t="s">
        <v>492</v>
      </c>
    </row>
    <row r="79" spans="1:10" x14ac:dyDescent="0.35">
      <c r="A79" s="283" t="s">
        <v>553</v>
      </c>
      <c r="B79" s="327">
        <v>25079732.293968797</v>
      </c>
      <c r="C79" s="327" t="s">
        <v>550</v>
      </c>
      <c r="D79" s="327">
        <v>50.61939699547608</v>
      </c>
      <c r="E79" s="327">
        <v>2.9025747542863098</v>
      </c>
      <c r="F79" s="327">
        <v>0.31864834210840998</v>
      </c>
      <c r="G79" s="327">
        <v>1269520.9255286683</v>
      </c>
      <c r="H79" s="327">
        <v>72.795797800732927</v>
      </c>
      <c r="I79" s="327">
        <v>7.9916151159959297</v>
      </c>
      <c r="J79" s="327" t="s">
        <v>492</v>
      </c>
    </row>
    <row r="80" spans="1:10" x14ac:dyDescent="0.35">
      <c r="A80" s="283" t="s">
        <v>3225</v>
      </c>
      <c r="B80" s="327">
        <v>353451.33084586024</v>
      </c>
      <c r="C80" s="327" t="s">
        <v>550</v>
      </c>
      <c r="D80" s="327">
        <v>38.884939528440349</v>
      </c>
      <c r="E80" s="327">
        <v>1.469740809049E-2</v>
      </c>
      <c r="F80" s="327">
        <v>3.6742710183873699</v>
      </c>
      <c r="G80" s="327">
        <v>13743.93362618804</v>
      </c>
      <c r="H80" s="327">
        <v>5.1948184495699996E-3</v>
      </c>
      <c r="I80" s="327">
        <v>1.29867598133739</v>
      </c>
      <c r="J80" s="327" t="s">
        <v>554</v>
      </c>
    </row>
    <row r="81" spans="1:10" x14ac:dyDescent="0.35">
      <c r="A81" s="283" t="s">
        <v>3226</v>
      </c>
      <c r="B81" s="327" t="s">
        <v>521</v>
      </c>
      <c r="C81" s="327" t="s">
        <v>550</v>
      </c>
      <c r="D81" s="327" t="s">
        <v>521</v>
      </c>
      <c r="E81" s="327" t="s">
        <v>521</v>
      </c>
      <c r="F81" s="327" t="s">
        <v>521</v>
      </c>
      <c r="G81" s="327" t="s">
        <v>521</v>
      </c>
      <c r="H81" s="327" t="s">
        <v>521</v>
      </c>
      <c r="I81" s="327" t="s">
        <v>521</v>
      </c>
      <c r="J81" s="327" t="s">
        <v>521</v>
      </c>
    </row>
    <row r="82" spans="1:10" x14ac:dyDescent="0.35">
      <c r="A82" s="283" t="s">
        <v>3227</v>
      </c>
      <c r="B82" s="327">
        <v>2620161.5762954974</v>
      </c>
      <c r="C82" s="327" t="s">
        <v>550</v>
      </c>
      <c r="D82" s="327">
        <v>88.047818292785962</v>
      </c>
      <c r="E82" s="327">
        <v>70.149331548862634</v>
      </c>
      <c r="F82" s="327">
        <v>2.8356871028999802</v>
      </c>
      <c r="G82" s="328" t="s">
        <v>187</v>
      </c>
      <c r="H82" s="327">
        <v>183.80258312714338</v>
      </c>
      <c r="I82" s="327">
        <v>7.4299583894152299</v>
      </c>
      <c r="J82" s="327" t="s">
        <v>492</v>
      </c>
    </row>
    <row r="83" spans="1:10" x14ac:dyDescent="0.35">
      <c r="A83" s="284" t="s">
        <v>555</v>
      </c>
      <c r="B83" s="327">
        <v>32351773.409563068</v>
      </c>
      <c r="C83" s="327" t="s">
        <v>550</v>
      </c>
      <c r="D83" s="328" t="s">
        <v>187</v>
      </c>
      <c r="E83" s="328" t="s">
        <v>187</v>
      </c>
      <c r="F83" s="328" t="s">
        <v>187</v>
      </c>
      <c r="G83" s="327">
        <v>2540094.5307982946</v>
      </c>
      <c r="H83" s="327">
        <v>37.656050059714502</v>
      </c>
      <c r="I83" s="327">
        <v>101.32241952488565</v>
      </c>
      <c r="J83" s="327" t="s">
        <v>554</v>
      </c>
    </row>
    <row r="84" spans="1:10" x14ac:dyDescent="0.35">
      <c r="A84" s="285" t="s">
        <v>551</v>
      </c>
      <c r="B84" s="327">
        <v>1343810.0384583769</v>
      </c>
      <c r="C84" s="327" t="s">
        <v>550</v>
      </c>
      <c r="D84" s="327">
        <v>75.928141051021797</v>
      </c>
      <c r="E84" s="327">
        <v>0.76379847184557004</v>
      </c>
      <c r="F84" s="327">
        <v>0.35425092693756</v>
      </c>
      <c r="G84" s="327">
        <v>102032.99814584665</v>
      </c>
      <c r="H84" s="327">
        <v>1.02640005382524</v>
      </c>
      <c r="I84" s="327">
        <v>0.47604595175188003</v>
      </c>
      <c r="J84" s="327" t="s">
        <v>492</v>
      </c>
    </row>
    <row r="85" spans="1:10" x14ac:dyDescent="0.35">
      <c r="A85" s="285" t="s">
        <v>552</v>
      </c>
      <c r="B85" s="327">
        <v>21964918.19043801</v>
      </c>
      <c r="C85" s="327" t="s">
        <v>550</v>
      </c>
      <c r="D85" s="327">
        <v>90.62078968100333</v>
      </c>
      <c r="E85" s="327">
        <v>0.73257570335638</v>
      </c>
      <c r="F85" s="327">
        <v>4.2890443345528002</v>
      </c>
      <c r="G85" s="327">
        <v>1990478.2316961272</v>
      </c>
      <c r="H85" s="327">
        <v>16.09096539252544</v>
      </c>
      <c r="I85" s="327">
        <v>94.208507923613965</v>
      </c>
      <c r="J85" s="327" t="s">
        <v>492</v>
      </c>
    </row>
    <row r="86" spans="1:10" x14ac:dyDescent="0.35">
      <c r="A86" s="285" t="s">
        <v>553</v>
      </c>
      <c r="B86" s="327">
        <v>8795000.2471165303</v>
      </c>
      <c r="C86" s="327" t="s">
        <v>550</v>
      </c>
      <c r="D86" s="327">
        <v>50.838234302060421</v>
      </c>
      <c r="E86" s="327">
        <v>2.3338941529224702</v>
      </c>
      <c r="F86" s="327">
        <v>0.75335764658167004</v>
      </c>
      <c r="G86" s="327">
        <v>447122.28324958944</v>
      </c>
      <c r="H86" s="327">
        <v>20.526599651696909</v>
      </c>
      <c r="I86" s="327">
        <v>6.6257806878528998</v>
      </c>
      <c r="J86" s="327" t="s">
        <v>492</v>
      </c>
    </row>
    <row r="87" spans="1:10" x14ac:dyDescent="0.35">
      <c r="A87" s="285" t="s">
        <v>3225</v>
      </c>
      <c r="B87" s="327">
        <v>52888.087323471489</v>
      </c>
      <c r="C87" s="327" t="s">
        <v>550</v>
      </c>
      <c r="D87" s="327">
        <v>8.7168534553273496</v>
      </c>
      <c r="E87" s="327" t="s">
        <v>3119</v>
      </c>
      <c r="F87" s="327" t="s">
        <v>3119</v>
      </c>
      <c r="G87" s="327">
        <v>461.01770673125719</v>
      </c>
      <c r="H87" s="327" t="s">
        <v>3119</v>
      </c>
      <c r="I87" s="327" t="s">
        <v>3119</v>
      </c>
      <c r="J87" s="327" t="s">
        <v>554</v>
      </c>
    </row>
    <row r="88" spans="1:10" x14ac:dyDescent="0.35">
      <c r="A88" s="285" t="s">
        <v>3226</v>
      </c>
      <c r="B88" s="327" t="s">
        <v>521</v>
      </c>
      <c r="C88" s="327" t="s">
        <v>550</v>
      </c>
      <c r="D88" s="327" t="s">
        <v>521</v>
      </c>
      <c r="E88" s="327" t="s">
        <v>521</v>
      </c>
      <c r="F88" s="327" t="s">
        <v>521</v>
      </c>
      <c r="G88" s="327" t="s">
        <v>521</v>
      </c>
      <c r="H88" s="327" t="s">
        <v>521</v>
      </c>
      <c r="I88" s="327" t="s">
        <v>521</v>
      </c>
      <c r="J88" s="327" t="s">
        <v>521</v>
      </c>
    </row>
    <row r="89" spans="1:10" x14ac:dyDescent="0.35">
      <c r="A89" s="285" t="s">
        <v>3227</v>
      </c>
      <c r="B89" s="327">
        <v>195156.84622667928</v>
      </c>
      <c r="C89" s="327" t="s">
        <v>550</v>
      </c>
      <c r="D89" s="327">
        <v>97.735736802039924</v>
      </c>
      <c r="E89" s="327">
        <v>6.192435418265E-2</v>
      </c>
      <c r="F89" s="327">
        <v>6.192435418265E-2</v>
      </c>
      <c r="G89" s="327">
        <v>19073.798157926904</v>
      </c>
      <c r="H89" s="327">
        <v>1.2084961666909999E-2</v>
      </c>
      <c r="I89" s="327">
        <v>1.2084961666909999E-2</v>
      </c>
      <c r="J89" s="327" t="s">
        <v>492</v>
      </c>
    </row>
    <row r="90" spans="1:10" x14ac:dyDescent="0.35">
      <c r="A90" s="286" t="s">
        <v>3228</v>
      </c>
      <c r="B90" s="327">
        <v>29762022.261531696</v>
      </c>
      <c r="C90" s="327" t="s">
        <v>550</v>
      </c>
      <c r="D90" s="328" t="s">
        <v>187</v>
      </c>
      <c r="E90" s="328" t="s">
        <v>187</v>
      </c>
      <c r="F90" s="328" t="s">
        <v>187</v>
      </c>
      <c r="G90" s="327">
        <v>2400057.4856406469</v>
      </c>
      <c r="H90" s="327">
        <v>34.823479419570468</v>
      </c>
      <c r="I90" s="327">
        <v>100.86538569159121</v>
      </c>
      <c r="J90" s="327" t="s">
        <v>554</v>
      </c>
    </row>
    <row r="91" spans="1:10" x14ac:dyDescent="0.35">
      <c r="A91" s="285" t="s">
        <v>551</v>
      </c>
      <c r="B91" s="327">
        <v>1289345.7754762077</v>
      </c>
      <c r="C91" s="327" t="s">
        <v>550</v>
      </c>
      <c r="D91" s="327">
        <v>75.981710695644367</v>
      </c>
      <c r="E91" s="327">
        <v>0.66331306705496995</v>
      </c>
      <c r="F91" s="327">
        <v>0.25283307148143003</v>
      </c>
      <c r="G91" s="327">
        <v>97966.697698884454</v>
      </c>
      <c r="H91" s="327">
        <v>0.85523990082548995</v>
      </c>
      <c r="I91" s="327">
        <v>0.32598925261525002</v>
      </c>
      <c r="J91" s="327" t="s">
        <v>492</v>
      </c>
    </row>
    <row r="92" spans="1:10" x14ac:dyDescent="0.35">
      <c r="A92" s="285" t="s">
        <v>552</v>
      </c>
      <c r="B92" s="327">
        <v>21878947.484241422</v>
      </c>
      <c r="C92" s="327" t="s">
        <v>550</v>
      </c>
      <c r="D92" s="327">
        <v>90.624623010701626</v>
      </c>
      <c r="E92" s="327">
        <v>0.69812515865578995</v>
      </c>
      <c r="F92" s="327">
        <v>4.3002982540659396</v>
      </c>
      <c r="G92" s="327">
        <v>1982771.3676303178</v>
      </c>
      <c r="H92" s="327">
        <v>15.27424368365784</v>
      </c>
      <c r="I92" s="327">
        <v>94.085999667283815</v>
      </c>
      <c r="J92" s="327" t="s">
        <v>492</v>
      </c>
    </row>
    <row r="93" spans="1:10" x14ac:dyDescent="0.35">
      <c r="A93" s="285" t="s">
        <v>553</v>
      </c>
      <c r="B93" s="327">
        <v>6345684.0682639154</v>
      </c>
      <c r="C93" s="327" t="s">
        <v>550</v>
      </c>
      <c r="D93" s="327">
        <v>50.248073994006518</v>
      </c>
      <c r="E93" s="327">
        <v>2.9440341927598199</v>
      </c>
      <c r="F93" s="327">
        <v>1.01506972939916</v>
      </c>
      <c r="G93" s="327">
        <v>318858.40260471357</v>
      </c>
      <c r="H93" s="327">
        <v>18.681910873420229</v>
      </c>
      <c r="I93" s="327">
        <v>6.4413118100252298</v>
      </c>
      <c r="J93" s="327" t="s">
        <v>492</v>
      </c>
    </row>
    <row r="94" spans="1:10" x14ac:dyDescent="0.35">
      <c r="A94" s="285" t="s">
        <v>3225</v>
      </c>
      <c r="B94" s="327">
        <v>52888.087323471489</v>
      </c>
      <c r="C94" s="327" t="s">
        <v>550</v>
      </c>
      <c r="D94" s="327">
        <v>8.7168534553273496</v>
      </c>
      <c r="E94" s="327" t="s">
        <v>526</v>
      </c>
      <c r="F94" s="327" t="s">
        <v>526</v>
      </c>
      <c r="G94" s="327">
        <v>461.01770673125719</v>
      </c>
      <c r="H94" s="327" t="s">
        <v>526</v>
      </c>
      <c r="I94" s="327" t="s">
        <v>526</v>
      </c>
      <c r="J94" s="327" t="s">
        <v>492</v>
      </c>
    </row>
    <row r="95" spans="1:10" x14ac:dyDescent="0.35">
      <c r="A95" s="285" t="s">
        <v>3226</v>
      </c>
      <c r="B95" s="327" t="s">
        <v>521</v>
      </c>
      <c r="C95" s="327" t="s">
        <v>550</v>
      </c>
      <c r="D95" s="327" t="s">
        <v>521</v>
      </c>
      <c r="E95" s="327" t="s">
        <v>521</v>
      </c>
      <c r="F95" s="327" t="s">
        <v>521</v>
      </c>
      <c r="G95" s="327" t="s">
        <v>521</v>
      </c>
      <c r="H95" s="327" t="s">
        <v>521</v>
      </c>
      <c r="I95" s="327" t="s">
        <v>521</v>
      </c>
      <c r="J95" s="327" t="s">
        <v>521</v>
      </c>
    </row>
    <row r="96" spans="1:10" x14ac:dyDescent="0.35">
      <c r="A96" s="285" t="s">
        <v>3227</v>
      </c>
      <c r="B96" s="327">
        <v>195156.84622667928</v>
      </c>
      <c r="C96" s="327" t="s">
        <v>550</v>
      </c>
      <c r="D96" s="327">
        <v>97.735736802039924</v>
      </c>
      <c r="E96" s="327">
        <v>6.192435418265E-2</v>
      </c>
      <c r="F96" s="327">
        <v>6.192435418265E-2</v>
      </c>
      <c r="G96" s="327">
        <v>19073.798157926904</v>
      </c>
      <c r="H96" s="327">
        <v>1.2084961666909999E-2</v>
      </c>
      <c r="I96" s="327">
        <v>1.2084961666909999E-2</v>
      </c>
      <c r="J96" s="327" t="s">
        <v>492</v>
      </c>
    </row>
    <row r="97" spans="1:10" x14ac:dyDescent="0.35">
      <c r="A97" s="287" t="s">
        <v>556</v>
      </c>
      <c r="B97" s="327">
        <v>29762022.261531696</v>
      </c>
      <c r="C97" s="327" t="s">
        <v>550</v>
      </c>
      <c r="D97" s="328" t="s">
        <v>187</v>
      </c>
      <c r="E97" s="328" t="s">
        <v>187</v>
      </c>
      <c r="F97" s="328" t="s">
        <v>187</v>
      </c>
      <c r="G97" s="327">
        <v>2400057.4856406469</v>
      </c>
      <c r="H97" s="327">
        <v>34.823479419570468</v>
      </c>
      <c r="I97" s="327">
        <v>100.86538569159121</v>
      </c>
      <c r="J97" s="327" t="s">
        <v>554</v>
      </c>
    </row>
    <row r="98" spans="1:10" x14ac:dyDescent="0.35">
      <c r="A98" s="288" t="s">
        <v>557</v>
      </c>
      <c r="B98" s="329">
        <v>1289345.7754762077</v>
      </c>
      <c r="C98" s="327" t="s">
        <v>550</v>
      </c>
      <c r="D98" s="327">
        <v>75.981710695644367</v>
      </c>
      <c r="E98" s="327">
        <v>0.66331306705496995</v>
      </c>
      <c r="F98" s="327">
        <v>0.25283307148143003</v>
      </c>
      <c r="G98" s="329">
        <v>97966.697698884454</v>
      </c>
      <c r="H98" s="329">
        <v>0.85523990082548995</v>
      </c>
      <c r="I98" s="329">
        <v>0.32598925261525002</v>
      </c>
      <c r="J98" s="329" t="s">
        <v>492</v>
      </c>
    </row>
    <row r="99" spans="1:10" x14ac:dyDescent="0.35">
      <c r="A99" s="288" t="s">
        <v>558</v>
      </c>
      <c r="B99" s="329">
        <v>21878947.484241422</v>
      </c>
      <c r="C99" s="327" t="s">
        <v>550</v>
      </c>
      <c r="D99" s="327">
        <v>90.624623010701626</v>
      </c>
      <c r="E99" s="327">
        <v>0.69812515865578995</v>
      </c>
      <c r="F99" s="327">
        <v>4.3002982540659396</v>
      </c>
      <c r="G99" s="329">
        <v>1982771.3676303178</v>
      </c>
      <c r="H99" s="329">
        <v>15.27424368365784</v>
      </c>
      <c r="I99" s="329">
        <v>94.085999667283815</v>
      </c>
      <c r="J99" s="329" t="s">
        <v>492</v>
      </c>
    </row>
    <row r="100" spans="1:10" x14ac:dyDescent="0.35">
      <c r="A100" s="288" t="s">
        <v>559</v>
      </c>
      <c r="B100" s="329">
        <v>6345684.0682639154</v>
      </c>
      <c r="C100" s="327" t="s">
        <v>550</v>
      </c>
      <c r="D100" s="327">
        <v>50.248073994006518</v>
      </c>
      <c r="E100" s="327">
        <v>2.9440341927598199</v>
      </c>
      <c r="F100" s="327">
        <v>1.01506972939916</v>
      </c>
      <c r="G100" s="329">
        <v>318858.40260471357</v>
      </c>
      <c r="H100" s="329">
        <v>18.681910873420229</v>
      </c>
      <c r="I100" s="329">
        <v>6.4413118100252298</v>
      </c>
      <c r="J100" s="329" t="s">
        <v>492</v>
      </c>
    </row>
    <row r="101" spans="1:10" x14ac:dyDescent="0.35">
      <c r="A101" s="288" t="s">
        <v>560</v>
      </c>
      <c r="B101" s="329">
        <v>52888.087323471489</v>
      </c>
      <c r="C101" s="327" t="s">
        <v>550</v>
      </c>
      <c r="D101" s="327">
        <v>8.7168534553273496</v>
      </c>
      <c r="E101" s="327" t="s">
        <v>492</v>
      </c>
      <c r="F101" s="327" t="s">
        <v>492</v>
      </c>
      <c r="G101" s="329">
        <v>461.01770673125719</v>
      </c>
      <c r="H101" s="329" t="s">
        <v>492</v>
      </c>
      <c r="I101" s="329" t="s">
        <v>492</v>
      </c>
      <c r="J101" s="329" t="s">
        <v>492</v>
      </c>
    </row>
    <row r="102" spans="1:10" x14ac:dyDescent="0.35">
      <c r="A102" s="288" t="s">
        <v>561</v>
      </c>
      <c r="B102" s="329" t="s">
        <v>521</v>
      </c>
      <c r="C102" s="327" t="s">
        <v>550</v>
      </c>
      <c r="D102" s="327" t="s">
        <v>521</v>
      </c>
      <c r="E102" s="327" t="s">
        <v>521</v>
      </c>
      <c r="F102" s="327" t="s">
        <v>521</v>
      </c>
      <c r="G102" s="329" t="s">
        <v>521</v>
      </c>
      <c r="H102" s="329" t="s">
        <v>521</v>
      </c>
      <c r="I102" s="329" t="s">
        <v>521</v>
      </c>
      <c r="J102" s="329" t="s">
        <v>521</v>
      </c>
    </row>
    <row r="103" spans="1:10" x14ac:dyDescent="0.35">
      <c r="A103" s="288" t="s">
        <v>92</v>
      </c>
      <c r="B103" s="329">
        <v>195156.84622667928</v>
      </c>
      <c r="C103" s="327" t="s">
        <v>550</v>
      </c>
      <c r="D103" s="327">
        <v>97.735736802039924</v>
      </c>
      <c r="E103" s="327">
        <v>6.192435418265E-2</v>
      </c>
      <c r="F103" s="327">
        <v>6.192435418265E-2</v>
      </c>
      <c r="G103" s="329">
        <v>19073.798157926904</v>
      </c>
      <c r="H103" s="329">
        <v>1.2084961666909999E-2</v>
      </c>
      <c r="I103" s="329">
        <v>1.2084961666909999E-2</v>
      </c>
      <c r="J103" s="329" t="s">
        <v>492</v>
      </c>
    </row>
    <row r="104" spans="1:10" x14ac:dyDescent="0.35">
      <c r="A104" s="287" t="s">
        <v>562</v>
      </c>
      <c r="B104" s="327" t="s">
        <v>3120</v>
      </c>
      <c r="C104" s="327" t="s">
        <v>550</v>
      </c>
      <c r="D104" s="328" t="s">
        <v>187</v>
      </c>
      <c r="E104" s="328" t="s">
        <v>187</v>
      </c>
      <c r="F104" s="328" t="s">
        <v>187</v>
      </c>
      <c r="G104" s="327" t="s">
        <v>3120</v>
      </c>
      <c r="H104" s="327" t="s">
        <v>566</v>
      </c>
      <c r="I104" s="327" t="s">
        <v>566</v>
      </c>
      <c r="J104" s="327" t="s">
        <v>554</v>
      </c>
    </row>
    <row r="105" spans="1:10" x14ac:dyDescent="0.35">
      <c r="A105" s="288" t="s">
        <v>557</v>
      </c>
      <c r="B105" s="329" t="s">
        <v>494</v>
      </c>
      <c r="C105" s="327" t="s">
        <v>550</v>
      </c>
      <c r="D105" s="327" t="s">
        <v>526</v>
      </c>
      <c r="E105" s="327" t="s">
        <v>494</v>
      </c>
      <c r="F105" s="327" t="s">
        <v>494</v>
      </c>
      <c r="G105" s="329" t="s">
        <v>494</v>
      </c>
      <c r="H105" s="329" t="s">
        <v>494</v>
      </c>
      <c r="I105" s="329" t="s">
        <v>494</v>
      </c>
      <c r="J105" s="329" t="s">
        <v>492</v>
      </c>
    </row>
    <row r="106" spans="1:10" x14ac:dyDescent="0.35">
      <c r="A106" s="288" t="s">
        <v>558</v>
      </c>
      <c r="B106" s="329" t="s">
        <v>494</v>
      </c>
      <c r="C106" s="327" t="s">
        <v>550</v>
      </c>
      <c r="D106" s="327" t="s">
        <v>526</v>
      </c>
      <c r="E106" s="327" t="s">
        <v>494</v>
      </c>
      <c r="F106" s="327" t="s">
        <v>494</v>
      </c>
      <c r="G106" s="329" t="s">
        <v>494</v>
      </c>
      <c r="H106" s="329" t="s">
        <v>494</v>
      </c>
      <c r="I106" s="329" t="s">
        <v>494</v>
      </c>
      <c r="J106" s="329" t="s">
        <v>492</v>
      </c>
    </row>
    <row r="107" spans="1:10" x14ac:dyDescent="0.35">
      <c r="A107" s="288" t="s">
        <v>559</v>
      </c>
      <c r="B107" s="329" t="s">
        <v>494</v>
      </c>
      <c r="C107" s="327" t="s">
        <v>550</v>
      </c>
      <c r="D107" s="327" t="s">
        <v>526</v>
      </c>
      <c r="E107" s="327" t="s">
        <v>494</v>
      </c>
      <c r="F107" s="327" t="s">
        <v>494</v>
      </c>
      <c r="G107" s="329" t="s">
        <v>494</v>
      </c>
      <c r="H107" s="329" t="s">
        <v>494</v>
      </c>
      <c r="I107" s="329" t="s">
        <v>494</v>
      </c>
      <c r="J107" s="329" t="s">
        <v>492</v>
      </c>
    </row>
    <row r="108" spans="1:10" x14ac:dyDescent="0.35">
      <c r="A108" s="288" t="s">
        <v>560</v>
      </c>
      <c r="B108" s="329" t="s">
        <v>494</v>
      </c>
      <c r="C108" s="327" t="s">
        <v>550</v>
      </c>
      <c r="D108" s="327" t="s">
        <v>526</v>
      </c>
      <c r="E108" s="327" t="s">
        <v>494</v>
      </c>
      <c r="F108" s="327" t="s">
        <v>494</v>
      </c>
      <c r="G108" s="329" t="s">
        <v>494</v>
      </c>
      <c r="H108" s="329" t="s">
        <v>494</v>
      </c>
      <c r="I108" s="329" t="s">
        <v>494</v>
      </c>
      <c r="J108" s="329" t="s">
        <v>492</v>
      </c>
    </row>
    <row r="109" spans="1:10" x14ac:dyDescent="0.35">
      <c r="A109" s="288" t="s">
        <v>561</v>
      </c>
      <c r="B109" s="329" t="s">
        <v>521</v>
      </c>
      <c r="C109" s="327" t="s">
        <v>550</v>
      </c>
      <c r="D109" s="327" t="s">
        <v>521</v>
      </c>
      <c r="E109" s="327" t="s">
        <v>521</v>
      </c>
      <c r="F109" s="327" t="s">
        <v>521</v>
      </c>
      <c r="G109" s="329" t="s">
        <v>521</v>
      </c>
      <c r="H109" s="329" t="s">
        <v>521</v>
      </c>
      <c r="I109" s="329" t="s">
        <v>521</v>
      </c>
      <c r="J109" s="329" t="s">
        <v>521</v>
      </c>
    </row>
    <row r="110" spans="1:10" x14ac:dyDescent="0.35">
      <c r="A110" s="288" t="s">
        <v>92</v>
      </c>
      <c r="B110" s="329" t="s">
        <v>494</v>
      </c>
      <c r="C110" s="327" t="s">
        <v>550</v>
      </c>
      <c r="D110" s="327" t="s">
        <v>526</v>
      </c>
      <c r="E110" s="327" t="s">
        <v>494</v>
      </c>
      <c r="F110" s="327" t="s">
        <v>494</v>
      </c>
      <c r="G110" s="329" t="s">
        <v>494</v>
      </c>
      <c r="H110" s="329" t="s">
        <v>494</v>
      </c>
      <c r="I110" s="329" t="s">
        <v>494</v>
      </c>
      <c r="J110" s="329" t="s">
        <v>492</v>
      </c>
    </row>
    <row r="111" spans="1:10" x14ac:dyDescent="0.35">
      <c r="A111" s="287" t="s">
        <v>563</v>
      </c>
      <c r="B111" s="327" t="s">
        <v>3120</v>
      </c>
      <c r="C111" s="327" t="s">
        <v>550</v>
      </c>
      <c r="D111" s="328" t="s">
        <v>187</v>
      </c>
      <c r="E111" s="328" t="s">
        <v>187</v>
      </c>
      <c r="F111" s="328" t="s">
        <v>187</v>
      </c>
      <c r="G111" s="327" t="s">
        <v>566</v>
      </c>
      <c r="H111" s="327" t="s">
        <v>3120</v>
      </c>
      <c r="I111" s="327" t="s">
        <v>566</v>
      </c>
      <c r="J111" s="327" t="s">
        <v>554</v>
      </c>
    </row>
    <row r="112" spans="1:10" x14ac:dyDescent="0.35">
      <c r="A112" s="288" t="s">
        <v>557</v>
      </c>
      <c r="B112" s="329" t="s">
        <v>494</v>
      </c>
      <c r="C112" s="327" t="s">
        <v>550</v>
      </c>
      <c r="D112" s="327" t="s">
        <v>526</v>
      </c>
      <c r="E112" s="327" t="s">
        <v>494</v>
      </c>
      <c r="F112" s="327" t="s">
        <v>494</v>
      </c>
      <c r="G112" s="329" t="s">
        <v>494</v>
      </c>
      <c r="H112" s="329" t="s">
        <v>494</v>
      </c>
      <c r="I112" s="329" t="s">
        <v>494</v>
      </c>
      <c r="J112" s="329" t="s">
        <v>492</v>
      </c>
    </row>
    <row r="113" spans="1:10" x14ac:dyDescent="0.35">
      <c r="A113" s="288" t="s">
        <v>558</v>
      </c>
      <c r="B113" s="329" t="s">
        <v>494</v>
      </c>
      <c r="C113" s="327" t="s">
        <v>550</v>
      </c>
      <c r="D113" s="327" t="s">
        <v>526</v>
      </c>
      <c r="E113" s="327" t="s">
        <v>494</v>
      </c>
      <c r="F113" s="327" t="s">
        <v>494</v>
      </c>
      <c r="G113" s="329" t="s">
        <v>494</v>
      </c>
      <c r="H113" s="329" t="s">
        <v>494</v>
      </c>
      <c r="I113" s="329" t="s">
        <v>494</v>
      </c>
      <c r="J113" s="329" t="s">
        <v>492</v>
      </c>
    </row>
    <row r="114" spans="1:10" x14ac:dyDescent="0.35">
      <c r="A114" s="288" t="s">
        <v>559</v>
      </c>
      <c r="B114" s="329" t="s">
        <v>494</v>
      </c>
      <c r="C114" s="327" t="s">
        <v>550</v>
      </c>
      <c r="D114" s="327" t="s">
        <v>526</v>
      </c>
      <c r="E114" s="327" t="s">
        <v>494</v>
      </c>
      <c r="F114" s="327" t="s">
        <v>494</v>
      </c>
      <c r="G114" s="329" t="s">
        <v>494</v>
      </c>
      <c r="H114" s="329" t="s">
        <v>494</v>
      </c>
      <c r="I114" s="329" t="s">
        <v>494</v>
      </c>
      <c r="J114" s="329" t="s">
        <v>492</v>
      </c>
    </row>
    <row r="115" spans="1:10" x14ac:dyDescent="0.35">
      <c r="A115" s="288" t="s">
        <v>560</v>
      </c>
      <c r="B115" s="329" t="s">
        <v>494</v>
      </c>
      <c r="C115" s="327" t="s">
        <v>550</v>
      </c>
      <c r="D115" s="327" t="s">
        <v>526</v>
      </c>
      <c r="E115" s="327" t="s">
        <v>494</v>
      </c>
      <c r="F115" s="327" t="s">
        <v>494</v>
      </c>
      <c r="G115" s="329" t="s">
        <v>494</v>
      </c>
      <c r="H115" s="329" t="s">
        <v>494</v>
      </c>
      <c r="I115" s="329" t="s">
        <v>494</v>
      </c>
      <c r="J115" s="329" t="s">
        <v>492</v>
      </c>
    </row>
    <row r="116" spans="1:10" x14ac:dyDescent="0.35">
      <c r="A116" s="288" t="s">
        <v>561</v>
      </c>
      <c r="B116" s="329" t="s">
        <v>521</v>
      </c>
      <c r="C116" s="327" t="s">
        <v>550</v>
      </c>
      <c r="D116" s="327" t="s">
        <v>521</v>
      </c>
      <c r="E116" s="327" t="s">
        <v>521</v>
      </c>
      <c r="F116" s="327" t="s">
        <v>521</v>
      </c>
      <c r="G116" s="329" t="s">
        <v>521</v>
      </c>
      <c r="H116" s="329" t="s">
        <v>521</v>
      </c>
      <c r="I116" s="329" t="s">
        <v>521</v>
      </c>
      <c r="J116" s="329" t="s">
        <v>521</v>
      </c>
    </row>
    <row r="117" spans="1:10" x14ac:dyDescent="0.35">
      <c r="A117" s="288" t="s">
        <v>92</v>
      </c>
      <c r="B117" s="329" t="s">
        <v>494</v>
      </c>
      <c r="C117" s="327" t="s">
        <v>550</v>
      </c>
      <c r="D117" s="327" t="s">
        <v>526</v>
      </c>
      <c r="E117" s="327" t="s">
        <v>494</v>
      </c>
      <c r="F117" s="327" t="s">
        <v>494</v>
      </c>
      <c r="G117" s="329" t="s">
        <v>494</v>
      </c>
      <c r="H117" s="329" t="s">
        <v>494</v>
      </c>
      <c r="I117" s="329" t="s">
        <v>494</v>
      </c>
      <c r="J117" s="329" t="s">
        <v>492</v>
      </c>
    </row>
    <row r="118" spans="1:10" x14ac:dyDescent="0.35">
      <c r="A118" s="289" t="s">
        <v>491</v>
      </c>
      <c r="B118" s="327">
        <v>1778687.0543379753</v>
      </c>
      <c r="C118" s="327" t="s">
        <v>550</v>
      </c>
      <c r="D118" s="328" t="s">
        <v>187</v>
      </c>
      <c r="E118" s="328" t="s">
        <v>187</v>
      </c>
      <c r="F118" s="328" t="s">
        <v>187</v>
      </c>
      <c r="G118" s="327">
        <v>94253.062008181601</v>
      </c>
      <c r="H118" s="327">
        <v>1.46027512323081</v>
      </c>
      <c r="I118" s="327">
        <v>0.26593010197444999</v>
      </c>
      <c r="J118" s="327" t="s">
        <v>554</v>
      </c>
    </row>
    <row r="119" spans="1:10" x14ac:dyDescent="0.35">
      <c r="A119" s="285" t="s">
        <v>551</v>
      </c>
      <c r="B119" s="329">
        <v>49045.406851392239</v>
      </c>
      <c r="C119" s="327" t="s">
        <v>550</v>
      </c>
      <c r="D119" s="327">
        <v>74.659973794071973</v>
      </c>
      <c r="E119" s="327">
        <v>3.1426139568948201</v>
      </c>
      <c r="F119" s="327">
        <v>2.75514054391506</v>
      </c>
      <c r="G119" s="329">
        <v>3661.7287902445428</v>
      </c>
      <c r="H119" s="329">
        <v>0.15413078009277001</v>
      </c>
      <c r="I119" s="329">
        <v>0.13512698890908001</v>
      </c>
      <c r="J119" s="329" t="s">
        <v>492</v>
      </c>
    </row>
    <row r="120" spans="1:10" x14ac:dyDescent="0.35">
      <c r="A120" s="285" t="s">
        <v>552</v>
      </c>
      <c r="B120" s="329">
        <v>397.21842434588893</v>
      </c>
      <c r="C120" s="327" t="s">
        <v>550</v>
      </c>
      <c r="D120" s="327">
        <v>89.645233903118736</v>
      </c>
      <c r="E120" s="327">
        <v>9.5000000000102105</v>
      </c>
      <c r="F120" s="327">
        <v>1.4249999999927201</v>
      </c>
      <c r="G120" s="329">
        <v>35.608738561115487</v>
      </c>
      <c r="H120" s="329">
        <v>3.77357503129E-3</v>
      </c>
      <c r="I120" s="329">
        <v>5.6603625469000001E-4</v>
      </c>
      <c r="J120" s="329" t="s">
        <v>492</v>
      </c>
    </row>
    <row r="121" spans="1:10" x14ac:dyDescent="0.35">
      <c r="A121" s="285" t="s">
        <v>553</v>
      </c>
      <c r="B121" s="329">
        <v>1729244.4290622373</v>
      </c>
      <c r="C121" s="327" t="s">
        <v>550</v>
      </c>
      <c r="D121" s="327">
        <v>52.367220594999381</v>
      </c>
      <c r="E121" s="327">
        <v>0.75314440585650999</v>
      </c>
      <c r="F121" s="327">
        <v>7.5314440585649997E-2</v>
      </c>
      <c r="G121" s="329">
        <v>90555.724479375946</v>
      </c>
      <c r="H121" s="329">
        <v>1.30237076810675</v>
      </c>
      <c r="I121" s="329">
        <v>0.13023707681068</v>
      </c>
      <c r="J121" s="329" t="s">
        <v>492</v>
      </c>
    </row>
    <row r="122" spans="1:10" x14ac:dyDescent="0.35">
      <c r="A122" s="285" t="s">
        <v>3225</v>
      </c>
      <c r="B122" s="329" t="s">
        <v>521</v>
      </c>
      <c r="C122" s="327" t="s">
        <v>550</v>
      </c>
      <c r="D122" s="327" t="s">
        <v>521</v>
      </c>
      <c r="E122" s="327" t="s">
        <v>521</v>
      </c>
      <c r="F122" s="327" t="s">
        <v>521</v>
      </c>
      <c r="G122" s="329" t="s">
        <v>521</v>
      </c>
      <c r="H122" s="329" t="s">
        <v>521</v>
      </c>
      <c r="I122" s="329" t="s">
        <v>521</v>
      </c>
      <c r="J122" s="329" t="s">
        <v>521</v>
      </c>
    </row>
    <row r="123" spans="1:10" x14ac:dyDescent="0.35">
      <c r="A123" s="285" t="s">
        <v>3226</v>
      </c>
      <c r="B123" s="329" t="s">
        <v>521</v>
      </c>
      <c r="C123" s="327" t="s">
        <v>550</v>
      </c>
      <c r="D123" s="327" t="s">
        <v>521</v>
      </c>
      <c r="E123" s="327" t="s">
        <v>521</v>
      </c>
      <c r="F123" s="327" t="s">
        <v>521</v>
      </c>
      <c r="G123" s="329" t="s">
        <v>521</v>
      </c>
      <c r="H123" s="329" t="s">
        <v>521</v>
      </c>
      <c r="I123" s="329" t="s">
        <v>521</v>
      </c>
      <c r="J123" s="329" t="s">
        <v>521</v>
      </c>
    </row>
    <row r="124" spans="1:10" x14ac:dyDescent="0.35">
      <c r="A124" s="285" t="s">
        <v>3227</v>
      </c>
      <c r="B124" s="329" t="s">
        <v>494</v>
      </c>
      <c r="C124" s="327" t="s">
        <v>550</v>
      </c>
      <c r="D124" s="327" t="s">
        <v>526</v>
      </c>
      <c r="E124" s="327" t="s">
        <v>494</v>
      </c>
      <c r="F124" s="327" t="s">
        <v>494</v>
      </c>
      <c r="G124" s="329" t="s">
        <v>494</v>
      </c>
      <c r="H124" s="329" t="s">
        <v>494</v>
      </c>
      <c r="I124" s="329" t="s">
        <v>494</v>
      </c>
      <c r="J124" s="329" t="s">
        <v>492</v>
      </c>
    </row>
    <row r="125" spans="1:10" x14ac:dyDescent="0.35">
      <c r="A125" s="290" t="s">
        <v>3229</v>
      </c>
      <c r="B125" s="327">
        <v>811064.09369339747</v>
      </c>
      <c r="C125" s="327" t="s">
        <v>550</v>
      </c>
      <c r="D125" s="328" t="s">
        <v>187</v>
      </c>
      <c r="E125" s="328" t="s">
        <v>187</v>
      </c>
      <c r="F125" s="328" t="s">
        <v>187</v>
      </c>
      <c r="G125" s="327">
        <v>45783.983149465937</v>
      </c>
      <c r="H125" s="327">
        <v>1.37229551691322</v>
      </c>
      <c r="I125" s="327">
        <v>0.19110373131999001</v>
      </c>
      <c r="J125" s="327" t="s">
        <v>554</v>
      </c>
    </row>
    <row r="126" spans="1:10" x14ac:dyDescent="0.35">
      <c r="A126" s="283" t="s">
        <v>551</v>
      </c>
      <c r="B126" s="327">
        <v>5418.8561307769987</v>
      </c>
      <c r="C126" s="327" t="s">
        <v>550</v>
      </c>
      <c r="D126" s="327">
        <v>74.659973794071973</v>
      </c>
      <c r="E126" s="327">
        <v>3.14261395689392</v>
      </c>
      <c r="F126" s="327">
        <v>2.7551405439157199</v>
      </c>
      <c r="G126" s="327">
        <v>404.57165671765699</v>
      </c>
      <c r="H126" s="327">
        <v>1.7029372906979999E-2</v>
      </c>
      <c r="I126" s="327">
        <v>1.492971022755E-2</v>
      </c>
      <c r="J126" s="327" t="s">
        <v>492</v>
      </c>
    </row>
    <row r="127" spans="1:10" x14ac:dyDescent="0.35">
      <c r="A127" s="283" t="s">
        <v>552</v>
      </c>
      <c r="B127" s="327">
        <v>85573.487772242661</v>
      </c>
      <c r="C127" s="327" t="s">
        <v>550</v>
      </c>
      <c r="D127" s="327">
        <v>89.645233903118736</v>
      </c>
      <c r="E127" s="327">
        <v>9.5000000000000604</v>
      </c>
      <c r="F127" s="327">
        <v>1.42500000000005</v>
      </c>
      <c r="G127" s="327">
        <v>7671.2553272483647</v>
      </c>
      <c r="H127" s="327">
        <v>0.81294813383631004</v>
      </c>
      <c r="I127" s="327">
        <v>0.12194222007545</v>
      </c>
      <c r="J127" s="327" t="s">
        <v>492</v>
      </c>
    </row>
    <row r="128" spans="1:10" x14ac:dyDescent="0.35">
      <c r="A128" s="283" t="s">
        <v>553</v>
      </c>
      <c r="B128" s="327">
        <v>720071.7497903778</v>
      </c>
      <c r="C128" s="327" t="s">
        <v>550</v>
      </c>
      <c r="D128" s="327">
        <v>52.367220594999388</v>
      </c>
      <c r="E128" s="327">
        <v>0.75314440585650999</v>
      </c>
      <c r="F128" s="327">
        <v>7.5314440585649997E-2</v>
      </c>
      <c r="G128" s="327">
        <v>37708.156165499917</v>
      </c>
      <c r="H128" s="327">
        <v>0.54231801016992998</v>
      </c>
      <c r="I128" s="327">
        <v>5.4231801016990003E-2</v>
      </c>
      <c r="J128" s="327" t="s">
        <v>492</v>
      </c>
    </row>
    <row r="129" spans="1:10" x14ac:dyDescent="0.35">
      <c r="A129" s="283" t="s">
        <v>3225</v>
      </c>
      <c r="B129" s="327" t="s">
        <v>521</v>
      </c>
      <c r="C129" s="327" t="s">
        <v>550</v>
      </c>
      <c r="D129" s="327" t="s">
        <v>521</v>
      </c>
      <c r="E129" s="327" t="s">
        <v>521</v>
      </c>
      <c r="F129" s="327" t="s">
        <v>521</v>
      </c>
      <c r="G129" s="327" t="s">
        <v>521</v>
      </c>
      <c r="H129" s="327" t="s">
        <v>521</v>
      </c>
      <c r="I129" s="327" t="s">
        <v>521</v>
      </c>
      <c r="J129" s="327" t="s">
        <v>521</v>
      </c>
    </row>
    <row r="130" spans="1:10" x14ac:dyDescent="0.35">
      <c r="A130" s="283" t="s">
        <v>3226</v>
      </c>
      <c r="B130" s="327" t="s">
        <v>521</v>
      </c>
      <c r="C130" s="327" t="s">
        <v>550</v>
      </c>
      <c r="D130" s="327" t="s">
        <v>521</v>
      </c>
      <c r="E130" s="327" t="s">
        <v>521</v>
      </c>
      <c r="F130" s="327" t="s">
        <v>521</v>
      </c>
      <c r="G130" s="327" t="s">
        <v>521</v>
      </c>
      <c r="H130" s="327" t="s">
        <v>521</v>
      </c>
      <c r="I130" s="327" t="s">
        <v>521</v>
      </c>
      <c r="J130" s="327" t="s">
        <v>521</v>
      </c>
    </row>
    <row r="131" spans="1:10" x14ac:dyDescent="0.35">
      <c r="A131" s="283" t="s">
        <v>3227</v>
      </c>
      <c r="B131" s="327" t="s">
        <v>494</v>
      </c>
      <c r="C131" s="327" t="s">
        <v>550</v>
      </c>
      <c r="D131" s="327" t="s">
        <v>526</v>
      </c>
      <c r="E131" s="327" t="s">
        <v>494</v>
      </c>
      <c r="F131" s="327" t="s">
        <v>494</v>
      </c>
      <c r="G131" s="327" t="s">
        <v>494</v>
      </c>
      <c r="H131" s="327" t="s">
        <v>494</v>
      </c>
      <c r="I131" s="327" t="s">
        <v>494</v>
      </c>
      <c r="J131" s="327" t="s">
        <v>492</v>
      </c>
    </row>
    <row r="132" spans="1:10" x14ac:dyDescent="0.35">
      <c r="A132" s="287" t="s">
        <v>564</v>
      </c>
      <c r="B132" s="327">
        <v>811064.09369339747</v>
      </c>
      <c r="C132" s="327" t="s">
        <v>550</v>
      </c>
      <c r="D132" s="328" t="s">
        <v>187</v>
      </c>
      <c r="E132" s="328" t="s">
        <v>187</v>
      </c>
      <c r="F132" s="328" t="s">
        <v>187</v>
      </c>
      <c r="G132" s="327">
        <v>45783.983149465937</v>
      </c>
      <c r="H132" s="327">
        <v>1.37229551691322</v>
      </c>
      <c r="I132" s="327">
        <v>0.19110373131999001</v>
      </c>
      <c r="J132" s="327" t="s">
        <v>554</v>
      </c>
    </row>
    <row r="133" spans="1:10" x14ac:dyDescent="0.35">
      <c r="A133" s="288" t="s">
        <v>557</v>
      </c>
      <c r="B133" s="329">
        <v>5418.8561307769987</v>
      </c>
      <c r="C133" s="327" t="s">
        <v>550</v>
      </c>
      <c r="D133" s="327">
        <v>74.659973794071973</v>
      </c>
      <c r="E133" s="327">
        <v>3.14261395689392</v>
      </c>
      <c r="F133" s="327">
        <v>2.7551405439157199</v>
      </c>
      <c r="G133" s="329">
        <v>404.57165671765699</v>
      </c>
      <c r="H133" s="329">
        <v>1.7029372906979999E-2</v>
      </c>
      <c r="I133" s="329">
        <v>1.492971022755E-2</v>
      </c>
      <c r="J133" s="329" t="s">
        <v>492</v>
      </c>
    </row>
    <row r="134" spans="1:10" x14ac:dyDescent="0.35">
      <c r="A134" s="288" t="s">
        <v>558</v>
      </c>
      <c r="B134" s="329">
        <v>85573.487772242661</v>
      </c>
      <c r="C134" s="327" t="s">
        <v>550</v>
      </c>
      <c r="D134" s="327">
        <v>89.645233903118736</v>
      </c>
      <c r="E134" s="327">
        <v>9.5000000000000604</v>
      </c>
      <c r="F134" s="327">
        <v>1.42500000000005</v>
      </c>
      <c r="G134" s="329">
        <v>7671.2553272483647</v>
      </c>
      <c r="H134" s="329">
        <v>0.81294813383631004</v>
      </c>
      <c r="I134" s="329">
        <v>0.12194222007545</v>
      </c>
      <c r="J134" s="329" t="s">
        <v>492</v>
      </c>
    </row>
    <row r="135" spans="1:10" x14ac:dyDescent="0.35">
      <c r="A135" s="288" t="s">
        <v>559</v>
      </c>
      <c r="B135" s="329">
        <v>720071.7497903778</v>
      </c>
      <c r="C135" s="327" t="s">
        <v>550</v>
      </c>
      <c r="D135" s="327">
        <v>52.367220594999388</v>
      </c>
      <c r="E135" s="327">
        <v>0.75314440585650999</v>
      </c>
      <c r="F135" s="327">
        <v>7.5314440585649997E-2</v>
      </c>
      <c r="G135" s="329">
        <v>37708.156165499917</v>
      </c>
      <c r="H135" s="329">
        <v>0.54231801016992998</v>
      </c>
      <c r="I135" s="329">
        <v>5.4231801016990003E-2</v>
      </c>
      <c r="J135" s="329" t="s">
        <v>492</v>
      </c>
    </row>
    <row r="136" spans="1:10" x14ac:dyDescent="0.35">
      <c r="A136" s="288" t="s">
        <v>560</v>
      </c>
      <c r="B136" s="329" t="s">
        <v>521</v>
      </c>
      <c r="C136" s="327" t="s">
        <v>550</v>
      </c>
      <c r="D136" s="327" t="s">
        <v>521</v>
      </c>
      <c r="E136" s="327" t="s">
        <v>521</v>
      </c>
      <c r="F136" s="327" t="s">
        <v>521</v>
      </c>
      <c r="G136" s="329" t="s">
        <v>521</v>
      </c>
      <c r="H136" s="329" t="s">
        <v>521</v>
      </c>
      <c r="I136" s="329" t="s">
        <v>521</v>
      </c>
      <c r="J136" s="329" t="s">
        <v>521</v>
      </c>
    </row>
    <row r="137" spans="1:10" x14ac:dyDescent="0.35">
      <c r="A137" s="288" t="s">
        <v>561</v>
      </c>
      <c r="B137" s="329" t="s">
        <v>521</v>
      </c>
      <c r="C137" s="327" t="s">
        <v>550</v>
      </c>
      <c r="D137" s="327" t="s">
        <v>521</v>
      </c>
      <c r="E137" s="327" t="s">
        <v>521</v>
      </c>
      <c r="F137" s="327" t="s">
        <v>521</v>
      </c>
      <c r="G137" s="329" t="s">
        <v>521</v>
      </c>
      <c r="H137" s="329" t="s">
        <v>521</v>
      </c>
      <c r="I137" s="329" t="s">
        <v>521</v>
      </c>
      <c r="J137" s="329" t="s">
        <v>521</v>
      </c>
    </row>
    <row r="138" spans="1:10" x14ac:dyDescent="0.35">
      <c r="A138" s="288" t="s">
        <v>92</v>
      </c>
      <c r="B138" s="329" t="s">
        <v>494</v>
      </c>
      <c r="C138" s="327" t="s">
        <v>550</v>
      </c>
      <c r="D138" s="327" t="s">
        <v>526</v>
      </c>
      <c r="E138" s="327" t="s">
        <v>494</v>
      </c>
      <c r="F138" s="327" t="s">
        <v>494</v>
      </c>
      <c r="G138" s="329" t="s">
        <v>494</v>
      </c>
      <c r="H138" s="329" t="s">
        <v>494</v>
      </c>
      <c r="I138" s="329" t="s">
        <v>494</v>
      </c>
      <c r="J138" s="329" t="s">
        <v>492</v>
      </c>
    </row>
    <row r="139" spans="1:10" x14ac:dyDescent="0.35">
      <c r="A139" s="287" t="s">
        <v>565</v>
      </c>
      <c r="B139" s="327" t="s">
        <v>566</v>
      </c>
      <c r="C139" s="327" t="s">
        <v>550</v>
      </c>
      <c r="D139" s="328" t="s">
        <v>187</v>
      </c>
      <c r="E139" s="328" t="s">
        <v>187</v>
      </c>
      <c r="F139" s="328" t="s">
        <v>187</v>
      </c>
      <c r="G139" s="327" t="s">
        <v>566</v>
      </c>
      <c r="H139" s="327" t="s">
        <v>566</v>
      </c>
      <c r="I139" s="327" t="s">
        <v>566</v>
      </c>
      <c r="J139" s="327" t="s">
        <v>554</v>
      </c>
    </row>
    <row r="140" spans="1:10" x14ac:dyDescent="0.35">
      <c r="A140" s="288" t="s">
        <v>557</v>
      </c>
      <c r="B140" s="329" t="s">
        <v>494</v>
      </c>
      <c r="C140" s="327" t="s">
        <v>550</v>
      </c>
      <c r="D140" s="327" t="s">
        <v>526</v>
      </c>
      <c r="E140" s="327" t="s">
        <v>494</v>
      </c>
      <c r="F140" s="327" t="s">
        <v>494</v>
      </c>
      <c r="G140" s="329" t="s">
        <v>494</v>
      </c>
      <c r="H140" s="329" t="s">
        <v>494</v>
      </c>
      <c r="I140" s="329" t="s">
        <v>494</v>
      </c>
      <c r="J140" s="329" t="s">
        <v>492</v>
      </c>
    </row>
    <row r="141" spans="1:10" x14ac:dyDescent="0.35">
      <c r="A141" s="288" t="s">
        <v>558</v>
      </c>
      <c r="B141" s="329" t="s">
        <v>494</v>
      </c>
      <c r="C141" s="327" t="s">
        <v>550</v>
      </c>
      <c r="D141" s="327" t="s">
        <v>526</v>
      </c>
      <c r="E141" s="327" t="s">
        <v>494</v>
      </c>
      <c r="F141" s="327" t="s">
        <v>494</v>
      </c>
      <c r="G141" s="329" t="s">
        <v>494</v>
      </c>
      <c r="H141" s="329" t="s">
        <v>494</v>
      </c>
      <c r="I141" s="329" t="s">
        <v>494</v>
      </c>
      <c r="J141" s="329" t="s">
        <v>492</v>
      </c>
    </row>
    <row r="142" spans="1:10" x14ac:dyDescent="0.35">
      <c r="A142" s="288" t="s">
        <v>559</v>
      </c>
      <c r="B142" s="329" t="s">
        <v>494</v>
      </c>
      <c r="C142" s="327" t="s">
        <v>550</v>
      </c>
      <c r="D142" s="327" t="s">
        <v>526</v>
      </c>
      <c r="E142" s="327" t="s">
        <v>494</v>
      </c>
      <c r="F142" s="327" t="s">
        <v>494</v>
      </c>
      <c r="G142" s="329" t="s">
        <v>494</v>
      </c>
      <c r="H142" s="329" t="s">
        <v>494</v>
      </c>
      <c r="I142" s="329" t="s">
        <v>494</v>
      </c>
      <c r="J142" s="329" t="s">
        <v>492</v>
      </c>
    </row>
    <row r="143" spans="1:10" x14ac:dyDescent="0.35">
      <c r="A143" s="288" t="s">
        <v>560</v>
      </c>
      <c r="B143" s="329" t="s">
        <v>521</v>
      </c>
      <c r="C143" s="327" t="s">
        <v>550</v>
      </c>
      <c r="D143" s="327" t="s">
        <v>521</v>
      </c>
      <c r="E143" s="327" t="s">
        <v>521</v>
      </c>
      <c r="F143" s="327" t="s">
        <v>521</v>
      </c>
      <c r="G143" s="329" t="s">
        <v>521</v>
      </c>
      <c r="H143" s="329" t="s">
        <v>521</v>
      </c>
      <c r="I143" s="329" t="s">
        <v>521</v>
      </c>
      <c r="J143" s="329" t="s">
        <v>521</v>
      </c>
    </row>
    <row r="144" spans="1:10" x14ac:dyDescent="0.35">
      <c r="A144" s="288" t="s">
        <v>561</v>
      </c>
      <c r="B144" s="329" t="s">
        <v>521</v>
      </c>
      <c r="C144" s="327" t="s">
        <v>550</v>
      </c>
      <c r="D144" s="327" t="s">
        <v>521</v>
      </c>
      <c r="E144" s="327" t="s">
        <v>521</v>
      </c>
      <c r="F144" s="327" t="s">
        <v>521</v>
      </c>
      <c r="G144" s="329" t="s">
        <v>521</v>
      </c>
      <c r="H144" s="329" t="s">
        <v>521</v>
      </c>
      <c r="I144" s="329" t="s">
        <v>521</v>
      </c>
      <c r="J144" s="329" t="s">
        <v>521</v>
      </c>
    </row>
    <row r="145" spans="1:10" x14ac:dyDescent="0.35">
      <c r="A145" s="288" t="s">
        <v>92</v>
      </c>
      <c r="B145" s="329" t="s">
        <v>494</v>
      </c>
      <c r="C145" s="327" t="s">
        <v>550</v>
      </c>
      <c r="D145" s="327" t="s">
        <v>526</v>
      </c>
      <c r="E145" s="327" t="s">
        <v>494</v>
      </c>
      <c r="F145" s="327" t="s">
        <v>494</v>
      </c>
      <c r="G145" s="329" t="s">
        <v>494</v>
      </c>
      <c r="H145" s="329" t="s">
        <v>494</v>
      </c>
      <c r="I145" s="329" t="s">
        <v>494</v>
      </c>
      <c r="J145" s="329" t="s">
        <v>492</v>
      </c>
    </row>
    <row r="146" spans="1:10" x14ac:dyDescent="0.35">
      <c r="A146" s="287" t="s">
        <v>567</v>
      </c>
      <c r="B146" s="327" t="s">
        <v>566</v>
      </c>
      <c r="C146" s="327" t="s">
        <v>550</v>
      </c>
      <c r="D146" s="328" t="s">
        <v>187</v>
      </c>
      <c r="E146" s="328" t="s">
        <v>187</v>
      </c>
      <c r="F146" s="328" t="s">
        <v>187</v>
      </c>
      <c r="G146" s="327" t="s">
        <v>566</v>
      </c>
      <c r="H146" s="327" t="s">
        <v>566</v>
      </c>
      <c r="I146" s="327" t="s">
        <v>566</v>
      </c>
      <c r="J146" s="327" t="s">
        <v>554</v>
      </c>
    </row>
    <row r="147" spans="1:10" x14ac:dyDescent="0.35">
      <c r="A147" s="288" t="s">
        <v>557</v>
      </c>
      <c r="B147" s="329" t="s">
        <v>494</v>
      </c>
      <c r="C147" s="327" t="s">
        <v>550</v>
      </c>
      <c r="D147" s="327" t="s">
        <v>526</v>
      </c>
      <c r="E147" s="327" t="s">
        <v>494</v>
      </c>
      <c r="F147" s="327" t="s">
        <v>494</v>
      </c>
      <c r="G147" s="329" t="s">
        <v>494</v>
      </c>
      <c r="H147" s="329" t="s">
        <v>494</v>
      </c>
      <c r="I147" s="329" t="s">
        <v>494</v>
      </c>
      <c r="J147" s="329" t="s">
        <v>492</v>
      </c>
    </row>
    <row r="148" spans="1:10" x14ac:dyDescent="0.35">
      <c r="A148" s="288" t="s">
        <v>558</v>
      </c>
      <c r="B148" s="329" t="s">
        <v>494</v>
      </c>
      <c r="C148" s="327" t="s">
        <v>550</v>
      </c>
      <c r="D148" s="327" t="s">
        <v>526</v>
      </c>
      <c r="E148" s="327" t="s">
        <v>494</v>
      </c>
      <c r="F148" s="327" t="s">
        <v>494</v>
      </c>
      <c r="G148" s="329" t="s">
        <v>494</v>
      </c>
      <c r="H148" s="329" t="s">
        <v>494</v>
      </c>
      <c r="I148" s="329" t="s">
        <v>494</v>
      </c>
      <c r="J148" s="329" t="s">
        <v>492</v>
      </c>
    </row>
    <row r="149" spans="1:10" x14ac:dyDescent="0.35">
      <c r="A149" s="288" t="s">
        <v>559</v>
      </c>
      <c r="B149" s="329" t="s">
        <v>494</v>
      </c>
      <c r="C149" s="327" t="s">
        <v>550</v>
      </c>
      <c r="D149" s="327" t="s">
        <v>526</v>
      </c>
      <c r="E149" s="327" t="s">
        <v>494</v>
      </c>
      <c r="F149" s="327" t="s">
        <v>494</v>
      </c>
      <c r="G149" s="329" t="s">
        <v>494</v>
      </c>
      <c r="H149" s="329" t="s">
        <v>494</v>
      </c>
      <c r="I149" s="329" t="s">
        <v>494</v>
      </c>
      <c r="J149" s="329" t="s">
        <v>492</v>
      </c>
    </row>
    <row r="150" spans="1:10" x14ac:dyDescent="0.35">
      <c r="A150" s="288" t="s">
        <v>560</v>
      </c>
      <c r="B150" s="329" t="s">
        <v>521</v>
      </c>
      <c r="C150" s="327" t="s">
        <v>550</v>
      </c>
      <c r="D150" s="327" t="s">
        <v>521</v>
      </c>
      <c r="E150" s="327" t="s">
        <v>521</v>
      </c>
      <c r="F150" s="327" t="s">
        <v>521</v>
      </c>
      <c r="G150" s="329" t="s">
        <v>521</v>
      </c>
      <c r="H150" s="329" t="s">
        <v>521</v>
      </c>
      <c r="I150" s="329" t="s">
        <v>521</v>
      </c>
      <c r="J150" s="329" t="s">
        <v>521</v>
      </c>
    </row>
    <row r="151" spans="1:10" x14ac:dyDescent="0.35">
      <c r="A151" s="288" t="s">
        <v>561</v>
      </c>
      <c r="B151" s="329" t="s">
        <v>521</v>
      </c>
      <c r="C151" s="327" t="s">
        <v>550</v>
      </c>
      <c r="D151" s="327" t="s">
        <v>521</v>
      </c>
      <c r="E151" s="327" t="s">
        <v>521</v>
      </c>
      <c r="F151" s="327" t="s">
        <v>521</v>
      </c>
      <c r="G151" s="329" t="s">
        <v>521</v>
      </c>
      <c r="H151" s="329" t="s">
        <v>521</v>
      </c>
      <c r="I151" s="329" t="s">
        <v>521</v>
      </c>
      <c r="J151" s="329" t="s">
        <v>521</v>
      </c>
    </row>
    <row r="152" spans="1:10" x14ac:dyDescent="0.35">
      <c r="A152" s="288" t="s">
        <v>92</v>
      </c>
      <c r="B152" s="329" t="s">
        <v>494</v>
      </c>
      <c r="C152" s="327" t="s">
        <v>550</v>
      </c>
      <c r="D152" s="327" t="s">
        <v>526</v>
      </c>
      <c r="E152" s="327" t="s">
        <v>494</v>
      </c>
      <c r="F152" s="327" t="s">
        <v>494</v>
      </c>
      <c r="G152" s="329" t="s">
        <v>494</v>
      </c>
      <c r="H152" s="329" t="s">
        <v>494</v>
      </c>
      <c r="I152" s="329" t="s">
        <v>494</v>
      </c>
      <c r="J152" s="329" t="s">
        <v>492</v>
      </c>
    </row>
    <row r="153" spans="1:10" x14ac:dyDescent="0.35">
      <c r="A153" s="216" t="s">
        <v>568</v>
      </c>
      <c r="B153" s="327">
        <v>12857095.578220105</v>
      </c>
      <c r="C153" s="327" t="s">
        <v>550</v>
      </c>
      <c r="D153" s="328" t="s">
        <v>187</v>
      </c>
      <c r="E153" s="328" t="s">
        <v>187</v>
      </c>
      <c r="F153" s="328" t="s">
        <v>187</v>
      </c>
      <c r="G153" s="327">
        <v>711227.52746031829</v>
      </c>
      <c r="H153" s="327">
        <v>66.667583289309391</v>
      </c>
      <c r="I153" s="327">
        <v>9.3662220369597406</v>
      </c>
      <c r="J153" s="327" t="s">
        <v>554</v>
      </c>
    </row>
    <row r="154" spans="1:10" x14ac:dyDescent="0.35">
      <c r="A154" s="291" t="s">
        <v>551</v>
      </c>
      <c r="B154" s="327">
        <v>3289687.0402968642</v>
      </c>
      <c r="C154" s="327" t="s">
        <v>550</v>
      </c>
      <c r="D154" s="327">
        <v>74.659973794071988</v>
      </c>
      <c r="E154" s="327">
        <v>2.5953153081467302</v>
      </c>
      <c r="F154" s="327">
        <v>0.48384345490726</v>
      </c>
      <c r="G154" s="327">
        <v>245607.94821926212</v>
      </c>
      <c r="H154" s="327">
        <v>8.5377751346943498</v>
      </c>
      <c r="I154" s="327">
        <v>1.5916935431408601</v>
      </c>
      <c r="J154" s="327" t="s">
        <v>492</v>
      </c>
    </row>
    <row r="155" spans="1:10" x14ac:dyDescent="0.35">
      <c r="A155" s="291" t="s">
        <v>552</v>
      </c>
      <c r="B155" s="327">
        <v>1227490.5647916261</v>
      </c>
      <c r="C155" s="327" t="s">
        <v>550</v>
      </c>
      <c r="D155" s="327">
        <v>89.645233903118751</v>
      </c>
      <c r="E155" s="327">
        <v>9.5</v>
      </c>
      <c r="F155" s="327">
        <v>1.4249999999999901</v>
      </c>
      <c r="G155" s="327">
        <v>110038.67879461666</v>
      </c>
      <c r="H155" s="327">
        <v>11.66116036552045</v>
      </c>
      <c r="I155" s="327">
        <v>1.7491740548280601</v>
      </c>
      <c r="J155" s="327" t="s">
        <v>492</v>
      </c>
    </row>
    <row r="156" spans="1:10" x14ac:dyDescent="0.35">
      <c r="A156" s="291" t="s">
        <v>553</v>
      </c>
      <c r="B156" s="327">
        <v>6790142.6962574841</v>
      </c>
      <c r="C156" s="327" t="s">
        <v>550</v>
      </c>
      <c r="D156" s="327">
        <v>52.367220594999381</v>
      </c>
      <c r="E156" s="327">
        <v>0.75314440585650999</v>
      </c>
      <c r="F156" s="327">
        <v>7.5314440585649997E-2</v>
      </c>
      <c r="G156" s="327">
        <v>355580.90044643951</v>
      </c>
      <c r="H156" s="327">
        <v>5.1139579866537304</v>
      </c>
      <c r="I156" s="327">
        <v>0.51139579866536999</v>
      </c>
      <c r="J156" s="327" t="s">
        <v>492</v>
      </c>
    </row>
    <row r="157" spans="1:10" x14ac:dyDescent="0.35">
      <c r="A157" s="291" t="s">
        <v>3230</v>
      </c>
      <c r="B157" s="327" t="s">
        <v>521</v>
      </c>
      <c r="C157" s="327" t="s">
        <v>550</v>
      </c>
      <c r="D157" s="327" t="s">
        <v>521</v>
      </c>
      <c r="E157" s="327" t="s">
        <v>521</v>
      </c>
      <c r="F157" s="327" t="s">
        <v>521</v>
      </c>
      <c r="G157" s="327" t="s">
        <v>521</v>
      </c>
      <c r="H157" s="327" t="s">
        <v>521</v>
      </c>
      <c r="I157" s="327" t="s">
        <v>521</v>
      </c>
      <c r="J157" s="327" t="s">
        <v>521</v>
      </c>
    </row>
    <row r="158" spans="1:10" x14ac:dyDescent="0.35">
      <c r="A158" s="291" t="s">
        <v>3231</v>
      </c>
      <c r="B158" s="327" t="s">
        <v>521</v>
      </c>
      <c r="C158" s="327" t="s">
        <v>550</v>
      </c>
      <c r="D158" s="327" t="s">
        <v>521</v>
      </c>
      <c r="E158" s="327" t="s">
        <v>521</v>
      </c>
      <c r="F158" s="327" t="s">
        <v>521</v>
      </c>
      <c r="G158" s="327" t="s">
        <v>521</v>
      </c>
      <c r="H158" s="327" t="s">
        <v>521</v>
      </c>
      <c r="I158" s="327" t="s">
        <v>521</v>
      </c>
      <c r="J158" s="327" t="s">
        <v>521</v>
      </c>
    </row>
    <row r="159" spans="1:10" x14ac:dyDescent="0.35">
      <c r="A159" s="291" t="s">
        <v>3232</v>
      </c>
      <c r="B159" s="327">
        <v>1549775.2768741304</v>
      </c>
      <c r="C159" s="327" t="s">
        <v>550</v>
      </c>
      <c r="D159" s="327">
        <v>88.686898265961545</v>
      </c>
      <c r="E159" s="327">
        <v>26.684313796676729</v>
      </c>
      <c r="F159" s="327">
        <v>3.55790850622357</v>
      </c>
      <c r="G159" s="327">
        <v>137444.76231523839</v>
      </c>
      <c r="H159" s="327">
        <v>41.354689802440859</v>
      </c>
      <c r="I159" s="327">
        <v>5.5139586403254501</v>
      </c>
      <c r="J159" s="327" t="s">
        <v>492</v>
      </c>
    </row>
    <row r="160" spans="1:10" x14ac:dyDescent="0.35">
      <c r="A160" s="292" t="s">
        <v>496</v>
      </c>
      <c r="B160" s="327">
        <v>281318.6741082315</v>
      </c>
      <c r="C160" s="327" t="s">
        <v>550</v>
      </c>
      <c r="D160" s="328" t="s">
        <v>187</v>
      </c>
      <c r="E160" s="328" t="s">
        <v>187</v>
      </c>
      <c r="F160" s="328" t="s">
        <v>187</v>
      </c>
      <c r="G160" s="327">
        <v>14978.572362155866</v>
      </c>
      <c r="H160" s="327">
        <v>0.23835740177008</v>
      </c>
      <c r="I160" s="327">
        <v>5.0815371746130003E-2</v>
      </c>
      <c r="J160" s="327" t="s">
        <v>554</v>
      </c>
    </row>
    <row r="161" spans="1:10" x14ac:dyDescent="0.35">
      <c r="A161" s="291" t="s">
        <v>551</v>
      </c>
      <c r="B161" s="329">
        <v>11051.541643286968</v>
      </c>
      <c r="C161" s="327" t="s">
        <v>550</v>
      </c>
      <c r="D161" s="327">
        <v>74.659973794071973</v>
      </c>
      <c r="E161" s="327">
        <v>3.1426139568950102</v>
      </c>
      <c r="F161" s="327">
        <v>2.7551405439145502</v>
      </c>
      <c r="G161" s="329">
        <v>825.10780947190017</v>
      </c>
      <c r="H161" s="329">
        <v>3.4730729013399998E-2</v>
      </c>
      <c r="I161" s="329">
        <v>3.044855045418E-2</v>
      </c>
      <c r="J161" s="329" t="s">
        <v>492</v>
      </c>
    </row>
    <row r="162" spans="1:10" x14ac:dyDescent="0.35">
      <c r="A162" s="291" t="s">
        <v>552</v>
      </c>
      <c r="B162" s="329">
        <v>8.7452974385318907</v>
      </c>
      <c r="C162" s="327" t="s">
        <v>550</v>
      </c>
      <c r="D162" s="327">
        <v>89.645233903119134</v>
      </c>
      <c r="E162" s="327">
        <v>9.5000000004513296</v>
      </c>
      <c r="F162" s="327">
        <v>1.4250000000105301</v>
      </c>
      <c r="G162" s="329">
        <v>0.78397423442953995</v>
      </c>
      <c r="H162" s="329">
        <v>8.3080325669999998E-5</v>
      </c>
      <c r="I162" s="329">
        <v>1.246204885E-5</v>
      </c>
      <c r="J162" s="329" t="s">
        <v>492</v>
      </c>
    </row>
    <row r="163" spans="1:10" x14ac:dyDescent="0.35">
      <c r="A163" s="291" t="s">
        <v>553</v>
      </c>
      <c r="B163" s="329">
        <v>270258.38716750598</v>
      </c>
      <c r="C163" s="327" t="s">
        <v>550</v>
      </c>
      <c r="D163" s="327">
        <v>52.367220594999388</v>
      </c>
      <c r="E163" s="327">
        <v>0.75314440585650999</v>
      </c>
      <c r="F163" s="327">
        <v>7.5314440585649997E-2</v>
      </c>
      <c r="G163" s="329">
        <v>14152.680578449537</v>
      </c>
      <c r="H163" s="329">
        <v>0.20354359243101</v>
      </c>
      <c r="I163" s="329">
        <v>2.0354359243100001E-2</v>
      </c>
      <c r="J163" s="329" t="s">
        <v>492</v>
      </c>
    </row>
    <row r="164" spans="1:10" x14ac:dyDescent="0.35">
      <c r="A164" s="291" t="s">
        <v>3230</v>
      </c>
      <c r="B164" s="329" t="s">
        <v>521</v>
      </c>
      <c r="C164" s="327" t="s">
        <v>550</v>
      </c>
      <c r="D164" s="327" t="s">
        <v>521</v>
      </c>
      <c r="E164" s="327" t="s">
        <v>521</v>
      </c>
      <c r="F164" s="327" t="s">
        <v>521</v>
      </c>
      <c r="G164" s="329" t="s">
        <v>521</v>
      </c>
      <c r="H164" s="329" t="s">
        <v>521</v>
      </c>
      <c r="I164" s="329" t="s">
        <v>521</v>
      </c>
      <c r="J164" s="329" t="s">
        <v>521</v>
      </c>
    </row>
    <row r="165" spans="1:10" x14ac:dyDescent="0.35">
      <c r="A165" s="291" t="s">
        <v>3231</v>
      </c>
      <c r="B165" s="329" t="s">
        <v>521</v>
      </c>
      <c r="C165" s="327" t="s">
        <v>550</v>
      </c>
      <c r="D165" s="327" t="s">
        <v>521</v>
      </c>
      <c r="E165" s="327" t="s">
        <v>521</v>
      </c>
      <c r="F165" s="327" t="s">
        <v>521</v>
      </c>
      <c r="G165" s="329" t="s">
        <v>521</v>
      </c>
      <c r="H165" s="329" t="s">
        <v>521</v>
      </c>
      <c r="I165" s="329" t="s">
        <v>521</v>
      </c>
      <c r="J165" s="329" t="s">
        <v>521</v>
      </c>
    </row>
    <row r="166" spans="1:10" x14ac:dyDescent="0.35">
      <c r="A166" s="291" t="s">
        <v>3232</v>
      </c>
      <c r="B166" s="329" t="s">
        <v>494</v>
      </c>
      <c r="C166" s="327" t="s">
        <v>550</v>
      </c>
      <c r="D166" s="327" t="s">
        <v>526</v>
      </c>
      <c r="E166" s="327" t="s">
        <v>494</v>
      </c>
      <c r="F166" s="327" t="s">
        <v>494</v>
      </c>
      <c r="G166" s="329" t="s">
        <v>494</v>
      </c>
      <c r="H166" s="329" t="s">
        <v>494</v>
      </c>
      <c r="I166" s="329" t="s">
        <v>494</v>
      </c>
      <c r="J166" s="329" t="s">
        <v>492</v>
      </c>
    </row>
    <row r="167" spans="1:10" x14ac:dyDescent="0.35">
      <c r="A167" s="292" t="s">
        <v>497</v>
      </c>
      <c r="B167" s="327">
        <v>80551.220863386668</v>
      </c>
      <c r="C167" s="327" t="s">
        <v>550</v>
      </c>
      <c r="D167" s="328" t="s">
        <v>187</v>
      </c>
      <c r="E167" s="328" t="s">
        <v>187</v>
      </c>
      <c r="F167" s="328" t="s">
        <v>187</v>
      </c>
      <c r="G167" s="327">
        <v>5057.2748720254449</v>
      </c>
      <c r="H167" s="327">
        <v>0.25516926930848</v>
      </c>
      <c r="I167" s="327">
        <v>3.8004328346280002E-2</v>
      </c>
      <c r="J167" s="327" t="s">
        <v>554</v>
      </c>
    </row>
    <row r="168" spans="1:10" x14ac:dyDescent="0.35">
      <c r="A168" s="291" t="s">
        <v>551</v>
      </c>
      <c r="B168" s="329">
        <v>832.8845414672511</v>
      </c>
      <c r="C168" s="327" t="s">
        <v>550</v>
      </c>
      <c r="D168" s="327">
        <v>74.659973794071973</v>
      </c>
      <c r="E168" s="327">
        <v>3.1426139568985101</v>
      </c>
      <c r="F168" s="327">
        <v>2.75514054391923</v>
      </c>
      <c r="G168" s="329">
        <v>62.18313803943262</v>
      </c>
      <c r="H168" s="329">
        <v>2.6174345845000001E-3</v>
      </c>
      <c r="I168" s="329">
        <v>2.2947139686E-3</v>
      </c>
      <c r="J168" s="329" t="s">
        <v>492</v>
      </c>
    </row>
    <row r="169" spans="1:10" x14ac:dyDescent="0.35">
      <c r="A169" s="291" t="s">
        <v>552</v>
      </c>
      <c r="B169" s="329">
        <v>22009.328221657259</v>
      </c>
      <c r="C169" s="327" t="s">
        <v>550</v>
      </c>
      <c r="D169" s="327">
        <v>89.645233903118736</v>
      </c>
      <c r="E169" s="327">
        <v>9.4999999999998206</v>
      </c>
      <c r="F169" s="327">
        <v>1.4249999999999301</v>
      </c>
      <c r="G169" s="329">
        <v>1973.0313764809773</v>
      </c>
      <c r="H169" s="329">
        <v>0.20908861810574</v>
      </c>
      <c r="I169" s="329">
        <v>3.1363292715859997E-2</v>
      </c>
      <c r="J169" s="329" t="s">
        <v>492</v>
      </c>
    </row>
    <row r="170" spans="1:10" x14ac:dyDescent="0.35">
      <c r="A170" s="291" t="s">
        <v>553</v>
      </c>
      <c r="B170" s="329">
        <v>57709.008100262159</v>
      </c>
      <c r="C170" s="327" t="s">
        <v>550</v>
      </c>
      <c r="D170" s="327">
        <v>52.367220594999388</v>
      </c>
      <c r="E170" s="327">
        <v>0.7531444058565</v>
      </c>
      <c r="F170" s="327">
        <v>7.5314440585579998E-2</v>
      </c>
      <c r="G170" s="329">
        <v>3022.060357505035</v>
      </c>
      <c r="H170" s="329">
        <v>4.346321661824E-2</v>
      </c>
      <c r="I170" s="329">
        <v>4.3463216618200001E-3</v>
      </c>
      <c r="J170" s="329" t="s">
        <v>492</v>
      </c>
    </row>
    <row r="171" spans="1:10" x14ac:dyDescent="0.35">
      <c r="A171" s="291" t="s">
        <v>3230</v>
      </c>
      <c r="B171" s="329" t="s">
        <v>521</v>
      </c>
      <c r="C171" s="327" t="s">
        <v>550</v>
      </c>
      <c r="D171" s="327" t="s">
        <v>521</v>
      </c>
      <c r="E171" s="327" t="s">
        <v>521</v>
      </c>
      <c r="F171" s="327" t="s">
        <v>521</v>
      </c>
      <c r="G171" s="329" t="s">
        <v>521</v>
      </c>
      <c r="H171" s="329" t="s">
        <v>521</v>
      </c>
      <c r="I171" s="329" t="s">
        <v>521</v>
      </c>
      <c r="J171" s="329" t="s">
        <v>521</v>
      </c>
    </row>
    <row r="172" spans="1:10" x14ac:dyDescent="0.35">
      <c r="A172" s="291" t="s">
        <v>3231</v>
      </c>
      <c r="B172" s="329" t="s">
        <v>521</v>
      </c>
      <c r="C172" s="327" t="s">
        <v>550</v>
      </c>
      <c r="D172" s="327" t="s">
        <v>521</v>
      </c>
      <c r="E172" s="327" t="s">
        <v>521</v>
      </c>
      <c r="F172" s="327" t="s">
        <v>521</v>
      </c>
      <c r="G172" s="329" t="s">
        <v>521</v>
      </c>
      <c r="H172" s="329" t="s">
        <v>521</v>
      </c>
      <c r="I172" s="329" t="s">
        <v>521</v>
      </c>
      <c r="J172" s="329" t="s">
        <v>521</v>
      </c>
    </row>
    <row r="173" spans="1:10" x14ac:dyDescent="0.35">
      <c r="A173" s="291" t="s">
        <v>3232</v>
      </c>
      <c r="B173" s="329" t="s">
        <v>494</v>
      </c>
      <c r="C173" s="327" t="s">
        <v>550</v>
      </c>
      <c r="D173" s="327" t="s">
        <v>526</v>
      </c>
      <c r="E173" s="327" t="s">
        <v>494</v>
      </c>
      <c r="F173" s="327" t="s">
        <v>494</v>
      </c>
      <c r="G173" s="329" t="s">
        <v>494</v>
      </c>
      <c r="H173" s="329" t="s">
        <v>494</v>
      </c>
      <c r="I173" s="329" t="s">
        <v>494</v>
      </c>
      <c r="J173" s="329" t="s">
        <v>492</v>
      </c>
    </row>
    <row r="174" spans="1:10" x14ac:dyDescent="0.35">
      <c r="A174" s="292" t="s">
        <v>498</v>
      </c>
      <c r="B174" s="327">
        <v>1201393.2916326267</v>
      </c>
      <c r="C174" s="327" t="s">
        <v>550</v>
      </c>
      <c r="D174" s="328" t="s">
        <v>187</v>
      </c>
      <c r="E174" s="328" t="s">
        <v>187</v>
      </c>
      <c r="F174" s="328" t="s">
        <v>187</v>
      </c>
      <c r="G174" s="327">
        <v>67269.957813983725</v>
      </c>
      <c r="H174" s="327">
        <v>1.85662734289529</v>
      </c>
      <c r="I174" s="327">
        <v>0.29458061428601001</v>
      </c>
      <c r="J174" s="327" t="s">
        <v>554</v>
      </c>
    </row>
    <row r="175" spans="1:10" x14ac:dyDescent="0.35">
      <c r="A175" s="291" t="s">
        <v>551</v>
      </c>
      <c r="B175" s="329">
        <v>24762.86184900811</v>
      </c>
      <c r="C175" s="327" t="s">
        <v>550</v>
      </c>
      <c r="D175" s="327">
        <v>74.659973794071973</v>
      </c>
      <c r="E175" s="327">
        <v>3.14261395689477</v>
      </c>
      <c r="F175" s="327">
        <v>2.7551405439150698</v>
      </c>
      <c r="G175" s="329">
        <v>1848.7946167131702</v>
      </c>
      <c r="H175" s="329">
        <v>7.7820115259349995E-2</v>
      </c>
      <c r="I175" s="329">
        <v>6.8225164663569995E-2</v>
      </c>
      <c r="J175" s="329" t="s">
        <v>492</v>
      </c>
    </row>
    <row r="176" spans="1:10" x14ac:dyDescent="0.35">
      <c r="A176" s="291" t="s">
        <v>552</v>
      </c>
      <c r="B176" s="329">
        <v>102052.05654493057</v>
      </c>
      <c r="C176" s="327" t="s">
        <v>550</v>
      </c>
      <c r="D176" s="327">
        <v>89.645233903118736</v>
      </c>
      <c r="E176" s="327">
        <v>9.5</v>
      </c>
      <c r="F176" s="327">
        <v>1.42500000000004</v>
      </c>
      <c r="G176" s="329">
        <v>9148.4804792646009</v>
      </c>
      <c r="H176" s="329">
        <v>0.96949453717683998</v>
      </c>
      <c r="I176" s="329">
        <v>0.14542418057653</v>
      </c>
      <c r="J176" s="329" t="s">
        <v>492</v>
      </c>
    </row>
    <row r="177" spans="1:10" x14ac:dyDescent="0.35">
      <c r="A177" s="291" t="s">
        <v>553</v>
      </c>
      <c r="B177" s="329">
        <v>1074578.3732386879</v>
      </c>
      <c r="C177" s="327" t="s">
        <v>550</v>
      </c>
      <c r="D177" s="327">
        <v>52.367220594999388</v>
      </c>
      <c r="E177" s="327">
        <v>0.7531444058565</v>
      </c>
      <c r="F177" s="327">
        <v>7.5314440585649997E-2</v>
      </c>
      <c r="G177" s="329">
        <v>56272.682718005955</v>
      </c>
      <c r="H177" s="329">
        <v>0.80931269045910004</v>
      </c>
      <c r="I177" s="329">
        <v>8.0931269045909998E-2</v>
      </c>
      <c r="J177" s="329" t="s">
        <v>492</v>
      </c>
    </row>
    <row r="178" spans="1:10" x14ac:dyDescent="0.35">
      <c r="A178" s="291" t="s">
        <v>3230</v>
      </c>
      <c r="B178" s="329" t="s">
        <v>521</v>
      </c>
      <c r="C178" s="327" t="s">
        <v>550</v>
      </c>
      <c r="D178" s="327" t="s">
        <v>521</v>
      </c>
      <c r="E178" s="327" t="s">
        <v>521</v>
      </c>
      <c r="F178" s="327" t="s">
        <v>521</v>
      </c>
      <c r="G178" s="329" t="s">
        <v>521</v>
      </c>
      <c r="H178" s="329" t="s">
        <v>521</v>
      </c>
      <c r="I178" s="329" t="s">
        <v>521</v>
      </c>
      <c r="J178" s="329" t="s">
        <v>521</v>
      </c>
    </row>
    <row r="179" spans="1:10" x14ac:dyDescent="0.35">
      <c r="A179" s="291" t="s">
        <v>3231</v>
      </c>
      <c r="B179" s="329" t="s">
        <v>521</v>
      </c>
      <c r="C179" s="327" t="s">
        <v>550</v>
      </c>
      <c r="D179" s="327" t="s">
        <v>521</v>
      </c>
      <c r="E179" s="327" t="s">
        <v>521</v>
      </c>
      <c r="F179" s="327" t="s">
        <v>521</v>
      </c>
      <c r="G179" s="329" t="s">
        <v>521</v>
      </c>
      <c r="H179" s="329" t="s">
        <v>521</v>
      </c>
      <c r="I179" s="329" t="s">
        <v>521</v>
      </c>
      <c r="J179" s="329" t="s">
        <v>521</v>
      </c>
    </row>
    <row r="180" spans="1:10" x14ac:dyDescent="0.35">
      <c r="A180" s="291" t="s">
        <v>3232</v>
      </c>
      <c r="B180" s="329" t="s">
        <v>494</v>
      </c>
      <c r="C180" s="327" t="s">
        <v>550</v>
      </c>
      <c r="D180" s="327" t="s">
        <v>526</v>
      </c>
      <c r="E180" s="327" t="s">
        <v>494</v>
      </c>
      <c r="F180" s="327" t="s">
        <v>494</v>
      </c>
      <c r="G180" s="329" t="s">
        <v>494</v>
      </c>
      <c r="H180" s="329" t="s">
        <v>494</v>
      </c>
      <c r="I180" s="329" t="s">
        <v>494</v>
      </c>
      <c r="J180" s="329" t="s">
        <v>492</v>
      </c>
    </row>
    <row r="181" spans="1:10" x14ac:dyDescent="0.35">
      <c r="A181" s="292" t="s">
        <v>499</v>
      </c>
      <c r="B181" s="327">
        <v>644986.316561252</v>
      </c>
      <c r="C181" s="327" t="s">
        <v>550</v>
      </c>
      <c r="D181" s="328" t="s">
        <v>187</v>
      </c>
      <c r="E181" s="328" t="s">
        <v>187</v>
      </c>
      <c r="F181" s="328" t="s">
        <v>187</v>
      </c>
      <c r="G181" s="327">
        <v>45070.579654334128</v>
      </c>
      <c r="H181" s="327">
        <v>3.0283235843053902</v>
      </c>
      <c r="I181" s="327">
        <v>0.52839203850651995</v>
      </c>
      <c r="J181" s="327" t="s">
        <v>554</v>
      </c>
    </row>
    <row r="182" spans="1:10" x14ac:dyDescent="0.35">
      <c r="A182" s="291" t="s">
        <v>551</v>
      </c>
      <c r="B182" s="329">
        <v>37854.22878650669</v>
      </c>
      <c r="C182" s="327" t="s">
        <v>550</v>
      </c>
      <c r="D182" s="327">
        <v>74.659973794071973</v>
      </c>
      <c r="E182" s="327">
        <v>3.1426139568949401</v>
      </c>
      <c r="F182" s="327">
        <v>2.7551405439150298</v>
      </c>
      <c r="G182" s="329">
        <v>2826.1957291953945</v>
      </c>
      <c r="H182" s="329">
        <v>0.11896122771197</v>
      </c>
      <c r="I182" s="329">
        <v>0.10429372048834</v>
      </c>
      <c r="J182" s="329" t="s">
        <v>492</v>
      </c>
    </row>
    <row r="183" spans="1:10" x14ac:dyDescent="0.35">
      <c r="A183" s="291" t="s">
        <v>552</v>
      </c>
      <c r="B183" s="329">
        <v>280341.22601860663</v>
      </c>
      <c r="C183" s="327" t="s">
        <v>550</v>
      </c>
      <c r="D183" s="327">
        <v>89.645233903118736</v>
      </c>
      <c r="E183" s="327">
        <v>9.4999999999999893</v>
      </c>
      <c r="F183" s="327">
        <v>1.4249999999999801</v>
      </c>
      <c r="G183" s="329">
        <v>25131.254779125069</v>
      </c>
      <c r="H183" s="329">
        <v>2.6632416471767599</v>
      </c>
      <c r="I183" s="329">
        <v>0.39948624707650998</v>
      </c>
      <c r="J183" s="329" t="s">
        <v>492</v>
      </c>
    </row>
    <row r="184" spans="1:10" x14ac:dyDescent="0.35">
      <c r="A184" s="291" t="s">
        <v>553</v>
      </c>
      <c r="B184" s="329">
        <v>326790.86175613868</v>
      </c>
      <c r="C184" s="327" t="s">
        <v>550</v>
      </c>
      <c r="D184" s="327">
        <v>52.367220594999388</v>
      </c>
      <c r="E184" s="327">
        <v>0.7531444058565</v>
      </c>
      <c r="F184" s="327">
        <v>7.5314440585660003E-2</v>
      </c>
      <c r="G184" s="329">
        <v>17113.129146013664</v>
      </c>
      <c r="H184" s="329">
        <v>0.24612070941666001</v>
      </c>
      <c r="I184" s="329">
        <v>2.4612070941669999E-2</v>
      </c>
      <c r="J184" s="329" t="s">
        <v>492</v>
      </c>
    </row>
    <row r="185" spans="1:10" x14ac:dyDescent="0.35">
      <c r="A185" s="291" t="s">
        <v>3230</v>
      </c>
      <c r="B185" s="329" t="s">
        <v>521</v>
      </c>
      <c r="C185" s="327" t="s">
        <v>550</v>
      </c>
      <c r="D185" s="327" t="s">
        <v>521</v>
      </c>
      <c r="E185" s="327" t="s">
        <v>521</v>
      </c>
      <c r="F185" s="327" t="s">
        <v>521</v>
      </c>
      <c r="G185" s="329" t="s">
        <v>521</v>
      </c>
      <c r="H185" s="329" t="s">
        <v>521</v>
      </c>
      <c r="I185" s="329" t="s">
        <v>521</v>
      </c>
      <c r="J185" s="329" t="s">
        <v>521</v>
      </c>
    </row>
    <row r="186" spans="1:10" x14ac:dyDescent="0.35">
      <c r="A186" s="291" t="s">
        <v>3231</v>
      </c>
      <c r="B186" s="329" t="s">
        <v>521</v>
      </c>
      <c r="C186" s="327" t="s">
        <v>550</v>
      </c>
      <c r="D186" s="327" t="s">
        <v>521</v>
      </c>
      <c r="E186" s="327" t="s">
        <v>521</v>
      </c>
      <c r="F186" s="327" t="s">
        <v>521</v>
      </c>
      <c r="G186" s="329" t="s">
        <v>521</v>
      </c>
      <c r="H186" s="329" t="s">
        <v>521</v>
      </c>
      <c r="I186" s="329" t="s">
        <v>521</v>
      </c>
      <c r="J186" s="329" t="s">
        <v>521</v>
      </c>
    </row>
    <row r="187" spans="1:10" x14ac:dyDescent="0.35">
      <c r="A187" s="291" t="s">
        <v>3232</v>
      </c>
      <c r="B187" s="329" t="s">
        <v>494</v>
      </c>
      <c r="C187" s="327" t="s">
        <v>550</v>
      </c>
      <c r="D187" s="327" t="s">
        <v>526</v>
      </c>
      <c r="E187" s="327" t="s">
        <v>494</v>
      </c>
      <c r="F187" s="327" t="s">
        <v>494</v>
      </c>
      <c r="G187" s="329" t="s">
        <v>494</v>
      </c>
      <c r="H187" s="329" t="s">
        <v>494</v>
      </c>
      <c r="I187" s="329" t="s">
        <v>494</v>
      </c>
      <c r="J187" s="329" t="s">
        <v>492</v>
      </c>
    </row>
    <row r="188" spans="1:10" x14ac:dyDescent="0.35">
      <c r="A188" s="292" t="s">
        <v>500</v>
      </c>
      <c r="B188" s="327">
        <v>644167.08432937111</v>
      </c>
      <c r="C188" s="327" t="s">
        <v>550</v>
      </c>
      <c r="D188" s="328" t="s">
        <v>187</v>
      </c>
      <c r="E188" s="328" t="s">
        <v>187</v>
      </c>
      <c r="F188" s="328" t="s">
        <v>187</v>
      </c>
      <c r="G188" s="327">
        <v>46357.764227420019</v>
      </c>
      <c r="H188" s="327">
        <v>3.41919088614388</v>
      </c>
      <c r="I188" s="327">
        <v>0.52415757023381004</v>
      </c>
      <c r="J188" s="327" t="s">
        <v>554</v>
      </c>
    </row>
    <row r="189" spans="1:10" x14ac:dyDescent="0.35">
      <c r="A189" s="291" t="s">
        <v>551</v>
      </c>
      <c r="B189" s="329">
        <v>9910.6834716533631</v>
      </c>
      <c r="C189" s="327" t="s">
        <v>550</v>
      </c>
      <c r="D189" s="327">
        <v>74.659973794071973</v>
      </c>
      <c r="E189" s="327">
        <v>3.1426139568943499</v>
      </c>
      <c r="F189" s="327">
        <v>2.7551405439149499</v>
      </c>
      <c r="G189" s="329">
        <v>739.93136827498245</v>
      </c>
      <c r="H189" s="329">
        <v>3.1145452200380001E-2</v>
      </c>
      <c r="I189" s="329">
        <v>2.7305325850659999E-2</v>
      </c>
      <c r="J189" s="329" t="s">
        <v>492</v>
      </c>
    </row>
    <row r="190" spans="1:10" x14ac:dyDescent="0.35">
      <c r="A190" s="291" t="s">
        <v>552</v>
      </c>
      <c r="B190" s="329">
        <v>332732.0020816935</v>
      </c>
      <c r="C190" s="327" t="s">
        <v>550</v>
      </c>
      <c r="D190" s="327">
        <v>89.645233903118736</v>
      </c>
      <c r="E190" s="327">
        <v>9.5000000000000107</v>
      </c>
      <c r="F190" s="327">
        <v>1.4249999999999901</v>
      </c>
      <c r="G190" s="329">
        <v>29827.838153666406</v>
      </c>
      <c r="H190" s="329">
        <v>3.1609540197760899</v>
      </c>
      <c r="I190" s="329">
        <v>0.47414310296640999</v>
      </c>
      <c r="J190" s="329" t="s">
        <v>492</v>
      </c>
    </row>
    <row r="191" spans="1:10" x14ac:dyDescent="0.35">
      <c r="A191" s="291" t="s">
        <v>553</v>
      </c>
      <c r="B191" s="329">
        <v>301524.39877602429</v>
      </c>
      <c r="C191" s="327" t="s">
        <v>550</v>
      </c>
      <c r="D191" s="327">
        <v>52.367220594999388</v>
      </c>
      <c r="E191" s="327">
        <v>0.75314440585650999</v>
      </c>
      <c r="F191" s="327">
        <v>7.5314440585649997E-2</v>
      </c>
      <c r="G191" s="329">
        <v>15789.994705478628</v>
      </c>
      <c r="H191" s="329">
        <v>0.22709141416740999</v>
      </c>
      <c r="I191" s="329">
        <v>2.2709141416739999E-2</v>
      </c>
      <c r="J191" s="329" t="s">
        <v>492</v>
      </c>
    </row>
    <row r="192" spans="1:10" x14ac:dyDescent="0.35">
      <c r="A192" s="291" t="s">
        <v>3230</v>
      </c>
      <c r="B192" s="329" t="s">
        <v>521</v>
      </c>
      <c r="C192" s="327" t="s">
        <v>550</v>
      </c>
      <c r="D192" s="327" t="s">
        <v>521</v>
      </c>
      <c r="E192" s="327" t="s">
        <v>521</v>
      </c>
      <c r="F192" s="327" t="s">
        <v>521</v>
      </c>
      <c r="G192" s="329" t="s">
        <v>521</v>
      </c>
      <c r="H192" s="329" t="s">
        <v>521</v>
      </c>
      <c r="I192" s="329" t="s">
        <v>521</v>
      </c>
      <c r="J192" s="329" t="s">
        <v>521</v>
      </c>
    </row>
    <row r="193" spans="1:10" x14ac:dyDescent="0.35">
      <c r="A193" s="291" t="s">
        <v>3231</v>
      </c>
      <c r="B193" s="329" t="s">
        <v>521</v>
      </c>
      <c r="C193" s="327" t="s">
        <v>550</v>
      </c>
      <c r="D193" s="327" t="s">
        <v>521</v>
      </c>
      <c r="E193" s="327" t="s">
        <v>521</v>
      </c>
      <c r="F193" s="327" t="s">
        <v>521</v>
      </c>
      <c r="G193" s="329" t="s">
        <v>521</v>
      </c>
      <c r="H193" s="329" t="s">
        <v>521</v>
      </c>
      <c r="I193" s="329" t="s">
        <v>521</v>
      </c>
      <c r="J193" s="329" t="s">
        <v>521</v>
      </c>
    </row>
    <row r="194" spans="1:10" x14ac:dyDescent="0.35">
      <c r="A194" s="291" t="s">
        <v>3232</v>
      </c>
      <c r="B194" s="329" t="s">
        <v>494</v>
      </c>
      <c r="C194" s="327" t="s">
        <v>550</v>
      </c>
      <c r="D194" s="327" t="s">
        <v>526</v>
      </c>
      <c r="E194" s="327" t="s">
        <v>494</v>
      </c>
      <c r="F194" s="327" t="s">
        <v>494</v>
      </c>
      <c r="G194" s="329" t="s">
        <v>494</v>
      </c>
      <c r="H194" s="329" t="s">
        <v>494</v>
      </c>
      <c r="I194" s="329" t="s">
        <v>494</v>
      </c>
      <c r="J194" s="329" t="s">
        <v>492</v>
      </c>
    </row>
    <row r="195" spans="1:10" x14ac:dyDescent="0.35">
      <c r="A195" s="292" t="s">
        <v>501</v>
      </c>
      <c r="B195" s="327">
        <v>526636.63815383136</v>
      </c>
      <c r="C195" s="327" t="s">
        <v>550</v>
      </c>
      <c r="D195" s="328" t="s">
        <v>187</v>
      </c>
      <c r="E195" s="328" t="s">
        <v>187</v>
      </c>
      <c r="F195" s="328" t="s">
        <v>187</v>
      </c>
      <c r="G195" s="327">
        <v>36302.033778109631</v>
      </c>
      <c r="H195" s="327">
        <v>2.4295382607283198</v>
      </c>
      <c r="I195" s="327">
        <v>0.36471649490099001</v>
      </c>
      <c r="J195" s="327" t="s">
        <v>554</v>
      </c>
    </row>
    <row r="196" spans="1:10" x14ac:dyDescent="0.35">
      <c r="A196" s="291" t="s">
        <v>551</v>
      </c>
      <c r="B196" s="329">
        <v>4917.664842663351</v>
      </c>
      <c r="C196" s="327" t="s">
        <v>550</v>
      </c>
      <c r="D196" s="327">
        <v>74.659973794071973</v>
      </c>
      <c r="E196" s="327">
        <v>3.14261395689384</v>
      </c>
      <c r="F196" s="327">
        <v>2.7551405439155698</v>
      </c>
      <c r="G196" s="329">
        <v>367.1527282812749</v>
      </c>
      <c r="H196" s="329">
        <v>1.545432216988E-2</v>
      </c>
      <c r="I196" s="329">
        <v>1.354885778941E-2</v>
      </c>
      <c r="J196" s="329" t="s">
        <v>492</v>
      </c>
    </row>
    <row r="197" spans="1:10" x14ac:dyDescent="0.35">
      <c r="A197" s="291" t="s">
        <v>552</v>
      </c>
      <c r="B197" s="329">
        <v>231072.091064726</v>
      </c>
      <c r="C197" s="327" t="s">
        <v>550</v>
      </c>
      <c r="D197" s="327">
        <v>89.645233903118736</v>
      </c>
      <c r="E197" s="327">
        <v>9.5000000000000107</v>
      </c>
      <c r="F197" s="327">
        <v>1.4249999999999801</v>
      </c>
      <c r="G197" s="329">
        <v>20714.511651980116</v>
      </c>
      <c r="H197" s="329">
        <v>2.1951848651149</v>
      </c>
      <c r="I197" s="329">
        <v>0.32927772976723002</v>
      </c>
      <c r="J197" s="329" t="s">
        <v>492</v>
      </c>
    </row>
    <row r="198" spans="1:10" x14ac:dyDescent="0.35">
      <c r="A198" s="291" t="s">
        <v>553</v>
      </c>
      <c r="B198" s="329">
        <v>290646.88224644202</v>
      </c>
      <c r="C198" s="327" t="s">
        <v>550</v>
      </c>
      <c r="D198" s="327">
        <v>52.367220594999388</v>
      </c>
      <c r="E198" s="327">
        <v>0.7531444058565</v>
      </c>
      <c r="F198" s="327">
        <v>7.5314440585640005E-2</v>
      </c>
      <c r="G198" s="329">
        <v>15220.369397848241</v>
      </c>
      <c r="H198" s="329">
        <v>0.21889907344354001</v>
      </c>
      <c r="I198" s="329">
        <v>2.188990734435E-2</v>
      </c>
      <c r="J198" s="329" t="s">
        <v>492</v>
      </c>
    </row>
    <row r="199" spans="1:10" x14ac:dyDescent="0.35">
      <c r="A199" s="291" t="s">
        <v>3230</v>
      </c>
      <c r="B199" s="329" t="s">
        <v>521</v>
      </c>
      <c r="C199" s="327" t="s">
        <v>550</v>
      </c>
      <c r="D199" s="327" t="s">
        <v>521</v>
      </c>
      <c r="E199" s="327" t="s">
        <v>521</v>
      </c>
      <c r="F199" s="327" t="s">
        <v>521</v>
      </c>
      <c r="G199" s="329" t="s">
        <v>521</v>
      </c>
      <c r="H199" s="329" t="s">
        <v>521</v>
      </c>
      <c r="I199" s="329" t="s">
        <v>521</v>
      </c>
      <c r="J199" s="329" t="s">
        <v>521</v>
      </c>
    </row>
    <row r="200" spans="1:10" x14ac:dyDescent="0.35">
      <c r="A200" s="293" t="s">
        <v>3231</v>
      </c>
      <c r="B200" s="329" t="s">
        <v>521</v>
      </c>
      <c r="C200" s="327" t="s">
        <v>550</v>
      </c>
      <c r="D200" s="327" t="s">
        <v>521</v>
      </c>
      <c r="E200" s="327" t="s">
        <v>521</v>
      </c>
      <c r="F200" s="327" t="s">
        <v>521</v>
      </c>
      <c r="G200" s="329" t="s">
        <v>521</v>
      </c>
      <c r="H200" s="329" t="s">
        <v>521</v>
      </c>
      <c r="I200" s="329" t="s">
        <v>521</v>
      </c>
      <c r="J200" s="329" t="s">
        <v>521</v>
      </c>
    </row>
    <row r="201" spans="1:10" x14ac:dyDescent="0.35">
      <c r="A201" s="291" t="s">
        <v>3232</v>
      </c>
      <c r="B201" s="329" t="s">
        <v>494</v>
      </c>
      <c r="C201" s="327" t="s">
        <v>550</v>
      </c>
      <c r="D201" s="327" t="s">
        <v>526</v>
      </c>
      <c r="E201" s="327" t="s">
        <v>494</v>
      </c>
      <c r="F201" s="327" t="s">
        <v>494</v>
      </c>
      <c r="G201" s="329" t="s">
        <v>494</v>
      </c>
      <c r="H201" s="329" t="s">
        <v>494</v>
      </c>
      <c r="I201" s="329" t="s">
        <v>494</v>
      </c>
      <c r="J201" s="329" t="s">
        <v>492</v>
      </c>
    </row>
    <row r="202" spans="1:10" x14ac:dyDescent="0.35">
      <c r="A202" s="292" t="s">
        <v>3233</v>
      </c>
      <c r="B202" s="327">
        <v>9478042.3525714055</v>
      </c>
      <c r="C202" s="327" t="s">
        <v>550</v>
      </c>
      <c r="D202" s="328" t="s">
        <v>187</v>
      </c>
      <c r="E202" s="328" t="s">
        <v>187</v>
      </c>
      <c r="F202" s="328" t="s">
        <v>187</v>
      </c>
      <c r="G202" s="327">
        <v>496191.34475228947</v>
      </c>
      <c r="H202" s="327">
        <v>55.440376544157949</v>
      </c>
      <c r="I202" s="327">
        <v>7.5655556189400004</v>
      </c>
      <c r="J202" s="327" t="s">
        <v>554</v>
      </c>
    </row>
    <row r="203" spans="1:10" x14ac:dyDescent="0.35">
      <c r="A203" s="287" t="s">
        <v>569</v>
      </c>
      <c r="B203" s="327">
        <v>9478042.3525714055</v>
      </c>
      <c r="C203" s="327" t="s">
        <v>550</v>
      </c>
      <c r="D203" s="328" t="s">
        <v>187</v>
      </c>
      <c r="E203" s="328" t="s">
        <v>187</v>
      </c>
      <c r="F203" s="328" t="s">
        <v>187</v>
      </c>
      <c r="G203" s="327">
        <v>496191.34475228947</v>
      </c>
      <c r="H203" s="327">
        <v>55.440376544157949</v>
      </c>
      <c r="I203" s="327">
        <v>7.5655556189400004</v>
      </c>
      <c r="J203" s="327" t="s">
        <v>554</v>
      </c>
    </row>
    <row r="204" spans="1:10" x14ac:dyDescent="0.35">
      <c r="A204" s="288" t="s">
        <v>570</v>
      </c>
      <c r="B204" s="327">
        <v>9478042.3525714055</v>
      </c>
      <c r="C204" s="327" t="s">
        <v>550</v>
      </c>
      <c r="D204" s="328" t="s">
        <v>187</v>
      </c>
      <c r="E204" s="328" t="s">
        <v>187</v>
      </c>
      <c r="F204" s="328" t="s">
        <v>187</v>
      </c>
      <c r="G204" s="327">
        <v>496191.34475228947</v>
      </c>
      <c r="H204" s="327">
        <v>55.440376544157949</v>
      </c>
      <c r="I204" s="327">
        <v>7.5655556189400004</v>
      </c>
      <c r="J204" s="327" t="s">
        <v>554</v>
      </c>
    </row>
    <row r="205" spans="1:10" x14ac:dyDescent="0.35">
      <c r="A205" s="294" t="s">
        <v>557</v>
      </c>
      <c r="B205" s="329">
        <v>3200357.1751622786</v>
      </c>
      <c r="C205" s="327" t="s">
        <v>550</v>
      </c>
      <c r="D205" s="327">
        <v>74.659973794071988</v>
      </c>
      <c r="E205" s="327">
        <v>2.5800388524872</v>
      </c>
      <c r="F205" s="327">
        <v>0.42044594908624999</v>
      </c>
      <c r="G205" s="329">
        <v>238938.58282928597</v>
      </c>
      <c r="H205" s="329">
        <v>8.2570458537548692</v>
      </c>
      <c r="I205" s="329">
        <v>1.3455772099261001</v>
      </c>
      <c r="J205" s="329" t="s">
        <v>492</v>
      </c>
    </row>
    <row r="206" spans="1:10" x14ac:dyDescent="0.35">
      <c r="A206" s="294" t="s">
        <v>558</v>
      </c>
      <c r="B206" s="329">
        <v>259275.11556257354</v>
      </c>
      <c r="C206" s="327" t="s">
        <v>550</v>
      </c>
      <c r="D206" s="327">
        <v>89.645233903118793</v>
      </c>
      <c r="E206" s="327">
        <v>9.5000000000000107</v>
      </c>
      <c r="F206" s="327">
        <v>1.42500000000001</v>
      </c>
      <c r="G206" s="329">
        <v>23242.778379865063</v>
      </c>
      <c r="H206" s="329">
        <v>2.4631135978444498</v>
      </c>
      <c r="I206" s="329">
        <v>0.36946703967666999</v>
      </c>
      <c r="J206" s="329" t="s">
        <v>492</v>
      </c>
    </row>
    <row r="207" spans="1:10" x14ac:dyDescent="0.35">
      <c r="A207" s="294" t="s">
        <v>559</v>
      </c>
      <c r="B207" s="329">
        <v>4468634.7849724228</v>
      </c>
      <c r="C207" s="327" t="s">
        <v>550</v>
      </c>
      <c r="D207" s="327">
        <v>52.367220594999367</v>
      </c>
      <c r="E207" s="327">
        <v>0.75314440585650999</v>
      </c>
      <c r="F207" s="327">
        <v>7.5314440585649997E-2</v>
      </c>
      <c r="G207" s="329">
        <v>234009.98354313846</v>
      </c>
      <c r="H207" s="329">
        <v>3.36552729011777</v>
      </c>
      <c r="I207" s="329">
        <v>0.33655272901178002</v>
      </c>
      <c r="J207" s="329" t="s">
        <v>492</v>
      </c>
    </row>
    <row r="208" spans="1:10" x14ac:dyDescent="0.35">
      <c r="A208" s="294" t="s">
        <v>560</v>
      </c>
      <c r="B208" s="329" t="s">
        <v>521</v>
      </c>
      <c r="C208" s="327" t="s">
        <v>550</v>
      </c>
      <c r="D208" s="327" t="s">
        <v>521</v>
      </c>
      <c r="E208" s="327" t="s">
        <v>521</v>
      </c>
      <c r="F208" s="327" t="s">
        <v>521</v>
      </c>
      <c r="G208" s="329" t="s">
        <v>521</v>
      </c>
      <c r="H208" s="329" t="s">
        <v>521</v>
      </c>
      <c r="I208" s="329" t="s">
        <v>521</v>
      </c>
      <c r="J208" s="329" t="s">
        <v>521</v>
      </c>
    </row>
    <row r="209" spans="1:10" x14ac:dyDescent="0.35">
      <c r="A209" s="294" t="s">
        <v>561</v>
      </c>
      <c r="B209" s="329" t="s">
        <v>521</v>
      </c>
      <c r="C209" s="327" t="s">
        <v>550</v>
      </c>
      <c r="D209" s="327" t="s">
        <v>521</v>
      </c>
      <c r="E209" s="327" t="s">
        <v>521</v>
      </c>
      <c r="F209" s="327" t="s">
        <v>521</v>
      </c>
      <c r="G209" s="329" t="s">
        <v>521</v>
      </c>
      <c r="H209" s="329" t="s">
        <v>521</v>
      </c>
      <c r="I209" s="329" t="s">
        <v>521</v>
      </c>
      <c r="J209" s="329" t="s">
        <v>521</v>
      </c>
    </row>
    <row r="210" spans="1:10" x14ac:dyDescent="0.35">
      <c r="A210" s="294" t="s">
        <v>92</v>
      </c>
      <c r="B210" s="329">
        <v>1549775.2768741304</v>
      </c>
      <c r="C210" s="327" t="s">
        <v>550</v>
      </c>
      <c r="D210" s="327">
        <v>88.686898265961545</v>
      </c>
      <c r="E210" s="327">
        <v>26.684313796676729</v>
      </c>
      <c r="F210" s="327">
        <v>3.55790850622357</v>
      </c>
      <c r="G210" s="329">
        <v>137444.76231523839</v>
      </c>
      <c r="H210" s="329">
        <v>41.354689802440859</v>
      </c>
      <c r="I210" s="329">
        <v>5.5139586403254501</v>
      </c>
      <c r="J210" s="329" t="s">
        <v>492</v>
      </c>
    </row>
    <row r="211" spans="1:10" x14ac:dyDescent="0.35">
      <c r="A211" s="295" t="s">
        <v>571</v>
      </c>
      <c r="B211" s="327">
        <v>27381911.119104017</v>
      </c>
      <c r="C211" s="327" t="s">
        <v>550</v>
      </c>
      <c r="D211" s="328" t="s">
        <v>187</v>
      </c>
      <c r="E211" s="328" t="s">
        <v>187</v>
      </c>
      <c r="F211" s="328" t="s">
        <v>187</v>
      </c>
      <c r="G211" s="327">
        <v>1830505.6056332772</v>
      </c>
      <c r="H211" s="327">
        <v>160.28001983992968</v>
      </c>
      <c r="I211" s="327">
        <v>137.97722792661688</v>
      </c>
    </row>
    <row r="212" spans="1:10" x14ac:dyDescent="0.35">
      <c r="A212" s="283" t="s">
        <v>551</v>
      </c>
      <c r="B212" s="327">
        <v>26378279.690856297</v>
      </c>
      <c r="C212" s="327" t="s">
        <v>550</v>
      </c>
      <c r="D212" s="327">
        <v>68.140519616442361</v>
      </c>
      <c r="E212" s="327">
        <v>5.7327599121391097</v>
      </c>
      <c r="F212" s="327">
        <v>5.2271031113979696</v>
      </c>
      <c r="G212" s="327">
        <v>1797429.6847227968</v>
      </c>
      <c r="H212" s="327">
        <v>151.2203443629343</v>
      </c>
      <c r="I212" s="327">
        <v>137.88198784540089</v>
      </c>
    </row>
    <row r="213" spans="1:10" x14ac:dyDescent="0.35">
      <c r="A213" s="283" t="s">
        <v>552</v>
      </c>
      <c r="B213" s="327" t="s">
        <v>521</v>
      </c>
      <c r="C213" s="327" t="s">
        <v>550</v>
      </c>
      <c r="D213" s="327" t="s">
        <v>521</v>
      </c>
      <c r="E213" s="327" t="s">
        <v>521</v>
      </c>
      <c r="F213" s="327" t="s">
        <v>521</v>
      </c>
      <c r="G213" s="327" t="s">
        <v>521</v>
      </c>
      <c r="H213" s="327" t="s">
        <v>521</v>
      </c>
      <c r="I213" s="327" t="s">
        <v>521</v>
      </c>
    </row>
    <row r="214" spans="1:10" x14ac:dyDescent="0.35">
      <c r="A214" s="283" t="s">
        <v>553</v>
      </c>
      <c r="B214" s="327">
        <v>658252.51161717589</v>
      </c>
      <c r="C214" s="327" t="s">
        <v>550</v>
      </c>
      <c r="D214" s="327">
        <v>50.248073994006511</v>
      </c>
      <c r="E214" s="327">
        <v>13.756093189850089</v>
      </c>
      <c r="F214" s="327">
        <v>0.13734370307478</v>
      </c>
      <c r="G214" s="327">
        <v>33075.920910480483</v>
      </c>
      <c r="H214" s="327">
        <v>9.0549828922587494</v>
      </c>
      <c r="I214" s="327">
        <v>9.0406837503779994E-2</v>
      </c>
    </row>
    <row r="215" spans="1:10" x14ac:dyDescent="0.35">
      <c r="A215" s="283" t="s">
        <v>3225</v>
      </c>
      <c r="B215" s="327" t="s">
        <v>566</v>
      </c>
      <c r="C215" s="327" t="s">
        <v>550</v>
      </c>
      <c r="D215" s="327" t="s">
        <v>566</v>
      </c>
      <c r="E215" s="327" t="s">
        <v>3119</v>
      </c>
      <c r="F215" s="327" t="s">
        <v>3119</v>
      </c>
      <c r="G215" s="327" t="s">
        <v>566</v>
      </c>
      <c r="H215" s="327" t="s">
        <v>3119</v>
      </c>
      <c r="I215" s="327" t="s">
        <v>3119</v>
      </c>
    </row>
    <row r="216" spans="1:10" x14ac:dyDescent="0.35">
      <c r="A216" s="283" t="s">
        <v>3227</v>
      </c>
      <c r="B216" s="327">
        <v>345378.91663054173</v>
      </c>
      <c r="C216" s="327" t="s">
        <v>550</v>
      </c>
      <c r="D216" s="327">
        <v>65.065035461819363</v>
      </c>
      <c r="E216" s="327">
        <v>1.358677241335E-2</v>
      </c>
      <c r="F216" s="327">
        <v>1.399403229176E-2</v>
      </c>
      <c r="G216" s="327">
        <v>22472.091458330953</v>
      </c>
      <c r="H216" s="327">
        <v>4.6925847366299997E-3</v>
      </c>
      <c r="I216" s="327">
        <v>4.8332437122200001E-3</v>
      </c>
    </row>
    <row r="217" spans="1:10" x14ac:dyDescent="0.35">
      <c r="A217" s="59" t="s">
        <v>3234</v>
      </c>
      <c r="B217" s="327">
        <v>2513561.9207105725</v>
      </c>
      <c r="C217" s="327" t="s">
        <v>550</v>
      </c>
      <c r="D217" s="328" t="s">
        <v>187</v>
      </c>
      <c r="E217" s="328" t="s">
        <v>187</v>
      </c>
      <c r="F217" s="328" t="s">
        <v>187</v>
      </c>
      <c r="G217" s="327">
        <v>170713.69036083069</v>
      </c>
      <c r="H217" s="327">
        <v>2.0771880881664</v>
      </c>
      <c r="I217" s="327">
        <v>5.2617344805668296</v>
      </c>
    </row>
    <row r="218" spans="1:10" x14ac:dyDescent="0.35">
      <c r="A218" s="283" t="s">
        <v>572</v>
      </c>
      <c r="B218" s="329">
        <v>37296.193325856322</v>
      </c>
      <c r="C218" s="327" t="s">
        <v>550</v>
      </c>
      <c r="D218" s="327">
        <v>65.528560814054615</v>
      </c>
      <c r="E218" s="327">
        <v>55.694372613795643</v>
      </c>
      <c r="F218" s="327">
        <v>0.84385413051206004</v>
      </c>
      <c r="G218" s="329">
        <v>2443.9658724861142</v>
      </c>
      <c r="H218" s="329">
        <v>2.0771880881664</v>
      </c>
      <c r="I218" s="329">
        <v>3.1472546790399999E-2</v>
      </c>
    </row>
    <row r="219" spans="1:10" x14ac:dyDescent="0.35">
      <c r="A219" s="283" t="s">
        <v>573</v>
      </c>
      <c r="B219" s="329">
        <v>2476265.7273847163</v>
      </c>
      <c r="C219" s="327" t="s">
        <v>550</v>
      </c>
      <c r="D219" s="327">
        <v>67.953015957645619</v>
      </c>
      <c r="E219" s="327" t="s">
        <v>521</v>
      </c>
      <c r="F219" s="327">
        <v>2.1121569773129001</v>
      </c>
      <c r="G219" s="329">
        <v>168269.72448834457</v>
      </c>
      <c r="H219" s="329" t="s">
        <v>521</v>
      </c>
      <c r="I219" s="329">
        <v>5.23026193377643</v>
      </c>
    </row>
    <row r="220" spans="1:10" x14ac:dyDescent="0.35">
      <c r="A220" s="283" t="s">
        <v>92</v>
      </c>
      <c r="B220" s="329" t="s">
        <v>521</v>
      </c>
      <c r="C220" s="327" t="s">
        <v>550</v>
      </c>
      <c r="D220" s="327" t="s">
        <v>521</v>
      </c>
      <c r="E220" s="327" t="s">
        <v>521</v>
      </c>
      <c r="F220" s="327" t="s">
        <v>521</v>
      </c>
      <c r="G220" s="329" t="s">
        <v>521</v>
      </c>
      <c r="H220" s="329" t="s">
        <v>521</v>
      </c>
      <c r="I220" s="329" t="s">
        <v>521</v>
      </c>
    </row>
    <row r="221" spans="1:10" x14ac:dyDescent="0.35">
      <c r="A221" s="296" t="s">
        <v>3235</v>
      </c>
      <c r="B221" s="327">
        <v>23026953.414224558</v>
      </c>
      <c r="C221" s="327" t="s">
        <v>550</v>
      </c>
      <c r="D221" s="328" t="s">
        <v>187</v>
      </c>
      <c r="E221" s="328" t="s">
        <v>187</v>
      </c>
      <c r="F221" s="328" t="s">
        <v>187</v>
      </c>
      <c r="G221" s="327">
        <v>1543321.2347240872</v>
      </c>
      <c r="H221" s="327">
        <v>95.722338182973743</v>
      </c>
      <c r="I221" s="327">
        <v>108.02744179292077</v>
      </c>
    </row>
    <row r="222" spans="1:10" x14ac:dyDescent="0.35">
      <c r="A222" s="283" t="s">
        <v>574</v>
      </c>
      <c r="B222" s="327">
        <v>16921811.276726622</v>
      </c>
      <c r="C222" s="327" t="s">
        <v>550</v>
      </c>
      <c r="D222" s="327">
        <v>67.143364802995379</v>
      </c>
      <c r="E222" s="327">
        <v>5.1050721535713901</v>
      </c>
      <c r="F222" s="327">
        <v>6.3193548667016204</v>
      </c>
      <c r="G222" s="327">
        <v>1136187.3476806968</v>
      </c>
      <c r="H222" s="327">
        <v>86.387067536807479</v>
      </c>
      <c r="I222" s="327">
        <v>106.93493044498868</v>
      </c>
    </row>
    <row r="223" spans="1:10" x14ac:dyDescent="0.35">
      <c r="A223" s="283" t="s">
        <v>575</v>
      </c>
      <c r="B223" s="327">
        <v>5716335.5992072541</v>
      </c>
      <c r="C223" s="327" t="s">
        <v>550</v>
      </c>
      <c r="D223" s="327">
        <v>70.79246071620166</v>
      </c>
      <c r="E223" s="327">
        <v>0.18688644136495999</v>
      </c>
      <c r="F223" s="327">
        <v>0.18566201675339999</v>
      </c>
      <c r="G223" s="327">
        <v>404673.46334750456</v>
      </c>
      <c r="H223" s="327">
        <v>1.0683056177837</v>
      </c>
      <c r="I223" s="327">
        <v>1.0613063957880999</v>
      </c>
    </row>
    <row r="224" spans="1:10" x14ac:dyDescent="0.35">
      <c r="A224" s="283" t="s">
        <v>576</v>
      </c>
      <c r="B224" s="327">
        <v>29789.5019987257</v>
      </c>
      <c r="C224" s="327" t="s">
        <v>550</v>
      </c>
      <c r="D224" s="327">
        <v>59.589262354098238</v>
      </c>
      <c r="E224" s="327">
        <v>0.32721071521896999</v>
      </c>
      <c r="F224" s="327">
        <v>0.67984698987101</v>
      </c>
      <c r="G224" s="327">
        <v>1775.1344499999996</v>
      </c>
      <c r="H224" s="327">
        <v>9.7474442550200009E-3</v>
      </c>
      <c r="I224" s="327">
        <v>2.025230326359E-2</v>
      </c>
    </row>
    <row r="225" spans="1:9" x14ac:dyDescent="0.35">
      <c r="A225" s="283" t="s">
        <v>3236</v>
      </c>
      <c r="B225" s="327" t="s">
        <v>566</v>
      </c>
      <c r="C225" s="327" t="s">
        <v>550</v>
      </c>
      <c r="D225" s="328" t="s">
        <v>187</v>
      </c>
      <c r="E225" s="328" t="s">
        <v>187</v>
      </c>
      <c r="F225" s="328" t="s">
        <v>187</v>
      </c>
      <c r="G225" s="327" t="s">
        <v>566</v>
      </c>
      <c r="H225" s="327">
        <v>1.05278679567487</v>
      </c>
      <c r="I225" s="327">
        <v>1.4965547714000001E-4</v>
      </c>
    </row>
    <row r="226" spans="1:9" x14ac:dyDescent="0.35">
      <c r="A226" s="283" t="s">
        <v>553</v>
      </c>
      <c r="B226" s="327">
        <v>13638.11966141349</v>
      </c>
      <c r="C226" s="327" t="s">
        <v>550</v>
      </c>
      <c r="D226" s="327">
        <v>50.248073994006518</v>
      </c>
      <c r="E226" s="327">
        <v>527.9128195425908</v>
      </c>
      <c r="F226" s="327">
        <v>0.43772527586264998</v>
      </c>
      <c r="G226" s="327">
        <v>685.28924588582026</v>
      </c>
      <c r="H226" s="327">
        <v>7.1997382037160396</v>
      </c>
      <c r="I226" s="327">
        <v>5.9697496910400003E-3</v>
      </c>
    </row>
    <row r="227" spans="1:9" x14ac:dyDescent="0.35">
      <c r="A227" s="283" t="s">
        <v>3227</v>
      </c>
      <c r="B227" s="327">
        <v>345378.91663054173</v>
      </c>
      <c r="C227" s="327" t="s">
        <v>550</v>
      </c>
      <c r="D227" s="327">
        <v>65.065035461819363</v>
      </c>
      <c r="E227" s="327">
        <v>1.358677241335E-2</v>
      </c>
      <c r="F227" s="327">
        <v>1.399403229176E-2</v>
      </c>
      <c r="G227" s="327">
        <v>22472.091458330953</v>
      </c>
      <c r="H227" s="327">
        <v>4.6925847366299997E-3</v>
      </c>
      <c r="I227" s="327">
        <v>4.8332437122200001E-3</v>
      </c>
    </row>
    <row r="228" spans="1:9" x14ac:dyDescent="0.35">
      <c r="A228" s="283" t="s">
        <v>3237</v>
      </c>
      <c r="B228" s="327" t="s">
        <v>566</v>
      </c>
      <c r="C228" s="327" t="s">
        <v>550</v>
      </c>
      <c r="D228" s="328" t="s">
        <v>187</v>
      </c>
      <c r="E228" s="328" t="s">
        <v>187</v>
      </c>
      <c r="F228" s="328" t="s">
        <v>187</v>
      </c>
      <c r="G228" s="327" t="s">
        <v>566</v>
      </c>
      <c r="H228" s="327" t="s">
        <v>3119</v>
      </c>
      <c r="I228" s="327" t="s">
        <v>3119</v>
      </c>
    </row>
    <row r="229" spans="1:9" x14ac:dyDescent="0.35">
      <c r="A229" s="297" t="s">
        <v>577</v>
      </c>
      <c r="B229" s="327">
        <v>9895321.6493915115</v>
      </c>
      <c r="C229" s="327" t="s">
        <v>550</v>
      </c>
      <c r="D229" s="328" t="s">
        <v>187</v>
      </c>
      <c r="E229" s="328" t="s">
        <v>187</v>
      </c>
      <c r="F229" s="328" t="s">
        <v>187</v>
      </c>
      <c r="G229" s="327">
        <v>641430.12035975454</v>
      </c>
      <c r="H229" s="327">
        <v>50.343513986278801</v>
      </c>
      <c r="I229" s="327">
        <v>58.026007452344672</v>
      </c>
    </row>
    <row r="230" spans="1:9" x14ac:dyDescent="0.35">
      <c r="A230" s="283" t="s">
        <v>574</v>
      </c>
      <c r="B230" s="329">
        <v>9488919.2231781483</v>
      </c>
      <c r="C230" s="327" t="s">
        <v>550</v>
      </c>
      <c r="D230" s="327">
        <v>67.143364802995379</v>
      </c>
      <c r="E230" s="327">
        <v>5.3042882930240696</v>
      </c>
      <c r="F230" s="327">
        <v>6.1142265296351903</v>
      </c>
      <c r="G230" s="329">
        <v>637117.96498800593</v>
      </c>
      <c r="H230" s="329">
        <v>50.331963148954898</v>
      </c>
      <c r="I230" s="329">
        <v>58.017401651921162</v>
      </c>
    </row>
    <row r="231" spans="1:9" x14ac:dyDescent="0.35">
      <c r="A231" s="283" t="s">
        <v>575</v>
      </c>
      <c r="B231" s="329">
        <v>60577.355202458224</v>
      </c>
      <c r="C231" s="327" t="s">
        <v>550</v>
      </c>
      <c r="D231" s="327">
        <v>70.792460716201674</v>
      </c>
      <c r="E231" s="327">
        <v>5.0531921540309999E-2</v>
      </c>
      <c r="F231" s="327">
        <v>0.11107027591734001</v>
      </c>
      <c r="G231" s="329">
        <v>4288.4200384614187</v>
      </c>
      <c r="H231" s="329">
        <v>3.06109016021E-3</v>
      </c>
      <c r="I231" s="329">
        <v>6.7283435566800002E-3</v>
      </c>
    </row>
    <row r="232" spans="1:9" x14ac:dyDescent="0.35">
      <c r="A232" s="283" t="s">
        <v>576</v>
      </c>
      <c r="B232" s="329">
        <v>140.98152388821543</v>
      </c>
      <c r="C232" s="327" t="s">
        <v>550</v>
      </c>
      <c r="D232" s="327">
        <v>59.58926235409826</v>
      </c>
      <c r="E232" s="327">
        <v>0.33296282083898998</v>
      </c>
      <c r="F232" s="327">
        <v>0.40322366046400998</v>
      </c>
      <c r="G232" s="329">
        <v>8.4009850140554398</v>
      </c>
      <c r="H232" s="329">
        <v>4.6941605880000003E-5</v>
      </c>
      <c r="I232" s="329">
        <v>5.684708612E-5</v>
      </c>
    </row>
    <row r="233" spans="1:9" x14ac:dyDescent="0.35">
      <c r="A233" s="283" t="s">
        <v>3236</v>
      </c>
      <c r="B233" s="327" t="s">
        <v>494</v>
      </c>
      <c r="C233" s="327" t="s">
        <v>550</v>
      </c>
      <c r="D233" s="328" t="s">
        <v>187</v>
      </c>
      <c r="E233" s="328" t="s">
        <v>187</v>
      </c>
      <c r="F233" s="328" t="s">
        <v>187</v>
      </c>
      <c r="G233" s="327" t="s">
        <v>494</v>
      </c>
      <c r="H233" s="327" t="s">
        <v>521</v>
      </c>
      <c r="I233" s="327" t="s">
        <v>521</v>
      </c>
    </row>
    <row r="234" spans="1:9" x14ac:dyDescent="0.35">
      <c r="A234" s="294" t="s">
        <v>578</v>
      </c>
      <c r="B234" s="329" t="s">
        <v>494</v>
      </c>
      <c r="C234" s="327" t="s">
        <v>550</v>
      </c>
      <c r="D234" s="327" t="s">
        <v>494</v>
      </c>
      <c r="E234" s="327" t="s">
        <v>521</v>
      </c>
      <c r="F234" s="327" t="s">
        <v>521</v>
      </c>
      <c r="G234" s="329" t="s">
        <v>494</v>
      </c>
      <c r="H234" s="329" t="s">
        <v>521</v>
      </c>
      <c r="I234" s="329" t="s">
        <v>521</v>
      </c>
    </row>
    <row r="235" spans="1:9" x14ac:dyDescent="0.35">
      <c r="A235" s="283" t="s">
        <v>553</v>
      </c>
      <c r="B235" s="329">
        <v>305.17285647552848</v>
      </c>
      <c r="C235" s="327" t="s">
        <v>550</v>
      </c>
      <c r="D235" s="327">
        <v>50.248073994006504</v>
      </c>
      <c r="E235" s="327">
        <v>25.74784814192703</v>
      </c>
      <c r="F235" s="327">
        <v>3.1181083671388201</v>
      </c>
      <c r="G235" s="329">
        <v>15.334348273144681</v>
      </c>
      <c r="H235" s="329">
        <v>7.8575443655700006E-3</v>
      </c>
      <c r="I235" s="329">
        <v>9.5156203720000001E-4</v>
      </c>
    </row>
    <row r="236" spans="1:9" x14ac:dyDescent="0.35">
      <c r="A236" s="283" t="s">
        <v>3227</v>
      </c>
      <c r="B236" s="329">
        <v>345378.91663054173</v>
      </c>
      <c r="C236" s="327" t="s">
        <v>550</v>
      </c>
      <c r="D236" s="327">
        <v>65.065035461819363</v>
      </c>
      <c r="E236" s="327">
        <v>1.6945481152999999E-3</v>
      </c>
      <c r="F236" s="327">
        <v>2.5162153845099998E-3</v>
      </c>
      <c r="G236" s="329">
        <v>22472.091458330953</v>
      </c>
      <c r="H236" s="329">
        <v>5.8526119223999997E-4</v>
      </c>
      <c r="I236" s="329">
        <v>8.6904774350999995E-4</v>
      </c>
    </row>
    <row r="237" spans="1:9" x14ac:dyDescent="0.35">
      <c r="A237" s="283" t="s">
        <v>3237</v>
      </c>
      <c r="B237" s="327" t="s">
        <v>494</v>
      </c>
      <c r="C237" s="327" t="s">
        <v>550</v>
      </c>
      <c r="D237" s="328" t="s">
        <v>187</v>
      </c>
      <c r="E237" s="328" t="s">
        <v>187</v>
      </c>
      <c r="F237" s="328" t="s">
        <v>187</v>
      </c>
      <c r="G237" s="327" t="s">
        <v>494</v>
      </c>
      <c r="H237" s="327" t="s">
        <v>494</v>
      </c>
      <c r="I237" s="327" t="s">
        <v>494</v>
      </c>
    </row>
    <row r="238" spans="1:9" x14ac:dyDescent="0.35">
      <c r="A238" s="294" t="s">
        <v>87</v>
      </c>
      <c r="B238" s="329" t="s">
        <v>494</v>
      </c>
      <c r="C238" s="327" t="s">
        <v>550</v>
      </c>
      <c r="D238" s="327" t="s">
        <v>494</v>
      </c>
      <c r="E238" s="327" t="s">
        <v>494</v>
      </c>
      <c r="F238" s="327" t="s">
        <v>494</v>
      </c>
      <c r="G238" s="329" t="s">
        <v>494</v>
      </c>
      <c r="H238" s="329" t="s">
        <v>494</v>
      </c>
      <c r="I238" s="329" t="s">
        <v>494</v>
      </c>
    </row>
    <row r="239" spans="1:9" x14ac:dyDescent="0.35">
      <c r="A239" s="297" t="s">
        <v>579</v>
      </c>
      <c r="B239" s="327">
        <v>7275346.9410186997</v>
      </c>
      <c r="C239" s="327" t="s">
        <v>550</v>
      </c>
      <c r="D239" s="328" t="s">
        <v>187</v>
      </c>
      <c r="E239" s="328" t="s">
        <v>187</v>
      </c>
      <c r="F239" s="328" t="s">
        <v>187</v>
      </c>
      <c r="G239" s="327">
        <v>489781.06499535905</v>
      </c>
      <c r="H239" s="327">
        <v>32.089244234644681</v>
      </c>
      <c r="I239" s="327">
        <v>45.787711245390042</v>
      </c>
    </row>
    <row r="240" spans="1:9" x14ac:dyDescent="0.35">
      <c r="A240" s="283" t="s">
        <v>574</v>
      </c>
      <c r="B240" s="329">
        <v>6900391.8026401587</v>
      </c>
      <c r="C240" s="327" t="s">
        <v>550</v>
      </c>
      <c r="D240" s="327">
        <v>67.143364802995393</v>
      </c>
      <c r="E240" s="327">
        <v>4.6393852673657197</v>
      </c>
      <c r="F240" s="327">
        <v>6.6251876256970998</v>
      </c>
      <c r="G240" s="329">
        <v>463315.52408826712</v>
      </c>
      <c r="H240" s="329">
        <v>32.013576068219912</v>
      </c>
      <c r="I240" s="329">
        <v>45.716390383313303</v>
      </c>
    </row>
    <row r="241" spans="1:9" x14ac:dyDescent="0.35">
      <c r="A241" s="283" t="s">
        <v>575</v>
      </c>
      <c r="B241" s="329">
        <v>368504.73200550408</v>
      </c>
      <c r="C241" s="327" t="s">
        <v>550</v>
      </c>
      <c r="D241" s="327">
        <v>70.79246071620166</v>
      </c>
      <c r="E241" s="327">
        <v>0.10430192094477</v>
      </c>
      <c r="F241" s="327">
        <v>0.16232031354685</v>
      </c>
      <c r="G241" s="329">
        <v>26087.356764234068</v>
      </c>
      <c r="H241" s="329">
        <v>3.8435751425410003E-2</v>
      </c>
      <c r="I241" s="329">
        <v>5.9815803642629999E-2</v>
      </c>
    </row>
    <row r="242" spans="1:9" x14ac:dyDescent="0.35">
      <c r="A242" s="283" t="s">
        <v>576</v>
      </c>
      <c r="B242" s="329">
        <v>5787.6625596214753</v>
      </c>
      <c r="C242" s="327" t="s">
        <v>550</v>
      </c>
      <c r="D242" s="327">
        <v>59.589262354098253</v>
      </c>
      <c r="E242" s="327">
        <v>0.62659220241706004</v>
      </c>
      <c r="F242" s="327">
        <v>0.80766557619863999</v>
      </c>
      <c r="G242" s="329">
        <v>344.88254268227587</v>
      </c>
      <c r="H242" s="329">
        <v>3.6265042300800002E-3</v>
      </c>
      <c r="I242" s="329">
        <v>4.6744958160599998E-3</v>
      </c>
    </row>
    <row r="243" spans="1:9" x14ac:dyDescent="0.35">
      <c r="A243" s="283" t="s">
        <v>3236</v>
      </c>
      <c r="B243" s="327" t="s">
        <v>494</v>
      </c>
      <c r="C243" s="327" t="s">
        <v>550</v>
      </c>
      <c r="D243" s="328" t="s">
        <v>187</v>
      </c>
      <c r="E243" s="328" t="s">
        <v>187</v>
      </c>
      <c r="F243" s="328" t="s">
        <v>187</v>
      </c>
      <c r="G243" s="327" t="s">
        <v>494</v>
      </c>
      <c r="H243" s="327">
        <v>9.7455516189999999E-5</v>
      </c>
      <c r="I243" s="327">
        <v>1.256183293E-5</v>
      </c>
    </row>
    <row r="244" spans="1:9" x14ac:dyDescent="0.35">
      <c r="A244" s="294" t="s">
        <v>578</v>
      </c>
      <c r="B244" s="329" t="s">
        <v>494</v>
      </c>
      <c r="C244" s="327" t="s">
        <v>550</v>
      </c>
      <c r="D244" s="327" t="s">
        <v>494</v>
      </c>
      <c r="E244" s="327" t="s">
        <v>494</v>
      </c>
      <c r="F244" s="327" t="s">
        <v>494</v>
      </c>
      <c r="G244" s="329" t="s">
        <v>494</v>
      </c>
      <c r="H244" s="329">
        <v>9.7455516189999999E-5</v>
      </c>
      <c r="I244" s="329">
        <v>1.256183293E-5</v>
      </c>
    </row>
    <row r="245" spans="1:9" x14ac:dyDescent="0.35">
      <c r="A245" s="283" t="s">
        <v>553</v>
      </c>
      <c r="B245" s="329">
        <v>662.74381341579385</v>
      </c>
      <c r="C245" s="327" t="s">
        <v>550</v>
      </c>
      <c r="D245" s="327">
        <v>50.248073994006518</v>
      </c>
      <c r="E245" s="327">
        <v>47.605136115704603</v>
      </c>
      <c r="F245" s="327">
        <v>6.1362126024835497</v>
      </c>
      <c r="G245" s="329">
        <v>33.301600175586863</v>
      </c>
      <c r="H245" s="329">
        <v>3.1550009447499999E-2</v>
      </c>
      <c r="I245" s="329">
        <v>4.0667369401000001E-3</v>
      </c>
    </row>
    <row r="246" spans="1:9" x14ac:dyDescent="0.35">
      <c r="A246" s="283" t="s">
        <v>3227</v>
      </c>
      <c r="B246" s="329" t="s">
        <v>494</v>
      </c>
      <c r="C246" s="327" t="s">
        <v>550</v>
      </c>
      <c r="D246" s="327" t="s">
        <v>494</v>
      </c>
      <c r="E246" s="327" t="s">
        <v>494</v>
      </c>
      <c r="F246" s="327" t="s">
        <v>494</v>
      </c>
      <c r="G246" s="329" t="s">
        <v>494</v>
      </c>
      <c r="H246" s="329">
        <v>1.9584458055900002E-3</v>
      </c>
      <c r="I246" s="329">
        <v>2.75126384502E-3</v>
      </c>
    </row>
    <row r="247" spans="1:9" x14ac:dyDescent="0.35">
      <c r="A247" s="283" t="s">
        <v>3237</v>
      </c>
      <c r="B247" s="327" t="s">
        <v>521</v>
      </c>
      <c r="C247" s="327" t="s">
        <v>550</v>
      </c>
      <c r="D247" s="328" t="s">
        <v>187</v>
      </c>
      <c r="E247" s="328" t="s">
        <v>187</v>
      </c>
      <c r="F247" s="328" t="s">
        <v>187</v>
      </c>
      <c r="G247" s="327" t="s">
        <v>521</v>
      </c>
      <c r="H247" s="327" t="s">
        <v>521</v>
      </c>
      <c r="I247" s="327" t="s">
        <v>521</v>
      </c>
    </row>
    <row r="248" spans="1:9" x14ac:dyDescent="0.35">
      <c r="A248" s="297" t="s">
        <v>580</v>
      </c>
      <c r="B248" s="327">
        <v>5832942.3483651699</v>
      </c>
      <c r="C248" s="327" t="s">
        <v>550</v>
      </c>
      <c r="D248" s="328" t="s">
        <v>187</v>
      </c>
      <c r="E248" s="328" t="s">
        <v>187</v>
      </c>
      <c r="F248" s="328" t="s">
        <v>187</v>
      </c>
      <c r="G248" s="327">
        <v>410542.75702448451</v>
      </c>
      <c r="H248" s="327">
        <v>12.55614437939165</v>
      </c>
      <c r="I248" s="327">
        <v>4.1395436288617402</v>
      </c>
    </row>
    <row r="249" spans="1:9" x14ac:dyDescent="0.35">
      <c r="A249" s="283" t="s">
        <v>574</v>
      </c>
      <c r="B249" s="329">
        <v>509157.7754591406</v>
      </c>
      <c r="C249" s="327" t="s">
        <v>550</v>
      </c>
      <c r="D249" s="327">
        <v>67.143364802995393</v>
      </c>
      <c r="E249" s="327">
        <v>6.4971859341457296</v>
      </c>
      <c r="F249" s="327">
        <v>6.1414341372084902</v>
      </c>
      <c r="G249" s="329">
        <v>34186.566259934691</v>
      </c>
      <c r="H249" s="329">
        <v>3.3080927369740598</v>
      </c>
      <c r="I249" s="329">
        <v>3.1269589434299001</v>
      </c>
    </row>
    <row r="250" spans="1:9" x14ac:dyDescent="0.35">
      <c r="A250" s="283" t="s">
        <v>575</v>
      </c>
      <c r="B250" s="329">
        <v>5287253.5119992914</v>
      </c>
      <c r="C250" s="327" t="s">
        <v>550</v>
      </c>
      <c r="D250" s="327">
        <v>70.79246071620166</v>
      </c>
      <c r="E250" s="327">
        <v>0.19420456648574999</v>
      </c>
      <c r="F250" s="327">
        <v>0.18814347493101999</v>
      </c>
      <c r="G250" s="329">
        <v>374297.68654480908</v>
      </c>
      <c r="H250" s="329">
        <v>1.02680877619808</v>
      </c>
      <c r="I250" s="329">
        <v>0.99476224858879003</v>
      </c>
    </row>
    <row r="251" spans="1:9" x14ac:dyDescent="0.35">
      <c r="A251" s="283" t="s">
        <v>576</v>
      </c>
      <c r="B251" s="329">
        <v>23860.857915216009</v>
      </c>
      <c r="C251" s="327" t="s">
        <v>550</v>
      </c>
      <c r="D251" s="327">
        <v>59.589262354098238</v>
      </c>
      <c r="E251" s="327">
        <v>0.25455909593203002</v>
      </c>
      <c r="F251" s="327">
        <v>0.65047788376092996</v>
      </c>
      <c r="G251" s="329">
        <v>1421.8509223036683</v>
      </c>
      <c r="H251" s="329">
        <v>6.07399841906E-3</v>
      </c>
      <c r="I251" s="329">
        <v>1.5520960361409999E-2</v>
      </c>
    </row>
    <row r="252" spans="1:9" x14ac:dyDescent="0.35">
      <c r="A252" s="283" t="s">
        <v>3238</v>
      </c>
      <c r="B252" s="327" t="s">
        <v>494</v>
      </c>
      <c r="C252" s="327" t="s">
        <v>550</v>
      </c>
      <c r="D252" s="328" t="s">
        <v>187</v>
      </c>
      <c r="E252" s="328" t="s">
        <v>187</v>
      </c>
      <c r="F252" s="328" t="s">
        <v>187</v>
      </c>
      <c r="G252" s="327" t="s">
        <v>494</v>
      </c>
      <c r="H252" s="327">
        <v>1.0526893401586801</v>
      </c>
      <c r="I252" s="327">
        <v>1.3709364421000001E-4</v>
      </c>
    </row>
    <row r="253" spans="1:9" x14ac:dyDescent="0.35">
      <c r="A253" s="294" t="s">
        <v>578</v>
      </c>
      <c r="B253" s="329" t="s">
        <v>494</v>
      </c>
      <c r="C253" s="327" t="s">
        <v>550</v>
      </c>
      <c r="D253" s="327" t="s">
        <v>494</v>
      </c>
      <c r="E253" s="327" t="s">
        <v>494</v>
      </c>
      <c r="F253" s="327" t="s">
        <v>494</v>
      </c>
      <c r="G253" s="329" t="s">
        <v>494</v>
      </c>
      <c r="H253" s="329">
        <v>1.0526893401586801</v>
      </c>
      <c r="I253" s="329">
        <v>1.3709364421000001E-4</v>
      </c>
    </row>
    <row r="254" spans="1:9" x14ac:dyDescent="0.35">
      <c r="A254" s="283" t="s">
        <v>553</v>
      </c>
      <c r="B254" s="329">
        <v>12670.202991522168</v>
      </c>
      <c r="C254" s="327" t="s">
        <v>550</v>
      </c>
      <c r="D254" s="327">
        <v>50.248073994006518</v>
      </c>
      <c r="E254" s="327">
        <v>565.1314864248078</v>
      </c>
      <c r="F254" s="327">
        <v>7.5093565144669999E-2</v>
      </c>
      <c r="G254" s="329">
        <v>636.65329743708867</v>
      </c>
      <c r="H254" s="329">
        <v>7.1603306499029697</v>
      </c>
      <c r="I254" s="329">
        <v>9.5145071374E-4</v>
      </c>
    </row>
    <row r="255" spans="1:9" x14ac:dyDescent="0.35">
      <c r="A255" s="283" t="s">
        <v>3227</v>
      </c>
      <c r="B255" s="329" t="s">
        <v>494</v>
      </c>
      <c r="C255" s="327" t="s">
        <v>550</v>
      </c>
      <c r="D255" s="327" t="s">
        <v>494</v>
      </c>
      <c r="E255" s="327" t="s">
        <v>494</v>
      </c>
      <c r="F255" s="327" t="s">
        <v>494</v>
      </c>
      <c r="G255" s="329" t="s">
        <v>494</v>
      </c>
      <c r="H255" s="329">
        <v>2.1488777387999999E-3</v>
      </c>
      <c r="I255" s="329">
        <v>1.21293212369E-3</v>
      </c>
    </row>
    <row r="256" spans="1:9" x14ac:dyDescent="0.35">
      <c r="A256" s="283" t="s">
        <v>3237</v>
      </c>
      <c r="B256" s="327" t="s">
        <v>521</v>
      </c>
      <c r="C256" s="327" t="s">
        <v>550</v>
      </c>
      <c r="D256" s="328" t="s">
        <v>187</v>
      </c>
      <c r="E256" s="328" t="s">
        <v>187</v>
      </c>
      <c r="F256" s="328" t="s">
        <v>187</v>
      </c>
      <c r="G256" s="327" t="s">
        <v>521</v>
      </c>
      <c r="H256" s="327" t="s">
        <v>521</v>
      </c>
      <c r="I256" s="327" t="s">
        <v>521</v>
      </c>
    </row>
    <row r="257" spans="1:9" x14ac:dyDescent="0.35">
      <c r="A257" s="297" t="s">
        <v>581</v>
      </c>
      <c r="B257" s="327">
        <v>23342.475449176363</v>
      </c>
      <c r="C257" s="327" t="s">
        <v>550</v>
      </c>
      <c r="D257" s="328" t="s">
        <v>187</v>
      </c>
      <c r="E257" s="328" t="s">
        <v>187</v>
      </c>
      <c r="F257" s="328" t="s">
        <v>187</v>
      </c>
      <c r="G257" s="327">
        <v>1567.2923444890123</v>
      </c>
      <c r="H257" s="327">
        <v>0.73343558265860997</v>
      </c>
      <c r="I257" s="327">
        <v>7.4179466324320001E-2</v>
      </c>
    </row>
    <row r="258" spans="1:9" x14ac:dyDescent="0.35">
      <c r="A258" s="283" t="s">
        <v>574</v>
      </c>
      <c r="B258" s="329">
        <v>23342.475449176363</v>
      </c>
      <c r="C258" s="327" t="s">
        <v>550</v>
      </c>
      <c r="D258" s="327">
        <v>67.143364802995393</v>
      </c>
      <c r="E258" s="327">
        <v>31.42064277867707</v>
      </c>
      <c r="F258" s="327">
        <v>3.17787487817353</v>
      </c>
      <c r="G258" s="329">
        <v>1567.2923444890123</v>
      </c>
      <c r="H258" s="329">
        <v>0.73343558265860997</v>
      </c>
      <c r="I258" s="329">
        <v>7.4179466324320001E-2</v>
      </c>
    </row>
    <row r="259" spans="1:9" x14ac:dyDescent="0.35">
      <c r="A259" s="283" t="s">
        <v>575</v>
      </c>
      <c r="B259" s="329" t="s">
        <v>521</v>
      </c>
      <c r="C259" s="327" t="s">
        <v>550</v>
      </c>
      <c r="D259" s="327" t="s">
        <v>521</v>
      </c>
      <c r="E259" s="327" t="s">
        <v>521</v>
      </c>
      <c r="F259" s="327" t="s">
        <v>521</v>
      </c>
      <c r="G259" s="329" t="s">
        <v>521</v>
      </c>
      <c r="H259" s="329" t="s">
        <v>521</v>
      </c>
      <c r="I259" s="329" t="s">
        <v>521</v>
      </c>
    </row>
    <row r="260" spans="1:9" x14ac:dyDescent="0.35">
      <c r="A260" s="283" t="s">
        <v>576</v>
      </c>
      <c r="B260" s="329" t="s">
        <v>521</v>
      </c>
      <c r="C260" s="327" t="s">
        <v>550</v>
      </c>
      <c r="D260" s="327" t="s">
        <v>521</v>
      </c>
      <c r="E260" s="327" t="s">
        <v>521</v>
      </c>
      <c r="F260" s="327" t="s">
        <v>521</v>
      </c>
      <c r="G260" s="329" t="s">
        <v>521</v>
      </c>
      <c r="H260" s="329" t="s">
        <v>521</v>
      </c>
      <c r="I260" s="329" t="s">
        <v>521</v>
      </c>
    </row>
    <row r="261" spans="1:9" x14ac:dyDescent="0.35">
      <c r="A261" s="283" t="s">
        <v>3236</v>
      </c>
      <c r="B261" s="327" t="s">
        <v>521</v>
      </c>
      <c r="C261" s="327" t="s">
        <v>550</v>
      </c>
      <c r="D261" s="328" t="s">
        <v>187</v>
      </c>
      <c r="E261" s="328" t="s">
        <v>187</v>
      </c>
      <c r="F261" s="328" t="s">
        <v>187</v>
      </c>
      <c r="G261" s="327" t="s">
        <v>521</v>
      </c>
      <c r="H261" s="327" t="s">
        <v>521</v>
      </c>
      <c r="I261" s="327" t="s">
        <v>521</v>
      </c>
    </row>
    <row r="262" spans="1:9" x14ac:dyDescent="0.35">
      <c r="A262" s="283" t="s">
        <v>553</v>
      </c>
      <c r="B262" s="329" t="s">
        <v>521</v>
      </c>
      <c r="C262" s="327" t="s">
        <v>550</v>
      </c>
      <c r="D262" s="327" t="s">
        <v>521</v>
      </c>
      <c r="E262" s="327" t="s">
        <v>521</v>
      </c>
      <c r="F262" s="327" t="s">
        <v>521</v>
      </c>
      <c r="G262" s="329" t="s">
        <v>521</v>
      </c>
      <c r="H262" s="329" t="s">
        <v>521</v>
      </c>
      <c r="I262" s="329" t="s">
        <v>521</v>
      </c>
    </row>
    <row r="263" spans="1:9" x14ac:dyDescent="0.35">
      <c r="A263" s="283" t="s">
        <v>3227</v>
      </c>
      <c r="B263" s="329" t="s">
        <v>494</v>
      </c>
      <c r="C263" s="327" t="s">
        <v>550</v>
      </c>
      <c r="D263" s="327" t="s">
        <v>494</v>
      </c>
      <c r="E263" s="327" t="s">
        <v>519</v>
      </c>
      <c r="F263" s="327" t="s">
        <v>519</v>
      </c>
      <c r="G263" s="329" t="s">
        <v>494</v>
      </c>
      <c r="H263" s="329" t="s">
        <v>519</v>
      </c>
      <c r="I263" s="329" t="s">
        <v>519</v>
      </c>
    </row>
    <row r="264" spans="1:9" x14ac:dyDescent="0.35">
      <c r="A264" s="283" t="s">
        <v>3237</v>
      </c>
      <c r="B264" s="327" t="s">
        <v>521</v>
      </c>
      <c r="C264" s="327" t="s">
        <v>550</v>
      </c>
      <c r="D264" s="328" t="s">
        <v>187</v>
      </c>
      <c r="E264" s="328" t="s">
        <v>187</v>
      </c>
      <c r="F264" s="328" t="s">
        <v>187</v>
      </c>
      <c r="G264" s="327" t="s">
        <v>521</v>
      </c>
      <c r="H264" s="327" t="s">
        <v>521</v>
      </c>
      <c r="I264" s="327" t="s">
        <v>521</v>
      </c>
    </row>
    <row r="265" spans="1:9" x14ac:dyDescent="0.35">
      <c r="A265" s="297" t="s">
        <v>582</v>
      </c>
      <c r="B265" s="327" t="s">
        <v>521</v>
      </c>
      <c r="C265" s="327" t="s">
        <v>550</v>
      </c>
      <c r="D265" s="328" t="s">
        <v>187</v>
      </c>
      <c r="E265" s="328" t="s">
        <v>187</v>
      </c>
      <c r="F265" s="328" t="s">
        <v>187</v>
      </c>
      <c r="G265" s="327" t="s">
        <v>521</v>
      </c>
      <c r="H265" s="327" t="s">
        <v>526</v>
      </c>
      <c r="I265" s="327" t="s">
        <v>526</v>
      </c>
    </row>
    <row r="266" spans="1:9" x14ac:dyDescent="0.35">
      <c r="A266" s="288" t="s">
        <v>583</v>
      </c>
      <c r="B266" s="327" t="s">
        <v>521</v>
      </c>
      <c r="C266" s="327" t="s">
        <v>550</v>
      </c>
      <c r="D266" s="328" t="s">
        <v>187</v>
      </c>
      <c r="E266" s="328" t="s">
        <v>187</v>
      </c>
      <c r="F266" s="328" t="s">
        <v>187</v>
      </c>
      <c r="G266" s="327" t="s">
        <v>521</v>
      </c>
      <c r="H266" s="327" t="s">
        <v>526</v>
      </c>
      <c r="I266" s="327" t="s">
        <v>526</v>
      </c>
    </row>
    <row r="267" spans="1:9" x14ac:dyDescent="0.35">
      <c r="A267" s="294" t="s">
        <v>574</v>
      </c>
      <c r="B267" s="329" t="s">
        <v>521</v>
      </c>
      <c r="C267" s="327" t="s">
        <v>550</v>
      </c>
      <c r="D267" s="327" t="s">
        <v>521</v>
      </c>
      <c r="E267" s="327" t="s">
        <v>494</v>
      </c>
      <c r="F267" s="327" t="s">
        <v>494</v>
      </c>
      <c r="G267" s="329" t="s">
        <v>521</v>
      </c>
      <c r="H267" s="329" t="s">
        <v>494</v>
      </c>
      <c r="I267" s="329" t="s">
        <v>494</v>
      </c>
    </row>
    <row r="268" spans="1:9" x14ac:dyDescent="0.35">
      <c r="A268" s="294" t="s">
        <v>584</v>
      </c>
      <c r="B268" s="329" t="s">
        <v>521</v>
      </c>
      <c r="C268" s="327" t="s">
        <v>550</v>
      </c>
      <c r="D268" s="327" t="s">
        <v>521</v>
      </c>
      <c r="E268" s="327" t="s">
        <v>494</v>
      </c>
      <c r="F268" s="327" t="s">
        <v>494</v>
      </c>
      <c r="G268" s="329" t="s">
        <v>521</v>
      </c>
      <c r="H268" s="329" t="s">
        <v>494</v>
      </c>
      <c r="I268" s="329" t="s">
        <v>494</v>
      </c>
    </row>
    <row r="269" spans="1:9" x14ac:dyDescent="0.35">
      <c r="A269" s="294" t="s">
        <v>585</v>
      </c>
      <c r="B269" s="329" t="s">
        <v>521</v>
      </c>
      <c r="C269" s="327" t="s">
        <v>550</v>
      </c>
      <c r="D269" s="327" t="s">
        <v>521</v>
      </c>
      <c r="E269" s="327" t="s">
        <v>494</v>
      </c>
      <c r="F269" s="327" t="s">
        <v>494</v>
      </c>
      <c r="G269" s="329" t="s">
        <v>521</v>
      </c>
      <c r="H269" s="329" t="s">
        <v>494</v>
      </c>
      <c r="I269" s="329" t="s">
        <v>494</v>
      </c>
    </row>
    <row r="270" spans="1:9" x14ac:dyDescent="0.35">
      <c r="A270" s="294" t="s">
        <v>586</v>
      </c>
      <c r="B270" s="327" t="s">
        <v>521</v>
      </c>
      <c r="C270" s="327" t="s">
        <v>550</v>
      </c>
      <c r="D270" s="328" t="s">
        <v>187</v>
      </c>
      <c r="E270" s="328" t="s">
        <v>187</v>
      </c>
      <c r="F270" s="328" t="s">
        <v>187</v>
      </c>
      <c r="G270" s="327" t="s">
        <v>521</v>
      </c>
      <c r="H270" s="327" t="s">
        <v>494</v>
      </c>
      <c r="I270" s="327" t="s">
        <v>494</v>
      </c>
    </row>
    <row r="271" spans="1:9" x14ac:dyDescent="0.35">
      <c r="A271" s="294" t="s">
        <v>559</v>
      </c>
      <c r="B271" s="329" t="s">
        <v>521</v>
      </c>
      <c r="C271" s="327" t="s">
        <v>550</v>
      </c>
      <c r="D271" s="327" t="s">
        <v>521</v>
      </c>
      <c r="E271" s="327" t="s">
        <v>494</v>
      </c>
      <c r="F271" s="327" t="s">
        <v>494</v>
      </c>
      <c r="G271" s="329" t="s">
        <v>521</v>
      </c>
      <c r="H271" s="329" t="s">
        <v>494</v>
      </c>
      <c r="I271" s="329" t="s">
        <v>494</v>
      </c>
    </row>
    <row r="272" spans="1:9" x14ac:dyDescent="0.35">
      <c r="A272" s="294" t="s">
        <v>92</v>
      </c>
      <c r="B272" s="329" t="s">
        <v>521</v>
      </c>
      <c r="C272" s="327" t="s">
        <v>550</v>
      </c>
      <c r="D272" s="327" t="s">
        <v>521</v>
      </c>
      <c r="E272" s="327" t="s">
        <v>494</v>
      </c>
      <c r="F272" s="327" t="s">
        <v>494</v>
      </c>
      <c r="G272" s="329" t="s">
        <v>521</v>
      </c>
      <c r="H272" s="329" t="s">
        <v>494</v>
      </c>
      <c r="I272" s="329" t="s">
        <v>494</v>
      </c>
    </row>
    <row r="273" spans="1:10" x14ac:dyDescent="0.35">
      <c r="A273" s="294" t="s">
        <v>587</v>
      </c>
      <c r="B273" s="327" t="s">
        <v>521</v>
      </c>
      <c r="C273" s="327" t="s">
        <v>550</v>
      </c>
      <c r="D273" s="328" t="s">
        <v>187</v>
      </c>
      <c r="E273" s="328" t="s">
        <v>187</v>
      </c>
      <c r="F273" s="328" t="s">
        <v>187</v>
      </c>
      <c r="G273" s="327" t="s">
        <v>521</v>
      </c>
      <c r="H273" s="327" t="s">
        <v>492</v>
      </c>
      <c r="I273" s="327" t="s">
        <v>492</v>
      </c>
    </row>
    <row r="274" spans="1:10" x14ac:dyDescent="0.35">
      <c r="A274" s="59" t="s">
        <v>505</v>
      </c>
      <c r="B274" s="327">
        <v>650576.52184247714</v>
      </c>
      <c r="C274" s="327" t="s">
        <v>550</v>
      </c>
      <c r="D274" s="328" t="s">
        <v>187</v>
      </c>
      <c r="E274" s="328" t="s">
        <v>187</v>
      </c>
      <c r="F274" s="328" t="s">
        <v>187</v>
      </c>
      <c r="G274" s="327">
        <v>46055.912865416671</v>
      </c>
      <c r="H274" s="327">
        <v>3.5201759225</v>
      </c>
      <c r="I274" s="327">
        <v>1.1264562951999999</v>
      </c>
    </row>
    <row r="275" spans="1:10" x14ac:dyDescent="0.35">
      <c r="A275" s="283" t="s">
        <v>551</v>
      </c>
      <c r="B275" s="329">
        <v>650576.52184247714</v>
      </c>
      <c r="C275" s="327" t="s">
        <v>550</v>
      </c>
      <c r="D275" s="327">
        <v>70.79246071620166</v>
      </c>
      <c r="E275" s="327">
        <v>5.4108560704444404</v>
      </c>
      <c r="F275" s="327">
        <v>1.7314739425422201</v>
      </c>
      <c r="G275" s="329">
        <v>46055.912865416671</v>
      </c>
      <c r="H275" s="329">
        <v>3.5201759225</v>
      </c>
      <c r="I275" s="329">
        <v>1.1264562951999999</v>
      </c>
    </row>
    <row r="276" spans="1:10" x14ac:dyDescent="0.35">
      <c r="A276" s="283" t="s">
        <v>552</v>
      </c>
      <c r="B276" s="329" t="s">
        <v>521</v>
      </c>
      <c r="C276" s="327" t="s">
        <v>550</v>
      </c>
      <c r="D276" s="327" t="s">
        <v>521</v>
      </c>
      <c r="E276" s="327" t="s">
        <v>521</v>
      </c>
      <c r="F276" s="327" t="s">
        <v>521</v>
      </c>
      <c r="G276" s="329" t="s">
        <v>521</v>
      </c>
      <c r="H276" s="329" t="s">
        <v>521</v>
      </c>
      <c r="I276" s="329" t="s">
        <v>521</v>
      </c>
    </row>
    <row r="277" spans="1:10" x14ac:dyDescent="0.35">
      <c r="A277" s="283" t="s">
        <v>553</v>
      </c>
      <c r="B277" s="329" t="s">
        <v>494</v>
      </c>
      <c r="C277" s="327" t="s">
        <v>550</v>
      </c>
      <c r="D277" s="327" t="s">
        <v>494</v>
      </c>
      <c r="E277" s="327" t="s">
        <v>494</v>
      </c>
      <c r="F277" s="327" t="s">
        <v>494</v>
      </c>
      <c r="G277" s="329" t="s">
        <v>494</v>
      </c>
      <c r="H277" s="329" t="s">
        <v>494</v>
      </c>
      <c r="I277" s="329" t="s">
        <v>494</v>
      </c>
    </row>
    <row r="278" spans="1:10" x14ac:dyDescent="0.35">
      <c r="A278" s="283" t="s">
        <v>3227</v>
      </c>
      <c r="B278" s="329" t="s">
        <v>494</v>
      </c>
      <c r="C278" s="327" t="s">
        <v>550</v>
      </c>
      <c r="D278" s="327" t="s">
        <v>494</v>
      </c>
      <c r="E278" s="327" t="s">
        <v>519</v>
      </c>
      <c r="F278" s="327" t="s">
        <v>519</v>
      </c>
      <c r="G278" s="329" t="s">
        <v>494</v>
      </c>
      <c r="H278" s="329" t="s">
        <v>519</v>
      </c>
      <c r="I278" s="329" t="s">
        <v>519</v>
      </c>
    </row>
    <row r="279" spans="1:10" x14ac:dyDescent="0.35">
      <c r="A279" s="283" t="s">
        <v>3239</v>
      </c>
      <c r="B279" s="327" t="s">
        <v>494</v>
      </c>
      <c r="C279" s="327" t="s">
        <v>550</v>
      </c>
      <c r="D279" s="328" t="s">
        <v>187</v>
      </c>
      <c r="E279" s="328" t="s">
        <v>187</v>
      </c>
      <c r="F279" s="328" t="s">
        <v>187</v>
      </c>
      <c r="G279" s="327" t="s">
        <v>494</v>
      </c>
      <c r="H279" s="327" t="s">
        <v>492</v>
      </c>
      <c r="I279" s="327" t="s">
        <v>492</v>
      </c>
    </row>
    <row r="280" spans="1:10" x14ac:dyDescent="0.35">
      <c r="A280" s="59" t="s">
        <v>3240</v>
      </c>
      <c r="B280" s="327">
        <v>546204.87037064438</v>
      </c>
      <c r="C280" s="327" t="s">
        <v>550</v>
      </c>
      <c r="D280" s="328" t="s">
        <v>187</v>
      </c>
      <c r="E280" s="328" t="s">
        <v>187</v>
      </c>
      <c r="F280" s="328" t="s">
        <v>187</v>
      </c>
      <c r="G280" s="327">
        <v>38024.136018348065</v>
      </c>
      <c r="H280" s="327">
        <v>16.174692701572852</v>
      </c>
      <c r="I280" s="327">
        <v>0.73291389331867995</v>
      </c>
    </row>
    <row r="281" spans="1:10" x14ac:dyDescent="0.35">
      <c r="A281" s="283" t="s">
        <v>588</v>
      </c>
      <c r="B281" s="329">
        <v>270555.52902466076</v>
      </c>
      <c r="C281" s="327" t="s">
        <v>550</v>
      </c>
      <c r="D281" s="327">
        <v>71.174746954728036</v>
      </c>
      <c r="E281" s="327">
        <v>7.2747437896637797</v>
      </c>
      <c r="F281" s="327">
        <v>2.07984266172793</v>
      </c>
      <c r="G281" s="329">
        <v>19256.721315532806</v>
      </c>
      <c r="H281" s="329">
        <v>1.9682221545313501</v>
      </c>
      <c r="I281" s="329">
        <v>0.56271293163185998</v>
      </c>
    </row>
    <row r="282" spans="1:10" x14ac:dyDescent="0.35">
      <c r="A282" s="283" t="s">
        <v>589</v>
      </c>
      <c r="B282" s="329">
        <v>275649.34134598356</v>
      </c>
      <c r="C282" s="327" t="s">
        <v>550</v>
      </c>
      <c r="D282" s="327">
        <v>68.084380725071952</v>
      </c>
      <c r="E282" s="327">
        <v>51.538198777011146</v>
      </c>
      <c r="F282" s="327">
        <v>0.61745462860799005</v>
      </c>
      <c r="G282" s="329">
        <v>18767.414702815262</v>
      </c>
      <c r="H282" s="329">
        <v>14.2064705470415</v>
      </c>
      <c r="I282" s="329">
        <v>0.17020096168682</v>
      </c>
    </row>
    <row r="283" spans="1:10" x14ac:dyDescent="0.35">
      <c r="A283" s="283" t="s">
        <v>574</v>
      </c>
      <c r="B283" s="329" t="s">
        <v>494</v>
      </c>
      <c r="C283" s="327" t="s">
        <v>550</v>
      </c>
      <c r="D283" s="327" t="s">
        <v>494</v>
      </c>
      <c r="E283" s="327" t="s">
        <v>494</v>
      </c>
      <c r="F283" s="327" t="s">
        <v>494</v>
      </c>
      <c r="G283" s="329" t="s">
        <v>494</v>
      </c>
      <c r="H283" s="329" t="s">
        <v>494</v>
      </c>
      <c r="I283" s="329" t="s">
        <v>494</v>
      </c>
    </row>
    <row r="284" spans="1:10" x14ac:dyDescent="0.35">
      <c r="A284" s="283" t="s">
        <v>3241</v>
      </c>
      <c r="B284" s="327" t="s">
        <v>521</v>
      </c>
      <c r="C284" s="327" t="s">
        <v>550</v>
      </c>
      <c r="D284" s="328" t="s">
        <v>187</v>
      </c>
      <c r="E284" s="328" t="s">
        <v>187</v>
      </c>
      <c r="F284" s="328" t="s">
        <v>187</v>
      </c>
      <c r="G284" s="327" t="s">
        <v>521</v>
      </c>
      <c r="H284" s="327" t="s">
        <v>492</v>
      </c>
      <c r="I284" s="327" t="s">
        <v>492</v>
      </c>
    </row>
    <row r="285" spans="1:10" x14ac:dyDescent="0.35">
      <c r="A285" s="283" t="s">
        <v>553</v>
      </c>
      <c r="B285" s="329" t="s">
        <v>519</v>
      </c>
      <c r="C285" s="327" t="s">
        <v>550</v>
      </c>
      <c r="D285" s="327" t="s">
        <v>519</v>
      </c>
      <c r="E285" s="327" t="s">
        <v>494</v>
      </c>
      <c r="F285" s="327" t="s">
        <v>494</v>
      </c>
      <c r="G285" s="329" t="s">
        <v>519</v>
      </c>
      <c r="H285" s="329" t="s">
        <v>494</v>
      </c>
      <c r="I285" s="329" t="s">
        <v>494</v>
      </c>
      <c r="J285" s="57" t="s">
        <v>492</v>
      </c>
    </row>
    <row r="286" spans="1:10" x14ac:dyDescent="0.35">
      <c r="A286" s="283" t="s">
        <v>3227</v>
      </c>
      <c r="B286" s="329" t="s">
        <v>494</v>
      </c>
      <c r="C286" s="327" t="s">
        <v>550</v>
      </c>
      <c r="D286" s="327" t="s">
        <v>494</v>
      </c>
      <c r="E286" s="327" t="s">
        <v>519</v>
      </c>
      <c r="F286" s="327" t="s">
        <v>519</v>
      </c>
      <c r="G286" s="329" t="s">
        <v>494</v>
      </c>
      <c r="H286" s="329" t="s">
        <v>519</v>
      </c>
      <c r="I286" s="329" t="s">
        <v>519</v>
      </c>
      <c r="J286" s="57" t="s">
        <v>492</v>
      </c>
    </row>
    <row r="287" spans="1:10" x14ac:dyDescent="0.35">
      <c r="A287" s="283" t="s">
        <v>3242</v>
      </c>
      <c r="B287" s="327" t="s">
        <v>521</v>
      </c>
      <c r="C287" s="327" t="s">
        <v>550</v>
      </c>
      <c r="D287" s="328" t="s">
        <v>187</v>
      </c>
      <c r="E287" s="328" t="s">
        <v>187</v>
      </c>
      <c r="F287" s="328" t="s">
        <v>187</v>
      </c>
      <c r="G287" s="327" t="s">
        <v>521</v>
      </c>
      <c r="H287" s="327" t="s">
        <v>492</v>
      </c>
      <c r="I287" s="327" t="s">
        <v>492</v>
      </c>
      <c r="J287" s="57" t="s">
        <v>492</v>
      </c>
    </row>
    <row r="288" spans="1:10" x14ac:dyDescent="0.35">
      <c r="A288" s="59" t="s">
        <v>3243</v>
      </c>
      <c r="B288" s="327">
        <v>644614.3919557624</v>
      </c>
      <c r="C288" s="327" t="s">
        <v>550</v>
      </c>
      <c r="D288" s="328" t="s">
        <v>187</v>
      </c>
      <c r="E288" s="328" t="s">
        <v>187</v>
      </c>
      <c r="F288" s="328" t="s">
        <v>187</v>
      </c>
      <c r="G288" s="327">
        <v>32390.631664594664</v>
      </c>
      <c r="H288" s="327">
        <v>42.78562494471668</v>
      </c>
      <c r="I288" s="327">
        <v>22.8286814646106</v>
      </c>
      <c r="J288" s="57" t="s">
        <v>492</v>
      </c>
    </row>
    <row r="289" spans="1:10" x14ac:dyDescent="0.35">
      <c r="A289" s="291" t="s">
        <v>551</v>
      </c>
      <c r="B289" s="327" t="s">
        <v>590</v>
      </c>
      <c r="C289" s="327" t="s">
        <v>550</v>
      </c>
      <c r="D289" s="327" t="s">
        <v>590</v>
      </c>
      <c r="E289" s="327" t="s">
        <v>590</v>
      </c>
      <c r="F289" s="327" t="s">
        <v>590</v>
      </c>
      <c r="G289" s="327" t="s">
        <v>590</v>
      </c>
      <c r="H289" s="327">
        <v>40.930380256173969</v>
      </c>
      <c r="I289" s="327">
        <v>22.744244376797859</v>
      </c>
      <c r="J289" s="57" t="s">
        <v>492</v>
      </c>
    </row>
    <row r="290" spans="1:10" x14ac:dyDescent="0.35">
      <c r="A290" s="291" t="s">
        <v>552</v>
      </c>
      <c r="B290" s="327" t="s">
        <v>521</v>
      </c>
      <c r="C290" s="327" t="s">
        <v>550</v>
      </c>
      <c r="D290" s="327" t="s">
        <v>521</v>
      </c>
      <c r="E290" s="327" t="s">
        <v>521</v>
      </c>
      <c r="F290" s="327" t="s">
        <v>521</v>
      </c>
      <c r="G290" s="327" t="s">
        <v>521</v>
      </c>
      <c r="H290" s="327" t="s">
        <v>521</v>
      </c>
      <c r="I290" s="327" t="s">
        <v>521</v>
      </c>
      <c r="J290" s="57" t="s">
        <v>492</v>
      </c>
    </row>
    <row r="291" spans="1:10" x14ac:dyDescent="0.35">
      <c r="A291" s="291" t="s">
        <v>553</v>
      </c>
      <c r="B291" s="327">
        <v>644614.3919557624</v>
      </c>
      <c r="C291" s="327" t="s">
        <v>550</v>
      </c>
      <c r="D291" s="327">
        <v>50.248073994006511</v>
      </c>
      <c r="E291" s="327">
        <v>2.8780689846434999</v>
      </c>
      <c r="F291" s="327">
        <v>0.13098852409508999</v>
      </c>
      <c r="G291" s="327">
        <v>32390.631664594664</v>
      </c>
      <c r="H291" s="327">
        <v>1.8552446885427101</v>
      </c>
      <c r="I291" s="327">
        <v>8.4437087812739994E-2</v>
      </c>
      <c r="J291" s="57" t="s">
        <v>492</v>
      </c>
    </row>
    <row r="292" spans="1:10" x14ac:dyDescent="0.35">
      <c r="A292" s="291" t="s">
        <v>3230</v>
      </c>
      <c r="B292" s="327" t="s">
        <v>566</v>
      </c>
      <c r="C292" s="327" t="s">
        <v>550</v>
      </c>
      <c r="D292" s="327" t="s">
        <v>566</v>
      </c>
      <c r="E292" s="327" t="s">
        <v>521</v>
      </c>
      <c r="F292" s="327" t="s">
        <v>521</v>
      </c>
      <c r="G292" s="327" t="s">
        <v>566</v>
      </c>
      <c r="H292" s="327" t="s">
        <v>521</v>
      </c>
      <c r="I292" s="327" t="s">
        <v>521</v>
      </c>
      <c r="J292" s="57" t="s">
        <v>492</v>
      </c>
    </row>
    <row r="293" spans="1:10" x14ac:dyDescent="0.35">
      <c r="A293" s="291" t="s">
        <v>3232</v>
      </c>
      <c r="B293" s="327" t="s">
        <v>494</v>
      </c>
      <c r="C293" s="327" t="s">
        <v>550</v>
      </c>
      <c r="D293" s="327" t="s">
        <v>494</v>
      </c>
      <c r="E293" s="327" t="s">
        <v>591</v>
      </c>
      <c r="F293" s="327" t="s">
        <v>591</v>
      </c>
      <c r="G293" s="327" t="s">
        <v>494</v>
      </c>
      <c r="H293" s="327" t="s">
        <v>591</v>
      </c>
      <c r="I293" s="327" t="s">
        <v>591</v>
      </c>
      <c r="J293" s="57" t="s">
        <v>492</v>
      </c>
    </row>
    <row r="294" spans="1:10" x14ac:dyDescent="0.35">
      <c r="A294" s="298" t="s">
        <v>592</v>
      </c>
      <c r="B294" s="327">
        <v>644614.3919557624</v>
      </c>
      <c r="C294" s="327" t="s">
        <v>550</v>
      </c>
      <c r="D294" s="328" t="s">
        <v>187</v>
      </c>
      <c r="E294" s="328" t="s">
        <v>187</v>
      </c>
      <c r="F294" s="328" t="s">
        <v>187</v>
      </c>
      <c r="G294" s="327">
        <v>32390.631664594664</v>
      </c>
      <c r="H294" s="327" t="s">
        <v>591</v>
      </c>
      <c r="I294" s="327" t="s">
        <v>591</v>
      </c>
      <c r="J294" s="57" t="s">
        <v>492</v>
      </c>
    </row>
    <row r="295" spans="1:10" x14ac:dyDescent="0.35">
      <c r="A295" s="291" t="s">
        <v>551</v>
      </c>
      <c r="B295" s="329" t="s">
        <v>519</v>
      </c>
      <c r="C295" s="327" t="s">
        <v>550</v>
      </c>
      <c r="D295" s="327" t="s">
        <v>519</v>
      </c>
      <c r="E295" s="327" t="s">
        <v>519</v>
      </c>
      <c r="F295" s="327" t="s">
        <v>519</v>
      </c>
      <c r="G295" s="329" t="s">
        <v>519</v>
      </c>
      <c r="H295" s="329" t="s">
        <v>519</v>
      </c>
      <c r="I295" s="329" t="s">
        <v>519</v>
      </c>
      <c r="J295" s="57" t="s">
        <v>492</v>
      </c>
    </row>
    <row r="296" spans="1:10" x14ac:dyDescent="0.35">
      <c r="A296" s="291" t="s">
        <v>552</v>
      </c>
      <c r="B296" s="329" t="s">
        <v>521</v>
      </c>
      <c r="C296" s="327" t="s">
        <v>550</v>
      </c>
      <c r="D296" s="327" t="s">
        <v>521</v>
      </c>
      <c r="E296" s="327" t="s">
        <v>521</v>
      </c>
      <c r="F296" s="327" t="s">
        <v>521</v>
      </c>
      <c r="G296" s="329" t="s">
        <v>521</v>
      </c>
      <c r="H296" s="329" t="s">
        <v>521</v>
      </c>
      <c r="I296" s="329" t="s">
        <v>521</v>
      </c>
      <c r="J296" s="57" t="s">
        <v>492</v>
      </c>
    </row>
    <row r="297" spans="1:10" x14ac:dyDescent="0.35">
      <c r="A297" s="291" t="s">
        <v>553</v>
      </c>
      <c r="B297" s="329">
        <v>644614.3919557624</v>
      </c>
      <c r="C297" s="327" t="s">
        <v>550</v>
      </c>
      <c r="D297" s="327">
        <v>50.248073994006511</v>
      </c>
      <c r="E297" s="327" t="s">
        <v>519</v>
      </c>
      <c r="F297" s="327" t="s">
        <v>519</v>
      </c>
      <c r="G297" s="329">
        <v>32390.631664594664</v>
      </c>
      <c r="H297" s="329" t="s">
        <v>519</v>
      </c>
      <c r="I297" s="329" t="s">
        <v>519</v>
      </c>
      <c r="J297" s="57" t="s">
        <v>492</v>
      </c>
    </row>
    <row r="298" spans="1:10" x14ac:dyDescent="0.35">
      <c r="A298" s="291" t="s">
        <v>3230</v>
      </c>
      <c r="B298" s="329" t="s">
        <v>494</v>
      </c>
      <c r="C298" s="327" t="s">
        <v>550</v>
      </c>
      <c r="D298" s="327" t="s">
        <v>494</v>
      </c>
      <c r="E298" s="327" t="s">
        <v>521</v>
      </c>
      <c r="F298" s="327" t="s">
        <v>521</v>
      </c>
      <c r="G298" s="329" t="s">
        <v>494</v>
      </c>
      <c r="H298" s="329" t="s">
        <v>521</v>
      </c>
      <c r="I298" s="329" t="s">
        <v>521</v>
      </c>
      <c r="J298" s="57" t="s">
        <v>492</v>
      </c>
    </row>
    <row r="299" spans="1:10" x14ac:dyDescent="0.35">
      <c r="A299" s="291" t="s">
        <v>3232</v>
      </c>
      <c r="B299" s="329" t="s">
        <v>494</v>
      </c>
      <c r="C299" s="327" t="s">
        <v>550</v>
      </c>
      <c r="D299" s="327" t="s">
        <v>494</v>
      </c>
      <c r="E299" s="327" t="s">
        <v>521</v>
      </c>
      <c r="F299" s="327" t="s">
        <v>521</v>
      </c>
      <c r="G299" s="329" t="s">
        <v>494</v>
      </c>
      <c r="H299" s="329" t="s">
        <v>521</v>
      </c>
      <c r="I299" s="329" t="s">
        <v>521</v>
      </c>
      <c r="J299" s="57" t="s">
        <v>492</v>
      </c>
    </row>
    <row r="300" spans="1:10" x14ac:dyDescent="0.35">
      <c r="A300" s="298" t="s">
        <v>3244</v>
      </c>
      <c r="B300" s="327" t="s">
        <v>566</v>
      </c>
      <c r="C300" s="327" t="s">
        <v>550</v>
      </c>
      <c r="D300" s="328" t="s">
        <v>187</v>
      </c>
      <c r="E300" s="328" t="s">
        <v>187</v>
      </c>
      <c r="F300" s="328" t="s">
        <v>187</v>
      </c>
      <c r="G300" s="327" t="s">
        <v>566</v>
      </c>
      <c r="H300" s="327">
        <v>42.78562494471668</v>
      </c>
      <c r="I300" s="327">
        <v>22.8286814646106</v>
      </c>
      <c r="J300" s="57" t="s">
        <v>492</v>
      </c>
    </row>
    <row r="301" spans="1:10" x14ac:dyDescent="0.35">
      <c r="A301" s="287" t="s">
        <v>593</v>
      </c>
      <c r="B301" s="327" t="s">
        <v>566</v>
      </c>
      <c r="C301" s="327" t="s">
        <v>550</v>
      </c>
      <c r="D301" s="328" t="s">
        <v>187</v>
      </c>
      <c r="E301" s="328" t="s">
        <v>187</v>
      </c>
      <c r="F301" s="328" t="s">
        <v>187</v>
      </c>
      <c r="G301" s="327" t="s">
        <v>566</v>
      </c>
      <c r="H301" s="327">
        <v>42.78562494471668</v>
      </c>
      <c r="I301" s="327">
        <v>22.8286814646106</v>
      </c>
      <c r="J301" s="57" t="s">
        <v>492</v>
      </c>
    </row>
    <row r="302" spans="1:10" x14ac:dyDescent="0.35">
      <c r="A302" s="288" t="s">
        <v>557</v>
      </c>
      <c r="B302" s="329" t="s">
        <v>494</v>
      </c>
      <c r="C302" s="327" t="s">
        <v>550</v>
      </c>
      <c r="D302" s="327" t="s">
        <v>494</v>
      </c>
      <c r="E302" s="327" t="s">
        <v>494</v>
      </c>
      <c r="F302" s="327" t="s">
        <v>494</v>
      </c>
      <c r="G302" s="329" t="s">
        <v>494</v>
      </c>
      <c r="H302" s="329">
        <v>40.930380256173969</v>
      </c>
      <c r="I302" s="329">
        <v>22.744244376797859</v>
      </c>
      <c r="J302" s="57" t="s">
        <v>492</v>
      </c>
    </row>
    <row r="303" spans="1:10" x14ac:dyDescent="0.35">
      <c r="A303" s="288" t="s">
        <v>558</v>
      </c>
      <c r="B303" s="329" t="s">
        <v>521</v>
      </c>
      <c r="C303" s="327" t="s">
        <v>550</v>
      </c>
      <c r="D303" s="327" t="s">
        <v>521</v>
      </c>
      <c r="E303" s="327" t="s">
        <v>521</v>
      </c>
      <c r="F303" s="327" t="s">
        <v>521</v>
      </c>
      <c r="G303" s="329" t="s">
        <v>521</v>
      </c>
      <c r="H303" s="329" t="s">
        <v>521</v>
      </c>
      <c r="I303" s="329" t="s">
        <v>521</v>
      </c>
      <c r="J303" s="57" t="s">
        <v>492</v>
      </c>
    </row>
    <row r="304" spans="1:10" x14ac:dyDescent="0.35">
      <c r="A304" s="288" t="s">
        <v>559</v>
      </c>
      <c r="B304" s="329" t="s">
        <v>494</v>
      </c>
      <c r="C304" s="327" t="s">
        <v>550</v>
      </c>
      <c r="D304" s="327" t="s">
        <v>494</v>
      </c>
      <c r="E304" s="327" t="s">
        <v>494</v>
      </c>
      <c r="F304" s="327" t="s">
        <v>494</v>
      </c>
      <c r="G304" s="329" t="s">
        <v>494</v>
      </c>
      <c r="H304" s="329">
        <v>1.8552446885427101</v>
      </c>
      <c r="I304" s="329">
        <v>8.4437087812739994E-2</v>
      </c>
      <c r="J304" s="57" t="s">
        <v>492</v>
      </c>
    </row>
    <row r="305" spans="1:10" x14ac:dyDescent="0.35">
      <c r="A305" s="288" t="s">
        <v>560</v>
      </c>
      <c r="B305" s="329" t="s">
        <v>521</v>
      </c>
      <c r="C305" s="327" t="s">
        <v>550</v>
      </c>
      <c r="D305" s="327" t="s">
        <v>521</v>
      </c>
      <c r="E305" s="327" t="s">
        <v>521</v>
      </c>
      <c r="F305" s="327" t="s">
        <v>521</v>
      </c>
      <c r="G305" s="329" t="s">
        <v>521</v>
      </c>
      <c r="H305" s="329" t="s">
        <v>521</v>
      </c>
      <c r="I305" s="329" t="s">
        <v>521</v>
      </c>
      <c r="J305" s="57" t="s">
        <v>492</v>
      </c>
    </row>
    <row r="306" spans="1:10" x14ac:dyDescent="0.35">
      <c r="A306" s="288" t="s">
        <v>92</v>
      </c>
      <c r="B306" s="329" t="s">
        <v>494</v>
      </c>
      <c r="C306" s="327" t="s">
        <v>550</v>
      </c>
      <c r="D306" s="327" t="s">
        <v>494</v>
      </c>
      <c r="E306" s="327" t="s">
        <v>519</v>
      </c>
      <c r="F306" s="327" t="s">
        <v>519</v>
      </c>
      <c r="G306" s="329" t="s">
        <v>494</v>
      </c>
      <c r="H306" s="329" t="s">
        <v>519</v>
      </c>
      <c r="I306" s="329" t="s">
        <v>519</v>
      </c>
      <c r="J306" s="57" t="s">
        <v>492</v>
      </c>
    </row>
    <row r="307" spans="1:10" x14ac:dyDescent="0.35">
      <c r="A307" s="284" t="s">
        <v>594</v>
      </c>
      <c r="B307" s="327">
        <v>11350565.440672889</v>
      </c>
      <c r="C307" s="327" t="s">
        <v>550</v>
      </c>
      <c r="D307" s="328" t="s">
        <v>187</v>
      </c>
      <c r="E307" s="328" t="s">
        <v>187</v>
      </c>
      <c r="F307" s="328" t="s">
        <v>187</v>
      </c>
      <c r="G307" s="327">
        <v>586285.4434706961</v>
      </c>
      <c r="H307" s="327">
        <v>205.34813377159594</v>
      </c>
      <c r="I307" s="327">
        <v>4.1002059296026401</v>
      </c>
      <c r="J307" s="327" t="s">
        <v>554</v>
      </c>
    </row>
    <row r="308" spans="1:10" x14ac:dyDescent="0.35">
      <c r="A308" s="283" t="s">
        <v>551</v>
      </c>
      <c r="B308" s="327">
        <v>2244284.3614724921</v>
      </c>
      <c r="C308" s="327" t="s">
        <v>550</v>
      </c>
      <c r="D308" s="327">
        <v>67.197268126614205</v>
      </c>
      <c r="E308" s="327">
        <v>9.4999509612768396</v>
      </c>
      <c r="F308" s="327">
        <v>0.57001685543420999</v>
      </c>
      <c r="G308" s="327">
        <v>150809.77799023423</v>
      </c>
      <c r="H308" s="327">
        <v>21.320591377149189</v>
      </c>
      <c r="I308" s="327">
        <v>1.2792799144267299</v>
      </c>
      <c r="J308" s="327" t="s">
        <v>492</v>
      </c>
    </row>
    <row r="309" spans="1:10" x14ac:dyDescent="0.35">
      <c r="A309" s="283" t="s">
        <v>552</v>
      </c>
      <c r="B309" s="327">
        <v>112366.54296457814</v>
      </c>
      <c r="C309" s="327" t="s">
        <v>550</v>
      </c>
      <c r="D309" s="327">
        <v>90.475845936581024</v>
      </c>
      <c r="E309" s="327">
        <v>31.31951642816826</v>
      </c>
      <c r="F309" s="327">
        <v>1.4249999999999701</v>
      </c>
      <c r="G309" s="327">
        <v>10166.458029689384</v>
      </c>
      <c r="H309" s="327">
        <v>3.5192657883555798</v>
      </c>
      <c r="I309" s="327">
        <v>0.16012232372452001</v>
      </c>
      <c r="J309" s="327" t="s">
        <v>492</v>
      </c>
    </row>
    <row r="310" spans="1:10" x14ac:dyDescent="0.35">
      <c r="A310" s="283" t="s">
        <v>553</v>
      </c>
      <c r="B310" s="327">
        <v>8464063.9996716734</v>
      </c>
      <c r="C310" s="327" t="s">
        <v>550</v>
      </c>
      <c r="D310" s="327">
        <v>50.248817526340829</v>
      </c>
      <c r="E310" s="327">
        <v>4.4986853631150696</v>
      </c>
      <c r="F310" s="327">
        <v>8.9994847365319999E-2</v>
      </c>
      <c r="G310" s="327">
        <v>425309.20745077246</v>
      </c>
      <c r="H310" s="327">
        <v>38.07716082779217</v>
      </c>
      <c r="I310" s="327">
        <v>0.76172214774073999</v>
      </c>
      <c r="J310" s="327" t="s">
        <v>492</v>
      </c>
    </row>
    <row r="311" spans="1:10" x14ac:dyDescent="0.35">
      <c r="A311" s="283" t="s">
        <v>3225</v>
      </c>
      <c r="B311" s="327" t="s">
        <v>521</v>
      </c>
      <c r="C311" s="327" t="s">
        <v>550</v>
      </c>
      <c r="D311" s="327" t="s">
        <v>521</v>
      </c>
      <c r="E311" s="327" t="s">
        <v>521</v>
      </c>
      <c r="F311" s="327" t="s">
        <v>521</v>
      </c>
      <c r="G311" s="327" t="s">
        <v>521</v>
      </c>
      <c r="H311" s="327" t="s">
        <v>521</v>
      </c>
      <c r="I311" s="327" t="s">
        <v>521</v>
      </c>
      <c r="J311" s="327" t="s">
        <v>521</v>
      </c>
    </row>
    <row r="312" spans="1:10" x14ac:dyDescent="0.35">
      <c r="A312" s="283" t="s">
        <v>3226</v>
      </c>
      <c r="B312" s="327" t="s">
        <v>521</v>
      </c>
      <c r="C312" s="327" t="s">
        <v>550</v>
      </c>
      <c r="D312" s="327" t="s">
        <v>521</v>
      </c>
      <c r="E312" s="327" t="s">
        <v>521</v>
      </c>
      <c r="F312" s="327" t="s">
        <v>521</v>
      </c>
      <c r="G312" s="327" t="s">
        <v>521</v>
      </c>
      <c r="H312" s="327" t="s">
        <v>521</v>
      </c>
      <c r="I312" s="327" t="s">
        <v>521</v>
      </c>
      <c r="J312" s="327" t="s">
        <v>521</v>
      </c>
    </row>
    <row r="313" spans="1:10" x14ac:dyDescent="0.35">
      <c r="A313" s="283" t="s">
        <v>3227</v>
      </c>
      <c r="B313" s="327">
        <v>529850.53656414582</v>
      </c>
      <c r="C313" s="327" t="s">
        <v>550</v>
      </c>
      <c r="D313" s="327">
        <v>97.591405250278996</v>
      </c>
      <c r="E313" s="327">
        <v>268.8137615220773</v>
      </c>
      <c r="F313" s="327">
        <v>3.5841834869610198</v>
      </c>
      <c r="G313" s="327">
        <v>51708.858435909322</v>
      </c>
      <c r="H313" s="327">
        <v>142.43111577829899</v>
      </c>
      <c r="I313" s="327">
        <v>1.8990815437106501</v>
      </c>
      <c r="J313" s="327" t="s">
        <v>492</v>
      </c>
    </row>
    <row r="314" spans="1:10" x14ac:dyDescent="0.35">
      <c r="A314" s="296" t="s">
        <v>3245</v>
      </c>
      <c r="B314" s="327">
        <v>4223544.2202831479</v>
      </c>
      <c r="C314" s="327" t="s">
        <v>550</v>
      </c>
      <c r="D314" s="328" t="s">
        <v>187</v>
      </c>
      <c r="E314" s="328" t="s">
        <v>187</v>
      </c>
      <c r="F314" s="328" t="s">
        <v>187</v>
      </c>
      <c r="G314" s="327">
        <v>227130.02298152124</v>
      </c>
      <c r="H314" s="327">
        <v>43.127051806573057</v>
      </c>
      <c r="I314" s="327">
        <v>1.1609958550767701</v>
      </c>
      <c r="J314" s="327" t="s">
        <v>554</v>
      </c>
    </row>
    <row r="315" spans="1:10" x14ac:dyDescent="0.35">
      <c r="A315" s="283" t="s">
        <v>551</v>
      </c>
      <c r="B315" s="327">
        <v>802613.81053188839</v>
      </c>
      <c r="C315" s="327" t="s">
        <v>550</v>
      </c>
      <c r="D315" s="327">
        <v>68.457376341550798</v>
      </c>
      <c r="E315" s="327">
        <v>9.5</v>
      </c>
      <c r="F315" s="327">
        <v>0.56999999999999995</v>
      </c>
      <c r="G315" s="327">
        <v>54944.835684507634</v>
      </c>
      <c r="H315" s="327">
        <v>7.6248312000529399</v>
      </c>
      <c r="I315" s="327">
        <v>0.45748987200317998</v>
      </c>
      <c r="J315" s="327" t="s">
        <v>492</v>
      </c>
    </row>
    <row r="316" spans="1:10" x14ac:dyDescent="0.35">
      <c r="A316" s="283" t="s">
        <v>552</v>
      </c>
      <c r="B316" s="327">
        <v>102339.36264828738</v>
      </c>
      <c r="C316" s="327" t="s">
        <v>550</v>
      </c>
      <c r="D316" s="327">
        <v>90.484267022339296</v>
      </c>
      <c r="E316" s="327">
        <v>9.5</v>
      </c>
      <c r="F316" s="327">
        <v>1.425</v>
      </c>
      <c r="G316" s="327">
        <v>9260.1022167636511</v>
      </c>
      <c r="H316" s="327">
        <v>0.97222394515873001</v>
      </c>
      <c r="I316" s="327">
        <v>0.14583359177381</v>
      </c>
      <c r="J316" s="327" t="s">
        <v>492</v>
      </c>
    </row>
    <row r="317" spans="1:10" x14ac:dyDescent="0.35">
      <c r="A317" s="283" t="s">
        <v>553</v>
      </c>
      <c r="B317" s="327">
        <v>3242414.5271654259</v>
      </c>
      <c r="C317" s="327" t="s">
        <v>550</v>
      </c>
      <c r="D317" s="327">
        <v>50.248073994006511</v>
      </c>
      <c r="E317" s="327">
        <v>4.5</v>
      </c>
      <c r="F317" s="327">
        <v>0.09</v>
      </c>
      <c r="G317" s="327">
        <v>162925.08508024996</v>
      </c>
      <c r="H317" s="327">
        <v>14.590865372244419</v>
      </c>
      <c r="I317" s="327">
        <v>0.29181730744488998</v>
      </c>
      <c r="J317" s="327" t="s">
        <v>492</v>
      </c>
    </row>
    <row r="318" spans="1:10" x14ac:dyDescent="0.35">
      <c r="A318" s="283" t="s">
        <v>3225</v>
      </c>
      <c r="B318" s="327" t="s">
        <v>521</v>
      </c>
      <c r="C318" s="327" t="s">
        <v>550</v>
      </c>
      <c r="D318" s="327" t="s">
        <v>521</v>
      </c>
      <c r="E318" s="327" t="s">
        <v>521</v>
      </c>
      <c r="F318" s="327" t="s">
        <v>521</v>
      </c>
      <c r="G318" s="327" t="s">
        <v>521</v>
      </c>
      <c r="H318" s="327" t="s">
        <v>521</v>
      </c>
      <c r="I318" s="327" t="s">
        <v>521</v>
      </c>
      <c r="J318" s="327" t="s">
        <v>521</v>
      </c>
    </row>
    <row r="319" spans="1:10" x14ac:dyDescent="0.35">
      <c r="A319" s="283" t="s">
        <v>3226</v>
      </c>
      <c r="B319" s="327" t="s">
        <v>521</v>
      </c>
      <c r="C319" s="327" t="s">
        <v>550</v>
      </c>
      <c r="D319" s="327" t="s">
        <v>521</v>
      </c>
      <c r="E319" s="327" t="s">
        <v>521</v>
      </c>
      <c r="F319" s="327" t="s">
        <v>521</v>
      </c>
      <c r="G319" s="327" t="s">
        <v>521</v>
      </c>
      <c r="H319" s="327" t="s">
        <v>521</v>
      </c>
      <c r="I319" s="327" t="s">
        <v>521</v>
      </c>
      <c r="J319" s="327" t="s">
        <v>521</v>
      </c>
    </row>
    <row r="320" spans="1:10" x14ac:dyDescent="0.35">
      <c r="A320" s="283" t="s">
        <v>3227</v>
      </c>
      <c r="B320" s="327">
        <v>76176.519937545774</v>
      </c>
      <c r="C320" s="327" t="s">
        <v>550</v>
      </c>
      <c r="D320" s="327">
        <v>96.731829689896188</v>
      </c>
      <c r="E320" s="327">
        <v>261.74904426540229</v>
      </c>
      <c r="F320" s="327">
        <v>3.4899872568719901</v>
      </c>
      <c r="G320" s="327">
        <v>7368.6941529676596</v>
      </c>
      <c r="H320" s="327">
        <v>19.939131289116968</v>
      </c>
      <c r="I320" s="327">
        <v>0.26585508385488998</v>
      </c>
      <c r="J320" s="327" t="s">
        <v>492</v>
      </c>
    </row>
    <row r="321" spans="1:10" x14ac:dyDescent="0.35">
      <c r="A321" s="288" t="s">
        <v>595</v>
      </c>
      <c r="B321" s="327">
        <v>4223544.2202831479</v>
      </c>
      <c r="C321" s="327" t="s">
        <v>550</v>
      </c>
      <c r="D321" s="328" t="s">
        <v>187</v>
      </c>
      <c r="E321" s="328" t="s">
        <v>187</v>
      </c>
      <c r="F321" s="328" t="s">
        <v>187</v>
      </c>
      <c r="G321" s="327">
        <v>227130.02298152124</v>
      </c>
      <c r="H321" s="327">
        <v>43.127051806573057</v>
      </c>
      <c r="I321" s="327">
        <v>1.1609958550767701</v>
      </c>
      <c r="J321" s="327" t="s">
        <v>554</v>
      </c>
    </row>
    <row r="322" spans="1:10" x14ac:dyDescent="0.35">
      <c r="A322" s="294" t="s">
        <v>557</v>
      </c>
      <c r="B322" s="329">
        <v>802613.81053188839</v>
      </c>
      <c r="C322" s="327" t="s">
        <v>550</v>
      </c>
      <c r="D322" s="327">
        <v>68.457376341550798</v>
      </c>
      <c r="E322" s="327">
        <v>9.5</v>
      </c>
      <c r="F322" s="327">
        <v>0.56999999999999995</v>
      </c>
      <c r="G322" s="329">
        <v>54944.835684507634</v>
      </c>
      <c r="H322" s="329">
        <v>7.6248312000529399</v>
      </c>
      <c r="I322" s="329">
        <v>0.45748987200317998</v>
      </c>
      <c r="J322" s="329" t="s">
        <v>492</v>
      </c>
    </row>
    <row r="323" spans="1:10" x14ac:dyDescent="0.35">
      <c r="A323" s="294" t="s">
        <v>558</v>
      </c>
      <c r="B323" s="329">
        <v>102339.36264828738</v>
      </c>
      <c r="C323" s="327" t="s">
        <v>550</v>
      </c>
      <c r="D323" s="327">
        <v>90.484267022339296</v>
      </c>
      <c r="E323" s="327">
        <v>9.5</v>
      </c>
      <c r="F323" s="327">
        <v>1.425</v>
      </c>
      <c r="G323" s="329">
        <v>9260.1022167636511</v>
      </c>
      <c r="H323" s="329">
        <v>0.97222394515873001</v>
      </c>
      <c r="I323" s="329">
        <v>0.14583359177381</v>
      </c>
      <c r="J323" s="329" t="s">
        <v>492</v>
      </c>
    </row>
    <row r="324" spans="1:10" x14ac:dyDescent="0.35">
      <c r="A324" s="294" t="s">
        <v>559</v>
      </c>
      <c r="B324" s="329">
        <v>3242414.5271654259</v>
      </c>
      <c r="C324" s="327" t="s">
        <v>550</v>
      </c>
      <c r="D324" s="327">
        <v>50.248073994006511</v>
      </c>
      <c r="E324" s="327">
        <v>4.5</v>
      </c>
      <c r="F324" s="327">
        <v>0.09</v>
      </c>
      <c r="G324" s="329">
        <v>162925.08508024996</v>
      </c>
      <c r="H324" s="329">
        <v>14.590865372244419</v>
      </c>
      <c r="I324" s="329">
        <v>0.29181730744488998</v>
      </c>
      <c r="J324" s="329" t="s">
        <v>492</v>
      </c>
    </row>
    <row r="325" spans="1:10" x14ac:dyDescent="0.35">
      <c r="A325" s="294" t="s">
        <v>560</v>
      </c>
      <c r="B325" s="329" t="s">
        <v>521</v>
      </c>
      <c r="C325" s="327" t="s">
        <v>550</v>
      </c>
      <c r="D325" s="327" t="s">
        <v>521</v>
      </c>
      <c r="E325" s="327" t="s">
        <v>521</v>
      </c>
      <c r="F325" s="327" t="s">
        <v>521</v>
      </c>
      <c r="G325" s="329" t="s">
        <v>521</v>
      </c>
      <c r="H325" s="329" t="s">
        <v>521</v>
      </c>
      <c r="I325" s="329" t="s">
        <v>521</v>
      </c>
      <c r="J325" s="329" t="s">
        <v>521</v>
      </c>
    </row>
    <row r="326" spans="1:10" x14ac:dyDescent="0.35">
      <c r="A326" s="294" t="s">
        <v>561</v>
      </c>
      <c r="B326" s="329" t="s">
        <v>521</v>
      </c>
      <c r="C326" s="327" t="s">
        <v>550</v>
      </c>
      <c r="D326" s="327" t="s">
        <v>521</v>
      </c>
      <c r="E326" s="327" t="s">
        <v>521</v>
      </c>
      <c r="F326" s="327" t="s">
        <v>521</v>
      </c>
      <c r="G326" s="329" t="s">
        <v>521</v>
      </c>
      <c r="H326" s="329" t="s">
        <v>521</v>
      </c>
      <c r="I326" s="329" t="s">
        <v>521</v>
      </c>
      <c r="J326" s="329" t="s">
        <v>521</v>
      </c>
    </row>
    <row r="327" spans="1:10" x14ac:dyDescent="0.35">
      <c r="A327" s="294" t="s">
        <v>92</v>
      </c>
      <c r="B327" s="329">
        <v>76176.519937545774</v>
      </c>
      <c r="C327" s="327" t="s">
        <v>550</v>
      </c>
      <c r="D327" s="327">
        <v>96.731829689896188</v>
      </c>
      <c r="E327" s="327">
        <v>261.74904426540229</v>
      </c>
      <c r="F327" s="327">
        <v>3.4899872568719901</v>
      </c>
      <c r="G327" s="329">
        <v>7368.6941529676596</v>
      </c>
      <c r="H327" s="329">
        <v>19.939131289116968</v>
      </c>
      <c r="I327" s="329">
        <v>0.26585508385488998</v>
      </c>
      <c r="J327" s="329" t="s">
        <v>492</v>
      </c>
    </row>
    <row r="328" spans="1:10" x14ac:dyDescent="0.35">
      <c r="A328" s="296" t="s">
        <v>3246</v>
      </c>
      <c r="B328" s="327">
        <v>7122906.3888648106</v>
      </c>
      <c r="C328" s="327" t="s">
        <v>550</v>
      </c>
      <c r="D328" s="328" t="s">
        <v>187</v>
      </c>
      <c r="E328" s="328" t="s">
        <v>187</v>
      </c>
      <c r="F328" s="328" t="s">
        <v>187</v>
      </c>
      <c r="G328" s="327">
        <v>358897.51072027022</v>
      </c>
      <c r="H328" s="327">
        <v>162.20807697148538</v>
      </c>
      <c r="I328" s="327">
        <v>2.9373316220328798</v>
      </c>
      <c r="J328" s="327" t="s">
        <v>554</v>
      </c>
    </row>
    <row r="329" spans="1:10" x14ac:dyDescent="0.35">
      <c r="A329" s="283" t="s">
        <v>551</v>
      </c>
      <c r="B329" s="327">
        <v>1441653.2392910132</v>
      </c>
      <c r="C329" s="327" t="s">
        <v>550</v>
      </c>
      <c r="D329" s="327">
        <v>66.495636541257568</v>
      </c>
      <c r="E329" s="327">
        <v>9.5</v>
      </c>
      <c r="F329" s="327">
        <v>0.56999999999999995</v>
      </c>
      <c r="G329" s="327">
        <v>95863.649818421836</v>
      </c>
      <c r="H329" s="327">
        <v>13.695705773264629</v>
      </c>
      <c r="I329" s="327">
        <v>0.82174234639587995</v>
      </c>
      <c r="J329" s="327" t="s">
        <v>492</v>
      </c>
    </row>
    <row r="330" spans="1:10" x14ac:dyDescent="0.35">
      <c r="A330" s="283" t="s">
        <v>552</v>
      </c>
      <c r="B330" s="327">
        <v>8899.3961168497008</v>
      </c>
      <c r="C330" s="327" t="s">
        <v>550</v>
      </c>
      <c r="D330" s="327">
        <v>90.484267022339282</v>
      </c>
      <c r="E330" s="327">
        <v>284.99999999999949</v>
      </c>
      <c r="F330" s="327">
        <v>1.4249999999999099</v>
      </c>
      <c r="G330" s="327">
        <v>805.25533457459767</v>
      </c>
      <c r="H330" s="327">
        <v>2.5363278933021598</v>
      </c>
      <c r="I330" s="327">
        <v>1.2681639466510001E-2</v>
      </c>
      <c r="J330" s="327" t="s">
        <v>492</v>
      </c>
    </row>
    <row r="331" spans="1:10" x14ac:dyDescent="0.35">
      <c r="A331" s="283" t="s">
        <v>553</v>
      </c>
      <c r="B331" s="327">
        <v>5218679.7368303481</v>
      </c>
      <c r="C331" s="327" t="s">
        <v>550</v>
      </c>
      <c r="D331" s="327">
        <v>50.248073994006518</v>
      </c>
      <c r="E331" s="327">
        <v>4.5</v>
      </c>
      <c r="F331" s="327">
        <v>0.09</v>
      </c>
      <c r="G331" s="327">
        <v>262228.6055672738</v>
      </c>
      <c r="H331" s="327">
        <v>23.484058815736571</v>
      </c>
      <c r="I331" s="327">
        <v>0.46968117631473</v>
      </c>
      <c r="J331" s="327" t="s">
        <v>492</v>
      </c>
    </row>
    <row r="332" spans="1:10" x14ac:dyDescent="0.35">
      <c r="A332" s="283" t="s">
        <v>3225</v>
      </c>
      <c r="B332" s="327" t="s">
        <v>521</v>
      </c>
      <c r="C332" s="327" t="s">
        <v>550</v>
      </c>
      <c r="D332" s="327" t="s">
        <v>521</v>
      </c>
      <c r="E332" s="327" t="s">
        <v>521</v>
      </c>
      <c r="F332" s="327" t="s">
        <v>521</v>
      </c>
      <c r="G332" s="327" t="s">
        <v>521</v>
      </c>
      <c r="H332" s="327" t="s">
        <v>521</v>
      </c>
      <c r="I332" s="327" t="s">
        <v>521</v>
      </c>
      <c r="J332" s="327" t="s">
        <v>521</v>
      </c>
    </row>
    <row r="333" spans="1:10" x14ac:dyDescent="0.35">
      <c r="A333" s="283" t="s">
        <v>3226</v>
      </c>
      <c r="B333" s="327" t="s">
        <v>521</v>
      </c>
      <c r="C333" s="327" t="s">
        <v>550</v>
      </c>
      <c r="D333" s="327" t="s">
        <v>521</v>
      </c>
      <c r="E333" s="327" t="s">
        <v>521</v>
      </c>
      <c r="F333" s="327" t="s">
        <v>521</v>
      </c>
      <c r="G333" s="327" t="s">
        <v>521</v>
      </c>
      <c r="H333" s="327" t="s">
        <v>521</v>
      </c>
      <c r="I333" s="327" t="s">
        <v>521</v>
      </c>
      <c r="J333" s="327" t="s">
        <v>521</v>
      </c>
    </row>
    <row r="334" spans="1:10" x14ac:dyDescent="0.35">
      <c r="A334" s="283" t="s">
        <v>3227</v>
      </c>
      <c r="B334" s="327">
        <v>453674.0166266</v>
      </c>
      <c r="C334" s="327" t="s">
        <v>550</v>
      </c>
      <c r="D334" s="327">
        <v>97.735736802039924</v>
      </c>
      <c r="E334" s="327">
        <v>270.00000000000006</v>
      </c>
      <c r="F334" s="327">
        <v>3.6</v>
      </c>
      <c r="G334" s="327">
        <v>44340.16428294166</v>
      </c>
      <c r="H334" s="327">
        <v>122.49198448918202</v>
      </c>
      <c r="I334" s="327">
        <v>1.63322645985576</v>
      </c>
      <c r="J334" s="327" t="s">
        <v>492</v>
      </c>
    </row>
    <row r="335" spans="1:10" x14ac:dyDescent="0.35">
      <c r="A335" s="287" t="s">
        <v>596</v>
      </c>
      <c r="B335" s="327">
        <v>7122906.3888648106</v>
      </c>
      <c r="C335" s="327" t="s">
        <v>550</v>
      </c>
      <c r="D335" s="328" t="s">
        <v>187</v>
      </c>
      <c r="E335" s="328" t="s">
        <v>187</v>
      </c>
      <c r="F335" s="328" t="s">
        <v>187</v>
      </c>
      <c r="G335" s="327">
        <v>358897.51072027022</v>
      </c>
      <c r="H335" s="327">
        <v>162.20807697148538</v>
      </c>
      <c r="I335" s="327">
        <v>2.9373316220328798</v>
      </c>
      <c r="J335" s="327" t="s">
        <v>554</v>
      </c>
    </row>
    <row r="336" spans="1:10" x14ac:dyDescent="0.35">
      <c r="A336" s="288" t="s">
        <v>597</v>
      </c>
      <c r="B336" s="327">
        <v>7122906.3888648106</v>
      </c>
      <c r="C336" s="327" t="s">
        <v>550</v>
      </c>
      <c r="D336" s="328" t="s">
        <v>187</v>
      </c>
      <c r="E336" s="328" t="s">
        <v>187</v>
      </c>
      <c r="F336" s="328" t="s">
        <v>187</v>
      </c>
      <c r="G336" s="327">
        <v>358897.51072027022</v>
      </c>
      <c r="H336" s="327">
        <v>162.20807697148538</v>
      </c>
      <c r="I336" s="327">
        <v>2.9373316220328798</v>
      </c>
      <c r="J336" s="327" t="s">
        <v>554</v>
      </c>
    </row>
    <row r="337" spans="1:10" x14ac:dyDescent="0.35">
      <c r="A337" s="294" t="s">
        <v>557</v>
      </c>
      <c r="B337" s="329">
        <v>1441653.2392910132</v>
      </c>
      <c r="C337" s="327" t="s">
        <v>550</v>
      </c>
      <c r="D337" s="327">
        <v>66.495636541257568</v>
      </c>
      <c r="E337" s="327">
        <v>9.5</v>
      </c>
      <c r="F337" s="327">
        <v>0.56999999999999995</v>
      </c>
      <c r="G337" s="329">
        <v>95863.649818421836</v>
      </c>
      <c r="H337" s="329">
        <v>13.695705773264629</v>
      </c>
      <c r="I337" s="329">
        <v>0.82174234639587995</v>
      </c>
      <c r="J337" s="329" t="s">
        <v>492</v>
      </c>
    </row>
    <row r="338" spans="1:10" x14ac:dyDescent="0.35">
      <c r="A338" s="294" t="s">
        <v>558</v>
      </c>
      <c r="B338" s="329">
        <v>8899.3961168497008</v>
      </c>
      <c r="C338" s="327" t="s">
        <v>550</v>
      </c>
      <c r="D338" s="327">
        <v>90.484267022339282</v>
      </c>
      <c r="E338" s="327">
        <v>284.99999999999949</v>
      </c>
      <c r="F338" s="327">
        <v>1.4249999999999099</v>
      </c>
      <c r="G338" s="329">
        <v>805.25533457459767</v>
      </c>
      <c r="H338" s="329">
        <v>2.5363278933021598</v>
      </c>
      <c r="I338" s="329">
        <v>1.2681639466510001E-2</v>
      </c>
      <c r="J338" s="329" t="s">
        <v>492</v>
      </c>
    </row>
    <row r="339" spans="1:10" x14ac:dyDescent="0.35">
      <c r="A339" s="294" t="s">
        <v>559</v>
      </c>
      <c r="B339" s="329">
        <v>5218679.7368303481</v>
      </c>
      <c r="C339" s="327" t="s">
        <v>550</v>
      </c>
      <c r="D339" s="327">
        <v>50.248073994006518</v>
      </c>
      <c r="E339" s="327">
        <v>4.5</v>
      </c>
      <c r="F339" s="327">
        <v>0.09</v>
      </c>
      <c r="G339" s="329">
        <v>262228.6055672738</v>
      </c>
      <c r="H339" s="329">
        <v>23.484058815736571</v>
      </c>
      <c r="I339" s="329">
        <v>0.46968117631473</v>
      </c>
      <c r="J339" s="329" t="s">
        <v>492</v>
      </c>
    </row>
    <row r="340" spans="1:10" x14ac:dyDescent="0.35">
      <c r="A340" s="294" t="s">
        <v>560</v>
      </c>
      <c r="B340" s="329" t="s">
        <v>521</v>
      </c>
      <c r="C340" s="327" t="s">
        <v>550</v>
      </c>
      <c r="D340" s="327" t="s">
        <v>521</v>
      </c>
      <c r="E340" s="327" t="s">
        <v>521</v>
      </c>
      <c r="F340" s="327" t="s">
        <v>521</v>
      </c>
      <c r="G340" s="329" t="s">
        <v>521</v>
      </c>
      <c r="H340" s="329" t="s">
        <v>521</v>
      </c>
      <c r="I340" s="329" t="s">
        <v>521</v>
      </c>
      <c r="J340" s="329" t="s">
        <v>521</v>
      </c>
    </row>
    <row r="341" spans="1:10" x14ac:dyDescent="0.35">
      <c r="A341" s="294" t="s">
        <v>561</v>
      </c>
      <c r="B341" s="329" t="s">
        <v>521</v>
      </c>
      <c r="C341" s="327" t="s">
        <v>550</v>
      </c>
      <c r="D341" s="327" t="s">
        <v>521</v>
      </c>
      <c r="E341" s="327" t="s">
        <v>521</v>
      </c>
      <c r="F341" s="327" t="s">
        <v>521</v>
      </c>
      <c r="G341" s="329" t="s">
        <v>521</v>
      </c>
      <c r="H341" s="329" t="s">
        <v>521</v>
      </c>
      <c r="I341" s="329" t="s">
        <v>521</v>
      </c>
      <c r="J341" s="329" t="s">
        <v>521</v>
      </c>
    </row>
    <row r="342" spans="1:10" x14ac:dyDescent="0.35">
      <c r="A342" s="294" t="s">
        <v>92</v>
      </c>
      <c r="B342" s="329">
        <v>453674.0166266</v>
      </c>
      <c r="C342" s="327" t="s">
        <v>550</v>
      </c>
      <c r="D342" s="327">
        <v>97.735736802039924</v>
      </c>
      <c r="E342" s="327">
        <v>270.00000000000006</v>
      </c>
      <c r="F342" s="327">
        <v>3.6</v>
      </c>
      <c r="G342" s="329">
        <v>44340.16428294166</v>
      </c>
      <c r="H342" s="329">
        <v>122.49198448918202</v>
      </c>
      <c r="I342" s="329">
        <v>1.63322645985576</v>
      </c>
      <c r="J342" s="329" t="s">
        <v>492</v>
      </c>
    </row>
    <row r="343" spans="1:10" x14ac:dyDescent="0.35">
      <c r="A343" s="296" t="s">
        <v>511</v>
      </c>
      <c r="B343" s="327">
        <v>4114.8315249317002</v>
      </c>
      <c r="C343" s="327" t="s">
        <v>550</v>
      </c>
      <c r="D343" s="328" t="s">
        <v>187</v>
      </c>
      <c r="E343" s="328" t="s">
        <v>187</v>
      </c>
      <c r="F343" s="328" t="s">
        <v>187</v>
      </c>
      <c r="G343" s="327">
        <v>257.90976890459297</v>
      </c>
      <c r="H343" s="327">
        <v>1.300499353749E-2</v>
      </c>
      <c r="I343" s="327">
        <v>1.87845249299E-3</v>
      </c>
      <c r="J343" s="327" t="s">
        <v>554</v>
      </c>
    </row>
    <row r="344" spans="1:10" x14ac:dyDescent="0.35">
      <c r="A344" s="283" t="s">
        <v>551</v>
      </c>
      <c r="B344" s="327">
        <v>17.3116495903528</v>
      </c>
      <c r="C344" s="327" t="s">
        <v>550</v>
      </c>
      <c r="D344" s="327">
        <v>74.659973794072144</v>
      </c>
      <c r="E344" s="327">
        <v>3.14261395692282</v>
      </c>
      <c r="F344" s="327">
        <v>2.75514054400566</v>
      </c>
      <c r="G344" s="327">
        <v>1.2924873047479</v>
      </c>
      <c r="H344" s="327">
        <v>5.4403831620000003E-5</v>
      </c>
      <c r="I344" s="327">
        <v>4.7696027669999998E-5</v>
      </c>
      <c r="J344" s="327" t="s">
        <v>492</v>
      </c>
    </row>
    <row r="345" spans="1:10" x14ac:dyDescent="0.35">
      <c r="A345" s="283" t="s">
        <v>552</v>
      </c>
      <c r="B345" s="327">
        <v>1127.7841994410535</v>
      </c>
      <c r="C345" s="327" t="s">
        <v>550</v>
      </c>
      <c r="D345" s="327">
        <v>89.645233903118736</v>
      </c>
      <c r="E345" s="327">
        <v>9.4999999999999893</v>
      </c>
      <c r="F345" s="327">
        <v>1.4249999999969001</v>
      </c>
      <c r="G345" s="327">
        <v>101.10047835113475</v>
      </c>
      <c r="H345" s="327">
        <v>1.071394989469E-2</v>
      </c>
      <c r="I345" s="327">
        <v>1.6070924842E-3</v>
      </c>
      <c r="J345" s="327" t="s">
        <v>492</v>
      </c>
    </row>
    <row r="346" spans="1:10" x14ac:dyDescent="0.35">
      <c r="A346" s="283" t="s">
        <v>553</v>
      </c>
      <c r="B346" s="327">
        <v>2969.7356759002942</v>
      </c>
      <c r="C346" s="327" t="s">
        <v>550</v>
      </c>
      <c r="D346" s="327">
        <v>52.367220594999388</v>
      </c>
      <c r="E346" s="327">
        <v>0.75314440585758002</v>
      </c>
      <c r="F346" s="327">
        <v>7.5314440586429998E-2</v>
      </c>
      <c r="G346" s="327">
        <v>155.51680324871032</v>
      </c>
      <c r="H346" s="327">
        <v>2.2366398111799998E-3</v>
      </c>
      <c r="I346" s="327">
        <v>2.2366398112E-4</v>
      </c>
      <c r="J346" s="327" t="s">
        <v>492</v>
      </c>
    </row>
    <row r="347" spans="1:10" x14ac:dyDescent="0.35">
      <c r="A347" s="283" t="s">
        <v>3225</v>
      </c>
      <c r="B347" s="327" t="s">
        <v>521</v>
      </c>
      <c r="C347" s="327" t="s">
        <v>550</v>
      </c>
      <c r="D347" s="327" t="s">
        <v>521</v>
      </c>
      <c r="E347" s="327" t="s">
        <v>521</v>
      </c>
      <c r="F347" s="327" t="s">
        <v>521</v>
      </c>
      <c r="G347" s="327" t="s">
        <v>521</v>
      </c>
      <c r="H347" s="327" t="s">
        <v>521</v>
      </c>
      <c r="I347" s="327" t="s">
        <v>521</v>
      </c>
      <c r="J347" s="327" t="s">
        <v>521</v>
      </c>
    </row>
    <row r="348" spans="1:10" x14ac:dyDescent="0.35">
      <c r="A348" s="283" t="s">
        <v>3226</v>
      </c>
      <c r="B348" s="327" t="s">
        <v>521</v>
      </c>
      <c r="C348" s="327" t="s">
        <v>550</v>
      </c>
      <c r="D348" s="327" t="s">
        <v>521</v>
      </c>
      <c r="E348" s="327" t="s">
        <v>521</v>
      </c>
      <c r="F348" s="327" t="s">
        <v>521</v>
      </c>
      <c r="G348" s="327" t="s">
        <v>521</v>
      </c>
      <c r="H348" s="327" t="s">
        <v>521</v>
      </c>
      <c r="I348" s="327" t="s">
        <v>521</v>
      </c>
      <c r="J348" s="327" t="s">
        <v>521</v>
      </c>
    </row>
    <row r="349" spans="1:10" x14ac:dyDescent="0.35">
      <c r="A349" s="283" t="s">
        <v>3227</v>
      </c>
      <c r="B349" s="327" t="s">
        <v>494</v>
      </c>
      <c r="C349" s="327" t="s">
        <v>550</v>
      </c>
      <c r="D349" s="327" t="s">
        <v>526</v>
      </c>
      <c r="E349" s="327" t="s">
        <v>492</v>
      </c>
      <c r="F349" s="327" t="s">
        <v>492</v>
      </c>
      <c r="G349" s="327" t="s">
        <v>494</v>
      </c>
      <c r="H349" s="327" t="s">
        <v>492</v>
      </c>
      <c r="I349" s="327" t="s">
        <v>492</v>
      </c>
      <c r="J349" s="327" t="s">
        <v>492</v>
      </c>
    </row>
    <row r="350" spans="1:10" x14ac:dyDescent="0.35">
      <c r="A350" s="290" t="s">
        <v>598</v>
      </c>
      <c r="B350" s="327">
        <v>4114.8315249317002</v>
      </c>
      <c r="C350" s="327" t="s">
        <v>550</v>
      </c>
      <c r="D350" s="328" t="s">
        <v>187</v>
      </c>
      <c r="E350" s="328" t="s">
        <v>187</v>
      </c>
      <c r="F350" s="328" t="s">
        <v>187</v>
      </c>
      <c r="G350" s="327">
        <v>257.90976890459297</v>
      </c>
      <c r="H350" s="327">
        <v>1.300499353749E-2</v>
      </c>
      <c r="I350" s="327">
        <v>1.87845249299E-3</v>
      </c>
      <c r="J350" s="327" t="s">
        <v>554</v>
      </c>
    </row>
    <row r="351" spans="1:10" x14ac:dyDescent="0.35">
      <c r="A351" s="283" t="s">
        <v>551</v>
      </c>
      <c r="B351" s="329">
        <v>17.3116495903528</v>
      </c>
      <c r="C351" s="327" t="s">
        <v>550</v>
      </c>
      <c r="D351" s="327">
        <v>74.659973794072144</v>
      </c>
      <c r="E351" s="327">
        <v>3.14261395692282</v>
      </c>
      <c r="F351" s="327">
        <v>2.75514054400566</v>
      </c>
      <c r="G351" s="329">
        <v>1.2924873047479</v>
      </c>
      <c r="H351" s="329">
        <v>5.4403831620000003E-5</v>
      </c>
      <c r="I351" s="329">
        <v>4.7696027669999998E-5</v>
      </c>
      <c r="J351" s="329" t="s">
        <v>492</v>
      </c>
    </row>
    <row r="352" spans="1:10" x14ac:dyDescent="0.35">
      <c r="A352" s="283" t="s">
        <v>552</v>
      </c>
      <c r="B352" s="329">
        <v>1127.7841994410535</v>
      </c>
      <c r="C352" s="327" t="s">
        <v>550</v>
      </c>
      <c r="D352" s="327">
        <v>89.645233903118736</v>
      </c>
      <c r="E352" s="327">
        <v>9.4999999999999893</v>
      </c>
      <c r="F352" s="327">
        <v>1.4249999999969001</v>
      </c>
      <c r="G352" s="329">
        <v>101.10047835113475</v>
      </c>
      <c r="H352" s="329">
        <v>1.071394989469E-2</v>
      </c>
      <c r="I352" s="329">
        <v>1.6070924842E-3</v>
      </c>
      <c r="J352" s="329" t="s">
        <v>492</v>
      </c>
    </row>
    <row r="353" spans="1:10" x14ac:dyDescent="0.35">
      <c r="A353" s="283" t="s">
        <v>553</v>
      </c>
      <c r="B353" s="329">
        <v>2969.7356759002942</v>
      </c>
      <c r="C353" s="327" t="s">
        <v>550</v>
      </c>
      <c r="D353" s="327">
        <v>52.367220594999388</v>
      </c>
      <c r="E353" s="327">
        <v>0.75314440585758002</v>
      </c>
      <c r="F353" s="327">
        <v>7.5314440586429998E-2</v>
      </c>
      <c r="G353" s="329">
        <v>155.51680324871032</v>
      </c>
      <c r="H353" s="329">
        <v>2.2366398111799998E-3</v>
      </c>
      <c r="I353" s="329">
        <v>2.2366398112E-4</v>
      </c>
      <c r="J353" s="329" t="s">
        <v>492</v>
      </c>
    </row>
    <row r="354" spans="1:10" x14ac:dyDescent="0.35">
      <c r="A354" s="283" t="s">
        <v>3225</v>
      </c>
      <c r="B354" s="329" t="s">
        <v>521</v>
      </c>
      <c r="C354" s="327" t="s">
        <v>550</v>
      </c>
      <c r="D354" s="327" t="s">
        <v>521</v>
      </c>
      <c r="E354" s="327" t="s">
        <v>521</v>
      </c>
      <c r="F354" s="327" t="s">
        <v>521</v>
      </c>
      <c r="G354" s="329" t="s">
        <v>521</v>
      </c>
      <c r="H354" s="329" t="s">
        <v>521</v>
      </c>
      <c r="I354" s="329" t="s">
        <v>521</v>
      </c>
      <c r="J354" s="329" t="s">
        <v>521</v>
      </c>
    </row>
    <row r="355" spans="1:10" x14ac:dyDescent="0.35">
      <c r="A355" s="283" t="s">
        <v>3226</v>
      </c>
      <c r="B355" s="329" t="s">
        <v>521</v>
      </c>
      <c r="C355" s="327" t="s">
        <v>550</v>
      </c>
      <c r="D355" s="327" t="s">
        <v>521</v>
      </c>
      <c r="E355" s="327" t="s">
        <v>521</v>
      </c>
      <c r="F355" s="327" t="s">
        <v>521</v>
      </c>
      <c r="G355" s="329" t="s">
        <v>521</v>
      </c>
      <c r="H355" s="329" t="s">
        <v>521</v>
      </c>
      <c r="I355" s="329" t="s">
        <v>521</v>
      </c>
      <c r="J355" s="329" t="s">
        <v>521</v>
      </c>
    </row>
    <row r="356" spans="1:10" x14ac:dyDescent="0.35">
      <c r="A356" s="283" t="s">
        <v>3227</v>
      </c>
      <c r="B356" s="329" t="s">
        <v>494</v>
      </c>
      <c r="C356" s="327" t="s">
        <v>550</v>
      </c>
      <c r="D356" s="327" t="s">
        <v>526</v>
      </c>
      <c r="E356" s="327" t="s">
        <v>492</v>
      </c>
      <c r="F356" s="327" t="s">
        <v>492</v>
      </c>
      <c r="G356" s="329" t="s">
        <v>494</v>
      </c>
      <c r="H356" s="329" t="s">
        <v>492</v>
      </c>
      <c r="I356" s="329" t="s">
        <v>492</v>
      </c>
      <c r="J356" s="329" t="s">
        <v>492</v>
      </c>
    </row>
    <row r="357" spans="1:10" x14ac:dyDescent="0.35">
      <c r="A357" s="290" t="s">
        <v>599</v>
      </c>
      <c r="B357" s="327" t="s">
        <v>566</v>
      </c>
      <c r="C357" s="327" t="s">
        <v>550</v>
      </c>
      <c r="D357" s="328" t="s">
        <v>187</v>
      </c>
      <c r="E357" s="328" t="s">
        <v>187</v>
      </c>
      <c r="F357" s="328" t="s">
        <v>187</v>
      </c>
      <c r="G357" s="327" t="s">
        <v>566</v>
      </c>
      <c r="H357" s="327" t="s">
        <v>3119</v>
      </c>
      <c r="I357" s="327" t="s">
        <v>3119</v>
      </c>
      <c r="J357" s="328" t="s">
        <v>187</v>
      </c>
    </row>
    <row r="358" spans="1:10" x14ac:dyDescent="0.35">
      <c r="A358" s="283" t="s">
        <v>574</v>
      </c>
      <c r="B358" s="329" t="s">
        <v>494</v>
      </c>
      <c r="C358" s="327" t="s">
        <v>550</v>
      </c>
      <c r="D358" s="327" t="s">
        <v>494</v>
      </c>
      <c r="E358" s="327" t="s">
        <v>494</v>
      </c>
      <c r="F358" s="327" t="s">
        <v>494</v>
      </c>
      <c r="G358" s="329" t="s">
        <v>494</v>
      </c>
      <c r="H358" s="329" t="s">
        <v>494</v>
      </c>
      <c r="I358" s="329" t="s">
        <v>494</v>
      </c>
      <c r="J358" s="328" t="s">
        <v>187</v>
      </c>
    </row>
    <row r="359" spans="1:10" x14ac:dyDescent="0.35">
      <c r="A359" s="283" t="s">
        <v>575</v>
      </c>
      <c r="B359" s="329" t="s">
        <v>494</v>
      </c>
      <c r="C359" s="327" t="s">
        <v>550</v>
      </c>
      <c r="D359" s="327" t="s">
        <v>494</v>
      </c>
      <c r="E359" s="327" t="s">
        <v>494</v>
      </c>
      <c r="F359" s="327" t="s">
        <v>494</v>
      </c>
      <c r="G359" s="329" t="s">
        <v>494</v>
      </c>
      <c r="H359" s="329" t="s">
        <v>494</v>
      </c>
      <c r="I359" s="329" t="s">
        <v>494</v>
      </c>
      <c r="J359" s="328" t="s">
        <v>187</v>
      </c>
    </row>
    <row r="360" spans="1:10" x14ac:dyDescent="0.35">
      <c r="A360" s="283" t="s">
        <v>576</v>
      </c>
      <c r="B360" s="329" t="s">
        <v>494</v>
      </c>
      <c r="C360" s="327" t="s">
        <v>550</v>
      </c>
      <c r="D360" s="327" t="s">
        <v>494</v>
      </c>
      <c r="E360" s="327" t="s">
        <v>494</v>
      </c>
      <c r="F360" s="327" t="s">
        <v>494</v>
      </c>
      <c r="G360" s="329" t="s">
        <v>494</v>
      </c>
      <c r="H360" s="329" t="s">
        <v>494</v>
      </c>
      <c r="I360" s="329" t="s">
        <v>494</v>
      </c>
      <c r="J360" s="328" t="s">
        <v>187</v>
      </c>
    </row>
    <row r="361" spans="1:10" x14ac:dyDescent="0.35">
      <c r="A361" s="283" t="s">
        <v>3236</v>
      </c>
      <c r="B361" s="327" t="s">
        <v>494</v>
      </c>
      <c r="C361" s="327" t="s">
        <v>550</v>
      </c>
      <c r="D361" s="328" t="s">
        <v>187</v>
      </c>
      <c r="E361" s="328" t="s">
        <v>187</v>
      </c>
      <c r="F361" s="328" t="s">
        <v>187</v>
      </c>
      <c r="G361" s="327" t="s">
        <v>494</v>
      </c>
      <c r="H361" s="327" t="s">
        <v>521</v>
      </c>
      <c r="I361" s="327" t="s">
        <v>521</v>
      </c>
      <c r="J361" s="328" t="s">
        <v>187</v>
      </c>
    </row>
    <row r="362" spans="1:10" x14ac:dyDescent="0.35">
      <c r="A362" s="283" t="s">
        <v>553</v>
      </c>
      <c r="B362" s="329" t="s">
        <v>494</v>
      </c>
      <c r="C362" s="327" t="s">
        <v>550</v>
      </c>
      <c r="D362" s="327" t="s">
        <v>494</v>
      </c>
      <c r="E362" s="327" t="s">
        <v>494</v>
      </c>
      <c r="F362" s="327" t="s">
        <v>494</v>
      </c>
      <c r="G362" s="329" t="s">
        <v>494</v>
      </c>
      <c r="H362" s="329" t="s">
        <v>494</v>
      </c>
      <c r="I362" s="329" t="s">
        <v>494</v>
      </c>
      <c r="J362" s="328" t="s">
        <v>187</v>
      </c>
    </row>
    <row r="363" spans="1:10" x14ac:dyDescent="0.35">
      <c r="A363" s="283" t="s">
        <v>3227</v>
      </c>
      <c r="B363" s="329" t="s">
        <v>494</v>
      </c>
      <c r="C363" s="327" t="s">
        <v>550</v>
      </c>
      <c r="D363" s="327" t="s">
        <v>494</v>
      </c>
      <c r="E363" s="327" t="s">
        <v>492</v>
      </c>
      <c r="F363" s="327" t="s">
        <v>492</v>
      </c>
      <c r="G363" s="329" t="s">
        <v>494</v>
      </c>
      <c r="H363" s="329" t="s">
        <v>492</v>
      </c>
      <c r="I363" s="329" t="s">
        <v>492</v>
      </c>
      <c r="J363" s="328" t="s">
        <v>187</v>
      </c>
    </row>
    <row r="364" spans="1:10" x14ac:dyDescent="0.35">
      <c r="A364" s="283" t="s">
        <v>3237</v>
      </c>
      <c r="B364" s="327" t="s">
        <v>521</v>
      </c>
      <c r="C364" s="327" t="s">
        <v>550</v>
      </c>
      <c r="D364" s="328" t="s">
        <v>187</v>
      </c>
      <c r="E364" s="328" t="s">
        <v>187</v>
      </c>
      <c r="F364" s="328" t="s">
        <v>187</v>
      </c>
      <c r="G364" s="327" t="s">
        <v>521</v>
      </c>
      <c r="H364" s="327" t="s">
        <v>521</v>
      </c>
      <c r="I364" s="327" t="s">
        <v>521</v>
      </c>
      <c r="J364" s="328" t="s">
        <v>187</v>
      </c>
    </row>
    <row r="365" spans="1:10" x14ac:dyDescent="0.35">
      <c r="A365" s="290" t="s">
        <v>600</v>
      </c>
      <c r="B365" s="327" t="s">
        <v>566</v>
      </c>
      <c r="C365" s="327" t="s">
        <v>550</v>
      </c>
      <c r="D365" s="328" t="s">
        <v>187</v>
      </c>
      <c r="E365" s="328" t="s">
        <v>187</v>
      </c>
      <c r="F365" s="328" t="s">
        <v>187</v>
      </c>
      <c r="G365" s="327" t="s">
        <v>566</v>
      </c>
      <c r="H365" s="327" t="s">
        <v>3119</v>
      </c>
      <c r="I365" s="327" t="s">
        <v>3119</v>
      </c>
      <c r="J365" s="328" t="s">
        <v>187</v>
      </c>
    </row>
    <row r="366" spans="1:10" x14ac:dyDescent="0.35">
      <c r="A366" s="283" t="s">
        <v>588</v>
      </c>
      <c r="B366" s="329" t="s">
        <v>494</v>
      </c>
      <c r="C366" s="327" t="s">
        <v>550</v>
      </c>
      <c r="D366" s="327" t="s">
        <v>494</v>
      </c>
      <c r="E366" s="327" t="s">
        <v>494</v>
      </c>
      <c r="F366" s="327" t="s">
        <v>494</v>
      </c>
      <c r="G366" s="329" t="s">
        <v>494</v>
      </c>
      <c r="H366" s="329" t="s">
        <v>494</v>
      </c>
      <c r="I366" s="329" t="s">
        <v>494</v>
      </c>
      <c r="J366" s="328" t="s">
        <v>187</v>
      </c>
    </row>
    <row r="367" spans="1:10" x14ac:dyDescent="0.35">
      <c r="A367" s="283" t="s">
        <v>589</v>
      </c>
      <c r="B367" s="329" t="s">
        <v>494</v>
      </c>
      <c r="C367" s="327" t="s">
        <v>550</v>
      </c>
      <c r="D367" s="327" t="s">
        <v>494</v>
      </c>
      <c r="E367" s="327" t="s">
        <v>494</v>
      </c>
      <c r="F367" s="327" t="s">
        <v>494</v>
      </c>
      <c r="G367" s="329" t="s">
        <v>494</v>
      </c>
      <c r="H367" s="329" t="s">
        <v>494</v>
      </c>
      <c r="I367" s="329" t="s">
        <v>494</v>
      </c>
      <c r="J367" s="328" t="s">
        <v>187</v>
      </c>
    </row>
    <row r="368" spans="1:10" x14ac:dyDescent="0.35">
      <c r="A368" s="283" t="s">
        <v>574</v>
      </c>
      <c r="B368" s="329" t="s">
        <v>494</v>
      </c>
      <c r="C368" s="327" t="s">
        <v>550</v>
      </c>
      <c r="D368" s="327" t="s">
        <v>494</v>
      </c>
      <c r="E368" s="327" t="s">
        <v>494</v>
      </c>
      <c r="F368" s="327" t="s">
        <v>494</v>
      </c>
      <c r="G368" s="329" t="s">
        <v>494</v>
      </c>
      <c r="H368" s="329" t="s">
        <v>494</v>
      </c>
      <c r="I368" s="329" t="s">
        <v>494</v>
      </c>
      <c r="J368" s="328" t="s">
        <v>187</v>
      </c>
    </row>
    <row r="369" spans="1:10" x14ac:dyDescent="0.35">
      <c r="A369" s="283" t="s">
        <v>3241</v>
      </c>
      <c r="B369" s="327" t="s">
        <v>494</v>
      </c>
      <c r="C369" s="327" t="s">
        <v>550</v>
      </c>
      <c r="D369" s="328" t="s">
        <v>187</v>
      </c>
      <c r="E369" s="328" t="s">
        <v>187</v>
      </c>
      <c r="F369" s="328" t="s">
        <v>187</v>
      </c>
      <c r="G369" s="327" t="s">
        <v>494</v>
      </c>
      <c r="H369" s="327" t="s">
        <v>494</v>
      </c>
      <c r="I369" s="327" t="s">
        <v>494</v>
      </c>
      <c r="J369" s="328" t="s">
        <v>187</v>
      </c>
    </row>
    <row r="370" spans="1:10" x14ac:dyDescent="0.35">
      <c r="A370" s="283" t="s">
        <v>553</v>
      </c>
      <c r="B370" s="329" t="s">
        <v>494</v>
      </c>
      <c r="C370" s="327" t="s">
        <v>550</v>
      </c>
      <c r="D370" s="327" t="s">
        <v>494</v>
      </c>
      <c r="E370" s="327" t="s">
        <v>494</v>
      </c>
      <c r="F370" s="327" t="s">
        <v>494</v>
      </c>
      <c r="G370" s="329" t="s">
        <v>494</v>
      </c>
      <c r="H370" s="329" t="s">
        <v>494</v>
      </c>
      <c r="I370" s="329" t="s">
        <v>494</v>
      </c>
      <c r="J370" s="328" t="s">
        <v>187</v>
      </c>
    </row>
    <row r="371" spans="1:10" x14ac:dyDescent="0.35">
      <c r="A371" s="283" t="s">
        <v>3227</v>
      </c>
      <c r="B371" s="329" t="s">
        <v>494</v>
      </c>
      <c r="C371" s="327" t="s">
        <v>550</v>
      </c>
      <c r="D371" s="327" t="s">
        <v>494</v>
      </c>
      <c r="E371" s="327" t="s">
        <v>492</v>
      </c>
      <c r="F371" s="327" t="s">
        <v>492</v>
      </c>
      <c r="G371" s="329" t="s">
        <v>494</v>
      </c>
      <c r="H371" s="329" t="s">
        <v>492</v>
      </c>
      <c r="I371" s="329" t="s">
        <v>492</v>
      </c>
      <c r="J371" s="328" t="s">
        <v>187</v>
      </c>
    </row>
    <row r="372" spans="1:10" x14ac:dyDescent="0.35">
      <c r="A372" s="283" t="s">
        <v>3242</v>
      </c>
      <c r="B372" s="327" t="s">
        <v>521</v>
      </c>
      <c r="C372" s="327" t="s">
        <v>550</v>
      </c>
      <c r="D372" s="328" t="s">
        <v>187</v>
      </c>
      <c r="E372" s="328" t="s">
        <v>187</v>
      </c>
      <c r="F372" s="328" t="s">
        <v>187</v>
      </c>
      <c r="G372" s="327" t="s">
        <v>521</v>
      </c>
      <c r="H372" s="327" t="s">
        <v>521</v>
      </c>
      <c r="I372" s="327" t="s">
        <v>521</v>
      </c>
      <c r="J372" s="328" t="s">
        <v>187</v>
      </c>
    </row>
    <row r="373" spans="1:10" x14ac:dyDescent="0.35">
      <c r="A373" s="58" t="s">
        <v>601</v>
      </c>
      <c r="B373" s="327">
        <v>7178206.5629088432</v>
      </c>
      <c r="C373" s="327" t="s">
        <v>550</v>
      </c>
      <c r="D373" s="328" t="s">
        <v>187</v>
      </c>
      <c r="E373" s="328" t="s">
        <v>187</v>
      </c>
      <c r="F373" s="328" t="s">
        <v>187</v>
      </c>
      <c r="G373" s="327">
        <v>226133.22271687587</v>
      </c>
      <c r="H373" s="327">
        <v>4.1196270916394298</v>
      </c>
      <c r="I373" s="327">
        <v>2.5601844175807398</v>
      </c>
      <c r="J373" s="327" t="s">
        <v>554</v>
      </c>
    </row>
    <row r="374" spans="1:10" x14ac:dyDescent="0.35">
      <c r="A374" s="59" t="s">
        <v>602</v>
      </c>
      <c r="B374" s="327">
        <v>6789839.4054550147</v>
      </c>
      <c r="C374" s="327" t="s">
        <v>550</v>
      </c>
      <c r="D374" s="328" t="s">
        <v>187</v>
      </c>
      <c r="E374" s="328" t="s">
        <v>187</v>
      </c>
      <c r="F374" s="328" t="s">
        <v>187</v>
      </c>
      <c r="G374" s="327">
        <v>198086.65897924625</v>
      </c>
      <c r="H374" s="327">
        <v>3.6313603130694299</v>
      </c>
      <c r="I374" s="327">
        <v>1.7785747835824199</v>
      </c>
      <c r="J374" s="327" t="s">
        <v>554</v>
      </c>
    </row>
    <row r="375" spans="1:10" x14ac:dyDescent="0.35">
      <c r="A375" s="287" t="s">
        <v>603</v>
      </c>
      <c r="B375" s="327">
        <v>300563.24352238874</v>
      </c>
      <c r="C375" s="327" t="s">
        <v>550</v>
      </c>
      <c r="D375" s="328" t="s">
        <v>187</v>
      </c>
      <c r="E375" s="328" t="s">
        <v>187</v>
      </c>
      <c r="F375" s="328" t="s">
        <v>187</v>
      </c>
      <c r="G375" s="327">
        <v>13282.915919456782</v>
      </c>
      <c r="H375" s="327">
        <v>5.1948184495699996E-3</v>
      </c>
      <c r="I375" s="327">
        <v>1.29867598133739</v>
      </c>
      <c r="J375" s="327" t="s">
        <v>554</v>
      </c>
    </row>
    <row r="376" spans="1:10" x14ac:dyDescent="0.35">
      <c r="A376" s="288" t="s">
        <v>557</v>
      </c>
      <c r="B376" s="329" t="s">
        <v>492</v>
      </c>
      <c r="C376" s="327" t="s">
        <v>550</v>
      </c>
      <c r="D376" s="327" t="s">
        <v>492</v>
      </c>
      <c r="E376" s="327" t="s">
        <v>492</v>
      </c>
      <c r="F376" s="327" t="s">
        <v>492</v>
      </c>
      <c r="G376" s="329" t="s">
        <v>492</v>
      </c>
      <c r="H376" s="329" t="s">
        <v>492</v>
      </c>
      <c r="I376" s="329" t="s">
        <v>492</v>
      </c>
      <c r="J376" s="329" t="s">
        <v>492</v>
      </c>
    </row>
    <row r="377" spans="1:10" x14ac:dyDescent="0.35">
      <c r="A377" s="288" t="s">
        <v>558</v>
      </c>
      <c r="B377" s="329" t="s">
        <v>492</v>
      </c>
      <c r="C377" s="327" t="s">
        <v>550</v>
      </c>
      <c r="D377" s="327" t="s">
        <v>492</v>
      </c>
      <c r="E377" s="327" t="s">
        <v>492</v>
      </c>
      <c r="F377" s="327" t="s">
        <v>492</v>
      </c>
      <c r="G377" s="329" t="s">
        <v>492</v>
      </c>
      <c r="H377" s="329" t="s">
        <v>492</v>
      </c>
      <c r="I377" s="329" t="s">
        <v>492</v>
      </c>
      <c r="J377" s="329" t="s">
        <v>492</v>
      </c>
    </row>
    <row r="378" spans="1:10" x14ac:dyDescent="0.35">
      <c r="A378" s="288" t="s">
        <v>559</v>
      </c>
      <c r="B378" s="329" t="s">
        <v>492</v>
      </c>
      <c r="C378" s="327" t="s">
        <v>550</v>
      </c>
      <c r="D378" s="327" t="s">
        <v>492</v>
      </c>
      <c r="E378" s="327" t="s">
        <v>492</v>
      </c>
      <c r="F378" s="327" t="s">
        <v>492</v>
      </c>
      <c r="G378" s="329" t="s">
        <v>492</v>
      </c>
      <c r="H378" s="329" t="s">
        <v>492</v>
      </c>
      <c r="I378" s="329" t="s">
        <v>492</v>
      </c>
      <c r="J378" s="329" t="s">
        <v>492</v>
      </c>
    </row>
    <row r="379" spans="1:10" x14ac:dyDescent="0.35">
      <c r="A379" s="288" t="s">
        <v>560</v>
      </c>
      <c r="B379" s="329">
        <v>300563.24352238874</v>
      </c>
      <c r="C379" s="327" t="s">
        <v>550</v>
      </c>
      <c r="D379" s="327">
        <v>44.193414217222298</v>
      </c>
      <c r="E379" s="327">
        <v>1.7283611890430001E-2</v>
      </c>
      <c r="F379" s="327">
        <v>4.3208077146021804</v>
      </c>
      <c r="G379" s="329">
        <v>13282.915919456782</v>
      </c>
      <c r="H379" s="329">
        <v>5.1948184495699996E-3</v>
      </c>
      <c r="I379" s="329">
        <v>1.29867598133739</v>
      </c>
      <c r="J379" s="329" t="s">
        <v>492</v>
      </c>
    </row>
    <row r="380" spans="1:10" x14ac:dyDescent="0.35">
      <c r="A380" s="288" t="s">
        <v>561</v>
      </c>
      <c r="B380" s="329" t="s">
        <v>521</v>
      </c>
      <c r="C380" s="327" t="s">
        <v>550</v>
      </c>
      <c r="D380" s="327" t="s">
        <v>521</v>
      </c>
      <c r="E380" s="327" t="s">
        <v>521</v>
      </c>
      <c r="F380" s="327" t="s">
        <v>521</v>
      </c>
      <c r="G380" s="329" t="s">
        <v>521</v>
      </c>
      <c r="H380" s="329" t="s">
        <v>521</v>
      </c>
      <c r="I380" s="329" t="s">
        <v>521</v>
      </c>
      <c r="J380" s="329" t="s">
        <v>521</v>
      </c>
    </row>
    <row r="381" spans="1:10" x14ac:dyDescent="0.35">
      <c r="A381" s="288" t="s">
        <v>92</v>
      </c>
      <c r="B381" s="329" t="s">
        <v>492</v>
      </c>
      <c r="C381" s="327" t="s">
        <v>550</v>
      </c>
      <c r="D381" s="327" t="s">
        <v>492</v>
      </c>
      <c r="E381" s="327" t="s">
        <v>492</v>
      </c>
      <c r="F381" s="327" t="s">
        <v>492</v>
      </c>
      <c r="G381" s="329" t="s">
        <v>492</v>
      </c>
      <c r="H381" s="329" t="s">
        <v>492</v>
      </c>
      <c r="I381" s="329" t="s">
        <v>492</v>
      </c>
      <c r="J381" s="329" t="s">
        <v>492</v>
      </c>
    </row>
    <row r="382" spans="1:10" x14ac:dyDescent="0.35">
      <c r="A382" s="287" t="s">
        <v>604</v>
      </c>
      <c r="B382" s="327">
        <v>811798.30166600703</v>
      </c>
      <c r="C382" s="327" t="s">
        <v>550</v>
      </c>
      <c r="D382" s="328" t="s">
        <v>187</v>
      </c>
      <c r="E382" s="328" t="s">
        <v>187</v>
      </c>
      <c r="F382" s="328" t="s">
        <v>187</v>
      </c>
      <c r="G382" s="327">
        <v>63474.462414260372</v>
      </c>
      <c r="H382" s="327">
        <v>3.62616549461986</v>
      </c>
      <c r="I382" s="327">
        <v>0.47989880224503001</v>
      </c>
      <c r="J382" s="327" t="s">
        <v>554</v>
      </c>
    </row>
    <row r="383" spans="1:10" x14ac:dyDescent="0.35">
      <c r="A383" s="288" t="s">
        <v>557</v>
      </c>
      <c r="B383" s="329">
        <v>751642.169400585</v>
      </c>
      <c r="C383" s="327" t="s">
        <v>550</v>
      </c>
      <c r="D383" s="327">
        <v>78.722669403891274</v>
      </c>
      <c r="E383" s="327">
        <v>4.75</v>
      </c>
      <c r="F383" s="327">
        <v>0.56999999999999995</v>
      </c>
      <c r="G383" s="329">
        <v>59171.278011745897</v>
      </c>
      <c r="H383" s="329">
        <v>3.5703003046527799</v>
      </c>
      <c r="I383" s="329">
        <v>0.42843603655833001</v>
      </c>
      <c r="J383" s="329" t="s">
        <v>492</v>
      </c>
    </row>
    <row r="384" spans="1:10" x14ac:dyDescent="0.35">
      <c r="A384" s="288" t="s">
        <v>558</v>
      </c>
      <c r="B384" s="329">
        <v>34493.418563901811</v>
      </c>
      <c r="C384" s="327" t="s">
        <v>550</v>
      </c>
      <c r="D384" s="327">
        <v>87.369782150481583</v>
      </c>
      <c r="E384" s="327">
        <v>0.95000000000009999</v>
      </c>
      <c r="F384" s="327">
        <v>1.425</v>
      </c>
      <c r="G384" s="329">
        <v>3013.6824655534788</v>
      </c>
      <c r="H384" s="329">
        <v>3.2768747635709999E-2</v>
      </c>
      <c r="I384" s="329">
        <v>4.9153121453560003E-2</v>
      </c>
      <c r="J384" s="329" t="s">
        <v>492</v>
      </c>
    </row>
    <row r="385" spans="1:10" x14ac:dyDescent="0.35">
      <c r="A385" s="288" t="s">
        <v>559</v>
      </c>
      <c r="B385" s="329">
        <v>25662.713701520213</v>
      </c>
      <c r="C385" s="327" t="s">
        <v>550</v>
      </c>
      <c r="D385" s="327">
        <v>50.248073994006532</v>
      </c>
      <c r="E385" s="327">
        <v>0.90000000000006997</v>
      </c>
      <c r="F385" s="327">
        <v>9.0000000000119998E-2</v>
      </c>
      <c r="G385" s="329">
        <v>1289.5019369609929</v>
      </c>
      <c r="H385" s="329">
        <v>2.3096442331369999E-2</v>
      </c>
      <c r="I385" s="329">
        <v>2.3096442331399999E-3</v>
      </c>
      <c r="J385" s="329" t="s">
        <v>492</v>
      </c>
    </row>
    <row r="386" spans="1:10" x14ac:dyDescent="0.35">
      <c r="A386" s="288" t="s">
        <v>560</v>
      </c>
      <c r="B386" s="329" t="s">
        <v>521</v>
      </c>
      <c r="C386" s="327" t="s">
        <v>550</v>
      </c>
      <c r="D386" s="327" t="s">
        <v>521</v>
      </c>
      <c r="E386" s="327" t="s">
        <v>521</v>
      </c>
      <c r="F386" s="327" t="s">
        <v>521</v>
      </c>
      <c r="G386" s="329" t="s">
        <v>521</v>
      </c>
      <c r="H386" s="329" t="s">
        <v>521</v>
      </c>
      <c r="I386" s="329" t="s">
        <v>521</v>
      </c>
      <c r="J386" s="329" t="s">
        <v>521</v>
      </c>
    </row>
    <row r="387" spans="1:10" x14ac:dyDescent="0.35">
      <c r="A387" s="288" t="s">
        <v>561</v>
      </c>
      <c r="B387" s="329" t="s">
        <v>521</v>
      </c>
      <c r="C387" s="327" t="s">
        <v>550</v>
      </c>
      <c r="D387" s="327" t="s">
        <v>521</v>
      </c>
      <c r="E387" s="327" t="s">
        <v>521</v>
      </c>
      <c r="F387" s="327" t="s">
        <v>521</v>
      </c>
      <c r="G387" s="329" t="s">
        <v>521</v>
      </c>
      <c r="H387" s="329" t="s">
        <v>521</v>
      </c>
      <c r="I387" s="329" t="s">
        <v>521</v>
      </c>
      <c r="J387" s="329" t="s">
        <v>521</v>
      </c>
    </row>
    <row r="388" spans="1:10" x14ac:dyDescent="0.35">
      <c r="A388" s="288" t="s">
        <v>92</v>
      </c>
      <c r="B388" s="329" t="s">
        <v>519</v>
      </c>
      <c r="C388" s="327" t="s">
        <v>550</v>
      </c>
      <c r="D388" s="327" t="s">
        <v>515</v>
      </c>
      <c r="E388" s="327" t="s">
        <v>519</v>
      </c>
      <c r="F388" s="327" t="s">
        <v>519</v>
      </c>
      <c r="G388" s="329" t="s">
        <v>519</v>
      </c>
      <c r="H388" s="329" t="s">
        <v>519</v>
      </c>
      <c r="I388" s="329" t="s">
        <v>519</v>
      </c>
      <c r="J388" s="329" t="s">
        <v>492</v>
      </c>
    </row>
    <row r="389" spans="1:10" x14ac:dyDescent="0.35">
      <c r="A389" s="287" t="s">
        <v>605</v>
      </c>
      <c r="B389" s="327">
        <v>5677477.8602666184</v>
      </c>
      <c r="C389" s="327" t="s">
        <v>550</v>
      </c>
      <c r="D389" s="328" t="s">
        <v>187</v>
      </c>
      <c r="E389" s="328" t="s">
        <v>187</v>
      </c>
      <c r="F389" s="328" t="s">
        <v>187</v>
      </c>
      <c r="G389" s="327">
        <v>121329.28064552911</v>
      </c>
      <c r="H389" s="327" t="s">
        <v>554</v>
      </c>
      <c r="I389" s="327" t="s">
        <v>554</v>
      </c>
      <c r="J389" s="327" t="s">
        <v>554</v>
      </c>
    </row>
    <row r="390" spans="1:10" x14ac:dyDescent="0.35">
      <c r="A390" s="288" t="s">
        <v>557</v>
      </c>
      <c r="B390" s="329">
        <v>5122279.9912827471</v>
      </c>
      <c r="C390" s="327" t="s">
        <v>550</v>
      </c>
      <c r="D390" s="327">
        <v>19.402931317907768</v>
      </c>
      <c r="E390" s="327" t="s">
        <v>492</v>
      </c>
      <c r="F390" s="327" t="s">
        <v>492</v>
      </c>
      <c r="G390" s="329">
        <v>99387.246861952342</v>
      </c>
      <c r="H390" s="329" t="s">
        <v>492</v>
      </c>
      <c r="I390" s="329" t="s">
        <v>492</v>
      </c>
      <c r="J390" s="329" t="s">
        <v>492</v>
      </c>
    </row>
    <row r="391" spans="1:10" x14ac:dyDescent="0.35">
      <c r="A391" s="288" t="s">
        <v>558</v>
      </c>
      <c r="B391" s="329">
        <v>208587.74337946158</v>
      </c>
      <c r="C391" s="327" t="s">
        <v>550</v>
      </c>
      <c r="D391" s="327">
        <v>70.948187124442754</v>
      </c>
      <c r="E391" s="327" t="s">
        <v>492</v>
      </c>
      <c r="F391" s="327" t="s">
        <v>492</v>
      </c>
      <c r="G391" s="329">
        <v>14798.922249151285</v>
      </c>
      <c r="H391" s="329" t="s">
        <v>492</v>
      </c>
      <c r="I391" s="329" t="s">
        <v>492</v>
      </c>
      <c r="J391" s="329" t="s">
        <v>492</v>
      </c>
    </row>
    <row r="392" spans="1:10" x14ac:dyDescent="0.35">
      <c r="A392" s="288" t="s">
        <v>559</v>
      </c>
      <c r="B392" s="329">
        <v>346610.12560441019</v>
      </c>
      <c r="C392" s="327" t="s">
        <v>550</v>
      </c>
      <c r="D392" s="327">
        <v>20.608490654938318</v>
      </c>
      <c r="E392" s="327" t="s">
        <v>492</v>
      </c>
      <c r="F392" s="327" t="s">
        <v>492</v>
      </c>
      <c r="G392" s="329">
        <v>7143.1115344254831</v>
      </c>
      <c r="H392" s="329" t="s">
        <v>492</v>
      </c>
      <c r="I392" s="329" t="s">
        <v>492</v>
      </c>
      <c r="J392" s="329" t="s">
        <v>492</v>
      </c>
    </row>
    <row r="393" spans="1:10" x14ac:dyDescent="0.35">
      <c r="A393" s="288" t="s">
        <v>560</v>
      </c>
      <c r="B393" s="329" t="s">
        <v>521</v>
      </c>
      <c r="C393" s="327" t="s">
        <v>550</v>
      </c>
      <c r="D393" s="327" t="s">
        <v>521</v>
      </c>
      <c r="E393" s="327" t="s">
        <v>521</v>
      </c>
      <c r="F393" s="327" t="s">
        <v>521</v>
      </c>
      <c r="G393" s="329" t="s">
        <v>521</v>
      </c>
      <c r="H393" s="329" t="s">
        <v>521</v>
      </c>
      <c r="I393" s="329" t="s">
        <v>521</v>
      </c>
      <c r="J393" s="329" t="s">
        <v>521</v>
      </c>
    </row>
    <row r="394" spans="1:10" x14ac:dyDescent="0.35">
      <c r="A394" s="288" t="s">
        <v>561</v>
      </c>
      <c r="B394" s="329" t="s">
        <v>521</v>
      </c>
      <c r="C394" s="327" t="s">
        <v>550</v>
      </c>
      <c r="D394" s="327" t="s">
        <v>521</v>
      </c>
      <c r="E394" s="327" t="s">
        <v>521</v>
      </c>
      <c r="F394" s="327" t="s">
        <v>521</v>
      </c>
      <c r="G394" s="329" t="s">
        <v>521</v>
      </c>
      <c r="H394" s="329" t="s">
        <v>521</v>
      </c>
      <c r="I394" s="329" t="s">
        <v>521</v>
      </c>
      <c r="J394" s="329" t="s">
        <v>521</v>
      </c>
    </row>
    <row r="395" spans="1:10" x14ac:dyDescent="0.35">
      <c r="A395" s="288" t="s">
        <v>92</v>
      </c>
      <c r="B395" s="329" t="s">
        <v>492</v>
      </c>
      <c r="C395" s="327" t="s">
        <v>550</v>
      </c>
      <c r="D395" s="327" t="s">
        <v>492</v>
      </c>
      <c r="E395" s="327" t="s">
        <v>492</v>
      </c>
      <c r="F395" s="327" t="s">
        <v>492</v>
      </c>
      <c r="G395" s="329" t="s">
        <v>492</v>
      </c>
      <c r="H395" s="329" t="s">
        <v>492</v>
      </c>
      <c r="I395" s="329" t="s">
        <v>492</v>
      </c>
      <c r="J395" s="329" t="s">
        <v>492</v>
      </c>
    </row>
    <row r="396" spans="1:10" x14ac:dyDescent="0.35">
      <c r="A396" s="59" t="s">
        <v>606</v>
      </c>
      <c r="B396" s="327">
        <v>388367.15745382814</v>
      </c>
      <c r="C396" s="327" t="s">
        <v>550</v>
      </c>
      <c r="D396" s="328" t="s">
        <v>187</v>
      </c>
      <c r="E396" s="328" t="s">
        <v>187</v>
      </c>
      <c r="F396" s="328" t="s">
        <v>187</v>
      </c>
      <c r="G396" s="327">
        <v>28046.5637376296</v>
      </c>
      <c r="H396" s="327">
        <v>0.48826677857</v>
      </c>
      <c r="I396" s="327">
        <v>0.78160963399831995</v>
      </c>
      <c r="J396" s="328" t="s">
        <v>187</v>
      </c>
    </row>
    <row r="397" spans="1:10" x14ac:dyDescent="0.35">
      <c r="A397" s="287" t="s">
        <v>607</v>
      </c>
      <c r="B397" s="327">
        <v>388367.15745382814</v>
      </c>
      <c r="C397" s="327" t="s">
        <v>550</v>
      </c>
      <c r="D397" s="328" t="s">
        <v>187</v>
      </c>
      <c r="E397" s="328" t="s">
        <v>187</v>
      </c>
      <c r="F397" s="328" t="s">
        <v>187</v>
      </c>
      <c r="G397" s="327">
        <v>28046.5637376296</v>
      </c>
      <c r="H397" s="327">
        <v>0.48826677857</v>
      </c>
      <c r="I397" s="327">
        <v>0.78160963399831995</v>
      </c>
      <c r="J397" s="328" t="s">
        <v>187</v>
      </c>
    </row>
    <row r="398" spans="1:10" x14ac:dyDescent="0.35">
      <c r="A398" s="288" t="s">
        <v>557</v>
      </c>
      <c r="B398" s="329">
        <v>388367.15745382814</v>
      </c>
      <c r="C398" s="327" t="s">
        <v>550</v>
      </c>
      <c r="D398" s="327">
        <v>72.216620791277833</v>
      </c>
      <c r="E398" s="327">
        <v>1.2572298383084799</v>
      </c>
      <c r="F398" s="327">
        <v>2.0125533763529999</v>
      </c>
      <c r="G398" s="329">
        <v>28046.5637376296</v>
      </c>
      <c r="H398" s="329">
        <v>0.48826677857</v>
      </c>
      <c r="I398" s="329">
        <v>0.78160963399831995</v>
      </c>
      <c r="J398" s="328" t="s">
        <v>187</v>
      </c>
    </row>
    <row r="399" spans="1:10" x14ac:dyDescent="0.35">
      <c r="A399" s="288" t="s">
        <v>558</v>
      </c>
      <c r="B399" s="329" t="s">
        <v>521</v>
      </c>
      <c r="C399" s="327" t="s">
        <v>550</v>
      </c>
      <c r="D399" s="327" t="s">
        <v>521</v>
      </c>
      <c r="E399" s="327" t="s">
        <v>521</v>
      </c>
      <c r="F399" s="327" t="s">
        <v>521</v>
      </c>
      <c r="G399" s="329" t="s">
        <v>521</v>
      </c>
      <c r="H399" s="329" t="s">
        <v>521</v>
      </c>
      <c r="I399" s="329" t="s">
        <v>521</v>
      </c>
      <c r="J399" s="328" t="s">
        <v>187</v>
      </c>
    </row>
    <row r="400" spans="1:10" x14ac:dyDescent="0.35">
      <c r="A400" s="288" t="s">
        <v>559</v>
      </c>
      <c r="B400" s="329" t="s">
        <v>521</v>
      </c>
      <c r="C400" s="327" t="s">
        <v>550</v>
      </c>
      <c r="D400" s="327" t="s">
        <v>521</v>
      </c>
      <c r="E400" s="327" t="s">
        <v>521</v>
      </c>
      <c r="F400" s="327" t="s">
        <v>521</v>
      </c>
      <c r="G400" s="329" t="s">
        <v>521</v>
      </c>
      <c r="H400" s="329" t="s">
        <v>521</v>
      </c>
      <c r="I400" s="329" t="s">
        <v>521</v>
      </c>
      <c r="J400" s="328" t="s">
        <v>187</v>
      </c>
    </row>
    <row r="401" spans="1:13" x14ac:dyDescent="0.35">
      <c r="A401" s="288" t="s">
        <v>560</v>
      </c>
      <c r="B401" s="329" t="s">
        <v>521</v>
      </c>
      <c r="C401" s="327" t="s">
        <v>550</v>
      </c>
      <c r="D401" s="327" t="s">
        <v>521</v>
      </c>
      <c r="E401" s="327" t="s">
        <v>521</v>
      </c>
      <c r="F401" s="327" t="s">
        <v>521</v>
      </c>
      <c r="G401" s="329" t="s">
        <v>521</v>
      </c>
      <c r="H401" s="329" t="s">
        <v>521</v>
      </c>
      <c r="I401" s="329" t="s">
        <v>521</v>
      </c>
      <c r="J401" s="328" t="s">
        <v>187</v>
      </c>
    </row>
    <row r="402" spans="1:13" x14ac:dyDescent="0.35">
      <c r="A402" s="288" t="s">
        <v>92</v>
      </c>
      <c r="B402" s="329" t="s">
        <v>521</v>
      </c>
      <c r="C402" s="327" t="s">
        <v>550</v>
      </c>
      <c r="D402" s="327" t="s">
        <v>521</v>
      </c>
      <c r="E402" s="327" t="s">
        <v>521</v>
      </c>
      <c r="F402" s="327" t="s">
        <v>521</v>
      </c>
      <c r="G402" s="329" t="s">
        <v>521</v>
      </c>
      <c r="H402" s="329" t="s">
        <v>521</v>
      </c>
      <c r="I402" s="329" t="s">
        <v>521</v>
      </c>
      <c r="J402" s="328" t="s">
        <v>187</v>
      </c>
    </row>
    <row r="403" spans="1:13" x14ac:dyDescent="0.35">
      <c r="A403" s="60" t="s">
        <v>608</v>
      </c>
      <c r="B403" s="330"/>
      <c r="C403" s="330"/>
      <c r="D403" s="330"/>
      <c r="E403" s="330"/>
      <c r="F403" s="330"/>
      <c r="G403" s="330"/>
      <c r="H403" s="330"/>
      <c r="I403" s="330"/>
      <c r="J403" s="330"/>
    </row>
    <row r="404" spans="1:13" x14ac:dyDescent="0.35">
      <c r="A404" s="61" t="s">
        <v>609</v>
      </c>
      <c r="B404" s="328" t="s">
        <v>187</v>
      </c>
      <c r="C404" s="328" t="s">
        <v>187</v>
      </c>
      <c r="D404" s="328" t="s">
        <v>187</v>
      </c>
      <c r="E404" s="328" t="s">
        <v>187</v>
      </c>
      <c r="F404" s="328" t="s">
        <v>187</v>
      </c>
      <c r="G404" s="328" t="s">
        <v>187</v>
      </c>
      <c r="H404" s="328" t="s">
        <v>187</v>
      </c>
      <c r="I404" s="328" t="s">
        <v>187</v>
      </c>
      <c r="J404" s="328" t="s">
        <v>187</v>
      </c>
    </row>
    <row r="405" spans="1:13" x14ac:dyDescent="0.35">
      <c r="A405" s="290" t="s">
        <v>3227</v>
      </c>
      <c r="B405" s="329" t="s">
        <v>492</v>
      </c>
      <c r="C405" s="327" t="s">
        <v>550</v>
      </c>
      <c r="D405" s="327" t="s">
        <v>492</v>
      </c>
      <c r="E405" s="327" t="s">
        <v>492</v>
      </c>
      <c r="F405" s="327" t="s">
        <v>492</v>
      </c>
      <c r="G405" s="329" t="s">
        <v>492</v>
      </c>
      <c r="H405" s="329" t="s">
        <v>492</v>
      </c>
      <c r="I405" s="329" t="s">
        <v>492</v>
      </c>
      <c r="J405" s="329" t="s">
        <v>492</v>
      </c>
    </row>
    <row r="406" spans="1:13" x14ac:dyDescent="0.35">
      <c r="A406" s="290" t="s">
        <v>3247</v>
      </c>
      <c r="B406" s="329" t="s">
        <v>492</v>
      </c>
      <c r="C406" s="327" t="s">
        <v>550</v>
      </c>
      <c r="D406" s="327" t="s">
        <v>492</v>
      </c>
      <c r="E406" s="327" t="s">
        <v>492</v>
      </c>
      <c r="F406" s="327" t="s">
        <v>492</v>
      </c>
      <c r="G406" s="329" t="s">
        <v>492</v>
      </c>
      <c r="H406" s="329" t="s">
        <v>492</v>
      </c>
      <c r="I406" s="329" t="s">
        <v>492</v>
      </c>
      <c r="J406" s="329" t="s">
        <v>492</v>
      </c>
    </row>
    <row r="408" spans="1:13" x14ac:dyDescent="0.35">
      <c r="A408" s="50" t="s">
        <v>610</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5" x14ac:dyDescent="0.35">
      <c r="A410" s="434" t="s">
        <v>611</v>
      </c>
      <c r="B410" s="434"/>
      <c r="C410" s="434"/>
      <c r="D410" s="434"/>
      <c r="E410" s="434"/>
      <c r="F410" s="434"/>
      <c r="G410" s="434"/>
      <c r="H410" s="217"/>
      <c r="I410" s="217"/>
      <c r="J410" s="217"/>
      <c r="K410" s="217"/>
      <c r="L410" s="217"/>
      <c r="M410" s="49" t="s">
        <v>476</v>
      </c>
    </row>
    <row r="411" spans="1:13" ht="15.5" x14ac:dyDescent="0.35">
      <c r="A411" s="212" t="s">
        <v>721</v>
      </c>
      <c r="B411" s="52"/>
      <c r="C411" s="52"/>
      <c r="D411" s="52"/>
      <c r="E411" s="52"/>
      <c r="F411" s="52"/>
      <c r="G411" s="52"/>
      <c r="H411" s="217"/>
      <c r="I411" s="217"/>
      <c r="J411" s="217"/>
      <c r="K411" s="217"/>
      <c r="L411" s="217"/>
      <c r="M411" s="49" t="s">
        <v>3389</v>
      </c>
    </row>
    <row r="412" spans="1:13" x14ac:dyDescent="0.35">
      <c r="A412" s="219"/>
      <c r="B412" s="217"/>
      <c r="C412" s="217"/>
      <c r="D412" s="217"/>
      <c r="E412" s="217"/>
      <c r="F412" s="217"/>
      <c r="G412" s="217"/>
      <c r="H412" s="217"/>
      <c r="I412" s="217"/>
      <c r="J412" s="217"/>
      <c r="K412" s="217"/>
      <c r="L412" s="218"/>
      <c r="M412" s="49" t="s">
        <v>477</v>
      </c>
    </row>
    <row r="413" spans="1:13" x14ac:dyDescent="0.35">
      <c r="A413" s="217"/>
      <c r="B413" s="217"/>
      <c r="C413" s="217"/>
      <c r="D413" s="217"/>
      <c r="E413" s="217"/>
      <c r="F413" s="217"/>
      <c r="G413" s="217"/>
      <c r="H413" s="217"/>
      <c r="I413" s="217"/>
      <c r="J413" s="217"/>
      <c r="K413" s="217"/>
      <c r="L413" s="217"/>
      <c r="M413" s="220"/>
    </row>
    <row r="414" spans="1:13" ht="37" x14ac:dyDescent="0.35">
      <c r="A414" s="221" t="s">
        <v>478</v>
      </c>
      <c r="B414" s="222" t="s">
        <v>479</v>
      </c>
      <c r="C414" s="223" t="s">
        <v>480</v>
      </c>
      <c r="D414" s="223" t="s">
        <v>481</v>
      </c>
      <c r="E414" s="224" t="s">
        <v>612</v>
      </c>
      <c r="F414" s="224" t="s">
        <v>613</v>
      </c>
      <c r="G414" s="225" t="s">
        <v>614</v>
      </c>
      <c r="H414" s="223" t="s">
        <v>615</v>
      </c>
      <c r="I414" s="63" t="s">
        <v>616</v>
      </c>
      <c r="J414" s="223" t="s">
        <v>617</v>
      </c>
      <c r="K414" s="224" t="s">
        <v>483</v>
      </c>
      <c r="L414" s="224" t="s">
        <v>484</v>
      </c>
      <c r="M414" s="226" t="s">
        <v>618</v>
      </c>
    </row>
    <row r="415" spans="1:13" ht="15" thickBot="1" x14ac:dyDescent="0.4">
      <c r="A415" s="227"/>
      <c r="B415" s="428" t="s">
        <v>486</v>
      </c>
      <c r="C415" s="428"/>
      <c r="D415" s="429"/>
      <c r="E415" s="427" t="s">
        <v>619</v>
      </c>
      <c r="F415" s="428"/>
      <c r="G415" s="429"/>
      <c r="H415" s="427" t="s">
        <v>486</v>
      </c>
      <c r="I415" s="435"/>
      <c r="J415" s="435"/>
      <c r="K415" s="435"/>
      <c r="L415" s="435"/>
      <c r="M415" s="436"/>
    </row>
    <row r="416" spans="1:13" ht="15" thickTop="1" x14ac:dyDescent="0.35">
      <c r="A416" s="228" t="s">
        <v>620</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35">
      <c r="A417" s="229" t="s">
        <v>621</v>
      </c>
      <c r="B417" s="331">
        <v>70637.721174907623</v>
      </c>
      <c r="C417" s="328" t="s">
        <v>187</v>
      </c>
      <c r="D417" s="328" t="s">
        <v>187</v>
      </c>
      <c r="E417" s="328" t="s">
        <v>187</v>
      </c>
      <c r="F417" s="328" t="s">
        <v>187</v>
      </c>
      <c r="G417" s="328" t="s">
        <v>187</v>
      </c>
      <c r="H417" s="328" t="s">
        <v>187</v>
      </c>
      <c r="I417" s="328" t="s">
        <v>187</v>
      </c>
      <c r="J417" s="331" t="s">
        <v>492</v>
      </c>
      <c r="K417" s="331" t="s">
        <v>492</v>
      </c>
      <c r="L417" s="331" t="s">
        <v>492</v>
      </c>
      <c r="M417" s="331">
        <v>134.03649648504052</v>
      </c>
    </row>
    <row r="418" spans="1:13" x14ac:dyDescent="0.35">
      <c r="A418" s="299" t="s">
        <v>622</v>
      </c>
      <c r="B418" s="331">
        <v>46194.121028708993</v>
      </c>
      <c r="C418" s="328" t="s">
        <v>187</v>
      </c>
      <c r="D418" s="328" t="s">
        <v>187</v>
      </c>
      <c r="E418" s="328" t="s">
        <v>187</v>
      </c>
      <c r="F418" s="328" t="s">
        <v>187</v>
      </c>
      <c r="G418" s="328" t="s">
        <v>187</v>
      </c>
      <c r="H418" s="328" t="s">
        <v>187</v>
      </c>
      <c r="I418" s="328" t="s">
        <v>187</v>
      </c>
      <c r="J418" s="328" t="s">
        <v>187</v>
      </c>
      <c r="K418" s="328" t="s">
        <v>187</v>
      </c>
      <c r="L418" s="328" t="s">
        <v>187</v>
      </c>
      <c r="M418" s="329">
        <v>134.03649648504052</v>
      </c>
    </row>
    <row r="419" spans="1:13" x14ac:dyDescent="0.35">
      <c r="A419" s="299" t="s">
        <v>623</v>
      </c>
      <c r="B419" s="331">
        <v>14551.955897401811</v>
      </c>
      <c r="C419" s="328" t="s">
        <v>187</v>
      </c>
      <c r="D419" s="328" t="s">
        <v>187</v>
      </c>
      <c r="E419" s="328" t="s">
        <v>187</v>
      </c>
      <c r="F419" s="328" t="s">
        <v>187</v>
      </c>
      <c r="G419" s="328" t="s">
        <v>187</v>
      </c>
      <c r="H419" s="328" t="s">
        <v>187</v>
      </c>
      <c r="I419" s="328" t="s">
        <v>187</v>
      </c>
      <c r="J419" s="328" t="s">
        <v>187</v>
      </c>
      <c r="K419" s="328" t="s">
        <v>187</v>
      </c>
      <c r="L419" s="328" t="s">
        <v>187</v>
      </c>
      <c r="M419" s="328" t="s">
        <v>187</v>
      </c>
    </row>
    <row r="420" spans="1:13" x14ac:dyDescent="0.35">
      <c r="A420" s="299" t="s">
        <v>624</v>
      </c>
      <c r="B420" s="331">
        <v>2432.4049712060923</v>
      </c>
      <c r="C420" s="328" t="s">
        <v>187</v>
      </c>
      <c r="D420" s="328" t="s">
        <v>187</v>
      </c>
      <c r="E420" s="328" t="s">
        <v>187</v>
      </c>
      <c r="F420" s="328" t="s">
        <v>187</v>
      </c>
      <c r="G420" s="328" t="s">
        <v>187</v>
      </c>
      <c r="H420" s="328" t="s">
        <v>187</v>
      </c>
      <c r="I420" s="328" t="s">
        <v>187</v>
      </c>
      <c r="J420" s="328" t="s">
        <v>187</v>
      </c>
      <c r="K420" s="328" t="s">
        <v>187</v>
      </c>
      <c r="L420" s="328" t="s">
        <v>187</v>
      </c>
      <c r="M420" s="328" t="s">
        <v>187</v>
      </c>
    </row>
    <row r="421" spans="1:13" x14ac:dyDescent="0.35">
      <c r="A421" s="299" t="s">
        <v>625</v>
      </c>
      <c r="B421" s="331">
        <v>7459.2392775907283</v>
      </c>
      <c r="C421" s="328" t="s">
        <v>187</v>
      </c>
      <c r="D421" s="328" t="s">
        <v>187</v>
      </c>
      <c r="E421" s="328" t="s">
        <v>187</v>
      </c>
      <c r="F421" s="328" t="s">
        <v>187</v>
      </c>
      <c r="G421" s="328" t="s">
        <v>187</v>
      </c>
      <c r="H421" s="328" t="s">
        <v>187</v>
      </c>
      <c r="I421" s="328" t="s">
        <v>187</v>
      </c>
      <c r="J421" s="331" t="s">
        <v>492</v>
      </c>
      <c r="K421" s="331" t="s">
        <v>492</v>
      </c>
      <c r="L421" s="331" t="s">
        <v>492</v>
      </c>
      <c r="M421" s="331" t="s">
        <v>492</v>
      </c>
    </row>
    <row r="422" spans="1:13" x14ac:dyDescent="0.35">
      <c r="A422" s="230" t="s">
        <v>626</v>
      </c>
      <c r="B422" s="331">
        <v>46553.765996456706</v>
      </c>
      <c r="C422" s="331">
        <v>3.4620000000000002</v>
      </c>
      <c r="D422" s="331">
        <v>69.090317678675007</v>
      </c>
      <c r="E422" s="331">
        <v>20040.325102040817</v>
      </c>
      <c r="F422" s="331" t="s">
        <v>492</v>
      </c>
      <c r="G422" s="331" t="s">
        <v>492</v>
      </c>
      <c r="H422" s="331" t="s">
        <v>492</v>
      </c>
      <c r="I422" s="331" t="s">
        <v>492</v>
      </c>
      <c r="J422" s="331">
        <v>55.249069497127223</v>
      </c>
      <c r="K422" s="331">
        <v>188.72091220254887</v>
      </c>
      <c r="L422" s="331">
        <v>213.37603828081271</v>
      </c>
      <c r="M422" s="331">
        <v>228.15769905799976</v>
      </c>
    </row>
    <row r="423" spans="1:13" x14ac:dyDescent="0.35">
      <c r="A423" s="300" t="s">
        <v>627</v>
      </c>
      <c r="B423" s="331">
        <v>9177.0984327999995</v>
      </c>
      <c r="C423" s="331" t="s">
        <v>492</v>
      </c>
      <c r="D423" s="331" t="s">
        <v>492</v>
      </c>
      <c r="E423" s="328" t="s">
        <v>187</v>
      </c>
      <c r="F423" s="328" t="s">
        <v>187</v>
      </c>
      <c r="G423" s="328" t="s">
        <v>187</v>
      </c>
      <c r="H423" s="328" t="s">
        <v>187</v>
      </c>
      <c r="I423" s="328" t="s">
        <v>187</v>
      </c>
      <c r="J423" s="329" t="s">
        <v>494</v>
      </c>
      <c r="K423" s="329" t="s">
        <v>494</v>
      </c>
      <c r="L423" s="329" t="s">
        <v>494</v>
      </c>
      <c r="M423" s="329" t="s">
        <v>494</v>
      </c>
    </row>
    <row r="424" spans="1:13" x14ac:dyDescent="0.35">
      <c r="A424" s="299" t="s">
        <v>628</v>
      </c>
      <c r="B424" s="328" t="s">
        <v>187</v>
      </c>
      <c r="C424" s="328" t="s">
        <v>187</v>
      </c>
      <c r="D424" s="331">
        <v>37.974850892036372</v>
      </c>
      <c r="E424" s="328" t="s">
        <v>187</v>
      </c>
      <c r="F424" s="328" t="s">
        <v>187</v>
      </c>
      <c r="G424" s="328" t="s">
        <v>187</v>
      </c>
      <c r="H424" s="328" t="s">
        <v>187</v>
      </c>
      <c r="I424" s="328" t="s">
        <v>187</v>
      </c>
      <c r="J424" s="329" t="s">
        <v>494</v>
      </c>
      <c r="K424" s="328" t="s">
        <v>187</v>
      </c>
      <c r="L424" s="328" t="s">
        <v>187</v>
      </c>
      <c r="M424" s="328" t="s">
        <v>187</v>
      </c>
    </row>
    <row r="425" spans="1:13" x14ac:dyDescent="0.35">
      <c r="A425" s="299" t="s">
        <v>629</v>
      </c>
      <c r="B425" s="331" t="s">
        <v>492</v>
      </c>
      <c r="C425" s="328" t="s">
        <v>187</v>
      </c>
      <c r="D425" s="331">
        <v>23.960466786638641</v>
      </c>
      <c r="E425" s="328" t="s">
        <v>187</v>
      </c>
      <c r="F425" s="328" t="s">
        <v>187</v>
      </c>
      <c r="G425" s="328" t="s">
        <v>187</v>
      </c>
      <c r="H425" s="328" t="s">
        <v>187</v>
      </c>
      <c r="I425" s="328" t="s">
        <v>187</v>
      </c>
      <c r="J425" s="329" t="s">
        <v>494</v>
      </c>
      <c r="K425" s="329" t="s">
        <v>494</v>
      </c>
      <c r="L425" s="329" t="s">
        <v>494</v>
      </c>
      <c r="M425" s="328" t="s">
        <v>187</v>
      </c>
    </row>
    <row r="426" spans="1:13" x14ac:dyDescent="0.35">
      <c r="A426" s="299" t="s">
        <v>630</v>
      </c>
      <c r="B426" s="331" t="s">
        <v>515</v>
      </c>
      <c r="C426" s="328" t="s">
        <v>187</v>
      </c>
      <c r="D426" s="331">
        <v>7.1550000000000002</v>
      </c>
      <c r="E426" s="328" t="s">
        <v>187</v>
      </c>
      <c r="F426" s="328" t="s">
        <v>187</v>
      </c>
      <c r="G426" s="328" t="s">
        <v>187</v>
      </c>
      <c r="H426" s="328" t="s">
        <v>187</v>
      </c>
      <c r="I426" s="328" t="s">
        <v>187</v>
      </c>
      <c r="J426" s="328" t="s">
        <v>187</v>
      </c>
      <c r="K426" s="328" t="s">
        <v>187</v>
      </c>
      <c r="L426" s="329" t="s">
        <v>494</v>
      </c>
      <c r="M426" s="329" t="s">
        <v>494</v>
      </c>
    </row>
    <row r="427" spans="1:13" x14ac:dyDescent="0.35">
      <c r="A427" s="299" t="s">
        <v>631</v>
      </c>
      <c r="B427" s="331">
        <v>91.7</v>
      </c>
      <c r="C427" s="331">
        <v>0.40600000000000003</v>
      </c>
      <c r="D427" s="328" t="s">
        <v>187</v>
      </c>
      <c r="E427" s="328" t="s">
        <v>187</v>
      </c>
      <c r="F427" s="328" t="s">
        <v>187</v>
      </c>
      <c r="G427" s="328" t="s">
        <v>187</v>
      </c>
      <c r="H427" s="328" t="s">
        <v>187</v>
      </c>
      <c r="I427" s="328" t="s">
        <v>187</v>
      </c>
      <c r="J427" s="329" t="s">
        <v>494</v>
      </c>
      <c r="K427" s="329" t="s">
        <v>494</v>
      </c>
      <c r="L427" s="329" t="s">
        <v>494</v>
      </c>
      <c r="M427" s="329" t="s">
        <v>494</v>
      </c>
    </row>
    <row r="428" spans="1:13" x14ac:dyDescent="0.35">
      <c r="A428" s="299" t="s">
        <v>632</v>
      </c>
      <c r="B428" s="331">
        <v>1755.3999999999999</v>
      </c>
      <c r="C428" s="328" t="s">
        <v>187</v>
      </c>
      <c r="D428" s="328" t="s">
        <v>187</v>
      </c>
      <c r="E428" s="328" t="s">
        <v>187</v>
      </c>
      <c r="F428" s="328" t="s">
        <v>187</v>
      </c>
      <c r="G428" s="328" t="s">
        <v>187</v>
      </c>
      <c r="H428" s="328" t="s">
        <v>187</v>
      </c>
      <c r="I428" s="328" t="s">
        <v>187</v>
      </c>
      <c r="J428" s="328" t="s">
        <v>187</v>
      </c>
      <c r="K428" s="328" t="s">
        <v>187</v>
      </c>
      <c r="L428" s="328" t="s">
        <v>187</v>
      </c>
      <c r="M428" s="328" t="s">
        <v>187</v>
      </c>
    </row>
    <row r="429" spans="1:13" x14ac:dyDescent="0.35">
      <c r="A429" s="299" t="s">
        <v>633</v>
      </c>
      <c r="B429" s="331">
        <v>1655.306718597858</v>
      </c>
      <c r="C429" s="328" t="s">
        <v>187</v>
      </c>
      <c r="D429" s="328" t="s">
        <v>187</v>
      </c>
      <c r="E429" s="328" t="s">
        <v>187</v>
      </c>
      <c r="F429" s="328" t="s">
        <v>187</v>
      </c>
      <c r="G429" s="328" t="s">
        <v>187</v>
      </c>
      <c r="H429" s="328" t="s">
        <v>187</v>
      </c>
      <c r="I429" s="328" t="s">
        <v>187</v>
      </c>
      <c r="J429" s="328" t="s">
        <v>187</v>
      </c>
      <c r="K429" s="328" t="s">
        <v>187</v>
      </c>
      <c r="L429" s="328" t="s">
        <v>187</v>
      </c>
      <c r="M429" s="328" t="s">
        <v>187</v>
      </c>
    </row>
    <row r="430" spans="1:13" x14ac:dyDescent="0.35">
      <c r="A430" s="299" t="s">
        <v>634</v>
      </c>
      <c r="B430" s="331">
        <v>27383.218865213978</v>
      </c>
      <c r="C430" s="331">
        <v>3.056</v>
      </c>
      <c r="D430" s="328" t="s">
        <v>187</v>
      </c>
      <c r="E430" s="328" t="s">
        <v>187</v>
      </c>
      <c r="F430" s="328" t="s">
        <v>187</v>
      </c>
      <c r="G430" s="328" t="s">
        <v>187</v>
      </c>
      <c r="H430" s="328" t="s">
        <v>187</v>
      </c>
      <c r="I430" s="328" t="s">
        <v>187</v>
      </c>
      <c r="J430" s="329" t="s">
        <v>494</v>
      </c>
      <c r="K430" s="329" t="s">
        <v>494</v>
      </c>
      <c r="L430" s="329" t="s">
        <v>494</v>
      </c>
      <c r="M430" s="329" t="s">
        <v>494</v>
      </c>
    </row>
    <row r="431" spans="1:13" x14ac:dyDescent="0.35">
      <c r="A431" s="299" t="s">
        <v>635</v>
      </c>
      <c r="B431" s="328" t="s">
        <v>187</v>
      </c>
      <c r="C431" s="328" t="s">
        <v>187</v>
      </c>
      <c r="D431" s="328" t="s">
        <v>187</v>
      </c>
      <c r="E431" s="331">
        <v>20040.325102040817</v>
      </c>
      <c r="F431" s="331" t="s">
        <v>492</v>
      </c>
      <c r="G431" s="331" t="s">
        <v>492</v>
      </c>
      <c r="H431" s="331" t="s">
        <v>492</v>
      </c>
      <c r="I431" s="331" t="s">
        <v>492</v>
      </c>
      <c r="J431" s="328" t="s">
        <v>187</v>
      </c>
      <c r="K431" s="328" t="s">
        <v>187</v>
      </c>
      <c r="L431" s="328" t="s">
        <v>187</v>
      </c>
      <c r="M431" s="328" t="s">
        <v>187</v>
      </c>
    </row>
    <row r="432" spans="1:13" x14ac:dyDescent="0.35">
      <c r="A432" s="301" t="s">
        <v>3248</v>
      </c>
      <c r="B432" s="331">
        <v>6491.041979844872</v>
      </c>
      <c r="C432" s="331" t="s">
        <v>554</v>
      </c>
      <c r="D432" s="331" t="s">
        <v>492</v>
      </c>
      <c r="E432" s="331" t="s">
        <v>492</v>
      </c>
      <c r="F432" s="331" t="s">
        <v>492</v>
      </c>
      <c r="G432" s="331" t="s">
        <v>492</v>
      </c>
      <c r="H432" s="331" t="s">
        <v>492</v>
      </c>
      <c r="I432" s="331" t="s">
        <v>492</v>
      </c>
      <c r="J432" s="331">
        <v>55.249069497127223</v>
      </c>
      <c r="K432" s="331">
        <v>188.72091220254887</v>
      </c>
      <c r="L432" s="331">
        <v>213.37603828081271</v>
      </c>
      <c r="M432" s="331">
        <v>228.15769905799976</v>
      </c>
    </row>
    <row r="433" spans="1:13" x14ac:dyDescent="0.35">
      <c r="A433" s="229" t="s">
        <v>636</v>
      </c>
      <c r="B433" s="331">
        <v>77197.044032646372</v>
      </c>
      <c r="C433" s="331">
        <v>0.96083966399999998</v>
      </c>
      <c r="D433" s="331" t="s">
        <v>492</v>
      </c>
      <c r="E433" s="331" t="s">
        <v>554</v>
      </c>
      <c r="F433" s="331">
        <v>3439.7541856200496</v>
      </c>
      <c r="G433" s="331" t="s">
        <v>492</v>
      </c>
      <c r="H433" s="331">
        <v>0.12041830440901</v>
      </c>
      <c r="I433" s="331" t="s">
        <v>492</v>
      </c>
      <c r="J433" s="331">
        <v>60.032090854165958</v>
      </c>
      <c r="K433" s="331">
        <v>752.39490757758881</v>
      </c>
      <c r="L433" s="331">
        <v>44.874287061635293</v>
      </c>
      <c r="M433" s="331">
        <v>158.39225986800554</v>
      </c>
    </row>
    <row r="434" spans="1:13" x14ac:dyDescent="0.35">
      <c r="A434" s="299" t="s">
        <v>637</v>
      </c>
      <c r="B434" s="331">
        <v>70076.465574306625</v>
      </c>
      <c r="C434" s="331">
        <v>0.57413966400000005</v>
      </c>
      <c r="D434" s="328" t="s">
        <v>187</v>
      </c>
      <c r="E434" s="328" t="s">
        <v>187</v>
      </c>
      <c r="F434" s="328" t="s">
        <v>187</v>
      </c>
      <c r="G434" s="328" t="s">
        <v>187</v>
      </c>
      <c r="H434" s="328" t="s">
        <v>187</v>
      </c>
      <c r="I434" s="328" t="s">
        <v>187</v>
      </c>
      <c r="J434" s="329" t="s">
        <v>494</v>
      </c>
      <c r="K434" s="329" t="s">
        <v>494</v>
      </c>
      <c r="L434" s="329" t="s">
        <v>494</v>
      </c>
      <c r="M434" s="329" t="s">
        <v>494</v>
      </c>
    </row>
    <row r="435" spans="1:13" x14ac:dyDescent="0.35">
      <c r="A435" s="299" t="s">
        <v>638</v>
      </c>
      <c r="B435" s="331">
        <v>1391.9</v>
      </c>
      <c r="C435" s="331">
        <v>0.38669999999999999</v>
      </c>
      <c r="D435" s="328" t="s">
        <v>187</v>
      </c>
      <c r="E435" s="328" t="s">
        <v>187</v>
      </c>
      <c r="F435" s="328" t="s">
        <v>187</v>
      </c>
      <c r="G435" s="328" t="s">
        <v>187</v>
      </c>
      <c r="H435" s="328" t="s">
        <v>187</v>
      </c>
      <c r="I435" s="328" t="s">
        <v>187</v>
      </c>
      <c r="J435" s="329" t="s">
        <v>494</v>
      </c>
      <c r="K435" s="329" t="s">
        <v>494</v>
      </c>
      <c r="L435" s="329" t="s">
        <v>494</v>
      </c>
      <c r="M435" s="329" t="s">
        <v>494</v>
      </c>
    </row>
    <row r="436" spans="1:13" x14ac:dyDescent="0.35">
      <c r="A436" s="299" t="s">
        <v>639</v>
      </c>
      <c r="B436" s="331">
        <v>4142.0497045616085</v>
      </c>
      <c r="C436" s="328" t="s">
        <v>187</v>
      </c>
      <c r="D436" s="328" t="s">
        <v>187</v>
      </c>
      <c r="E436" s="328" t="s">
        <v>187</v>
      </c>
      <c r="F436" s="331">
        <v>3439.7541856200496</v>
      </c>
      <c r="G436" s="328" t="s">
        <v>187</v>
      </c>
      <c r="H436" s="331" t="s">
        <v>492</v>
      </c>
      <c r="I436" s="328" t="s">
        <v>187</v>
      </c>
      <c r="J436" s="329" t="s">
        <v>494</v>
      </c>
      <c r="K436" s="329" t="s">
        <v>494</v>
      </c>
      <c r="L436" s="329" t="s">
        <v>494</v>
      </c>
      <c r="M436" s="329" t="s">
        <v>494</v>
      </c>
    </row>
    <row r="437" spans="1:13" x14ac:dyDescent="0.35">
      <c r="A437" s="301" t="s">
        <v>640</v>
      </c>
      <c r="B437" s="331">
        <v>3.2962224463777599</v>
      </c>
      <c r="C437" s="328" t="s">
        <v>187</v>
      </c>
      <c r="D437" s="328" t="s">
        <v>187</v>
      </c>
      <c r="E437" s="331" t="s">
        <v>554</v>
      </c>
      <c r="F437" s="331" t="s">
        <v>492</v>
      </c>
      <c r="G437" s="331" t="s">
        <v>492</v>
      </c>
      <c r="H437" s="331">
        <v>0.12041830440901</v>
      </c>
      <c r="I437" s="328" t="s">
        <v>187</v>
      </c>
      <c r="J437" s="329" t="s">
        <v>494</v>
      </c>
      <c r="K437" s="329" t="s">
        <v>494</v>
      </c>
      <c r="L437" s="329" t="s">
        <v>494</v>
      </c>
      <c r="M437" s="329" t="s">
        <v>494</v>
      </c>
    </row>
    <row r="438" spans="1:13" x14ac:dyDescent="0.35">
      <c r="A438" s="302" t="s">
        <v>641</v>
      </c>
      <c r="B438" s="331">
        <v>553.25</v>
      </c>
      <c r="C438" s="328" t="s">
        <v>187</v>
      </c>
      <c r="D438" s="328" t="s">
        <v>187</v>
      </c>
      <c r="E438" s="328" t="s">
        <v>187</v>
      </c>
      <c r="F438" s="328" t="s">
        <v>187</v>
      </c>
      <c r="G438" s="328" t="s">
        <v>187</v>
      </c>
      <c r="H438" s="328" t="s">
        <v>187</v>
      </c>
      <c r="I438" s="328" t="s">
        <v>187</v>
      </c>
      <c r="J438" s="329" t="s">
        <v>494</v>
      </c>
      <c r="K438" s="329" t="s">
        <v>494</v>
      </c>
      <c r="L438" s="329" t="s">
        <v>494</v>
      </c>
      <c r="M438" s="329" t="s">
        <v>494</v>
      </c>
    </row>
    <row r="439" spans="1:13" x14ac:dyDescent="0.35">
      <c r="A439" s="302" t="s">
        <v>642</v>
      </c>
      <c r="B439" s="331">
        <v>1030.0825313317564</v>
      </c>
      <c r="C439" s="328" t="s">
        <v>187</v>
      </c>
      <c r="D439" s="328" t="s">
        <v>187</v>
      </c>
      <c r="E439" s="328" t="s">
        <v>187</v>
      </c>
      <c r="F439" s="328" t="s">
        <v>187</v>
      </c>
      <c r="G439" s="328" t="s">
        <v>187</v>
      </c>
      <c r="H439" s="328" t="s">
        <v>187</v>
      </c>
      <c r="I439" s="328" t="s">
        <v>187</v>
      </c>
      <c r="J439" s="329" t="s">
        <v>494</v>
      </c>
      <c r="K439" s="329" t="s">
        <v>494</v>
      </c>
      <c r="L439" s="329" t="s">
        <v>494</v>
      </c>
      <c r="M439" s="329" t="s">
        <v>494</v>
      </c>
    </row>
    <row r="440" spans="1:13" x14ac:dyDescent="0.35">
      <c r="A440" s="299" t="s">
        <v>3249</v>
      </c>
      <c r="B440" s="331" t="s">
        <v>492</v>
      </c>
      <c r="C440" s="331" t="s">
        <v>492</v>
      </c>
      <c r="D440" s="331" t="s">
        <v>492</v>
      </c>
      <c r="E440" s="331" t="s">
        <v>492</v>
      </c>
      <c r="F440" s="331" t="s">
        <v>492</v>
      </c>
      <c r="G440" s="331" t="s">
        <v>492</v>
      </c>
      <c r="H440" s="331" t="s">
        <v>492</v>
      </c>
      <c r="I440" s="331" t="s">
        <v>492</v>
      </c>
      <c r="J440" s="331">
        <v>60.032090854165958</v>
      </c>
      <c r="K440" s="331">
        <v>752.39490757758881</v>
      </c>
      <c r="L440" s="331">
        <v>44.874287061635293</v>
      </c>
      <c r="M440" s="331">
        <v>158.39225986800554</v>
      </c>
    </row>
    <row r="441" spans="1:13" x14ac:dyDescent="0.35">
      <c r="A441" s="303" t="s">
        <v>643</v>
      </c>
      <c r="B441" s="331" t="s">
        <v>494</v>
      </c>
      <c r="C441" s="331" t="s">
        <v>492</v>
      </c>
      <c r="D441" s="331" t="s">
        <v>492</v>
      </c>
      <c r="E441" s="328" t="s">
        <v>187</v>
      </c>
      <c r="F441" s="328" t="s">
        <v>187</v>
      </c>
      <c r="G441" s="328" t="s">
        <v>187</v>
      </c>
      <c r="H441" s="328" t="s">
        <v>187</v>
      </c>
      <c r="I441" s="328" t="s">
        <v>187</v>
      </c>
      <c r="J441" s="331" t="s">
        <v>492</v>
      </c>
      <c r="K441" s="331" t="s">
        <v>492</v>
      </c>
      <c r="L441" s="331" t="s">
        <v>492</v>
      </c>
      <c r="M441" s="331" t="s">
        <v>492</v>
      </c>
    </row>
    <row r="442" spans="1:13" x14ac:dyDescent="0.35">
      <c r="A442" s="304" t="s">
        <v>644</v>
      </c>
      <c r="B442" s="331" t="s">
        <v>494</v>
      </c>
      <c r="C442" s="331" t="s">
        <v>492</v>
      </c>
      <c r="D442" s="331" t="s">
        <v>492</v>
      </c>
      <c r="E442" s="328" t="s">
        <v>187</v>
      </c>
      <c r="F442" s="328" t="s">
        <v>187</v>
      </c>
      <c r="G442" s="328" t="s">
        <v>187</v>
      </c>
      <c r="H442" s="328" t="s">
        <v>187</v>
      </c>
      <c r="I442" s="328" t="s">
        <v>187</v>
      </c>
      <c r="J442" s="329" t="s">
        <v>492</v>
      </c>
      <c r="K442" s="329" t="s">
        <v>492</v>
      </c>
      <c r="L442" s="329" t="s">
        <v>492</v>
      </c>
      <c r="M442" s="329" t="s">
        <v>492</v>
      </c>
    </row>
    <row r="443" spans="1:13" x14ac:dyDescent="0.35">
      <c r="A443" s="304" t="s">
        <v>645</v>
      </c>
      <c r="B443" s="331" t="s">
        <v>494</v>
      </c>
      <c r="C443" s="331" t="s">
        <v>492</v>
      </c>
      <c r="D443" s="331" t="s">
        <v>492</v>
      </c>
      <c r="E443" s="328" t="s">
        <v>187</v>
      </c>
      <c r="F443" s="328" t="s">
        <v>187</v>
      </c>
      <c r="G443" s="328" t="s">
        <v>187</v>
      </c>
      <c r="H443" s="328" t="s">
        <v>187</v>
      </c>
      <c r="I443" s="328" t="s">
        <v>187</v>
      </c>
      <c r="J443" s="329" t="s">
        <v>492</v>
      </c>
      <c r="K443" s="329" t="s">
        <v>492</v>
      </c>
      <c r="L443" s="329" t="s">
        <v>492</v>
      </c>
      <c r="M443" s="329" t="s">
        <v>492</v>
      </c>
    </row>
    <row r="444" spans="1:13" x14ac:dyDescent="0.35">
      <c r="A444" s="305" t="s">
        <v>646</v>
      </c>
      <c r="B444" s="331" t="s">
        <v>494</v>
      </c>
      <c r="C444" s="331" t="s">
        <v>492</v>
      </c>
      <c r="D444" s="331" t="s">
        <v>492</v>
      </c>
      <c r="E444" s="328" t="s">
        <v>187</v>
      </c>
      <c r="F444" s="328" t="s">
        <v>187</v>
      </c>
      <c r="G444" s="328" t="s">
        <v>187</v>
      </c>
      <c r="H444" s="328" t="s">
        <v>187</v>
      </c>
      <c r="I444" s="328" t="s">
        <v>187</v>
      </c>
      <c r="J444" s="331" t="s">
        <v>492</v>
      </c>
      <c r="K444" s="331" t="s">
        <v>492</v>
      </c>
      <c r="L444" s="331" t="s">
        <v>492</v>
      </c>
      <c r="M444" s="331" t="s">
        <v>492</v>
      </c>
    </row>
    <row r="445" spans="1:13" x14ac:dyDescent="0.35">
      <c r="A445" s="306" t="s">
        <v>647</v>
      </c>
      <c r="B445" s="328" t="s">
        <v>187</v>
      </c>
      <c r="C445" s="328" t="s">
        <v>187</v>
      </c>
      <c r="D445" s="328" t="s">
        <v>187</v>
      </c>
      <c r="E445" s="331">
        <v>205.03642790644966</v>
      </c>
      <c r="F445" s="331">
        <v>3258.5392489035653</v>
      </c>
      <c r="G445" s="331" t="s">
        <v>591</v>
      </c>
      <c r="H445" s="331">
        <v>3.1103247907929999E-2</v>
      </c>
      <c r="I445" s="331">
        <v>2.8530150025699998E-2</v>
      </c>
      <c r="J445" s="328" t="s">
        <v>187</v>
      </c>
      <c r="K445" s="328" t="s">
        <v>187</v>
      </c>
      <c r="L445" s="328" t="s">
        <v>187</v>
      </c>
      <c r="M445" s="328" t="s">
        <v>187</v>
      </c>
    </row>
    <row r="446" spans="1:13" x14ac:dyDescent="0.35">
      <c r="A446" s="304" t="s">
        <v>648</v>
      </c>
      <c r="B446" s="328" t="s">
        <v>187</v>
      </c>
      <c r="C446" s="328" t="s">
        <v>187</v>
      </c>
      <c r="D446" s="328" t="s">
        <v>187</v>
      </c>
      <c r="E446" s="331">
        <v>203.14150729415826</v>
      </c>
      <c r="F446" s="331">
        <v>3249.4595465139037</v>
      </c>
      <c r="G446" s="331" t="s">
        <v>519</v>
      </c>
      <c r="H446" s="331">
        <v>3.0668042743200001E-2</v>
      </c>
      <c r="I446" s="331">
        <v>2.8530150025699998E-2</v>
      </c>
      <c r="J446" s="328" t="s">
        <v>187</v>
      </c>
      <c r="K446" s="328" t="s">
        <v>187</v>
      </c>
      <c r="L446" s="328" t="s">
        <v>187</v>
      </c>
      <c r="M446" s="328" t="s">
        <v>187</v>
      </c>
    </row>
    <row r="447" spans="1:13" x14ac:dyDescent="0.35">
      <c r="A447" s="304" t="s">
        <v>649</v>
      </c>
      <c r="B447" s="328" t="s">
        <v>187</v>
      </c>
      <c r="C447" s="328" t="s">
        <v>187</v>
      </c>
      <c r="D447" s="328" t="s">
        <v>187</v>
      </c>
      <c r="E447" s="331" t="s">
        <v>519</v>
      </c>
      <c r="F447" s="331" t="s">
        <v>519</v>
      </c>
      <c r="G447" s="331" t="s">
        <v>519</v>
      </c>
      <c r="H447" s="331" t="s">
        <v>519</v>
      </c>
      <c r="I447" s="331" t="s">
        <v>519</v>
      </c>
      <c r="J447" s="328" t="s">
        <v>187</v>
      </c>
      <c r="K447" s="328" t="s">
        <v>187</v>
      </c>
      <c r="L447" s="328" t="s">
        <v>187</v>
      </c>
      <c r="M447" s="328" t="s">
        <v>187</v>
      </c>
    </row>
    <row r="448" spans="1:13" x14ac:dyDescent="0.35">
      <c r="A448" s="304" t="s">
        <v>650</v>
      </c>
      <c r="B448" s="328" t="s">
        <v>187</v>
      </c>
      <c r="C448" s="328" t="s">
        <v>187</v>
      </c>
      <c r="D448" s="328" t="s">
        <v>187</v>
      </c>
      <c r="E448" s="331">
        <v>0.10311480095790999</v>
      </c>
      <c r="F448" s="331">
        <v>3.6569522277920501</v>
      </c>
      <c r="G448" s="331" t="s">
        <v>519</v>
      </c>
      <c r="H448" s="331" t="s">
        <v>521</v>
      </c>
      <c r="I448" s="331" t="s">
        <v>521</v>
      </c>
      <c r="J448" s="328" t="s">
        <v>187</v>
      </c>
      <c r="K448" s="328" t="s">
        <v>187</v>
      </c>
      <c r="L448" s="328" t="s">
        <v>187</v>
      </c>
      <c r="M448" s="328" t="s">
        <v>187</v>
      </c>
    </row>
    <row r="449" spans="1:13" x14ac:dyDescent="0.35">
      <c r="A449" s="304" t="s">
        <v>651</v>
      </c>
      <c r="B449" s="328" t="s">
        <v>187</v>
      </c>
      <c r="C449" s="328" t="s">
        <v>187</v>
      </c>
      <c r="D449" s="328" t="s">
        <v>187</v>
      </c>
      <c r="E449" s="331">
        <v>1.6984600970478201</v>
      </c>
      <c r="F449" s="331">
        <v>3.5883231618697602</v>
      </c>
      <c r="G449" s="331" t="s">
        <v>521</v>
      </c>
      <c r="H449" s="331">
        <v>3.4476945044E-4</v>
      </c>
      <c r="I449" s="331" t="s">
        <v>521</v>
      </c>
      <c r="J449" s="328" t="s">
        <v>187</v>
      </c>
      <c r="K449" s="328" t="s">
        <v>187</v>
      </c>
      <c r="L449" s="328" t="s">
        <v>187</v>
      </c>
      <c r="M449" s="328" t="s">
        <v>187</v>
      </c>
    </row>
    <row r="450" spans="1:13" x14ac:dyDescent="0.35">
      <c r="A450" s="304" t="s">
        <v>3250</v>
      </c>
      <c r="B450" s="328" t="s">
        <v>187</v>
      </c>
      <c r="C450" s="328" t="s">
        <v>187</v>
      </c>
      <c r="D450" s="328" t="s">
        <v>187</v>
      </c>
      <c r="E450" s="331">
        <v>9.3345714285669998E-2</v>
      </c>
      <c r="F450" s="331">
        <v>1.83442699999999</v>
      </c>
      <c r="G450" s="331" t="s">
        <v>519</v>
      </c>
      <c r="H450" s="331">
        <v>9.0435714290000002E-5</v>
      </c>
      <c r="I450" s="331" t="s">
        <v>521</v>
      </c>
      <c r="J450" s="328" t="s">
        <v>187</v>
      </c>
      <c r="K450" s="328" t="s">
        <v>187</v>
      </c>
      <c r="L450" s="328" t="s">
        <v>187</v>
      </c>
      <c r="M450" s="328" t="s">
        <v>187</v>
      </c>
    </row>
    <row r="451" spans="1:13" x14ac:dyDescent="0.35">
      <c r="A451" s="307" t="s">
        <v>652</v>
      </c>
      <c r="B451" s="328" t="s">
        <v>187</v>
      </c>
      <c r="C451" s="328" t="s">
        <v>187</v>
      </c>
      <c r="D451" s="328" t="s">
        <v>187</v>
      </c>
      <c r="E451" s="331">
        <v>99945.755582500002</v>
      </c>
      <c r="F451" s="331">
        <v>15.660888</v>
      </c>
      <c r="G451" s="331">
        <v>7230.4559117999988</v>
      </c>
      <c r="H451" s="331" t="s">
        <v>492</v>
      </c>
      <c r="I451" s="331" t="s">
        <v>492</v>
      </c>
      <c r="J451" s="328" t="s">
        <v>187</v>
      </c>
      <c r="K451" s="328" t="s">
        <v>187</v>
      </c>
      <c r="L451" s="328" t="s">
        <v>187</v>
      </c>
      <c r="M451" s="328" t="s">
        <v>187</v>
      </c>
    </row>
    <row r="452" spans="1:13" x14ac:dyDescent="0.35">
      <c r="A452" s="304" t="s">
        <v>653</v>
      </c>
      <c r="B452" s="328" t="s">
        <v>187</v>
      </c>
      <c r="C452" s="328" t="s">
        <v>187</v>
      </c>
      <c r="D452" s="328" t="s">
        <v>187</v>
      </c>
      <c r="E452" s="331">
        <v>89653.230582500008</v>
      </c>
      <c r="F452" s="331" t="s">
        <v>492</v>
      </c>
      <c r="G452" s="331" t="s">
        <v>3119</v>
      </c>
      <c r="H452" s="331" t="s">
        <v>492</v>
      </c>
      <c r="I452" s="331" t="s">
        <v>492</v>
      </c>
      <c r="J452" s="328" t="s">
        <v>187</v>
      </c>
      <c r="K452" s="328" t="s">
        <v>187</v>
      </c>
      <c r="L452" s="328" t="s">
        <v>187</v>
      </c>
      <c r="M452" s="328" t="s">
        <v>187</v>
      </c>
    </row>
    <row r="453" spans="1:13" x14ac:dyDescent="0.35">
      <c r="A453" s="304" t="s">
        <v>654</v>
      </c>
      <c r="B453" s="328" t="s">
        <v>187</v>
      </c>
      <c r="C453" s="328" t="s">
        <v>187</v>
      </c>
      <c r="D453" s="328" t="s">
        <v>187</v>
      </c>
      <c r="E453" s="331">
        <v>1457.742</v>
      </c>
      <c r="F453" s="331" t="s">
        <v>492</v>
      </c>
      <c r="G453" s="331" t="s">
        <v>494</v>
      </c>
      <c r="H453" s="331" t="s">
        <v>492</v>
      </c>
      <c r="I453" s="331" t="s">
        <v>492</v>
      </c>
      <c r="J453" s="328" t="s">
        <v>187</v>
      </c>
      <c r="K453" s="328" t="s">
        <v>187</v>
      </c>
      <c r="L453" s="328" t="s">
        <v>187</v>
      </c>
      <c r="M453" s="328" t="s">
        <v>187</v>
      </c>
    </row>
    <row r="454" spans="1:13" x14ac:dyDescent="0.35">
      <c r="A454" s="304" t="s">
        <v>655</v>
      </c>
      <c r="B454" s="328" t="s">
        <v>187</v>
      </c>
      <c r="C454" s="328" t="s">
        <v>187</v>
      </c>
      <c r="D454" s="328" t="s">
        <v>187</v>
      </c>
      <c r="E454" s="331">
        <v>301.25799999999998</v>
      </c>
      <c r="F454" s="331">
        <v>15.660888</v>
      </c>
      <c r="G454" s="331" t="s">
        <v>494</v>
      </c>
      <c r="H454" s="331" t="s">
        <v>492</v>
      </c>
      <c r="I454" s="331" t="s">
        <v>492</v>
      </c>
      <c r="J454" s="328" t="s">
        <v>187</v>
      </c>
      <c r="K454" s="328" t="s">
        <v>187</v>
      </c>
      <c r="L454" s="328" t="s">
        <v>187</v>
      </c>
      <c r="M454" s="328" t="s">
        <v>187</v>
      </c>
    </row>
    <row r="455" spans="1:13" x14ac:dyDescent="0.35">
      <c r="A455" s="304" t="s">
        <v>656</v>
      </c>
      <c r="B455" s="328" t="s">
        <v>187</v>
      </c>
      <c r="C455" s="328" t="s">
        <v>187</v>
      </c>
      <c r="D455" s="328" t="s">
        <v>187</v>
      </c>
      <c r="E455" s="331">
        <v>8533.5249999999996</v>
      </c>
      <c r="F455" s="331" t="s">
        <v>492</v>
      </c>
      <c r="G455" s="331" t="s">
        <v>566</v>
      </c>
      <c r="H455" s="331" t="s">
        <v>492</v>
      </c>
      <c r="I455" s="331" t="s">
        <v>492</v>
      </c>
      <c r="J455" s="328" t="s">
        <v>187</v>
      </c>
      <c r="K455" s="328" t="s">
        <v>187</v>
      </c>
      <c r="L455" s="328" t="s">
        <v>187</v>
      </c>
      <c r="M455" s="328" t="s">
        <v>187</v>
      </c>
    </row>
    <row r="456" spans="1:13" x14ac:dyDescent="0.35">
      <c r="A456" s="304" t="s">
        <v>657</v>
      </c>
      <c r="B456" s="328" t="s">
        <v>187</v>
      </c>
      <c r="C456" s="328" t="s">
        <v>187</v>
      </c>
      <c r="D456" s="328" t="s">
        <v>187</v>
      </c>
      <c r="E456" s="331" t="s">
        <v>492</v>
      </c>
      <c r="F456" s="331" t="s">
        <v>492</v>
      </c>
      <c r="G456" s="331" t="s">
        <v>494</v>
      </c>
      <c r="H456" s="331" t="s">
        <v>492</v>
      </c>
      <c r="I456" s="331" t="s">
        <v>492</v>
      </c>
      <c r="J456" s="328" t="s">
        <v>187</v>
      </c>
      <c r="K456" s="328" t="s">
        <v>187</v>
      </c>
      <c r="L456" s="328" t="s">
        <v>187</v>
      </c>
      <c r="M456" s="328" t="s">
        <v>187</v>
      </c>
    </row>
    <row r="457" spans="1:13" x14ac:dyDescent="0.35">
      <c r="A457" s="305" t="s">
        <v>658</v>
      </c>
      <c r="B457" s="328" t="s">
        <v>187</v>
      </c>
      <c r="C457" s="328" t="s">
        <v>187</v>
      </c>
      <c r="D457" s="328" t="s">
        <v>187</v>
      </c>
      <c r="E457" s="331" t="s">
        <v>492</v>
      </c>
      <c r="F457" s="331" t="s">
        <v>492</v>
      </c>
      <c r="G457" s="331">
        <v>7230.4559117999988</v>
      </c>
      <c r="H457" s="331" t="s">
        <v>492</v>
      </c>
      <c r="I457" s="331" t="s">
        <v>492</v>
      </c>
      <c r="J457" s="328" t="s">
        <v>187</v>
      </c>
      <c r="K457" s="328" t="s">
        <v>187</v>
      </c>
      <c r="L457" s="328" t="s">
        <v>187</v>
      </c>
      <c r="M457" s="328" t="s">
        <v>187</v>
      </c>
    </row>
    <row r="458" spans="1:13" x14ac:dyDescent="0.35">
      <c r="A458" s="306" t="s">
        <v>659</v>
      </c>
      <c r="B458" s="331" t="s">
        <v>515</v>
      </c>
      <c r="C458" s="331" t="s">
        <v>515</v>
      </c>
      <c r="D458" s="331">
        <v>14.15208194400004</v>
      </c>
      <c r="E458" s="331" t="s">
        <v>492</v>
      </c>
      <c r="F458" s="331">
        <v>2.3518718468133701</v>
      </c>
      <c r="G458" s="331" t="s">
        <v>492</v>
      </c>
      <c r="H458" s="331">
        <v>0.36618901378629998</v>
      </c>
      <c r="I458" s="331" t="s">
        <v>492</v>
      </c>
      <c r="J458" s="331">
        <v>3.0595650574289701</v>
      </c>
      <c r="K458" s="331">
        <v>2.2218459027463999</v>
      </c>
      <c r="L458" s="331">
        <v>3851.2231308671667</v>
      </c>
      <c r="M458" s="331">
        <v>0.17191986356898001</v>
      </c>
    </row>
    <row r="459" spans="1:13" x14ac:dyDescent="0.35">
      <c r="A459" s="304" t="s">
        <v>660</v>
      </c>
      <c r="B459" s="328" t="s">
        <v>187</v>
      </c>
      <c r="C459" s="328" t="s">
        <v>187</v>
      </c>
      <c r="D459" s="328" t="s">
        <v>187</v>
      </c>
      <c r="E459" s="331" t="s">
        <v>492</v>
      </c>
      <c r="F459" s="331">
        <v>2.3518718468133701</v>
      </c>
      <c r="G459" s="331" t="s">
        <v>492</v>
      </c>
      <c r="H459" s="331">
        <v>0.36618901378629998</v>
      </c>
      <c r="I459" s="331" t="s">
        <v>492</v>
      </c>
      <c r="J459" s="328" t="s">
        <v>187</v>
      </c>
      <c r="K459" s="328" t="s">
        <v>187</v>
      </c>
      <c r="L459" s="328" t="s">
        <v>187</v>
      </c>
      <c r="M459" s="328" t="s">
        <v>187</v>
      </c>
    </row>
    <row r="460" spans="1:13" x14ac:dyDescent="0.35">
      <c r="A460" s="304" t="s">
        <v>3251</v>
      </c>
      <c r="B460" s="328" t="s">
        <v>187</v>
      </c>
      <c r="C460" s="328" t="s">
        <v>187</v>
      </c>
      <c r="D460" s="328" t="s">
        <v>187</v>
      </c>
      <c r="E460" s="328" t="s">
        <v>187</v>
      </c>
      <c r="F460" s="331" t="s">
        <v>492</v>
      </c>
      <c r="G460" s="331" t="s">
        <v>187</v>
      </c>
      <c r="H460" s="331" t="s">
        <v>519</v>
      </c>
      <c r="I460" s="328" t="s">
        <v>187</v>
      </c>
      <c r="J460" s="328" t="s">
        <v>187</v>
      </c>
      <c r="K460" s="328" t="s">
        <v>187</v>
      </c>
      <c r="L460" s="328" t="s">
        <v>187</v>
      </c>
      <c r="M460" s="328" t="s">
        <v>187</v>
      </c>
    </row>
    <row r="461" spans="1:13" x14ac:dyDescent="0.35">
      <c r="A461" s="304" t="s">
        <v>3252</v>
      </c>
      <c r="B461" s="328" t="s">
        <v>187</v>
      </c>
      <c r="C461" s="328" t="s">
        <v>187</v>
      </c>
      <c r="D461" s="331">
        <v>14.15208194400004</v>
      </c>
      <c r="E461" s="328" t="s">
        <v>187</v>
      </c>
      <c r="F461" s="328" t="s">
        <v>187</v>
      </c>
      <c r="G461" s="328" t="s">
        <v>187</v>
      </c>
      <c r="H461" s="328" t="s">
        <v>187</v>
      </c>
      <c r="I461" s="328" t="s">
        <v>187</v>
      </c>
      <c r="J461" s="328" t="s">
        <v>187</v>
      </c>
      <c r="K461" s="328" t="s">
        <v>187</v>
      </c>
      <c r="L461" s="328" t="s">
        <v>187</v>
      </c>
      <c r="M461" s="328" t="s">
        <v>187</v>
      </c>
    </row>
    <row r="462" spans="1:13" x14ac:dyDescent="0.35">
      <c r="A462" s="304" t="s">
        <v>661</v>
      </c>
      <c r="B462" s="331" t="s">
        <v>515</v>
      </c>
      <c r="C462" s="331" t="s">
        <v>515</v>
      </c>
      <c r="D462" s="331" t="s">
        <v>515</v>
      </c>
      <c r="E462" s="331" t="s">
        <v>492</v>
      </c>
      <c r="F462" s="331" t="s">
        <v>492</v>
      </c>
      <c r="G462" s="331" t="s">
        <v>492</v>
      </c>
      <c r="H462" s="331" t="s">
        <v>492</v>
      </c>
      <c r="I462" s="331" t="s">
        <v>492</v>
      </c>
      <c r="J462" s="331">
        <v>3.0595650574289701</v>
      </c>
      <c r="K462" s="331">
        <v>2.2218459027463999</v>
      </c>
      <c r="L462" s="331">
        <v>3851.2231308671667</v>
      </c>
      <c r="M462" s="331">
        <v>0.17191986356898001</v>
      </c>
    </row>
    <row r="463" spans="1:13" x14ac:dyDescent="0.35">
      <c r="A463" s="303" t="s">
        <v>662</v>
      </c>
      <c r="B463" s="331" t="s">
        <v>554</v>
      </c>
      <c r="C463" s="331" t="s">
        <v>492</v>
      </c>
      <c r="D463" s="331">
        <v>0.41291012709129998</v>
      </c>
      <c r="E463" s="331" t="s">
        <v>526</v>
      </c>
      <c r="F463" s="331" t="s">
        <v>526</v>
      </c>
      <c r="G463" s="331" t="s">
        <v>492</v>
      </c>
      <c r="H463" s="331" t="s">
        <v>526</v>
      </c>
      <c r="I463" s="331" t="s">
        <v>526</v>
      </c>
      <c r="J463" s="331">
        <v>453.82441954455231</v>
      </c>
      <c r="K463" s="331">
        <v>613.85632533670321</v>
      </c>
      <c r="L463" s="331">
        <v>1739.7462559347221</v>
      </c>
      <c r="M463" s="331">
        <v>310.00149700742173</v>
      </c>
    </row>
    <row r="465" spans="1:36" x14ac:dyDescent="0.35">
      <c r="A465" s="50" t="s">
        <v>663</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8" x14ac:dyDescent="0.35">
      <c r="A467" s="431" t="s">
        <v>664</v>
      </c>
      <c r="B467" s="431"/>
      <c r="C467" s="431"/>
      <c r="D467" s="431"/>
      <c r="E467" s="431"/>
      <c r="F467" s="431"/>
      <c r="G467" s="431"/>
      <c r="H467" s="431"/>
      <c r="I467" s="431"/>
      <c r="J467" s="431"/>
      <c r="K467" s="431"/>
      <c r="L467" s="431"/>
      <c r="M467" s="431"/>
      <c r="N467" s="431"/>
      <c r="O467" s="431"/>
      <c r="P467" s="431"/>
      <c r="Q467" s="431"/>
      <c r="R467" s="220"/>
      <c r="S467" s="220"/>
      <c r="T467" s="220"/>
      <c r="U467" s="220"/>
      <c r="V467" s="220"/>
      <c r="W467" s="220"/>
      <c r="X467" s="220"/>
      <c r="Y467" s="220"/>
      <c r="Z467" s="220"/>
      <c r="AA467" s="220"/>
      <c r="AB467" s="220"/>
      <c r="AC467" s="220"/>
      <c r="AD467" s="220"/>
      <c r="AE467" s="220"/>
      <c r="AF467" s="231"/>
      <c r="AG467" s="220"/>
      <c r="AH467" s="220"/>
      <c r="AI467" s="49" t="s">
        <v>476</v>
      </c>
      <c r="AJ467" s="218"/>
    </row>
    <row r="468" spans="1:36" ht="15.5" x14ac:dyDescent="0.35">
      <c r="A468" s="232" t="s">
        <v>665</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3389</v>
      </c>
      <c r="AJ468" s="218"/>
    </row>
    <row r="469" spans="1:36" x14ac:dyDescent="0.3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477</v>
      </c>
      <c r="AJ469" s="218"/>
    </row>
    <row r="470" spans="1:36" x14ac:dyDescent="0.3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35">
      <c r="A471" s="425" t="s">
        <v>478</v>
      </c>
      <c r="B471" s="234" t="s">
        <v>666</v>
      </c>
      <c r="C471" s="235" t="s">
        <v>667</v>
      </c>
      <c r="D471" s="235" t="s">
        <v>668</v>
      </c>
      <c r="E471" s="235" t="s">
        <v>669</v>
      </c>
      <c r="F471" s="235" t="s">
        <v>670</v>
      </c>
      <c r="G471" s="235" t="s">
        <v>671</v>
      </c>
      <c r="H471" s="235" t="s">
        <v>672</v>
      </c>
      <c r="I471" s="235" t="s">
        <v>673</v>
      </c>
      <c r="J471" s="235" t="s">
        <v>674</v>
      </c>
      <c r="K471" s="235" t="s">
        <v>675</v>
      </c>
      <c r="L471" s="235" t="s">
        <v>676</v>
      </c>
      <c r="M471" s="235" t="s">
        <v>677</v>
      </c>
      <c r="N471" s="235" t="s">
        <v>678</v>
      </c>
      <c r="O471" s="235" t="s">
        <v>679</v>
      </c>
      <c r="P471" s="235" t="s">
        <v>680</v>
      </c>
      <c r="Q471" s="235" t="s">
        <v>681</v>
      </c>
      <c r="R471" s="235" t="s">
        <v>682</v>
      </c>
      <c r="S471" s="236" t="s">
        <v>683</v>
      </c>
      <c r="T471" s="236" t="s">
        <v>684</v>
      </c>
      <c r="U471" s="237" t="s">
        <v>685</v>
      </c>
      <c r="V471" s="235" t="s">
        <v>686</v>
      </c>
      <c r="W471" s="238" t="s">
        <v>687</v>
      </c>
      <c r="X471" s="238" t="s">
        <v>688</v>
      </c>
      <c r="Y471" s="238" t="s">
        <v>689</v>
      </c>
      <c r="Z471" s="238" t="s">
        <v>690</v>
      </c>
      <c r="AA471" s="238" t="s">
        <v>691</v>
      </c>
      <c r="AB471" s="238" t="s">
        <v>692</v>
      </c>
      <c r="AC471" s="238" t="s">
        <v>693</v>
      </c>
      <c r="AD471" s="239" t="s">
        <v>694</v>
      </c>
      <c r="AE471" s="239" t="s">
        <v>695</v>
      </c>
      <c r="AF471" s="237" t="s">
        <v>696</v>
      </c>
      <c r="AG471" s="235" t="s">
        <v>697</v>
      </c>
      <c r="AH471" s="237" t="s">
        <v>614</v>
      </c>
      <c r="AI471" s="236" t="s">
        <v>615</v>
      </c>
      <c r="AJ471" s="66" t="s">
        <v>698</v>
      </c>
    </row>
    <row r="472" spans="1:36" ht="37" thickBot="1" x14ac:dyDescent="0.4">
      <c r="A472" s="426"/>
      <c r="B472" s="427" t="s">
        <v>3121</v>
      </c>
      <c r="C472" s="428"/>
      <c r="D472" s="428"/>
      <c r="E472" s="428"/>
      <c r="F472" s="428"/>
      <c r="G472" s="428"/>
      <c r="H472" s="428"/>
      <c r="I472" s="428"/>
      <c r="J472" s="428"/>
      <c r="K472" s="428"/>
      <c r="L472" s="428"/>
      <c r="M472" s="428"/>
      <c r="N472" s="428"/>
      <c r="O472" s="428"/>
      <c r="P472" s="428"/>
      <c r="Q472" s="428"/>
      <c r="R472" s="429"/>
      <c r="S472" s="264"/>
      <c r="T472" s="264"/>
      <c r="U472" s="418" t="s">
        <v>699</v>
      </c>
      <c r="V472" s="419"/>
      <c r="W472" s="427" t="s">
        <v>3121</v>
      </c>
      <c r="X472" s="428"/>
      <c r="Y472" s="428"/>
      <c r="Z472" s="428"/>
      <c r="AA472" s="428"/>
      <c r="AB472" s="428"/>
      <c r="AC472" s="429"/>
      <c r="AD472" s="264"/>
      <c r="AE472" s="264"/>
      <c r="AF472" s="418" t="s">
        <v>699</v>
      </c>
      <c r="AG472" s="419"/>
      <c r="AH472" s="240" t="s">
        <v>619</v>
      </c>
      <c r="AI472" s="265" t="s">
        <v>3121</v>
      </c>
      <c r="AJ472" s="241" t="s">
        <v>3121</v>
      </c>
    </row>
    <row r="473" spans="1:36" ht="15" thickTop="1" x14ac:dyDescent="0.35">
      <c r="A473" s="242" t="s">
        <v>700</v>
      </c>
      <c r="B473" s="331">
        <v>1368.6407622854913</v>
      </c>
      <c r="C473" s="331">
        <v>398.21997774743551</v>
      </c>
      <c r="D473" s="331">
        <v>1.9808273483516601</v>
      </c>
      <c r="E473" s="331" t="s">
        <v>797</v>
      </c>
      <c r="F473" s="331">
        <v>2580.4423400000001</v>
      </c>
      <c r="G473" s="331" t="s">
        <v>517</v>
      </c>
      <c r="H473" s="331">
        <v>56029.164606593971</v>
      </c>
      <c r="I473" s="331" t="s">
        <v>517</v>
      </c>
      <c r="J473" s="331">
        <v>2093.1475999999998</v>
      </c>
      <c r="K473" s="331" t="s">
        <v>517</v>
      </c>
      <c r="L473" s="331" t="s">
        <v>797</v>
      </c>
      <c r="M473" s="331" t="s">
        <v>517</v>
      </c>
      <c r="N473" s="331" t="s">
        <v>517</v>
      </c>
      <c r="O473" s="331" t="s">
        <v>517</v>
      </c>
      <c r="P473" s="331" t="s">
        <v>517</v>
      </c>
      <c r="Q473" s="331">
        <v>117.73</v>
      </c>
      <c r="R473" s="331" t="s">
        <v>517</v>
      </c>
      <c r="S473" s="331" t="s">
        <v>797</v>
      </c>
      <c r="T473" s="331" t="s">
        <v>797</v>
      </c>
      <c r="U473" s="331">
        <v>1.6984600970478201</v>
      </c>
      <c r="V473" s="328" t="s">
        <v>187</v>
      </c>
      <c r="W473" s="331">
        <v>540.06916717032652</v>
      </c>
      <c r="X473" s="331">
        <v>206.85707686944318</v>
      </c>
      <c r="Y473" s="331">
        <v>9.0276703162196608</v>
      </c>
      <c r="Z473" s="331" t="s">
        <v>517</v>
      </c>
      <c r="AA473" s="331">
        <v>11.47912170919709</v>
      </c>
      <c r="AB473" s="331" t="s">
        <v>517</v>
      </c>
      <c r="AC473" s="331" t="s">
        <v>797</v>
      </c>
      <c r="AD473" s="331" t="s">
        <v>517</v>
      </c>
      <c r="AE473" s="331" t="s">
        <v>517</v>
      </c>
      <c r="AF473" s="331">
        <v>3.5894286775586801</v>
      </c>
      <c r="AG473" s="328" t="s">
        <v>187</v>
      </c>
      <c r="AH473" s="331">
        <v>7230.4559117999988</v>
      </c>
      <c r="AI473" s="331">
        <v>517.71056610324001</v>
      </c>
      <c r="AJ473" s="331">
        <v>28.530150025699999</v>
      </c>
    </row>
    <row r="474" spans="1:36" x14ac:dyDescent="0.35">
      <c r="A474" s="242" t="s">
        <v>701</v>
      </c>
      <c r="B474" s="331">
        <v>1354.0760204081632</v>
      </c>
      <c r="C474" s="331" t="s">
        <v>492</v>
      </c>
      <c r="D474" s="331" t="s">
        <v>492</v>
      </c>
      <c r="E474" s="331" t="s">
        <v>492</v>
      </c>
      <c r="F474" s="331" t="s">
        <v>492</v>
      </c>
      <c r="G474" s="331" t="s">
        <v>492</v>
      </c>
      <c r="H474" s="331" t="s">
        <v>492</v>
      </c>
      <c r="I474" s="331" t="s">
        <v>492</v>
      </c>
      <c r="J474" s="331" t="s">
        <v>492</v>
      </c>
      <c r="K474" s="331" t="s">
        <v>492</v>
      </c>
      <c r="L474" s="331" t="s">
        <v>492</v>
      </c>
      <c r="M474" s="331" t="s">
        <v>492</v>
      </c>
      <c r="N474" s="331" t="s">
        <v>492</v>
      </c>
      <c r="O474" s="331" t="s">
        <v>492</v>
      </c>
      <c r="P474" s="331" t="s">
        <v>492</v>
      </c>
      <c r="Q474" s="331" t="s">
        <v>492</v>
      </c>
      <c r="R474" s="331" t="s">
        <v>492</v>
      </c>
      <c r="S474" s="331" t="s">
        <v>492</v>
      </c>
      <c r="T474" s="331" t="s">
        <v>492</v>
      </c>
      <c r="U474" s="331" t="s">
        <v>492</v>
      </c>
      <c r="V474" s="328" t="s">
        <v>187</v>
      </c>
      <c r="W474" s="331" t="s">
        <v>492</v>
      </c>
      <c r="X474" s="331" t="s">
        <v>492</v>
      </c>
      <c r="Y474" s="331" t="s">
        <v>492</v>
      </c>
      <c r="Z474" s="331" t="s">
        <v>492</v>
      </c>
      <c r="AA474" s="331" t="s">
        <v>492</v>
      </c>
      <c r="AB474" s="331" t="s">
        <v>492</v>
      </c>
      <c r="AC474" s="331" t="s">
        <v>492</v>
      </c>
      <c r="AD474" s="331" t="s">
        <v>492</v>
      </c>
      <c r="AE474" s="331" t="s">
        <v>492</v>
      </c>
      <c r="AF474" s="331" t="s">
        <v>492</v>
      </c>
      <c r="AG474" s="328" t="s">
        <v>187</v>
      </c>
      <c r="AH474" s="331" t="s">
        <v>492</v>
      </c>
      <c r="AI474" s="331" t="s">
        <v>492</v>
      </c>
      <c r="AJ474" s="331" t="s">
        <v>492</v>
      </c>
    </row>
    <row r="475" spans="1:36" x14ac:dyDescent="0.35">
      <c r="A475" s="332" t="s">
        <v>702</v>
      </c>
      <c r="B475" s="331">
        <v>1354.0760204081632</v>
      </c>
      <c r="C475" s="331" t="s">
        <v>492</v>
      </c>
      <c r="D475" s="331" t="s">
        <v>492</v>
      </c>
      <c r="E475" s="331" t="s">
        <v>492</v>
      </c>
      <c r="F475" s="331" t="s">
        <v>492</v>
      </c>
      <c r="G475" s="331" t="s">
        <v>492</v>
      </c>
      <c r="H475" s="331" t="s">
        <v>492</v>
      </c>
      <c r="I475" s="331" t="s">
        <v>492</v>
      </c>
      <c r="J475" s="331" t="s">
        <v>492</v>
      </c>
      <c r="K475" s="331" t="s">
        <v>492</v>
      </c>
      <c r="L475" s="331" t="s">
        <v>492</v>
      </c>
      <c r="M475" s="331" t="s">
        <v>492</v>
      </c>
      <c r="N475" s="331" t="s">
        <v>492</v>
      </c>
      <c r="O475" s="331" t="s">
        <v>492</v>
      </c>
      <c r="P475" s="331" t="s">
        <v>492</v>
      </c>
      <c r="Q475" s="331" t="s">
        <v>492</v>
      </c>
      <c r="R475" s="331" t="s">
        <v>492</v>
      </c>
      <c r="S475" s="331" t="s">
        <v>492</v>
      </c>
      <c r="T475" s="331" t="s">
        <v>492</v>
      </c>
      <c r="U475" s="331" t="s">
        <v>492</v>
      </c>
      <c r="V475" s="328" t="s">
        <v>187</v>
      </c>
      <c r="W475" s="331" t="s">
        <v>492</v>
      </c>
      <c r="X475" s="331" t="s">
        <v>492</v>
      </c>
      <c r="Y475" s="331" t="s">
        <v>492</v>
      </c>
      <c r="Z475" s="331" t="s">
        <v>492</v>
      </c>
      <c r="AA475" s="331" t="s">
        <v>492</v>
      </c>
      <c r="AB475" s="331" t="s">
        <v>492</v>
      </c>
      <c r="AC475" s="331" t="s">
        <v>492</v>
      </c>
      <c r="AD475" s="331" t="s">
        <v>492</v>
      </c>
      <c r="AE475" s="331" t="s">
        <v>492</v>
      </c>
      <c r="AF475" s="331" t="s">
        <v>492</v>
      </c>
      <c r="AG475" s="328" t="s">
        <v>187</v>
      </c>
      <c r="AH475" s="331" t="s">
        <v>492</v>
      </c>
      <c r="AI475" s="331" t="s">
        <v>492</v>
      </c>
      <c r="AJ475" s="331" t="s">
        <v>492</v>
      </c>
    </row>
    <row r="476" spans="1:36" x14ac:dyDescent="0.35">
      <c r="A476" s="333" t="s">
        <v>703</v>
      </c>
      <c r="B476" s="331">
        <v>1354.0760204081632</v>
      </c>
      <c r="C476" s="331" t="s">
        <v>492</v>
      </c>
      <c r="D476" s="331" t="s">
        <v>492</v>
      </c>
      <c r="E476" s="331" t="s">
        <v>492</v>
      </c>
      <c r="F476" s="331" t="s">
        <v>492</v>
      </c>
      <c r="G476" s="331" t="s">
        <v>492</v>
      </c>
      <c r="H476" s="331" t="s">
        <v>492</v>
      </c>
      <c r="I476" s="331" t="s">
        <v>492</v>
      </c>
      <c r="J476" s="331" t="s">
        <v>492</v>
      </c>
      <c r="K476" s="331" t="s">
        <v>492</v>
      </c>
      <c r="L476" s="331" t="s">
        <v>492</v>
      </c>
      <c r="M476" s="331" t="s">
        <v>492</v>
      </c>
      <c r="N476" s="331" t="s">
        <v>492</v>
      </c>
      <c r="O476" s="331" t="s">
        <v>492</v>
      </c>
      <c r="P476" s="331" t="s">
        <v>492</v>
      </c>
      <c r="Q476" s="331" t="s">
        <v>492</v>
      </c>
      <c r="R476" s="331" t="s">
        <v>492</v>
      </c>
      <c r="S476" s="331" t="s">
        <v>492</v>
      </c>
      <c r="T476" s="331" t="s">
        <v>492</v>
      </c>
      <c r="U476" s="331" t="s">
        <v>492</v>
      </c>
      <c r="V476" s="328" t="s">
        <v>187</v>
      </c>
      <c r="W476" s="331" t="s">
        <v>492</v>
      </c>
      <c r="X476" s="331" t="s">
        <v>492</v>
      </c>
      <c r="Y476" s="331" t="s">
        <v>492</v>
      </c>
      <c r="Z476" s="331" t="s">
        <v>492</v>
      </c>
      <c r="AA476" s="331" t="s">
        <v>492</v>
      </c>
      <c r="AB476" s="331" t="s">
        <v>492</v>
      </c>
      <c r="AC476" s="331" t="s">
        <v>492</v>
      </c>
      <c r="AD476" s="331" t="s">
        <v>492</v>
      </c>
      <c r="AE476" s="331" t="s">
        <v>492</v>
      </c>
      <c r="AF476" s="331" t="s">
        <v>492</v>
      </c>
      <c r="AG476" s="328" t="s">
        <v>187</v>
      </c>
      <c r="AH476" s="331" t="s">
        <v>492</v>
      </c>
      <c r="AI476" s="331" t="s">
        <v>492</v>
      </c>
      <c r="AJ476" s="331" t="s">
        <v>492</v>
      </c>
    </row>
    <row r="477" spans="1:36" x14ac:dyDescent="0.35">
      <c r="A477" s="333" t="s">
        <v>704</v>
      </c>
      <c r="B477" s="331" t="s">
        <v>492</v>
      </c>
      <c r="C477" s="331" t="s">
        <v>492</v>
      </c>
      <c r="D477" s="331" t="s">
        <v>492</v>
      </c>
      <c r="E477" s="331" t="s">
        <v>492</v>
      </c>
      <c r="F477" s="331" t="s">
        <v>492</v>
      </c>
      <c r="G477" s="331" t="s">
        <v>492</v>
      </c>
      <c r="H477" s="331" t="s">
        <v>492</v>
      </c>
      <c r="I477" s="331" t="s">
        <v>492</v>
      </c>
      <c r="J477" s="331" t="s">
        <v>492</v>
      </c>
      <c r="K477" s="331" t="s">
        <v>492</v>
      </c>
      <c r="L477" s="331" t="s">
        <v>492</v>
      </c>
      <c r="M477" s="331" t="s">
        <v>492</v>
      </c>
      <c r="N477" s="331" t="s">
        <v>492</v>
      </c>
      <c r="O477" s="331" t="s">
        <v>492</v>
      </c>
      <c r="P477" s="331" t="s">
        <v>492</v>
      </c>
      <c r="Q477" s="331" t="s">
        <v>492</v>
      </c>
      <c r="R477" s="331" t="s">
        <v>492</v>
      </c>
      <c r="S477" s="331" t="s">
        <v>492</v>
      </c>
      <c r="T477" s="331" t="s">
        <v>492</v>
      </c>
      <c r="U477" s="331" t="s">
        <v>492</v>
      </c>
      <c r="V477" s="328" t="s">
        <v>187</v>
      </c>
      <c r="W477" s="331" t="s">
        <v>492</v>
      </c>
      <c r="X477" s="331" t="s">
        <v>492</v>
      </c>
      <c r="Y477" s="331" t="s">
        <v>492</v>
      </c>
      <c r="Z477" s="331" t="s">
        <v>492</v>
      </c>
      <c r="AA477" s="331" t="s">
        <v>492</v>
      </c>
      <c r="AB477" s="331" t="s">
        <v>492</v>
      </c>
      <c r="AC477" s="331" t="s">
        <v>492</v>
      </c>
      <c r="AD477" s="331" t="s">
        <v>492</v>
      </c>
      <c r="AE477" s="331" t="s">
        <v>492</v>
      </c>
      <c r="AF477" s="331" t="s">
        <v>492</v>
      </c>
      <c r="AG477" s="328" t="s">
        <v>187</v>
      </c>
      <c r="AH477" s="331" t="s">
        <v>492</v>
      </c>
      <c r="AI477" s="331" t="s">
        <v>492</v>
      </c>
      <c r="AJ477" s="331" t="s">
        <v>492</v>
      </c>
    </row>
    <row r="478" spans="1:36" x14ac:dyDescent="0.35">
      <c r="A478" s="332" t="s">
        <v>705</v>
      </c>
      <c r="B478" s="331" t="s">
        <v>492</v>
      </c>
      <c r="C478" s="331" t="s">
        <v>492</v>
      </c>
      <c r="D478" s="331" t="s">
        <v>492</v>
      </c>
      <c r="E478" s="331" t="s">
        <v>492</v>
      </c>
      <c r="F478" s="331" t="s">
        <v>492</v>
      </c>
      <c r="G478" s="331" t="s">
        <v>492</v>
      </c>
      <c r="H478" s="331" t="s">
        <v>492</v>
      </c>
      <c r="I478" s="331" t="s">
        <v>492</v>
      </c>
      <c r="J478" s="331" t="s">
        <v>492</v>
      </c>
      <c r="K478" s="331" t="s">
        <v>492</v>
      </c>
      <c r="L478" s="331" t="s">
        <v>492</v>
      </c>
      <c r="M478" s="331" t="s">
        <v>492</v>
      </c>
      <c r="N478" s="331" t="s">
        <v>492</v>
      </c>
      <c r="O478" s="331" t="s">
        <v>492</v>
      </c>
      <c r="P478" s="331" t="s">
        <v>492</v>
      </c>
      <c r="Q478" s="331" t="s">
        <v>492</v>
      </c>
      <c r="R478" s="331" t="s">
        <v>492</v>
      </c>
      <c r="S478" s="331" t="s">
        <v>492</v>
      </c>
      <c r="T478" s="331" t="s">
        <v>492</v>
      </c>
      <c r="U478" s="331" t="s">
        <v>492</v>
      </c>
      <c r="V478" s="328" t="s">
        <v>187</v>
      </c>
      <c r="W478" s="331" t="s">
        <v>492</v>
      </c>
      <c r="X478" s="331" t="s">
        <v>492</v>
      </c>
      <c r="Y478" s="331" t="s">
        <v>492</v>
      </c>
      <c r="Z478" s="331" t="s">
        <v>492</v>
      </c>
      <c r="AA478" s="331" t="s">
        <v>492</v>
      </c>
      <c r="AB478" s="331" t="s">
        <v>492</v>
      </c>
      <c r="AC478" s="331" t="s">
        <v>492</v>
      </c>
      <c r="AD478" s="331" t="s">
        <v>492</v>
      </c>
      <c r="AE478" s="331" t="s">
        <v>492</v>
      </c>
      <c r="AF478" s="331" t="s">
        <v>492</v>
      </c>
      <c r="AG478" s="328" t="s">
        <v>187</v>
      </c>
      <c r="AH478" s="331" t="s">
        <v>492</v>
      </c>
      <c r="AI478" s="331" t="s">
        <v>492</v>
      </c>
      <c r="AJ478" s="331" t="s">
        <v>492</v>
      </c>
    </row>
    <row r="479" spans="1:36" x14ac:dyDescent="0.35">
      <c r="A479" s="242" t="s">
        <v>706</v>
      </c>
      <c r="B479" s="331" t="s">
        <v>492</v>
      </c>
      <c r="C479" s="331" t="s">
        <v>492</v>
      </c>
      <c r="D479" s="331" t="s">
        <v>492</v>
      </c>
      <c r="E479" s="331" t="s">
        <v>492</v>
      </c>
      <c r="F479" s="331" t="s">
        <v>492</v>
      </c>
      <c r="G479" s="331" t="s">
        <v>492</v>
      </c>
      <c r="H479" s="331" t="s">
        <v>554</v>
      </c>
      <c r="I479" s="331" t="s">
        <v>492</v>
      </c>
      <c r="J479" s="331" t="s">
        <v>492</v>
      </c>
      <c r="K479" s="331" t="s">
        <v>492</v>
      </c>
      <c r="L479" s="331" t="s">
        <v>492</v>
      </c>
      <c r="M479" s="331" t="s">
        <v>492</v>
      </c>
      <c r="N479" s="331" t="s">
        <v>492</v>
      </c>
      <c r="O479" s="331" t="s">
        <v>492</v>
      </c>
      <c r="P479" s="331" t="s">
        <v>492</v>
      </c>
      <c r="Q479" s="331" t="s">
        <v>492</v>
      </c>
      <c r="R479" s="331" t="s">
        <v>492</v>
      </c>
      <c r="S479" s="331" t="s">
        <v>492</v>
      </c>
      <c r="T479" s="331" t="s">
        <v>492</v>
      </c>
      <c r="U479" s="331" t="s">
        <v>492</v>
      </c>
      <c r="V479" s="328" t="s">
        <v>187</v>
      </c>
      <c r="W479" s="331">
        <v>391.00292248704386</v>
      </c>
      <c r="X479" s="331">
        <v>45.101851511540602</v>
      </c>
      <c r="Y479" s="331" t="s">
        <v>492</v>
      </c>
      <c r="Z479" s="331" t="s">
        <v>492</v>
      </c>
      <c r="AA479" s="331" t="s">
        <v>492</v>
      </c>
      <c r="AB479" s="331" t="s">
        <v>492</v>
      </c>
      <c r="AC479" s="331" t="s">
        <v>492</v>
      </c>
      <c r="AD479" s="331" t="s">
        <v>492</v>
      </c>
      <c r="AE479" s="331" t="s">
        <v>492</v>
      </c>
      <c r="AF479" s="331" t="s">
        <v>492</v>
      </c>
      <c r="AG479" s="328" t="s">
        <v>187</v>
      </c>
      <c r="AH479" s="331" t="s">
        <v>492</v>
      </c>
      <c r="AI479" s="331">
        <v>120.41830440901001</v>
      </c>
      <c r="AJ479" s="331" t="s">
        <v>492</v>
      </c>
    </row>
    <row r="480" spans="1:36" x14ac:dyDescent="0.35">
      <c r="A480" s="332" t="s">
        <v>707</v>
      </c>
      <c r="B480" s="328" t="s">
        <v>187</v>
      </c>
      <c r="C480" s="328" t="s">
        <v>187</v>
      </c>
      <c r="D480" s="328" t="s">
        <v>187</v>
      </c>
      <c r="E480" s="328" t="s">
        <v>187</v>
      </c>
      <c r="F480" s="328" t="s">
        <v>187</v>
      </c>
      <c r="G480" s="328" t="s">
        <v>187</v>
      </c>
      <c r="H480" s="328" t="s">
        <v>187</v>
      </c>
      <c r="I480" s="328" t="s">
        <v>187</v>
      </c>
      <c r="J480" s="328" t="s">
        <v>187</v>
      </c>
      <c r="K480" s="328" t="s">
        <v>187</v>
      </c>
      <c r="L480" s="328" t="s">
        <v>187</v>
      </c>
      <c r="M480" s="328" t="s">
        <v>187</v>
      </c>
      <c r="N480" s="328" t="s">
        <v>187</v>
      </c>
      <c r="O480" s="328" t="s">
        <v>187</v>
      </c>
      <c r="P480" s="328" t="s">
        <v>187</v>
      </c>
      <c r="Q480" s="328" t="s">
        <v>187</v>
      </c>
      <c r="R480" s="328" t="s">
        <v>187</v>
      </c>
      <c r="S480" s="328" t="s">
        <v>187</v>
      </c>
      <c r="T480" s="328" t="s">
        <v>187</v>
      </c>
      <c r="U480" s="328" t="s">
        <v>187</v>
      </c>
      <c r="V480" s="328" t="s">
        <v>187</v>
      </c>
      <c r="W480" s="331">
        <v>391.00292248704386</v>
      </c>
      <c r="X480" s="331">
        <v>45.101851511540602</v>
      </c>
      <c r="Y480" s="331" t="s">
        <v>492</v>
      </c>
      <c r="Z480" s="331" t="s">
        <v>492</v>
      </c>
      <c r="AA480" s="331" t="s">
        <v>492</v>
      </c>
      <c r="AB480" s="331" t="s">
        <v>492</v>
      </c>
      <c r="AC480" s="331" t="s">
        <v>492</v>
      </c>
      <c r="AD480" s="331" t="s">
        <v>492</v>
      </c>
      <c r="AE480" s="331" t="s">
        <v>492</v>
      </c>
      <c r="AF480" s="331" t="s">
        <v>492</v>
      </c>
      <c r="AG480" s="328" t="s">
        <v>187</v>
      </c>
      <c r="AH480" s="328" t="s">
        <v>187</v>
      </c>
      <c r="AI480" s="331" t="s">
        <v>492</v>
      </c>
      <c r="AJ480" s="328" t="s">
        <v>187</v>
      </c>
    </row>
    <row r="481" spans="1:36" x14ac:dyDescent="0.35">
      <c r="A481" s="332" t="s">
        <v>708</v>
      </c>
      <c r="B481" s="331" t="s">
        <v>492</v>
      </c>
      <c r="C481" s="331" t="s">
        <v>492</v>
      </c>
      <c r="D481" s="331" t="s">
        <v>492</v>
      </c>
      <c r="E481" s="331" t="s">
        <v>492</v>
      </c>
      <c r="F481" s="331" t="s">
        <v>492</v>
      </c>
      <c r="G481" s="331" t="s">
        <v>492</v>
      </c>
      <c r="H481" s="331" t="s">
        <v>521</v>
      </c>
      <c r="I481" s="331" t="s">
        <v>492</v>
      </c>
      <c r="J481" s="331" t="s">
        <v>492</v>
      </c>
      <c r="K481" s="331" t="s">
        <v>492</v>
      </c>
      <c r="L481" s="331" t="s">
        <v>492</v>
      </c>
      <c r="M481" s="331" t="s">
        <v>492</v>
      </c>
      <c r="N481" s="331" t="s">
        <v>492</v>
      </c>
      <c r="O481" s="331" t="s">
        <v>492</v>
      </c>
      <c r="P481" s="331" t="s">
        <v>492</v>
      </c>
      <c r="Q481" s="331" t="s">
        <v>492</v>
      </c>
      <c r="R481" s="331" t="s">
        <v>492</v>
      </c>
      <c r="S481" s="331" t="s">
        <v>492</v>
      </c>
      <c r="T481" s="331" t="s">
        <v>492</v>
      </c>
      <c r="U481" s="331" t="s">
        <v>492</v>
      </c>
      <c r="V481" s="328" t="s">
        <v>187</v>
      </c>
      <c r="W481" s="331" t="s">
        <v>492</v>
      </c>
      <c r="X481" s="331" t="s">
        <v>492</v>
      </c>
      <c r="Y481" s="331" t="s">
        <v>492</v>
      </c>
      <c r="Z481" s="331" t="s">
        <v>492</v>
      </c>
      <c r="AA481" s="331" t="s">
        <v>492</v>
      </c>
      <c r="AB481" s="331" t="s">
        <v>492</v>
      </c>
      <c r="AC481" s="331" t="s">
        <v>492</v>
      </c>
      <c r="AD481" s="331" t="s">
        <v>492</v>
      </c>
      <c r="AE481" s="331" t="s">
        <v>492</v>
      </c>
      <c r="AF481" s="331" t="s">
        <v>492</v>
      </c>
      <c r="AG481" s="328" t="s">
        <v>187</v>
      </c>
      <c r="AH481" s="331" t="s">
        <v>492</v>
      </c>
      <c r="AI481" s="331">
        <v>120.41830440900908</v>
      </c>
      <c r="AJ481" s="328" t="s">
        <v>187</v>
      </c>
    </row>
    <row r="482" spans="1:36" x14ac:dyDescent="0.35">
      <c r="A482" s="334" t="s">
        <v>709</v>
      </c>
      <c r="B482" s="331" t="s">
        <v>492</v>
      </c>
      <c r="C482" s="331" t="s">
        <v>492</v>
      </c>
      <c r="D482" s="331" t="s">
        <v>492</v>
      </c>
      <c r="E482" s="331" t="s">
        <v>492</v>
      </c>
      <c r="F482" s="331" t="s">
        <v>492</v>
      </c>
      <c r="G482" s="331" t="s">
        <v>492</v>
      </c>
      <c r="H482" s="331" t="s">
        <v>492</v>
      </c>
      <c r="I482" s="331" t="s">
        <v>492</v>
      </c>
      <c r="J482" s="331" t="s">
        <v>492</v>
      </c>
      <c r="K482" s="331" t="s">
        <v>492</v>
      </c>
      <c r="L482" s="331" t="s">
        <v>492</v>
      </c>
      <c r="M482" s="331" t="s">
        <v>492</v>
      </c>
      <c r="N482" s="331" t="s">
        <v>492</v>
      </c>
      <c r="O482" s="331" t="s">
        <v>492</v>
      </c>
      <c r="P482" s="331" t="s">
        <v>492</v>
      </c>
      <c r="Q482" s="331" t="s">
        <v>492</v>
      </c>
      <c r="R482" s="331" t="s">
        <v>492</v>
      </c>
      <c r="S482" s="331" t="s">
        <v>492</v>
      </c>
      <c r="T482" s="331" t="s">
        <v>492</v>
      </c>
      <c r="U482" s="331" t="s">
        <v>492</v>
      </c>
      <c r="V482" s="328" t="s">
        <v>187</v>
      </c>
      <c r="W482" s="331" t="s">
        <v>492</v>
      </c>
      <c r="X482" s="331" t="s">
        <v>492</v>
      </c>
      <c r="Y482" s="331" t="s">
        <v>492</v>
      </c>
      <c r="Z482" s="331" t="s">
        <v>492</v>
      </c>
      <c r="AA482" s="331" t="s">
        <v>492</v>
      </c>
      <c r="AB482" s="331" t="s">
        <v>492</v>
      </c>
      <c r="AC482" s="331" t="s">
        <v>492</v>
      </c>
      <c r="AD482" s="331" t="s">
        <v>492</v>
      </c>
      <c r="AE482" s="331" t="s">
        <v>492</v>
      </c>
      <c r="AF482" s="331" t="s">
        <v>492</v>
      </c>
      <c r="AG482" s="328" t="s">
        <v>187</v>
      </c>
      <c r="AH482" s="331" t="s">
        <v>492</v>
      </c>
      <c r="AI482" s="331" t="s">
        <v>492</v>
      </c>
      <c r="AJ482" s="331" t="s">
        <v>492</v>
      </c>
    </row>
    <row r="483" spans="1:36" x14ac:dyDescent="0.35">
      <c r="A483" s="335" t="s">
        <v>647</v>
      </c>
      <c r="B483" s="331">
        <v>13.68474187732811</v>
      </c>
      <c r="C483" s="331">
        <v>0.90067774743551998</v>
      </c>
      <c r="D483" s="331">
        <v>1.9808273483516601</v>
      </c>
      <c r="E483" s="331" t="s">
        <v>3118</v>
      </c>
      <c r="F483" s="331" t="s">
        <v>3118</v>
      </c>
      <c r="G483" s="331" t="s">
        <v>591</v>
      </c>
      <c r="H483" s="331">
        <v>9.5065939709600006E-3</v>
      </c>
      <c r="I483" s="331" t="s">
        <v>591</v>
      </c>
      <c r="J483" s="331" t="s">
        <v>3118</v>
      </c>
      <c r="K483" s="331" t="s">
        <v>591</v>
      </c>
      <c r="L483" s="331" t="s">
        <v>3118</v>
      </c>
      <c r="M483" s="331" t="s">
        <v>591</v>
      </c>
      <c r="N483" s="331" t="s">
        <v>591</v>
      </c>
      <c r="O483" s="331" t="s">
        <v>591</v>
      </c>
      <c r="P483" s="331" t="s">
        <v>591</v>
      </c>
      <c r="Q483" s="331" t="s">
        <v>3118</v>
      </c>
      <c r="R483" s="331" t="s">
        <v>591</v>
      </c>
      <c r="S483" s="331" t="s">
        <v>3118</v>
      </c>
      <c r="T483" s="331" t="s">
        <v>3118</v>
      </c>
      <c r="U483" s="331">
        <v>1.6984600970478201</v>
      </c>
      <c r="V483" s="328" t="s">
        <v>187</v>
      </c>
      <c r="W483" s="331">
        <v>146.62879409508059</v>
      </c>
      <c r="X483" s="331">
        <v>161.75522535790259</v>
      </c>
      <c r="Y483" s="331">
        <v>9.0276703162196608</v>
      </c>
      <c r="Z483" s="331" t="s">
        <v>591</v>
      </c>
      <c r="AA483" s="331">
        <v>11.47912170919709</v>
      </c>
      <c r="AB483" s="331" t="s">
        <v>591</v>
      </c>
      <c r="AC483" s="331" t="s">
        <v>3118</v>
      </c>
      <c r="AD483" s="331" t="s">
        <v>591</v>
      </c>
      <c r="AE483" s="331" t="s">
        <v>591</v>
      </c>
      <c r="AF483" s="331">
        <v>3.5894286775586801</v>
      </c>
      <c r="AG483" s="328" t="s">
        <v>187</v>
      </c>
      <c r="AH483" s="331" t="s">
        <v>591</v>
      </c>
      <c r="AI483" s="331">
        <v>31.103247907929191</v>
      </c>
      <c r="AJ483" s="331">
        <v>28.530150025703989</v>
      </c>
    </row>
    <row r="484" spans="1:36" x14ac:dyDescent="0.35">
      <c r="A484" s="332" t="s">
        <v>648</v>
      </c>
      <c r="B484" s="331">
        <v>13.671467518190029</v>
      </c>
      <c r="C484" s="331">
        <v>0.90067774743551998</v>
      </c>
      <c r="D484" s="331">
        <v>1.9808273483516601</v>
      </c>
      <c r="E484" s="331" t="s">
        <v>521</v>
      </c>
      <c r="F484" s="331" t="s">
        <v>521</v>
      </c>
      <c r="G484" s="331" t="s">
        <v>521</v>
      </c>
      <c r="H484" s="331">
        <v>9.5065939709600006E-3</v>
      </c>
      <c r="I484" s="331" t="s">
        <v>521</v>
      </c>
      <c r="J484" s="331" t="s">
        <v>521</v>
      </c>
      <c r="K484" s="331" t="s">
        <v>521</v>
      </c>
      <c r="L484" s="331" t="s">
        <v>521</v>
      </c>
      <c r="M484" s="331" t="s">
        <v>521</v>
      </c>
      <c r="N484" s="331" t="s">
        <v>521</v>
      </c>
      <c r="O484" s="331" t="s">
        <v>521</v>
      </c>
      <c r="P484" s="331" t="s">
        <v>521</v>
      </c>
      <c r="Q484" s="331" t="s">
        <v>521</v>
      </c>
      <c r="R484" s="331" t="s">
        <v>521</v>
      </c>
      <c r="S484" s="331" t="s">
        <v>521</v>
      </c>
      <c r="T484" s="331" t="s">
        <v>521</v>
      </c>
      <c r="U484" s="331" t="s">
        <v>519</v>
      </c>
      <c r="V484" s="328" t="s">
        <v>187</v>
      </c>
      <c r="W484" s="331">
        <v>146.16040121254008</v>
      </c>
      <c r="X484" s="331">
        <v>161.67811829648733</v>
      </c>
      <c r="Y484" s="331">
        <v>8.9719417447910903</v>
      </c>
      <c r="Z484" s="331" t="s">
        <v>521</v>
      </c>
      <c r="AA484" s="331">
        <v>11.42114438969833</v>
      </c>
      <c r="AB484" s="331" t="s">
        <v>521</v>
      </c>
      <c r="AC484" s="331" t="s">
        <v>521</v>
      </c>
      <c r="AD484" s="331" t="s">
        <v>521</v>
      </c>
      <c r="AE484" s="331" t="s">
        <v>521</v>
      </c>
      <c r="AF484" s="331">
        <v>1.1055156889200001E-3</v>
      </c>
      <c r="AG484" s="328" t="s">
        <v>187</v>
      </c>
      <c r="AH484" s="331" t="s">
        <v>519</v>
      </c>
      <c r="AI484" s="331">
        <v>30.668042743204541</v>
      </c>
      <c r="AJ484" s="331">
        <v>28.530150025703989</v>
      </c>
    </row>
    <row r="485" spans="1:36" x14ac:dyDescent="0.35">
      <c r="A485" s="332" t="s">
        <v>649</v>
      </c>
      <c r="B485" s="331" t="s">
        <v>519</v>
      </c>
      <c r="C485" s="331" t="s">
        <v>519</v>
      </c>
      <c r="D485" s="331" t="s">
        <v>519</v>
      </c>
      <c r="E485" s="331" t="s">
        <v>519</v>
      </c>
      <c r="F485" s="331" t="s">
        <v>519</v>
      </c>
      <c r="G485" s="331" t="s">
        <v>519</v>
      </c>
      <c r="H485" s="331" t="s">
        <v>519</v>
      </c>
      <c r="I485" s="331" t="s">
        <v>519</v>
      </c>
      <c r="J485" s="331" t="s">
        <v>519</v>
      </c>
      <c r="K485" s="331" t="s">
        <v>519</v>
      </c>
      <c r="L485" s="331" t="s">
        <v>519</v>
      </c>
      <c r="M485" s="331" t="s">
        <v>519</v>
      </c>
      <c r="N485" s="331" t="s">
        <v>519</v>
      </c>
      <c r="O485" s="331" t="s">
        <v>519</v>
      </c>
      <c r="P485" s="331" t="s">
        <v>519</v>
      </c>
      <c r="Q485" s="331" t="s">
        <v>519</v>
      </c>
      <c r="R485" s="331" t="s">
        <v>519</v>
      </c>
      <c r="S485" s="331" t="s">
        <v>519</v>
      </c>
      <c r="T485" s="331" t="s">
        <v>519</v>
      </c>
      <c r="U485" s="331" t="s">
        <v>519</v>
      </c>
      <c r="V485" s="328" t="s">
        <v>187</v>
      </c>
      <c r="W485" s="331" t="s">
        <v>519</v>
      </c>
      <c r="X485" s="331" t="s">
        <v>519</v>
      </c>
      <c r="Y485" s="331" t="s">
        <v>519</v>
      </c>
      <c r="Z485" s="331" t="s">
        <v>519</v>
      </c>
      <c r="AA485" s="331" t="s">
        <v>519</v>
      </c>
      <c r="AB485" s="331" t="s">
        <v>519</v>
      </c>
      <c r="AC485" s="331" t="s">
        <v>519</v>
      </c>
      <c r="AD485" s="331" t="s">
        <v>519</v>
      </c>
      <c r="AE485" s="331" t="s">
        <v>519</v>
      </c>
      <c r="AF485" s="331" t="s">
        <v>519</v>
      </c>
      <c r="AG485" s="328" t="s">
        <v>187</v>
      </c>
      <c r="AH485" s="331" t="s">
        <v>519</v>
      </c>
      <c r="AI485" s="331" t="s">
        <v>519</v>
      </c>
      <c r="AJ485" s="331" t="s">
        <v>519</v>
      </c>
    </row>
    <row r="486" spans="1:36" x14ac:dyDescent="0.35">
      <c r="A486" s="332" t="s">
        <v>650</v>
      </c>
      <c r="B486" s="331">
        <v>6.9672162809399996E-3</v>
      </c>
      <c r="C486" s="331" t="s">
        <v>519</v>
      </c>
      <c r="D486" s="331" t="s">
        <v>519</v>
      </c>
      <c r="E486" s="331" t="s">
        <v>519</v>
      </c>
      <c r="F486" s="331" t="s">
        <v>519</v>
      </c>
      <c r="G486" s="331" t="s">
        <v>519</v>
      </c>
      <c r="H486" s="331" t="s">
        <v>519</v>
      </c>
      <c r="I486" s="331" t="s">
        <v>519</v>
      </c>
      <c r="J486" s="331" t="s">
        <v>519</v>
      </c>
      <c r="K486" s="331" t="s">
        <v>519</v>
      </c>
      <c r="L486" s="331" t="s">
        <v>519</v>
      </c>
      <c r="M486" s="331" t="s">
        <v>519</v>
      </c>
      <c r="N486" s="331" t="s">
        <v>519</v>
      </c>
      <c r="O486" s="331" t="s">
        <v>519</v>
      </c>
      <c r="P486" s="331" t="s">
        <v>519</v>
      </c>
      <c r="Q486" s="331" t="s">
        <v>519</v>
      </c>
      <c r="R486" s="331" t="s">
        <v>519</v>
      </c>
      <c r="S486" s="331" t="s">
        <v>519</v>
      </c>
      <c r="T486" s="331" t="s">
        <v>519</v>
      </c>
      <c r="U486" s="331" t="s">
        <v>519</v>
      </c>
      <c r="V486" s="328" t="s">
        <v>187</v>
      </c>
      <c r="W486" s="331">
        <v>0.41169288254051001</v>
      </c>
      <c r="X486" s="331">
        <v>5.0035632843830002E-2</v>
      </c>
      <c r="Y486" s="331" t="s">
        <v>519</v>
      </c>
      <c r="Z486" s="331" t="s">
        <v>519</v>
      </c>
      <c r="AA486" s="331">
        <v>3.9874807019000001E-4</v>
      </c>
      <c r="AB486" s="331" t="s">
        <v>519</v>
      </c>
      <c r="AC486" s="331" t="s">
        <v>519</v>
      </c>
      <c r="AD486" s="331" t="s">
        <v>519</v>
      </c>
      <c r="AE486" s="331" t="s">
        <v>519</v>
      </c>
      <c r="AF486" s="331" t="s">
        <v>519</v>
      </c>
      <c r="AG486" s="328" t="s">
        <v>187</v>
      </c>
      <c r="AH486" s="331" t="s">
        <v>519</v>
      </c>
      <c r="AI486" s="331" t="s">
        <v>521</v>
      </c>
      <c r="AJ486" s="331" t="s">
        <v>521</v>
      </c>
    </row>
    <row r="487" spans="1:36" x14ac:dyDescent="0.35">
      <c r="A487" s="332" t="s">
        <v>651</v>
      </c>
      <c r="B487" s="331" t="s">
        <v>494</v>
      </c>
      <c r="C487" s="331" t="s">
        <v>494</v>
      </c>
      <c r="D487" s="331" t="s">
        <v>521</v>
      </c>
      <c r="E487" s="331" t="s">
        <v>494</v>
      </c>
      <c r="F487" s="331" t="s">
        <v>494</v>
      </c>
      <c r="G487" s="331" t="s">
        <v>521</v>
      </c>
      <c r="H487" s="331" t="s">
        <v>494</v>
      </c>
      <c r="I487" s="331" t="s">
        <v>521</v>
      </c>
      <c r="J487" s="331" t="s">
        <v>494</v>
      </c>
      <c r="K487" s="331" t="s">
        <v>521</v>
      </c>
      <c r="L487" s="331" t="s">
        <v>494</v>
      </c>
      <c r="M487" s="331" t="s">
        <v>521</v>
      </c>
      <c r="N487" s="331" t="s">
        <v>521</v>
      </c>
      <c r="O487" s="331" t="s">
        <v>521</v>
      </c>
      <c r="P487" s="331" t="s">
        <v>521</v>
      </c>
      <c r="Q487" s="331" t="s">
        <v>494</v>
      </c>
      <c r="R487" s="331" t="s">
        <v>521</v>
      </c>
      <c r="S487" s="331" t="s">
        <v>494</v>
      </c>
      <c r="T487" s="331" t="s">
        <v>494</v>
      </c>
      <c r="U487" s="331">
        <v>1.6984600970478201</v>
      </c>
      <c r="V487" s="328" t="s">
        <v>187</v>
      </c>
      <c r="W487" s="331" t="s">
        <v>494</v>
      </c>
      <c r="X487" s="331" t="s">
        <v>494</v>
      </c>
      <c r="Y487" s="331" t="s">
        <v>521</v>
      </c>
      <c r="Z487" s="331" t="s">
        <v>521</v>
      </c>
      <c r="AA487" s="331" t="s">
        <v>521</v>
      </c>
      <c r="AB487" s="331" t="s">
        <v>521</v>
      </c>
      <c r="AC487" s="331" t="s">
        <v>494</v>
      </c>
      <c r="AD487" s="331" t="s">
        <v>521</v>
      </c>
      <c r="AE487" s="331" t="s">
        <v>521</v>
      </c>
      <c r="AF487" s="331">
        <v>3.5883231618697602</v>
      </c>
      <c r="AG487" s="328" t="s">
        <v>187</v>
      </c>
      <c r="AH487" s="331" t="s">
        <v>521</v>
      </c>
      <c r="AI487" s="331">
        <v>0.34476945043893997</v>
      </c>
      <c r="AJ487" s="331" t="s">
        <v>521</v>
      </c>
    </row>
    <row r="488" spans="1:36" x14ac:dyDescent="0.35">
      <c r="A488" s="332" t="s">
        <v>3390</v>
      </c>
      <c r="B488" s="331">
        <v>6.3071428571400004E-3</v>
      </c>
      <c r="C488" s="331" t="s">
        <v>519</v>
      </c>
      <c r="D488" s="331" t="s">
        <v>519</v>
      </c>
      <c r="E488" s="331" t="s">
        <v>519</v>
      </c>
      <c r="F488" s="331" t="s">
        <v>519</v>
      </c>
      <c r="G488" s="331" t="s">
        <v>519</v>
      </c>
      <c r="H488" s="331" t="s">
        <v>519</v>
      </c>
      <c r="I488" s="331" t="s">
        <v>519</v>
      </c>
      <c r="J488" s="331" t="s">
        <v>519</v>
      </c>
      <c r="K488" s="331" t="s">
        <v>519</v>
      </c>
      <c r="L488" s="331" t="s">
        <v>519</v>
      </c>
      <c r="M488" s="331" t="s">
        <v>519</v>
      </c>
      <c r="N488" s="331" t="s">
        <v>519</v>
      </c>
      <c r="O488" s="331" t="s">
        <v>519</v>
      </c>
      <c r="P488" s="331" t="s">
        <v>519</v>
      </c>
      <c r="Q488" s="331" t="s">
        <v>519</v>
      </c>
      <c r="R488" s="331" t="s">
        <v>519</v>
      </c>
      <c r="S488" s="331" t="s">
        <v>519</v>
      </c>
      <c r="T488" s="331" t="s">
        <v>519</v>
      </c>
      <c r="U488" s="331" t="s">
        <v>519</v>
      </c>
      <c r="V488" s="328" t="s">
        <v>187</v>
      </c>
      <c r="W488" s="331">
        <v>5.67E-2</v>
      </c>
      <c r="X488" s="331">
        <v>2.7071428571429999E-2</v>
      </c>
      <c r="Y488" s="331">
        <v>5.5728571428570003E-2</v>
      </c>
      <c r="Z488" s="331" t="s">
        <v>519</v>
      </c>
      <c r="AA488" s="331">
        <v>5.7578571428570001E-2</v>
      </c>
      <c r="AB488" s="331" t="s">
        <v>519</v>
      </c>
      <c r="AC488" s="331" t="s">
        <v>519</v>
      </c>
      <c r="AD488" s="331" t="s">
        <v>519</v>
      </c>
      <c r="AE488" s="331" t="s">
        <v>519</v>
      </c>
      <c r="AF488" s="331" t="s">
        <v>519</v>
      </c>
      <c r="AG488" s="328" t="s">
        <v>187</v>
      </c>
      <c r="AH488" s="331" t="s">
        <v>519</v>
      </c>
      <c r="AI488" s="331">
        <v>9.0435714285709998E-2</v>
      </c>
      <c r="AJ488" s="331" t="s">
        <v>521</v>
      </c>
    </row>
    <row r="489" spans="1:36" x14ac:dyDescent="0.35">
      <c r="A489" s="307" t="s">
        <v>652</v>
      </c>
      <c r="B489" s="331">
        <v>0.88</v>
      </c>
      <c r="C489" s="331">
        <v>397.31929999999994</v>
      </c>
      <c r="D489" s="331" t="s">
        <v>492</v>
      </c>
      <c r="E489" s="331" t="s">
        <v>492</v>
      </c>
      <c r="F489" s="331">
        <v>2580.4423400000001</v>
      </c>
      <c r="G489" s="331" t="s">
        <v>492</v>
      </c>
      <c r="H489" s="331">
        <v>56029.155100000004</v>
      </c>
      <c r="I489" s="331" t="s">
        <v>492</v>
      </c>
      <c r="J489" s="331">
        <v>2093.1475999999998</v>
      </c>
      <c r="K489" s="331" t="s">
        <v>492</v>
      </c>
      <c r="L489" s="331" t="s">
        <v>492</v>
      </c>
      <c r="M489" s="331" t="s">
        <v>492</v>
      </c>
      <c r="N489" s="331" t="s">
        <v>492</v>
      </c>
      <c r="O489" s="331" t="s">
        <v>492</v>
      </c>
      <c r="P489" s="331" t="s">
        <v>492</v>
      </c>
      <c r="Q489" s="331">
        <v>117.73</v>
      </c>
      <c r="R489" s="331" t="s">
        <v>492</v>
      </c>
      <c r="S489" s="331" t="s">
        <v>492</v>
      </c>
      <c r="T489" s="331" t="s">
        <v>492</v>
      </c>
      <c r="U489" s="331" t="s">
        <v>492</v>
      </c>
      <c r="V489" s="328" t="s">
        <v>187</v>
      </c>
      <c r="W489" s="331">
        <v>2.1192000000000002</v>
      </c>
      <c r="X489" s="331" t="s">
        <v>492</v>
      </c>
      <c r="Y489" s="331" t="s">
        <v>492</v>
      </c>
      <c r="Z489" s="331" t="s">
        <v>492</v>
      </c>
      <c r="AA489" s="331" t="s">
        <v>492</v>
      </c>
      <c r="AB489" s="331" t="s">
        <v>492</v>
      </c>
      <c r="AC489" s="331" t="s">
        <v>492</v>
      </c>
      <c r="AD489" s="331" t="s">
        <v>492</v>
      </c>
      <c r="AE489" s="331" t="s">
        <v>492</v>
      </c>
      <c r="AF489" s="331" t="s">
        <v>492</v>
      </c>
      <c r="AG489" s="328" t="s">
        <v>187</v>
      </c>
      <c r="AH489" s="331">
        <v>7230.4559117999988</v>
      </c>
      <c r="AI489" s="331" t="s">
        <v>492</v>
      </c>
      <c r="AJ489" s="331" t="s">
        <v>492</v>
      </c>
    </row>
    <row r="490" spans="1:36" x14ac:dyDescent="0.35">
      <c r="A490" s="332" t="s">
        <v>653</v>
      </c>
      <c r="B490" s="331" t="s">
        <v>492</v>
      </c>
      <c r="C490" s="331">
        <v>397.31929999999994</v>
      </c>
      <c r="D490" s="331" t="s">
        <v>492</v>
      </c>
      <c r="E490" s="331" t="s">
        <v>492</v>
      </c>
      <c r="F490" s="331">
        <v>2549.6623400000003</v>
      </c>
      <c r="G490" s="331" t="s">
        <v>492</v>
      </c>
      <c r="H490" s="331">
        <v>49042.255100000002</v>
      </c>
      <c r="I490" s="331" t="s">
        <v>492</v>
      </c>
      <c r="J490" s="331">
        <v>2093.1475999999998</v>
      </c>
      <c r="K490" s="331" t="s">
        <v>492</v>
      </c>
      <c r="L490" s="331" t="s">
        <v>492</v>
      </c>
      <c r="M490" s="331" t="s">
        <v>492</v>
      </c>
      <c r="N490" s="331" t="s">
        <v>492</v>
      </c>
      <c r="O490" s="331" t="s">
        <v>492</v>
      </c>
      <c r="P490" s="331" t="s">
        <v>492</v>
      </c>
      <c r="Q490" s="331">
        <v>99.33</v>
      </c>
      <c r="R490" s="331" t="s">
        <v>492</v>
      </c>
      <c r="S490" s="331" t="s">
        <v>492</v>
      </c>
      <c r="T490" s="331" t="s">
        <v>492</v>
      </c>
      <c r="U490" s="331" t="s">
        <v>492</v>
      </c>
      <c r="V490" s="328" t="s">
        <v>187</v>
      </c>
      <c r="W490" s="331" t="s">
        <v>492</v>
      </c>
      <c r="X490" s="331" t="s">
        <v>492</v>
      </c>
      <c r="Y490" s="331" t="s">
        <v>492</v>
      </c>
      <c r="Z490" s="331" t="s">
        <v>492</v>
      </c>
      <c r="AA490" s="331" t="s">
        <v>492</v>
      </c>
      <c r="AB490" s="331" t="s">
        <v>492</v>
      </c>
      <c r="AC490" s="331" t="s">
        <v>492</v>
      </c>
      <c r="AD490" s="331" t="s">
        <v>492</v>
      </c>
      <c r="AE490" s="331" t="s">
        <v>492</v>
      </c>
      <c r="AF490" s="331" t="s">
        <v>492</v>
      </c>
      <c r="AG490" s="328" t="s">
        <v>187</v>
      </c>
      <c r="AH490" s="331" t="s">
        <v>3119</v>
      </c>
      <c r="AI490" s="331" t="s">
        <v>492</v>
      </c>
      <c r="AJ490" s="331" t="s">
        <v>492</v>
      </c>
    </row>
    <row r="491" spans="1:36" x14ac:dyDescent="0.35">
      <c r="A491" s="332" t="s">
        <v>654</v>
      </c>
      <c r="B491" s="331" t="s">
        <v>492</v>
      </c>
      <c r="C491" s="331" t="s">
        <v>492</v>
      </c>
      <c r="D491" s="331" t="s">
        <v>492</v>
      </c>
      <c r="E491" s="331" t="s">
        <v>492</v>
      </c>
      <c r="F491" s="331" t="s">
        <v>492</v>
      </c>
      <c r="G491" s="331" t="s">
        <v>492</v>
      </c>
      <c r="H491" s="331">
        <v>1019.4</v>
      </c>
      <c r="I491" s="331" t="s">
        <v>492</v>
      </c>
      <c r="J491" s="331" t="s">
        <v>492</v>
      </c>
      <c r="K491" s="331" t="s">
        <v>492</v>
      </c>
      <c r="L491" s="331" t="s">
        <v>492</v>
      </c>
      <c r="M491" s="331" t="s">
        <v>492</v>
      </c>
      <c r="N491" s="331" t="s">
        <v>492</v>
      </c>
      <c r="O491" s="331" t="s">
        <v>492</v>
      </c>
      <c r="P491" s="331" t="s">
        <v>492</v>
      </c>
      <c r="Q491" s="331" t="s">
        <v>492</v>
      </c>
      <c r="R491" s="331" t="s">
        <v>492</v>
      </c>
      <c r="S491" s="331" t="s">
        <v>492</v>
      </c>
      <c r="T491" s="331" t="s">
        <v>492</v>
      </c>
      <c r="U491" s="331" t="s">
        <v>492</v>
      </c>
      <c r="V491" s="328" t="s">
        <v>187</v>
      </c>
      <c r="W491" s="331" t="s">
        <v>492</v>
      </c>
      <c r="X491" s="331" t="s">
        <v>492</v>
      </c>
      <c r="Y491" s="331" t="s">
        <v>492</v>
      </c>
      <c r="Z491" s="331" t="s">
        <v>492</v>
      </c>
      <c r="AA491" s="331" t="s">
        <v>492</v>
      </c>
      <c r="AB491" s="331" t="s">
        <v>492</v>
      </c>
      <c r="AC491" s="331" t="s">
        <v>492</v>
      </c>
      <c r="AD491" s="331" t="s">
        <v>492</v>
      </c>
      <c r="AE491" s="331" t="s">
        <v>492</v>
      </c>
      <c r="AF491" s="331" t="s">
        <v>492</v>
      </c>
      <c r="AG491" s="328" t="s">
        <v>187</v>
      </c>
      <c r="AH491" s="331" t="s">
        <v>494</v>
      </c>
      <c r="AI491" s="331" t="s">
        <v>492</v>
      </c>
      <c r="AJ491" s="331" t="s">
        <v>492</v>
      </c>
    </row>
    <row r="492" spans="1:36" x14ac:dyDescent="0.35">
      <c r="A492" s="332" t="s">
        <v>655</v>
      </c>
      <c r="B492" s="331">
        <v>0.88</v>
      </c>
      <c r="C492" s="331" t="s">
        <v>492</v>
      </c>
      <c r="D492" s="331" t="s">
        <v>492</v>
      </c>
      <c r="E492" s="331" t="s">
        <v>492</v>
      </c>
      <c r="F492" s="331">
        <v>30.78</v>
      </c>
      <c r="G492" s="331" t="s">
        <v>492</v>
      </c>
      <c r="H492" s="331" t="s">
        <v>492</v>
      </c>
      <c r="I492" s="331" t="s">
        <v>492</v>
      </c>
      <c r="J492" s="331" t="s">
        <v>492</v>
      </c>
      <c r="K492" s="331" t="s">
        <v>492</v>
      </c>
      <c r="L492" s="331" t="s">
        <v>492</v>
      </c>
      <c r="M492" s="331" t="s">
        <v>492</v>
      </c>
      <c r="N492" s="331" t="s">
        <v>492</v>
      </c>
      <c r="O492" s="331" t="s">
        <v>492</v>
      </c>
      <c r="P492" s="331" t="s">
        <v>492</v>
      </c>
      <c r="Q492" s="331">
        <v>18.399999999999999</v>
      </c>
      <c r="R492" s="331" t="s">
        <v>492</v>
      </c>
      <c r="S492" s="331" t="s">
        <v>492</v>
      </c>
      <c r="T492" s="331" t="s">
        <v>492</v>
      </c>
      <c r="U492" s="331" t="s">
        <v>492</v>
      </c>
      <c r="V492" s="328" t="s">
        <v>187</v>
      </c>
      <c r="W492" s="331">
        <v>2.1192000000000002</v>
      </c>
      <c r="X492" s="331" t="s">
        <v>492</v>
      </c>
      <c r="Y492" s="331" t="s">
        <v>492</v>
      </c>
      <c r="Z492" s="331" t="s">
        <v>492</v>
      </c>
      <c r="AA492" s="331" t="s">
        <v>492</v>
      </c>
      <c r="AB492" s="331" t="s">
        <v>492</v>
      </c>
      <c r="AC492" s="331" t="s">
        <v>492</v>
      </c>
      <c r="AD492" s="331" t="s">
        <v>492</v>
      </c>
      <c r="AE492" s="331" t="s">
        <v>492</v>
      </c>
      <c r="AF492" s="331" t="s">
        <v>492</v>
      </c>
      <c r="AG492" s="328" t="s">
        <v>187</v>
      </c>
      <c r="AH492" s="331" t="s">
        <v>494</v>
      </c>
      <c r="AI492" s="331" t="s">
        <v>492</v>
      </c>
      <c r="AJ492" s="331" t="s">
        <v>492</v>
      </c>
    </row>
    <row r="493" spans="1:36" x14ac:dyDescent="0.35">
      <c r="A493" s="332" t="s">
        <v>656</v>
      </c>
      <c r="B493" s="331" t="s">
        <v>492</v>
      </c>
      <c r="C493" s="331" t="s">
        <v>492</v>
      </c>
      <c r="D493" s="331" t="s">
        <v>492</v>
      </c>
      <c r="E493" s="331" t="s">
        <v>492</v>
      </c>
      <c r="F493" s="331" t="s">
        <v>492</v>
      </c>
      <c r="G493" s="331" t="s">
        <v>492</v>
      </c>
      <c r="H493" s="331">
        <v>5967.5</v>
      </c>
      <c r="I493" s="331" t="s">
        <v>492</v>
      </c>
      <c r="J493" s="331" t="s">
        <v>492</v>
      </c>
      <c r="K493" s="331" t="s">
        <v>492</v>
      </c>
      <c r="L493" s="331" t="s">
        <v>492</v>
      </c>
      <c r="M493" s="331" t="s">
        <v>492</v>
      </c>
      <c r="N493" s="331" t="s">
        <v>492</v>
      </c>
      <c r="O493" s="331" t="s">
        <v>492</v>
      </c>
      <c r="P493" s="331" t="s">
        <v>492</v>
      </c>
      <c r="Q493" s="331" t="s">
        <v>492</v>
      </c>
      <c r="R493" s="331" t="s">
        <v>492</v>
      </c>
      <c r="S493" s="331" t="s">
        <v>492</v>
      </c>
      <c r="T493" s="331" t="s">
        <v>492</v>
      </c>
      <c r="U493" s="331" t="s">
        <v>492</v>
      </c>
      <c r="V493" s="328" t="s">
        <v>187</v>
      </c>
      <c r="W493" s="331" t="s">
        <v>492</v>
      </c>
      <c r="X493" s="331" t="s">
        <v>492</v>
      </c>
      <c r="Y493" s="331" t="s">
        <v>492</v>
      </c>
      <c r="Z493" s="331" t="s">
        <v>492</v>
      </c>
      <c r="AA493" s="331" t="s">
        <v>492</v>
      </c>
      <c r="AB493" s="331" t="s">
        <v>492</v>
      </c>
      <c r="AC493" s="331" t="s">
        <v>492</v>
      </c>
      <c r="AD493" s="331" t="s">
        <v>492</v>
      </c>
      <c r="AE493" s="331" t="s">
        <v>492</v>
      </c>
      <c r="AF493" s="331" t="s">
        <v>492</v>
      </c>
      <c r="AG493" s="328" t="s">
        <v>187</v>
      </c>
      <c r="AH493" s="331" t="s">
        <v>566</v>
      </c>
      <c r="AI493" s="331" t="s">
        <v>492</v>
      </c>
      <c r="AJ493" s="331" t="s">
        <v>492</v>
      </c>
    </row>
    <row r="494" spans="1:36" x14ac:dyDescent="0.35">
      <c r="A494" s="332" t="s">
        <v>657</v>
      </c>
      <c r="B494" s="331" t="s">
        <v>492</v>
      </c>
      <c r="C494" s="331" t="s">
        <v>492</v>
      </c>
      <c r="D494" s="331" t="s">
        <v>492</v>
      </c>
      <c r="E494" s="331" t="s">
        <v>492</v>
      </c>
      <c r="F494" s="331" t="s">
        <v>492</v>
      </c>
      <c r="G494" s="331" t="s">
        <v>492</v>
      </c>
      <c r="H494" s="331" t="s">
        <v>492</v>
      </c>
      <c r="I494" s="331" t="s">
        <v>492</v>
      </c>
      <c r="J494" s="331" t="s">
        <v>492</v>
      </c>
      <c r="K494" s="331" t="s">
        <v>492</v>
      </c>
      <c r="L494" s="331" t="s">
        <v>492</v>
      </c>
      <c r="M494" s="331" t="s">
        <v>492</v>
      </c>
      <c r="N494" s="331" t="s">
        <v>492</v>
      </c>
      <c r="O494" s="331" t="s">
        <v>492</v>
      </c>
      <c r="P494" s="331" t="s">
        <v>492</v>
      </c>
      <c r="Q494" s="331" t="s">
        <v>492</v>
      </c>
      <c r="R494" s="331" t="s">
        <v>492</v>
      </c>
      <c r="S494" s="331" t="s">
        <v>492</v>
      </c>
      <c r="T494" s="331" t="s">
        <v>492</v>
      </c>
      <c r="U494" s="331" t="s">
        <v>492</v>
      </c>
      <c r="V494" s="328" t="s">
        <v>187</v>
      </c>
      <c r="W494" s="331" t="s">
        <v>492</v>
      </c>
      <c r="X494" s="331" t="s">
        <v>492</v>
      </c>
      <c r="Y494" s="331" t="s">
        <v>492</v>
      </c>
      <c r="Z494" s="331" t="s">
        <v>492</v>
      </c>
      <c r="AA494" s="331" t="s">
        <v>492</v>
      </c>
      <c r="AB494" s="331" t="s">
        <v>492</v>
      </c>
      <c r="AC494" s="331" t="s">
        <v>492</v>
      </c>
      <c r="AD494" s="331" t="s">
        <v>492</v>
      </c>
      <c r="AE494" s="331" t="s">
        <v>492</v>
      </c>
      <c r="AF494" s="331" t="s">
        <v>492</v>
      </c>
      <c r="AG494" s="328" t="s">
        <v>187</v>
      </c>
      <c r="AH494" s="331" t="s">
        <v>494</v>
      </c>
      <c r="AI494" s="331" t="s">
        <v>492</v>
      </c>
      <c r="AJ494" s="331" t="s">
        <v>492</v>
      </c>
    </row>
    <row r="495" spans="1:36" x14ac:dyDescent="0.35">
      <c r="A495" s="334" t="s">
        <v>658</v>
      </c>
      <c r="B495" s="331" t="s">
        <v>492</v>
      </c>
      <c r="C495" s="331" t="s">
        <v>492</v>
      </c>
      <c r="D495" s="331" t="s">
        <v>492</v>
      </c>
      <c r="E495" s="331" t="s">
        <v>492</v>
      </c>
      <c r="F495" s="331" t="s">
        <v>492</v>
      </c>
      <c r="G495" s="331" t="s">
        <v>492</v>
      </c>
      <c r="H495" s="331" t="s">
        <v>492</v>
      </c>
      <c r="I495" s="331" t="s">
        <v>492</v>
      </c>
      <c r="J495" s="331" t="s">
        <v>492</v>
      </c>
      <c r="K495" s="331" t="s">
        <v>492</v>
      </c>
      <c r="L495" s="331" t="s">
        <v>492</v>
      </c>
      <c r="M495" s="331" t="s">
        <v>492</v>
      </c>
      <c r="N495" s="331" t="s">
        <v>492</v>
      </c>
      <c r="O495" s="331" t="s">
        <v>492</v>
      </c>
      <c r="P495" s="331" t="s">
        <v>492</v>
      </c>
      <c r="Q495" s="331" t="s">
        <v>492</v>
      </c>
      <c r="R495" s="331" t="s">
        <v>492</v>
      </c>
      <c r="S495" s="331" t="s">
        <v>492</v>
      </c>
      <c r="T495" s="331" t="s">
        <v>492</v>
      </c>
      <c r="U495" s="331" t="s">
        <v>492</v>
      </c>
      <c r="V495" s="328" t="s">
        <v>187</v>
      </c>
      <c r="W495" s="331" t="s">
        <v>492</v>
      </c>
      <c r="X495" s="331" t="s">
        <v>492</v>
      </c>
      <c r="Y495" s="331" t="s">
        <v>492</v>
      </c>
      <c r="Z495" s="331" t="s">
        <v>492</v>
      </c>
      <c r="AA495" s="331" t="s">
        <v>492</v>
      </c>
      <c r="AB495" s="331" t="s">
        <v>492</v>
      </c>
      <c r="AC495" s="331" t="s">
        <v>492</v>
      </c>
      <c r="AD495" s="331" t="s">
        <v>492</v>
      </c>
      <c r="AE495" s="331" t="s">
        <v>492</v>
      </c>
      <c r="AF495" s="331" t="s">
        <v>492</v>
      </c>
      <c r="AG495" s="328" t="s">
        <v>187</v>
      </c>
      <c r="AH495" s="331">
        <v>7230.4559117999988</v>
      </c>
      <c r="AI495" s="331" t="s">
        <v>492</v>
      </c>
      <c r="AJ495" s="331" t="s">
        <v>492</v>
      </c>
    </row>
    <row r="496" spans="1:36" x14ac:dyDescent="0.35">
      <c r="A496" s="336" t="s">
        <v>659</v>
      </c>
      <c r="B496" s="331" t="s">
        <v>492</v>
      </c>
      <c r="C496" s="331" t="s">
        <v>492</v>
      </c>
      <c r="D496" s="331" t="s">
        <v>492</v>
      </c>
      <c r="E496" s="331" t="s">
        <v>492</v>
      </c>
      <c r="F496" s="331" t="s">
        <v>492</v>
      </c>
      <c r="G496" s="331" t="s">
        <v>492</v>
      </c>
      <c r="H496" s="331" t="s">
        <v>492</v>
      </c>
      <c r="I496" s="331" t="s">
        <v>492</v>
      </c>
      <c r="J496" s="331" t="s">
        <v>492</v>
      </c>
      <c r="K496" s="331" t="s">
        <v>492</v>
      </c>
      <c r="L496" s="331" t="s">
        <v>492</v>
      </c>
      <c r="M496" s="331" t="s">
        <v>492</v>
      </c>
      <c r="N496" s="331" t="s">
        <v>492</v>
      </c>
      <c r="O496" s="331" t="s">
        <v>492</v>
      </c>
      <c r="P496" s="331" t="s">
        <v>492</v>
      </c>
      <c r="Q496" s="331" t="s">
        <v>492</v>
      </c>
      <c r="R496" s="331" t="s">
        <v>492</v>
      </c>
      <c r="S496" s="331" t="s">
        <v>492</v>
      </c>
      <c r="T496" s="331" t="s">
        <v>492</v>
      </c>
      <c r="U496" s="331" t="s">
        <v>492</v>
      </c>
      <c r="V496" s="328" t="s">
        <v>187</v>
      </c>
      <c r="W496" s="331">
        <v>0.31825058820208002</v>
      </c>
      <c r="X496" s="331" t="s">
        <v>492</v>
      </c>
      <c r="Y496" s="331" t="s">
        <v>492</v>
      </c>
      <c r="Z496" s="331" t="s">
        <v>492</v>
      </c>
      <c r="AA496" s="331" t="s">
        <v>492</v>
      </c>
      <c r="AB496" s="331" t="s">
        <v>492</v>
      </c>
      <c r="AC496" s="331" t="s">
        <v>492</v>
      </c>
      <c r="AD496" s="331" t="s">
        <v>492</v>
      </c>
      <c r="AE496" s="331" t="s">
        <v>492</v>
      </c>
      <c r="AF496" s="331" t="s">
        <v>492</v>
      </c>
      <c r="AG496" s="328" t="s">
        <v>187</v>
      </c>
      <c r="AH496" s="331" t="s">
        <v>492</v>
      </c>
      <c r="AI496" s="331">
        <v>366.18901378629999</v>
      </c>
      <c r="AJ496" s="331" t="s">
        <v>492</v>
      </c>
    </row>
    <row r="497" spans="1:36" x14ac:dyDescent="0.35">
      <c r="A497" s="332" t="s">
        <v>660</v>
      </c>
      <c r="B497" s="331" t="s">
        <v>492</v>
      </c>
      <c r="C497" s="331" t="s">
        <v>492</v>
      </c>
      <c r="D497" s="331" t="s">
        <v>492</v>
      </c>
      <c r="E497" s="331" t="s">
        <v>492</v>
      </c>
      <c r="F497" s="331" t="s">
        <v>492</v>
      </c>
      <c r="G497" s="331" t="s">
        <v>492</v>
      </c>
      <c r="H497" s="331" t="s">
        <v>492</v>
      </c>
      <c r="I497" s="331" t="s">
        <v>492</v>
      </c>
      <c r="J497" s="331" t="s">
        <v>492</v>
      </c>
      <c r="K497" s="331" t="s">
        <v>492</v>
      </c>
      <c r="L497" s="331" t="s">
        <v>492</v>
      </c>
      <c r="M497" s="331" t="s">
        <v>492</v>
      </c>
      <c r="N497" s="331" t="s">
        <v>492</v>
      </c>
      <c r="O497" s="331" t="s">
        <v>492</v>
      </c>
      <c r="P497" s="331" t="s">
        <v>492</v>
      </c>
      <c r="Q497" s="331" t="s">
        <v>492</v>
      </c>
      <c r="R497" s="331" t="s">
        <v>492</v>
      </c>
      <c r="S497" s="331" t="s">
        <v>492</v>
      </c>
      <c r="T497" s="331" t="s">
        <v>492</v>
      </c>
      <c r="U497" s="331" t="s">
        <v>492</v>
      </c>
      <c r="V497" s="328" t="s">
        <v>187</v>
      </c>
      <c r="W497" s="331">
        <v>0.31825058820208002</v>
      </c>
      <c r="X497" s="331" t="s">
        <v>492</v>
      </c>
      <c r="Y497" s="331" t="s">
        <v>492</v>
      </c>
      <c r="Z497" s="331" t="s">
        <v>492</v>
      </c>
      <c r="AA497" s="331" t="s">
        <v>492</v>
      </c>
      <c r="AB497" s="331" t="s">
        <v>492</v>
      </c>
      <c r="AC497" s="331" t="s">
        <v>492</v>
      </c>
      <c r="AD497" s="331" t="s">
        <v>492</v>
      </c>
      <c r="AE497" s="331" t="s">
        <v>492</v>
      </c>
      <c r="AF497" s="331" t="s">
        <v>492</v>
      </c>
      <c r="AG497" s="328" t="s">
        <v>187</v>
      </c>
      <c r="AH497" s="331" t="s">
        <v>492</v>
      </c>
      <c r="AI497" s="331">
        <v>366.18901378630005</v>
      </c>
      <c r="AJ497" s="331" t="s">
        <v>492</v>
      </c>
    </row>
    <row r="498" spans="1:36" x14ac:dyDescent="0.35">
      <c r="A498" s="332" t="s">
        <v>3391</v>
      </c>
      <c r="B498" s="328" t="s">
        <v>187</v>
      </c>
      <c r="C498" s="328" t="s">
        <v>187</v>
      </c>
      <c r="D498" s="328" t="s">
        <v>187</v>
      </c>
      <c r="E498" s="328" t="s">
        <v>187</v>
      </c>
      <c r="F498" s="328" t="s">
        <v>187</v>
      </c>
      <c r="G498" s="328" t="s">
        <v>187</v>
      </c>
      <c r="H498" s="328" t="s">
        <v>187</v>
      </c>
      <c r="I498" s="328" t="s">
        <v>187</v>
      </c>
      <c r="J498" s="328" t="s">
        <v>187</v>
      </c>
      <c r="K498" s="328" t="s">
        <v>187</v>
      </c>
      <c r="L498" s="328" t="s">
        <v>187</v>
      </c>
      <c r="M498" s="328" t="s">
        <v>187</v>
      </c>
      <c r="N498" s="328" t="s">
        <v>187</v>
      </c>
      <c r="O498" s="328" t="s">
        <v>187</v>
      </c>
      <c r="P498" s="328" t="s">
        <v>187</v>
      </c>
      <c r="Q498" s="328" t="s">
        <v>187</v>
      </c>
      <c r="R498" s="328" t="s">
        <v>187</v>
      </c>
      <c r="S498" s="328" t="s">
        <v>187</v>
      </c>
      <c r="T498" s="328" t="s">
        <v>187</v>
      </c>
      <c r="U498" s="328" t="s">
        <v>187</v>
      </c>
      <c r="V498" s="328" t="s">
        <v>187</v>
      </c>
      <c r="W498" s="331" t="s">
        <v>492</v>
      </c>
      <c r="X498" s="331" t="s">
        <v>492</v>
      </c>
      <c r="Y498" s="331" t="s">
        <v>492</v>
      </c>
      <c r="Z498" s="331" t="s">
        <v>492</v>
      </c>
      <c r="AA498" s="331" t="s">
        <v>492</v>
      </c>
      <c r="AB498" s="331" t="s">
        <v>492</v>
      </c>
      <c r="AC498" s="331" t="s">
        <v>492</v>
      </c>
      <c r="AD498" s="331" t="s">
        <v>492</v>
      </c>
      <c r="AE498" s="331" t="s">
        <v>492</v>
      </c>
      <c r="AF498" s="331" t="s">
        <v>492</v>
      </c>
      <c r="AG498" s="328" t="s">
        <v>187</v>
      </c>
      <c r="AH498" s="328" t="s">
        <v>187</v>
      </c>
      <c r="AI498" s="331" t="s">
        <v>519</v>
      </c>
      <c r="AJ498" s="328" t="s">
        <v>187</v>
      </c>
    </row>
    <row r="499" spans="1:36" x14ac:dyDescent="0.35">
      <c r="A499" s="332" t="s">
        <v>661</v>
      </c>
      <c r="B499" s="331" t="s">
        <v>492</v>
      </c>
      <c r="C499" s="331" t="s">
        <v>492</v>
      </c>
      <c r="D499" s="331" t="s">
        <v>492</v>
      </c>
      <c r="E499" s="331" t="s">
        <v>492</v>
      </c>
      <c r="F499" s="331" t="s">
        <v>492</v>
      </c>
      <c r="G499" s="331" t="s">
        <v>492</v>
      </c>
      <c r="H499" s="331" t="s">
        <v>492</v>
      </c>
      <c r="I499" s="331" t="s">
        <v>492</v>
      </c>
      <c r="J499" s="331" t="s">
        <v>492</v>
      </c>
      <c r="K499" s="331" t="s">
        <v>492</v>
      </c>
      <c r="L499" s="331" t="s">
        <v>492</v>
      </c>
      <c r="M499" s="331" t="s">
        <v>492</v>
      </c>
      <c r="N499" s="331" t="s">
        <v>492</v>
      </c>
      <c r="O499" s="331" t="s">
        <v>492</v>
      </c>
      <c r="P499" s="331" t="s">
        <v>492</v>
      </c>
      <c r="Q499" s="331" t="s">
        <v>492</v>
      </c>
      <c r="R499" s="331" t="s">
        <v>492</v>
      </c>
      <c r="S499" s="331" t="s">
        <v>492</v>
      </c>
      <c r="T499" s="331" t="s">
        <v>492</v>
      </c>
      <c r="U499" s="331" t="s">
        <v>492</v>
      </c>
      <c r="V499" s="328" t="s">
        <v>187</v>
      </c>
      <c r="W499" s="331" t="s">
        <v>492</v>
      </c>
      <c r="X499" s="331" t="s">
        <v>492</v>
      </c>
      <c r="Y499" s="331" t="s">
        <v>492</v>
      </c>
      <c r="Z499" s="331" t="s">
        <v>492</v>
      </c>
      <c r="AA499" s="331" t="s">
        <v>492</v>
      </c>
      <c r="AB499" s="331" t="s">
        <v>492</v>
      </c>
      <c r="AC499" s="331" t="s">
        <v>492</v>
      </c>
      <c r="AD499" s="331" t="s">
        <v>492</v>
      </c>
      <c r="AE499" s="331" t="s">
        <v>492</v>
      </c>
      <c r="AF499" s="331" t="s">
        <v>492</v>
      </c>
      <c r="AG499" s="328" t="s">
        <v>187</v>
      </c>
      <c r="AH499" s="331" t="s">
        <v>492</v>
      </c>
      <c r="AI499" s="331" t="s">
        <v>492</v>
      </c>
      <c r="AJ499" s="331" t="s">
        <v>492</v>
      </c>
    </row>
    <row r="500" spans="1:36" x14ac:dyDescent="0.35">
      <c r="A500" s="243" t="s">
        <v>710</v>
      </c>
      <c r="B500" s="331" t="s">
        <v>526</v>
      </c>
      <c r="C500" s="331" t="s">
        <v>492</v>
      </c>
      <c r="D500" s="331" t="s">
        <v>492</v>
      </c>
      <c r="E500" s="331" t="s">
        <v>492</v>
      </c>
      <c r="F500" s="331" t="s">
        <v>492</v>
      </c>
      <c r="G500" s="331" t="s">
        <v>492</v>
      </c>
      <c r="H500" s="331" t="s">
        <v>492</v>
      </c>
      <c r="I500" s="331" t="s">
        <v>492</v>
      </c>
      <c r="J500" s="331" t="s">
        <v>492</v>
      </c>
      <c r="K500" s="331" t="s">
        <v>492</v>
      </c>
      <c r="L500" s="331" t="s">
        <v>492</v>
      </c>
      <c r="M500" s="331" t="s">
        <v>492</v>
      </c>
      <c r="N500" s="331" t="s">
        <v>492</v>
      </c>
      <c r="O500" s="331" t="s">
        <v>492</v>
      </c>
      <c r="P500" s="331" t="s">
        <v>492</v>
      </c>
      <c r="Q500" s="331" t="s">
        <v>492</v>
      </c>
      <c r="R500" s="331" t="s">
        <v>492</v>
      </c>
      <c r="S500" s="331" t="s">
        <v>492</v>
      </c>
      <c r="T500" s="331" t="s">
        <v>492</v>
      </c>
      <c r="U500" s="331" t="s">
        <v>492</v>
      </c>
      <c r="V500" s="328" t="s">
        <v>187</v>
      </c>
      <c r="W500" s="331" t="s">
        <v>526</v>
      </c>
      <c r="X500" s="331" t="s">
        <v>526</v>
      </c>
      <c r="Y500" s="331" t="s">
        <v>526</v>
      </c>
      <c r="Z500" s="331" t="s">
        <v>492</v>
      </c>
      <c r="AA500" s="331" t="s">
        <v>526</v>
      </c>
      <c r="AB500" s="331" t="s">
        <v>492</v>
      </c>
      <c r="AC500" s="331" t="s">
        <v>492</v>
      </c>
      <c r="AD500" s="331" t="s">
        <v>492</v>
      </c>
      <c r="AE500" s="331" t="s">
        <v>492</v>
      </c>
      <c r="AF500" s="331" t="s">
        <v>492</v>
      </c>
      <c r="AG500" s="328" t="s">
        <v>187</v>
      </c>
      <c r="AH500" s="331" t="s">
        <v>492</v>
      </c>
      <c r="AI500" s="331" t="s">
        <v>526</v>
      </c>
      <c r="AJ500" s="331" t="s">
        <v>526</v>
      </c>
    </row>
    <row r="501" spans="1:36" x14ac:dyDescent="0.35">
      <c r="A501" s="337" t="s">
        <v>711</v>
      </c>
      <c r="B501" s="331" t="s">
        <v>526</v>
      </c>
      <c r="C501" s="331" t="s">
        <v>492</v>
      </c>
      <c r="D501" s="331" t="s">
        <v>492</v>
      </c>
      <c r="E501" s="331" t="s">
        <v>492</v>
      </c>
      <c r="F501" s="331" t="s">
        <v>492</v>
      </c>
      <c r="G501" s="331" t="s">
        <v>492</v>
      </c>
      <c r="H501" s="331" t="s">
        <v>492</v>
      </c>
      <c r="I501" s="331" t="s">
        <v>492</v>
      </c>
      <c r="J501" s="331" t="s">
        <v>492</v>
      </c>
      <c r="K501" s="331" t="s">
        <v>492</v>
      </c>
      <c r="L501" s="331" t="s">
        <v>492</v>
      </c>
      <c r="M501" s="331" t="s">
        <v>492</v>
      </c>
      <c r="N501" s="331" t="s">
        <v>492</v>
      </c>
      <c r="O501" s="331" t="s">
        <v>492</v>
      </c>
      <c r="P501" s="331" t="s">
        <v>492</v>
      </c>
      <c r="Q501" s="331" t="s">
        <v>492</v>
      </c>
      <c r="R501" s="331" t="s">
        <v>492</v>
      </c>
      <c r="S501" s="331" t="s">
        <v>492</v>
      </c>
      <c r="T501" s="331" t="s">
        <v>492</v>
      </c>
      <c r="U501" s="331" t="s">
        <v>492</v>
      </c>
      <c r="V501" s="328" t="s">
        <v>187</v>
      </c>
      <c r="W501" s="331" t="s">
        <v>526</v>
      </c>
      <c r="X501" s="331" t="s">
        <v>526</v>
      </c>
      <c r="Y501" s="331" t="s">
        <v>526</v>
      </c>
      <c r="Z501" s="331" t="s">
        <v>492</v>
      </c>
      <c r="AA501" s="331" t="s">
        <v>526</v>
      </c>
      <c r="AB501" s="331" t="s">
        <v>492</v>
      </c>
      <c r="AC501" s="331" t="s">
        <v>492</v>
      </c>
      <c r="AD501" s="331" t="s">
        <v>492</v>
      </c>
      <c r="AE501" s="331" t="s">
        <v>492</v>
      </c>
      <c r="AF501" s="331" t="s">
        <v>492</v>
      </c>
      <c r="AG501" s="328" t="s">
        <v>187</v>
      </c>
      <c r="AH501" s="331" t="s">
        <v>492</v>
      </c>
      <c r="AI501" s="331" t="s">
        <v>526</v>
      </c>
      <c r="AJ501" s="331" t="s">
        <v>526</v>
      </c>
    </row>
    <row r="502" spans="1:36" ht="15.75" customHeight="1" thickBot="1" x14ac:dyDescent="0.4">
      <c r="A502" s="244" t="s">
        <v>712</v>
      </c>
      <c r="B502" s="418" t="s">
        <v>699</v>
      </c>
      <c r="C502" s="432"/>
      <c r="D502" s="432"/>
      <c r="E502" s="432"/>
      <c r="F502" s="432"/>
      <c r="G502" s="432"/>
      <c r="H502" s="432"/>
      <c r="I502" s="432"/>
      <c r="J502" s="432"/>
      <c r="K502" s="432"/>
      <c r="L502" s="432"/>
      <c r="M502" s="432"/>
      <c r="N502" s="432"/>
      <c r="O502" s="432"/>
      <c r="P502" s="432"/>
      <c r="Q502" s="432"/>
      <c r="R502" s="432"/>
      <c r="S502" s="432"/>
      <c r="T502" s="432"/>
      <c r="U502" s="432"/>
      <c r="V502" s="432"/>
      <c r="W502" s="432"/>
      <c r="X502" s="432"/>
      <c r="Y502" s="432"/>
      <c r="Z502" s="432"/>
      <c r="AA502" s="432"/>
      <c r="AB502" s="432"/>
      <c r="AC502" s="432"/>
      <c r="AD502" s="432"/>
      <c r="AE502" s="432"/>
      <c r="AF502" s="432"/>
      <c r="AG502" s="432"/>
      <c r="AH502" s="432"/>
      <c r="AI502" s="432"/>
      <c r="AJ502" s="433"/>
    </row>
    <row r="503" spans="1:36" ht="15" thickTop="1" x14ac:dyDescent="0.35">
      <c r="A503" s="242" t="s">
        <v>713</v>
      </c>
      <c r="B503" s="331">
        <v>20255.88328182527</v>
      </c>
      <c r="C503" s="331">
        <v>268.79848497951895</v>
      </c>
      <c r="D503" s="331">
        <v>0.18223611604834999</v>
      </c>
      <c r="E503" s="331" t="s">
        <v>797</v>
      </c>
      <c r="F503" s="331">
        <v>9031.5481900000013</v>
      </c>
      <c r="G503" s="331" t="s">
        <v>517</v>
      </c>
      <c r="H503" s="331">
        <v>80121.705387429378</v>
      </c>
      <c r="I503" s="331" t="s">
        <v>517</v>
      </c>
      <c r="J503" s="331">
        <v>9356.369772</v>
      </c>
      <c r="K503" s="331" t="s">
        <v>517</v>
      </c>
      <c r="L503" s="331" t="s">
        <v>797</v>
      </c>
      <c r="M503" s="331" t="s">
        <v>517</v>
      </c>
      <c r="N503" s="331" t="s">
        <v>517</v>
      </c>
      <c r="O503" s="331" t="s">
        <v>517</v>
      </c>
      <c r="P503" s="331" t="s">
        <v>517</v>
      </c>
      <c r="Q503" s="331">
        <v>1154.9313</v>
      </c>
      <c r="R503" s="331" t="s">
        <v>517</v>
      </c>
      <c r="S503" s="331" t="s">
        <v>797</v>
      </c>
      <c r="T503" s="331" t="s">
        <v>797</v>
      </c>
      <c r="U503" s="331">
        <v>1.6984600970478201</v>
      </c>
      <c r="V503" s="328" t="s">
        <v>187</v>
      </c>
      <c r="W503" s="331">
        <v>3991.1111453887138</v>
      </c>
      <c r="X503" s="331">
        <v>2523.6563378072069</v>
      </c>
      <c r="Y503" s="331">
        <v>79.714328892219598</v>
      </c>
      <c r="Z503" s="331" t="s">
        <v>517</v>
      </c>
      <c r="AA503" s="331">
        <v>118.23495360473002</v>
      </c>
      <c r="AB503" s="331" t="s">
        <v>517</v>
      </c>
      <c r="AC503" s="331" t="s">
        <v>797</v>
      </c>
      <c r="AD503" s="331" t="s">
        <v>517</v>
      </c>
      <c r="AE503" s="331" t="s">
        <v>517</v>
      </c>
      <c r="AF503" s="331">
        <v>3.5894286775586801</v>
      </c>
      <c r="AG503" s="328" t="s">
        <v>187</v>
      </c>
      <c r="AH503" s="331">
        <v>7230.4559117999988</v>
      </c>
      <c r="AI503" s="331">
        <v>11803.800907153873</v>
      </c>
      <c r="AJ503" s="331">
        <v>490.71858044203998</v>
      </c>
    </row>
    <row r="504" spans="1:36" x14ac:dyDescent="0.35">
      <c r="A504" s="338" t="s">
        <v>714</v>
      </c>
      <c r="B504" s="331">
        <v>20040.325102040817</v>
      </c>
      <c r="C504" s="331" t="s">
        <v>492</v>
      </c>
      <c r="D504" s="331" t="s">
        <v>492</v>
      </c>
      <c r="E504" s="331" t="s">
        <v>492</v>
      </c>
      <c r="F504" s="331" t="s">
        <v>492</v>
      </c>
      <c r="G504" s="331" t="s">
        <v>492</v>
      </c>
      <c r="H504" s="331" t="s">
        <v>492</v>
      </c>
      <c r="I504" s="331" t="s">
        <v>492</v>
      </c>
      <c r="J504" s="331" t="s">
        <v>492</v>
      </c>
      <c r="K504" s="331" t="s">
        <v>492</v>
      </c>
      <c r="L504" s="331" t="s">
        <v>492</v>
      </c>
      <c r="M504" s="331" t="s">
        <v>492</v>
      </c>
      <c r="N504" s="331" t="s">
        <v>492</v>
      </c>
      <c r="O504" s="331" t="s">
        <v>492</v>
      </c>
      <c r="P504" s="331" t="s">
        <v>492</v>
      </c>
      <c r="Q504" s="331" t="s">
        <v>492</v>
      </c>
      <c r="R504" s="331" t="s">
        <v>492</v>
      </c>
      <c r="S504" s="331" t="s">
        <v>492</v>
      </c>
      <c r="T504" s="331" t="s">
        <v>492</v>
      </c>
      <c r="U504" s="331" t="s">
        <v>492</v>
      </c>
      <c r="V504" s="328" t="s">
        <v>187</v>
      </c>
      <c r="W504" s="331" t="s">
        <v>492</v>
      </c>
      <c r="X504" s="331" t="s">
        <v>492</v>
      </c>
      <c r="Y504" s="331" t="s">
        <v>492</v>
      </c>
      <c r="Z504" s="331" t="s">
        <v>492</v>
      </c>
      <c r="AA504" s="331" t="s">
        <v>492</v>
      </c>
      <c r="AB504" s="331" t="s">
        <v>492</v>
      </c>
      <c r="AC504" s="331" t="s">
        <v>492</v>
      </c>
      <c r="AD504" s="331" t="s">
        <v>492</v>
      </c>
      <c r="AE504" s="331" t="s">
        <v>492</v>
      </c>
      <c r="AF504" s="331" t="s">
        <v>492</v>
      </c>
      <c r="AG504" s="328" t="s">
        <v>187</v>
      </c>
      <c r="AH504" s="331" t="s">
        <v>492</v>
      </c>
      <c r="AI504" s="331" t="s">
        <v>492</v>
      </c>
      <c r="AJ504" s="331" t="s">
        <v>492</v>
      </c>
    </row>
    <row r="505" spans="1:36" x14ac:dyDescent="0.35">
      <c r="A505" s="339" t="s">
        <v>715</v>
      </c>
      <c r="B505" s="331" t="s">
        <v>492</v>
      </c>
      <c r="C505" s="331" t="s">
        <v>492</v>
      </c>
      <c r="D505" s="331" t="s">
        <v>492</v>
      </c>
      <c r="E505" s="331" t="s">
        <v>492</v>
      </c>
      <c r="F505" s="331" t="s">
        <v>492</v>
      </c>
      <c r="G505" s="331" t="s">
        <v>492</v>
      </c>
      <c r="H505" s="331" t="s">
        <v>554</v>
      </c>
      <c r="I505" s="331" t="s">
        <v>492</v>
      </c>
      <c r="J505" s="331" t="s">
        <v>492</v>
      </c>
      <c r="K505" s="331" t="s">
        <v>492</v>
      </c>
      <c r="L505" s="331" t="s">
        <v>492</v>
      </c>
      <c r="M505" s="331" t="s">
        <v>492</v>
      </c>
      <c r="N505" s="331" t="s">
        <v>492</v>
      </c>
      <c r="O505" s="331" t="s">
        <v>492</v>
      </c>
      <c r="P505" s="331" t="s">
        <v>492</v>
      </c>
      <c r="Q505" s="331" t="s">
        <v>492</v>
      </c>
      <c r="R505" s="331" t="s">
        <v>492</v>
      </c>
      <c r="S505" s="331" t="s">
        <v>492</v>
      </c>
      <c r="T505" s="331" t="s">
        <v>492</v>
      </c>
      <c r="U505" s="331" t="s">
        <v>492</v>
      </c>
      <c r="V505" s="328" t="s">
        <v>187</v>
      </c>
      <c r="W505" s="331">
        <v>2889.5115971792543</v>
      </c>
      <c r="X505" s="331">
        <v>550.24258844079532</v>
      </c>
      <c r="Y505" s="331" t="s">
        <v>492</v>
      </c>
      <c r="Z505" s="331" t="s">
        <v>492</v>
      </c>
      <c r="AA505" s="331" t="s">
        <v>492</v>
      </c>
      <c r="AB505" s="331" t="s">
        <v>492</v>
      </c>
      <c r="AC505" s="331" t="s">
        <v>492</v>
      </c>
      <c r="AD505" s="331" t="s">
        <v>492</v>
      </c>
      <c r="AE505" s="331" t="s">
        <v>492</v>
      </c>
      <c r="AF505" s="331" t="s">
        <v>492</v>
      </c>
      <c r="AG505" s="328" t="s">
        <v>187</v>
      </c>
      <c r="AH505" s="331" t="s">
        <v>492</v>
      </c>
      <c r="AI505" s="331">
        <v>2745.5373405254281</v>
      </c>
      <c r="AJ505" s="331" t="s">
        <v>492</v>
      </c>
    </row>
    <row r="506" spans="1:36" x14ac:dyDescent="0.35">
      <c r="A506" s="340" t="s">
        <v>716</v>
      </c>
      <c r="B506" s="331">
        <v>202.53417978445603</v>
      </c>
      <c r="C506" s="331">
        <v>0.60795747951898005</v>
      </c>
      <c r="D506" s="331">
        <v>0.18223611604834999</v>
      </c>
      <c r="E506" s="331" t="s">
        <v>3118</v>
      </c>
      <c r="F506" s="331" t="s">
        <v>3118</v>
      </c>
      <c r="G506" s="331" t="s">
        <v>591</v>
      </c>
      <c r="H506" s="331">
        <v>1.359442937847E-2</v>
      </c>
      <c r="I506" s="331" t="s">
        <v>591</v>
      </c>
      <c r="J506" s="331" t="s">
        <v>3118</v>
      </c>
      <c r="K506" s="331" t="s">
        <v>591</v>
      </c>
      <c r="L506" s="331" t="s">
        <v>3118</v>
      </c>
      <c r="M506" s="331" t="s">
        <v>591</v>
      </c>
      <c r="N506" s="331" t="s">
        <v>591</v>
      </c>
      <c r="O506" s="331" t="s">
        <v>591</v>
      </c>
      <c r="P506" s="331" t="s">
        <v>591</v>
      </c>
      <c r="Q506" s="331" t="s">
        <v>3118</v>
      </c>
      <c r="R506" s="331" t="s">
        <v>591</v>
      </c>
      <c r="S506" s="331" t="s">
        <v>3118</v>
      </c>
      <c r="T506" s="331" t="s">
        <v>3118</v>
      </c>
      <c r="U506" s="331">
        <v>1.6984600970478201</v>
      </c>
      <c r="V506" s="328" t="s">
        <v>187</v>
      </c>
      <c r="W506" s="331">
        <v>1083.5867883626456</v>
      </c>
      <c r="X506" s="331">
        <v>1973.4137493664118</v>
      </c>
      <c r="Y506" s="331">
        <v>79.714328892219598</v>
      </c>
      <c r="Z506" s="331" t="s">
        <v>591</v>
      </c>
      <c r="AA506" s="331">
        <v>118.23495360473002</v>
      </c>
      <c r="AB506" s="331" t="s">
        <v>591</v>
      </c>
      <c r="AC506" s="331" t="s">
        <v>3118</v>
      </c>
      <c r="AD506" s="331" t="s">
        <v>591</v>
      </c>
      <c r="AE506" s="331" t="s">
        <v>591</v>
      </c>
      <c r="AF506" s="331">
        <v>3.5894286775586801</v>
      </c>
      <c r="AG506" s="328" t="s">
        <v>187</v>
      </c>
      <c r="AH506" s="331" t="s">
        <v>591</v>
      </c>
      <c r="AI506" s="331">
        <v>709.15405230078557</v>
      </c>
      <c r="AJ506" s="331">
        <v>490.71858044210865</v>
      </c>
    </row>
    <row r="507" spans="1:36" x14ac:dyDescent="0.35">
      <c r="A507" s="341" t="s">
        <v>3392</v>
      </c>
      <c r="B507" s="331">
        <v>13.023999999999999</v>
      </c>
      <c r="C507" s="331">
        <v>268.19052749999997</v>
      </c>
      <c r="D507" s="331" t="s">
        <v>492</v>
      </c>
      <c r="E507" s="331" t="s">
        <v>492</v>
      </c>
      <c r="F507" s="331">
        <v>9031.5481900000013</v>
      </c>
      <c r="G507" s="331" t="s">
        <v>492</v>
      </c>
      <c r="H507" s="331">
        <v>80121.691793000005</v>
      </c>
      <c r="I507" s="331" t="s">
        <v>492</v>
      </c>
      <c r="J507" s="331">
        <v>9356.369772</v>
      </c>
      <c r="K507" s="331" t="s">
        <v>492</v>
      </c>
      <c r="L507" s="331" t="s">
        <v>492</v>
      </c>
      <c r="M507" s="331" t="s">
        <v>492</v>
      </c>
      <c r="N507" s="331" t="s">
        <v>492</v>
      </c>
      <c r="O507" s="331" t="s">
        <v>492</v>
      </c>
      <c r="P507" s="331" t="s">
        <v>492</v>
      </c>
      <c r="Q507" s="331">
        <v>1154.9313</v>
      </c>
      <c r="R507" s="331" t="s">
        <v>492</v>
      </c>
      <c r="S507" s="331" t="s">
        <v>492</v>
      </c>
      <c r="T507" s="331" t="s">
        <v>492</v>
      </c>
      <c r="U507" s="331" t="s">
        <v>492</v>
      </c>
      <c r="V507" s="328" t="s">
        <v>187</v>
      </c>
      <c r="W507" s="331">
        <v>15.660888</v>
      </c>
      <c r="X507" s="331" t="s">
        <v>492</v>
      </c>
      <c r="Y507" s="331" t="s">
        <v>492</v>
      </c>
      <c r="Z507" s="331" t="s">
        <v>492</v>
      </c>
      <c r="AA507" s="331" t="s">
        <v>492</v>
      </c>
      <c r="AB507" s="331" t="s">
        <v>492</v>
      </c>
      <c r="AC507" s="331" t="s">
        <v>492</v>
      </c>
      <c r="AD507" s="331" t="s">
        <v>492</v>
      </c>
      <c r="AE507" s="331" t="s">
        <v>492</v>
      </c>
      <c r="AF507" s="331" t="s">
        <v>492</v>
      </c>
      <c r="AG507" s="328" t="s">
        <v>187</v>
      </c>
      <c r="AH507" s="331">
        <v>7230.4559117999988</v>
      </c>
      <c r="AI507" s="331" t="s">
        <v>492</v>
      </c>
      <c r="AJ507" s="331" t="s">
        <v>492</v>
      </c>
    </row>
    <row r="508" spans="1:36" x14ac:dyDescent="0.35">
      <c r="A508" s="340" t="s">
        <v>717</v>
      </c>
      <c r="B508" s="331" t="s">
        <v>492</v>
      </c>
      <c r="C508" s="331" t="s">
        <v>492</v>
      </c>
      <c r="D508" s="331" t="s">
        <v>492</v>
      </c>
      <c r="E508" s="331" t="s">
        <v>492</v>
      </c>
      <c r="F508" s="331" t="s">
        <v>492</v>
      </c>
      <c r="G508" s="331" t="s">
        <v>492</v>
      </c>
      <c r="H508" s="331" t="s">
        <v>492</v>
      </c>
      <c r="I508" s="331" t="s">
        <v>492</v>
      </c>
      <c r="J508" s="331" t="s">
        <v>492</v>
      </c>
      <c r="K508" s="331" t="s">
        <v>492</v>
      </c>
      <c r="L508" s="331" t="s">
        <v>492</v>
      </c>
      <c r="M508" s="331" t="s">
        <v>492</v>
      </c>
      <c r="N508" s="331" t="s">
        <v>492</v>
      </c>
      <c r="O508" s="331" t="s">
        <v>492</v>
      </c>
      <c r="P508" s="331" t="s">
        <v>492</v>
      </c>
      <c r="Q508" s="331" t="s">
        <v>492</v>
      </c>
      <c r="R508" s="331" t="s">
        <v>492</v>
      </c>
      <c r="S508" s="331" t="s">
        <v>492</v>
      </c>
      <c r="T508" s="331" t="s">
        <v>492</v>
      </c>
      <c r="U508" s="331" t="s">
        <v>492</v>
      </c>
      <c r="V508" s="328" t="s">
        <v>187</v>
      </c>
      <c r="W508" s="331">
        <v>2.3518718468133701</v>
      </c>
      <c r="X508" s="331" t="s">
        <v>492</v>
      </c>
      <c r="Y508" s="331" t="s">
        <v>492</v>
      </c>
      <c r="Z508" s="331" t="s">
        <v>492</v>
      </c>
      <c r="AA508" s="331" t="s">
        <v>492</v>
      </c>
      <c r="AB508" s="331" t="s">
        <v>492</v>
      </c>
      <c r="AC508" s="331" t="s">
        <v>492</v>
      </c>
      <c r="AD508" s="331" t="s">
        <v>492</v>
      </c>
      <c r="AE508" s="331" t="s">
        <v>492</v>
      </c>
      <c r="AF508" s="331" t="s">
        <v>492</v>
      </c>
      <c r="AG508" s="328" t="s">
        <v>187</v>
      </c>
      <c r="AH508" s="331" t="s">
        <v>492</v>
      </c>
      <c r="AI508" s="331">
        <v>8349.1095143276398</v>
      </c>
      <c r="AJ508" s="331" t="s">
        <v>492</v>
      </c>
    </row>
    <row r="509" spans="1:36" x14ac:dyDescent="0.35">
      <c r="A509" s="342" t="s">
        <v>718</v>
      </c>
      <c r="B509" s="331" t="s">
        <v>526</v>
      </c>
      <c r="C509" s="331" t="s">
        <v>492</v>
      </c>
      <c r="D509" s="331" t="s">
        <v>492</v>
      </c>
      <c r="E509" s="331" t="s">
        <v>492</v>
      </c>
      <c r="F509" s="331" t="s">
        <v>492</v>
      </c>
      <c r="G509" s="331" t="s">
        <v>492</v>
      </c>
      <c r="H509" s="331" t="s">
        <v>492</v>
      </c>
      <c r="I509" s="331" t="s">
        <v>492</v>
      </c>
      <c r="J509" s="331" t="s">
        <v>492</v>
      </c>
      <c r="K509" s="331" t="s">
        <v>492</v>
      </c>
      <c r="L509" s="331" t="s">
        <v>492</v>
      </c>
      <c r="M509" s="331" t="s">
        <v>492</v>
      </c>
      <c r="N509" s="331" t="s">
        <v>492</v>
      </c>
      <c r="O509" s="331" t="s">
        <v>492</v>
      </c>
      <c r="P509" s="331" t="s">
        <v>492</v>
      </c>
      <c r="Q509" s="331" t="s">
        <v>492</v>
      </c>
      <c r="R509" s="331" t="s">
        <v>492</v>
      </c>
      <c r="S509" s="331" t="s">
        <v>492</v>
      </c>
      <c r="T509" s="331" t="s">
        <v>492</v>
      </c>
      <c r="U509" s="331" t="s">
        <v>492</v>
      </c>
      <c r="V509" s="328" t="s">
        <v>187</v>
      </c>
      <c r="W509" s="331" t="s">
        <v>526</v>
      </c>
      <c r="X509" s="331" t="s">
        <v>526</v>
      </c>
      <c r="Y509" s="331" t="s">
        <v>526</v>
      </c>
      <c r="Z509" s="331" t="s">
        <v>492</v>
      </c>
      <c r="AA509" s="331" t="s">
        <v>526</v>
      </c>
      <c r="AB509" s="331" t="s">
        <v>492</v>
      </c>
      <c r="AC509" s="331" t="s">
        <v>492</v>
      </c>
      <c r="AD509" s="331" t="s">
        <v>492</v>
      </c>
      <c r="AE509" s="331" t="s">
        <v>492</v>
      </c>
      <c r="AF509" s="331" t="s">
        <v>492</v>
      </c>
      <c r="AG509" s="328" t="s">
        <v>187</v>
      </c>
      <c r="AH509" s="331" t="s">
        <v>492</v>
      </c>
      <c r="AI509" s="331" t="s">
        <v>526</v>
      </c>
      <c r="AJ509" s="331" t="s">
        <v>526</v>
      </c>
    </row>
    <row r="511" spans="1:36" ht="29" x14ac:dyDescent="0.35">
      <c r="A511" s="50" t="s">
        <v>719</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 x14ac:dyDescent="0.35">
      <c r="A514" s="232" t="s">
        <v>720</v>
      </c>
      <c r="B514" s="217"/>
      <c r="C514" s="217"/>
      <c r="D514" s="217"/>
      <c r="E514" s="217"/>
      <c r="F514" s="218"/>
      <c r="G514" s="49" t="s">
        <v>476</v>
      </c>
    </row>
    <row r="515" spans="1:7" ht="15" x14ac:dyDescent="0.35">
      <c r="A515" s="232" t="s">
        <v>721</v>
      </c>
      <c r="B515" s="217"/>
      <c r="C515" s="217"/>
      <c r="D515" s="217"/>
      <c r="E515" s="217"/>
      <c r="F515" s="218"/>
      <c r="G515" s="49" t="s">
        <v>3389</v>
      </c>
    </row>
    <row r="516" spans="1:7" x14ac:dyDescent="0.35">
      <c r="A516" s="217"/>
      <c r="B516" s="217"/>
      <c r="C516" s="217"/>
      <c r="D516" s="217"/>
      <c r="E516" s="217"/>
      <c r="F516" s="218"/>
      <c r="G516" s="49" t="s">
        <v>477</v>
      </c>
    </row>
    <row r="517" spans="1:7" x14ac:dyDescent="0.35">
      <c r="A517" s="217"/>
      <c r="B517" s="217"/>
      <c r="C517" s="217"/>
      <c r="D517" s="217"/>
      <c r="E517" s="217"/>
      <c r="F517" s="231"/>
      <c r="G517" s="217"/>
    </row>
    <row r="518" spans="1:7" x14ac:dyDescent="0.35">
      <c r="A518" s="308" t="s">
        <v>722</v>
      </c>
      <c r="B518" s="309" t="s">
        <v>479</v>
      </c>
      <c r="C518" s="226" t="s">
        <v>480</v>
      </c>
      <c r="D518" s="226" t="s">
        <v>481</v>
      </c>
      <c r="E518" s="226" t="s">
        <v>617</v>
      </c>
      <c r="F518" s="245" t="s">
        <v>483</v>
      </c>
      <c r="G518" s="245" t="s">
        <v>484</v>
      </c>
    </row>
    <row r="519" spans="1:7" ht="15" thickBot="1" x14ac:dyDescent="0.4">
      <c r="A519" s="310" t="s">
        <v>723</v>
      </c>
      <c r="B519" s="428" t="s">
        <v>486</v>
      </c>
      <c r="C519" s="428"/>
      <c r="D519" s="428"/>
      <c r="E519" s="428"/>
      <c r="F519" s="428"/>
      <c r="G519" s="429"/>
    </row>
    <row r="520" spans="1:7" ht="15" thickTop="1" x14ac:dyDescent="0.35">
      <c r="A520" s="311" t="s">
        <v>724</v>
      </c>
      <c r="B520" s="331">
        <v>7853.7090592547993</v>
      </c>
      <c r="C520" s="331">
        <v>9418.7606550076798</v>
      </c>
      <c r="D520" s="331">
        <v>1108.4205949512345</v>
      </c>
      <c r="E520" s="331">
        <v>14.91067980114685</v>
      </c>
      <c r="F520" s="331">
        <v>363.40666610922074</v>
      </c>
      <c r="G520" s="331" t="s">
        <v>492</v>
      </c>
    </row>
    <row r="521" spans="1:7" x14ac:dyDescent="0.35">
      <c r="A521" s="336" t="s">
        <v>725</v>
      </c>
      <c r="B521" s="328" t="s">
        <v>187</v>
      </c>
      <c r="C521" s="331">
        <v>8681.5577516158737</v>
      </c>
      <c r="D521" s="331">
        <v>54.694930480826123</v>
      </c>
      <c r="E521" s="328" t="s">
        <v>187</v>
      </c>
      <c r="F521" s="328" t="s">
        <v>187</v>
      </c>
      <c r="G521" s="331" t="s">
        <v>492</v>
      </c>
    </row>
    <row r="522" spans="1:7" x14ac:dyDescent="0.35">
      <c r="A522" s="336" t="s">
        <v>726</v>
      </c>
      <c r="B522" s="328" t="s">
        <v>187</v>
      </c>
      <c r="C522" s="331">
        <v>6721.72746699257</v>
      </c>
      <c r="D522" s="328" t="s">
        <v>187</v>
      </c>
      <c r="E522" s="328" t="s">
        <v>187</v>
      </c>
      <c r="F522" s="328" t="s">
        <v>187</v>
      </c>
      <c r="G522" s="328" t="s">
        <v>187</v>
      </c>
    </row>
    <row r="523" spans="1:7" x14ac:dyDescent="0.35">
      <c r="A523" s="343" t="s">
        <v>3393</v>
      </c>
      <c r="B523" s="328" t="s">
        <v>187</v>
      </c>
      <c r="C523" s="331">
        <v>6459.5584610062451</v>
      </c>
      <c r="D523" s="328" t="s">
        <v>187</v>
      </c>
      <c r="E523" s="328" t="s">
        <v>187</v>
      </c>
      <c r="F523" s="328" t="s">
        <v>187</v>
      </c>
      <c r="G523" s="328" t="s">
        <v>187</v>
      </c>
    </row>
    <row r="524" spans="1:7" x14ac:dyDescent="0.35">
      <c r="A524" s="344" t="s">
        <v>727</v>
      </c>
      <c r="B524" s="328" t="s">
        <v>187</v>
      </c>
      <c r="C524" s="328" t="s">
        <v>187</v>
      </c>
      <c r="D524" s="328" t="s">
        <v>187</v>
      </c>
      <c r="E524" s="328" t="s">
        <v>187</v>
      </c>
      <c r="F524" s="328" t="s">
        <v>187</v>
      </c>
      <c r="G524" s="328" t="s">
        <v>187</v>
      </c>
    </row>
    <row r="525" spans="1:7" x14ac:dyDescent="0.35">
      <c r="A525" s="345" t="s">
        <v>728</v>
      </c>
      <c r="B525" s="328" t="s">
        <v>187</v>
      </c>
      <c r="C525" s="331" t="s">
        <v>187</v>
      </c>
      <c r="D525" s="328" t="s">
        <v>187</v>
      </c>
      <c r="E525" s="328" t="s">
        <v>187</v>
      </c>
      <c r="F525" s="328" t="s">
        <v>187</v>
      </c>
      <c r="G525" s="328" t="s">
        <v>187</v>
      </c>
    </row>
    <row r="526" spans="1:7" x14ac:dyDescent="0.35">
      <c r="A526" s="345" t="s">
        <v>729</v>
      </c>
      <c r="B526" s="328" t="s">
        <v>187</v>
      </c>
      <c r="C526" s="331" t="s">
        <v>187</v>
      </c>
      <c r="D526" s="328" t="s">
        <v>187</v>
      </c>
      <c r="E526" s="328" t="s">
        <v>187</v>
      </c>
      <c r="F526" s="328" t="s">
        <v>187</v>
      </c>
      <c r="G526" s="328" t="s">
        <v>187</v>
      </c>
    </row>
    <row r="527" spans="1:7" x14ac:dyDescent="0.35">
      <c r="A527" s="344" t="s">
        <v>730</v>
      </c>
      <c r="B527" s="328" t="s">
        <v>187</v>
      </c>
      <c r="C527" s="328" t="s">
        <v>187</v>
      </c>
      <c r="D527" s="328" t="s">
        <v>187</v>
      </c>
      <c r="E527" s="328" t="s">
        <v>187</v>
      </c>
      <c r="F527" s="328" t="s">
        <v>187</v>
      </c>
      <c r="G527" s="328" t="s">
        <v>187</v>
      </c>
    </row>
    <row r="528" spans="1:7" x14ac:dyDescent="0.35">
      <c r="A528" s="345" t="s">
        <v>731</v>
      </c>
      <c r="B528" s="328" t="s">
        <v>187</v>
      </c>
      <c r="C528" s="331" t="s">
        <v>187</v>
      </c>
      <c r="D528" s="328" t="s">
        <v>187</v>
      </c>
      <c r="E528" s="328" t="s">
        <v>187</v>
      </c>
      <c r="F528" s="328" t="s">
        <v>187</v>
      </c>
      <c r="G528" s="328" t="s">
        <v>187</v>
      </c>
    </row>
    <row r="529" spans="1:7" x14ac:dyDescent="0.35">
      <c r="A529" s="345" t="s">
        <v>732</v>
      </c>
      <c r="B529" s="328" t="s">
        <v>187</v>
      </c>
      <c r="C529" s="331" t="s">
        <v>187</v>
      </c>
      <c r="D529" s="328" t="s">
        <v>187</v>
      </c>
      <c r="E529" s="328" t="s">
        <v>187</v>
      </c>
      <c r="F529" s="328" t="s">
        <v>187</v>
      </c>
      <c r="G529" s="328" t="s">
        <v>187</v>
      </c>
    </row>
    <row r="530" spans="1:7" x14ac:dyDescent="0.35">
      <c r="A530" s="345" t="s">
        <v>733</v>
      </c>
      <c r="B530" s="328" t="s">
        <v>187</v>
      </c>
      <c r="C530" s="331" t="s">
        <v>187</v>
      </c>
      <c r="D530" s="328" t="s">
        <v>187</v>
      </c>
      <c r="E530" s="328" t="s">
        <v>187</v>
      </c>
      <c r="F530" s="328" t="s">
        <v>187</v>
      </c>
      <c r="G530" s="328" t="s">
        <v>187</v>
      </c>
    </row>
    <row r="531" spans="1:7" x14ac:dyDescent="0.35">
      <c r="A531" s="344" t="s">
        <v>734</v>
      </c>
      <c r="B531" s="328" t="s">
        <v>187</v>
      </c>
      <c r="C531" s="328" t="s">
        <v>187</v>
      </c>
      <c r="D531" s="328" t="s">
        <v>187</v>
      </c>
      <c r="E531" s="328" t="s">
        <v>187</v>
      </c>
      <c r="F531" s="328" t="s">
        <v>187</v>
      </c>
      <c r="G531" s="328" t="s">
        <v>187</v>
      </c>
    </row>
    <row r="532" spans="1:7" x14ac:dyDescent="0.35">
      <c r="A532" s="345" t="s">
        <v>3394</v>
      </c>
      <c r="B532" s="328" t="s">
        <v>187</v>
      </c>
      <c r="C532" s="331">
        <v>6459.5584610062451</v>
      </c>
      <c r="D532" s="328" t="s">
        <v>187</v>
      </c>
      <c r="E532" s="328" t="s">
        <v>187</v>
      </c>
      <c r="F532" s="328" t="s">
        <v>187</v>
      </c>
      <c r="G532" s="328" t="s">
        <v>187</v>
      </c>
    </row>
    <row r="533" spans="1:7" x14ac:dyDescent="0.35">
      <c r="A533" s="346" t="s">
        <v>737</v>
      </c>
      <c r="B533" s="328" t="s">
        <v>187</v>
      </c>
      <c r="C533" s="331">
        <v>473.19623090020355</v>
      </c>
      <c r="D533" s="328"/>
      <c r="E533" s="328" t="s">
        <v>187</v>
      </c>
      <c r="F533" s="328" t="s">
        <v>187</v>
      </c>
      <c r="G533" s="328"/>
    </row>
    <row r="534" spans="1:7" x14ac:dyDescent="0.35">
      <c r="A534" s="346" t="s">
        <v>738</v>
      </c>
      <c r="B534" s="328" t="s">
        <v>187</v>
      </c>
      <c r="C534" s="331">
        <v>299.39799460361405</v>
      </c>
      <c r="D534" s="328"/>
      <c r="E534" s="328" t="s">
        <v>187</v>
      </c>
      <c r="F534" s="328" t="s">
        <v>187</v>
      </c>
      <c r="G534" s="328"/>
    </row>
    <row r="535" spans="1:7" x14ac:dyDescent="0.35">
      <c r="A535" s="346" t="s">
        <v>739</v>
      </c>
      <c r="B535" s="328" t="s">
        <v>187</v>
      </c>
      <c r="C535" s="331">
        <v>3035.0507480212009</v>
      </c>
      <c r="D535" s="328"/>
      <c r="E535" s="328" t="s">
        <v>187</v>
      </c>
      <c r="F535" s="328" t="s">
        <v>187</v>
      </c>
      <c r="G535" s="328"/>
    </row>
    <row r="536" spans="1:7" x14ac:dyDescent="0.35">
      <c r="A536" s="346" t="s">
        <v>740</v>
      </c>
      <c r="B536" s="328" t="s">
        <v>187</v>
      </c>
      <c r="C536" s="331">
        <v>251.93525163617798</v>
      </c>
      <c r="D536" s="328"/>
      <c r="E536" s="328" t="s">
        <v>187</v>
      </c>
      <c r="F536" s="328" t="s">
        <v>187</v>
      </c>
      <c r="G536" s="328"/>
    </row>
    <row r="537" spans="1:7" x14ac:dyDescent="0.35">
      <c r="A537" s="346" t="s">
        <v>741</v>
      </c>
      <c r="B537" s="328" t="s">
        <v>187</v>
      </c>
      <c r="C537" s="331">
        <v>297.36246326322032</v>
      </c>
      <c r="D537" s="328"/>
      <c r="E537" s="328" t="s">
        <v>187</v>
      </c>
      <c r="F537" s="328" t="s">
        <v>187</v>
      </c>
      <c r="G537" s="328"/>
    </row>
    <row r="538" spans="1:7" x14ac:dyDescent="0.35">
      <c r="A538" s="346" t="s">
        <v>742</v>
      </c>
      <c r="B538" s="328" t="s">
        <v>187</v>
      </c>
      <c r="C538" s="331">
        <v>309.95636595734669</v>
      </c>
      <c r="D538" s="328"/>
      <c r="E538" s="328" t="s">
        <v>187</v>
      </c>
      <c r="F538" s="328" t="s">
        <v>187</v>
      </c>
      <c r="G538" s="328"/>
    </row>
    <row r="539" spans="1:7" x14ac:dyDescent="0.35">
      <c r="A539" s="346" t="s">
        <v>743</v>
      </c>
      <c r="B539" s="328" t="s">
        <v>187</v>
      </c>
      <c r="C539" s="331">
        <v>178.40438707912745</v>
      </c>
      <c r="D539" s="328"/>
      <c r="E539" s="328" t="s">
        <v>187</v>
      </c>
      <c r="F539" s="328" t="s">
        <v>187</v>
      </c>
      <c r="G539" s="328"/>
    </row>
    <row r="540" spans="1:7" x14ac:dyDescent="0.35">
      <c r="A540" s="346" t="s">
        <v>744</v>
      </c>
      <c r="B540" s="328" t="s">
        <v>187</v>
      </c>
      <c r="C540" s="331">
        <v>214.11005793654462</v>
      </c>
      <c r="D540" s="328"/>
      <c r="E540" s="328" t="s">
        <v>187</v>
      </c>
      <c r="F540" s="328" t="s">
        <v>187</v>
      </c>
      <c r="G540" s="328"/>
    </row>
    <row r="541" spans="1:7" x14ac:dyDescent="0.35">
      <c r="A541" s="346" t="s">
        <v>745</v>
      </c>
      <c r="B541" s="328" t="s">
        <v>187</v>
      </c>
      <c r="C541" s="331">
        <v>1167.114207479091</v>
      </c>
      <c r="D541" s="328"/>
      <c r="E541" s="328" t="s">
        <v>187</v>
      </c>
      <c r="F541" s="328" t="s">
        <v>187</v>
      </c>
      <c r="G541" s="328"/>
    </row>
    <row r="542" spans="1:7" x14ac:dyDescent="0.35">
      <c r="A542" s="346" t="s">
        <v>3122</v>
      </c>
      <c r="B542" s="328" t="s">
        <v>187</v>
      </c>
      <c r="C542" s="331">
        <v>178.70274178817721</v>
      </c>
      <c r="D542" s="328"/>
      <c r="E542" s="328" t="s">
        <v>187</v>
      </c>
      <c r="F542" s="328" t="s">
        <v>187</v>
      </c>
      <c r="G542" s="328"/>
    </row>
    <row r="543" spans="1:7" x14ac:dyDescent="0.35">
      <c r="A543" s="346" t="s">
        <v>3123</v>
      </c>
      <c r="B543" s="328" t="s">
        <v>187</v>
      </c>
      <c r="C543" s="331">
        <v>54.328012341541672</v>
      </c>
      <c r="D543" s="328"/>
      <c r="E543" s="328" t="s">
        <v>187</v>
      </c>
      <c r="F543" s="328" t="s">
        <v>187</v>
      </c>
      <c r="G543" s="328"/>
    </row>
    <row r="544" spans="1:7" x14ac:dyDescent="0.35">
      <c r="A544" s="343" t="s">
        <v>746</v>
      </c>
      <c r="B544" s="328" t="s">
        <v>187</v>
      </c>
      <c r="C544" s="331">
        <v>55.215000000000003</v>
      </c>
      <c r="D544" s="328" t="s">
        <v>187</v>
      </c>
      <c r="E544" s="328" t="s">
        <v>187</v>
      </c>
      <c r="F544" s="328" t="s">
        <v>187</v>
      </c>
      <c r="G544" s="328" t="s">
        <v>187</v>
      </c>
    </row>
    <row r="545" spans="1:7" x14ac:dyDescent="0.35">
      <c r="A545" s="343" t="s">
        <v>747</v>
      </c>
      <c r="B545" s="328" t="s">
        <v>187</v>
      </c>
      <c r="C545" s="331">
        <v>91.609200000000001</v>
      </c>
      <c r="D545" s="328" t="s">
        <v>187</v>
      </c>
      <c r="E545" s="328" t="s">
        <v>187</v>
      </c>
      <c r="F545" s="328" t="s">
        <v>187</v>
      </c>
      <c r="G545" s="328" t="s">
        <v>187</v>
      </c>
    </row>
    <row r="546" spans="1:7" x14ac:dyDescent="0.35">
      <c r="A546" s="343" t="s">
        <v>748</v>
      </c>
      <c r="B546" s="328" t="s">
        <v>187</v>
      </c>
      <c r="C546" s="331">
        <v>115.34480598632427</v>
      </c>
      <c r="D546" s="328" t="s">
        <v>187</v>
      </c>
      <c r="E546" s="328" t="s">
        <v>187</v>
      </c>
      <c r="F546" s="328" t="s">
        <v>187</v>
      </c>
      <c r="G546" s="328" t="s">
        <v>187</v>
      </c>
    </row>
    <row r="547" spans="1:7" x14ac:dyDescent="0.35">
      <c r="A547" s="347" t="s">
        <v>749</v>
      </c>
      <c r="B547" s="328" t="s">
        <v>187</v>
      </c>
      <c r="C547" s="331" t="s">
        <v>519</v>
      </c>
      <c r="D547" s="328"/>
      <c r="E547" s="328" t="s">
        <v>187</v>
      </c>
      <c r="F547" s="328" t="s">
        <v>187</v>
      </c>
      <c r="G547" s="328"/>
    </row>
    <row r="548" spans="1:7" x14ac:dyDescent="0.35">
      <c r="A548" s="347" t="s">
        <v>750</v>
      </c>
      <c r="B548" s="328" t="s">
        <v>187</v>
      </c>
      <c r="C548" s="331">
        <v>26.068534199999998</v>
      </c>
      <c r="D548" s="328"/>
      <c r="E548" s="328" t="s">
        <v>187</v>
      </c>
      <c r="F548" s="328" t="s">
        <v>187</v>
      </c>
      <c r="G548" s="328"/>
    </row>
    <row r="549" spans="1:7" x14ac:dyDescent="0.35">
      <c r="A549" s="347" t="s">
        <v>751</v>
      </c>
      <c r="B549" s="328" t="s">
        <v>187</v>
      </c>
      <c r="C549" s="331">
        <v>69.750133199999993</v>
      </c>
      <c r="D549" s="328"/>
      <c r="E549" s="328" t="s">
        <v>187</v>
      </c>
      <c r="F549" s="328" t="s">
        <v>187</v>
      </c>
      <c r="G549" s="328"/>
    </row>
    <row r="550" spans="1:7" x14ac:dyDescent="0.35">
      <c r="A550" s="347" t="s">
        <v>752</v>
      </c>
      <c r="B550" s="328" t="s">
        <v>187</v>
      </c>
      <c r="C550" s="331">
        <v>2.1242679999999998</v>
      </c>
      <c r="D550" s="328"/>
      <c r="E550" s="328" t="s">
        <v>187</v>
      </c>
      <c r="F550" s="328" t="s">
        <v>187</v>
      </c>
      <c r="G550" s="328"/>
    </row>
    <row r="551" spans="1:7" x14ac:dyDescent="0.35">
      <c r="A551" s="347" t="s">
        <v>753</v>
      </c>
      <c r="B551" s="328" t="s">
        <v>187</v>
      </c>
      <c r="C551" s="331" t="s">
        <v>519</v>
      </c>
      <c r="D551" s="328"/>
      <c r="E551" s="328" t="s">
        <v>187</v>
      </c>
      <c r="F551" s="328" t="s">
        <v>187</v>
      </c>
      <c r="G551" s="328"/>
    </row>
    <row r="552" spans="1:7" x14ac:dyDescent="0.35">
      <c r="A552" s="348" t="s">
        <v>754</v>
      </c>
      <c r="B552" s="328" t="s">
        <v>187</v>
      </c>
      <c r="C552" s="331">
        <v>17.401870586324279</v>
      </c>
      <c r="D552" s="328" t="s">
        <v>187</v>
      </c>
      <c r="E552" s="328" t="s">
        <v>187</v>
      </c>
      <c r="F552" s="328" t="s">
        <v>187</v>
      </c>
      <c r="G552" s="328" t="s">
        <v>187</v>
      </c>
    </row>
    <row r="553" spans="1:7" x14ac:dyDescent="0.35">
      <c r="A553" s="349" t="s">
        <v>755</v>
      </c>
      <c r="B553" s="328" t="s">
        <v>187</v>
      </c>
      <c r="C553" s="331">
        <v>17.401870586324279</v>
      </c>
      <c r="D553" s="328"/>
      <c r="E553" s="328" t="s">
        <v>187</v>
      </c>
      <c r="F553" s="328" t="s">
        <v>187</v>
      </c>
      <c r="G553" s="328"/>
    </row>
    <row r="554" spans="1:7" x14ac:dyDescent="0.35">
      <c r="A554" s="336" t="s">
        <v>756</v>
      </c>
      <c r="B554" s="328" t="s">
        <v>187</v>
      </c>
      <c r="C554" s="331">
        <v>1959.8302846233032</v>
      </c>
      <c r="D554" s="331">
        <v>54.694930480826123</v>
      </c>
      <c r="E554" s="328" t="s">
        <v>187</v>
      </c>
      <c r="F554" s="328" t="s">
        <v>187</v>
      </c>
      <c r="G554" s="331" t="s">
        <v>492</v>
      </c>
    </row>
    <row r="555" spans="1:7" x14ac:dyDescent="0.35">
      <c r="A555" s="350" t="s">
        <v>3395</v>
      </c>
      <c r="B555" s="328" t="s">
        <v>187</v>
      </c>
      <c r="C555" s="331">
        <v>1009.8520195503449</v>
      </c>
      <c r="D555" s="331">
        <v>42.152764039128421</v>
      </c>
      <c r="E555" s="328" t="s">
        <v>187</v>
      </c>
      <c r="F555" s="328" t="s">
        <v>187</v>
      </c>
      <c r="G555" s="331" t="s">
        <v>492</v>
      </c>
    </row>
    <row r="556" spans="1:7" x14ac:dyDescent="0.35">
      <c r="A556" s="344" t="s">
        <v>727</v>
      </c>
      <c r="B556" s="328" t="s">
        <v>187</v>
      </c>
      <c r="C556" s="328" t="s">
        <v>187</v>
      </c>
      <c r="D556" s="328" t="s">
        <v>187</v>
      </c>
      <c r="E556" s="328" t="s">
        <v>187</v>
      </c>
      <c r="F556" s="328" t="s">
        <v>187</v>
      </c>
      <c r="G556" s="328" t="s">
        <v>187</v>
      </c>
    </row>
    <row r="557" spans="1:7" x14ac:dyDescent="0.35">
      <c r="A557" s="345" t="s">
        <v>728</v>
      </c>
      <c r="B557" s="328" t="s">
        <v>187</v>
      </c>
      <c r="C557" s="331" t="s">
        <v>187</v>
      </c>
      <c r="D557" s="331" t="s">
        <v>187</v>
      </c>
      <c r="E557" s="328" t="s">
        <v>187</v>
      </c>
      <c r="F557" s="328" t="s">
        <v>187</v>
      </c>
      <c r="G557" s="329" t="s">
        <v>187</v>
      </c>
    </row>
    <row r="558" spans="1:7" x14ac:dyDescent="0.35">
      <c r="A558" s="345" t="s">
        <v>729</v>
      </c>
      <c r="B558" s="328" t="s">
        <v>187</v>
      </c>
      <c r="C558" s="331" t="s">
        <v>187</v>
      </c>
      <c r="D558" s="331" t="s">
        <v>187</v>
      </c>
      <c r="E558" s="328" t="s">
        <v>187</v>
      </c>
      <c r="F558" s="328" t="s">
        <v>187</v>
      </c>
      <c r="G558" s="329" t="s">
        <v>187</v>
      </c>
    </row>
    <row r="559" spans="1:7" x14ac:dyDescent="0.35">
      <c r="A559" s="344" t="s">
        <v>730</v>
      </c>
      <c r="B559" s="328" t="s">
        <v>187</v>
      </c>
      <c r="C559" s="328" t="s">
        <v>187</v>
      </c>
      <c r="D559" s="328" t="s">
        <v>187</v>
      </c>
      <c r="E559" s="328" t="s">
        <v>187</v>
      </c>
      <c r="F559" s="328" t="s">
        <v>187</v>
      </c>
      <c r="G559" s="328" t="s">
        <v>187</v>
      </c>
    </row>
    <row r="560" spans="1:7" x14ac:dyDescent="0.35">
      <c r="A560" s="345" t="s">
        <v>731</v>
      </c>
      <c r="B560" s="328" t="s">
        <v>187</v>
      </c>
      <c r="C560" s="331" t="s">
        <v>187</v>
      </c>
      <c r="D560" s="331" t="s">
        <v>187</v>
      </c>
      <c r="E560" s="328" t="s">
        <v>187</v>
      </c>
      <c r="F560" s="328" t="s">
        <v>187</v>
      </c>
      <c r="G560" s="329" t="s">
        <v>187</v>
      </c>
    </row>
    <row r="561" spans="1:7" x14ac:dyDescent="0.35">
      <c r="A561" s="345" t="s">
        <v>732</v>
      </c>
      <c r="B561" s="328" t="s">
        <v>187</v>
      </c>
      <c r="C561" s="331" t="s">
        <v>187</v>
      </c>
      <c r="D561" s="331" t="s">
        <v>187</v>
      </c>
      <c r="E561" s="328" t="s">
        <v>187</v>
      </c>
      <c r="F561" s="328" t="s">
        <v>187</v>
      </c>
      <c r="G561" s="329" t="s">
        <v>187</v>
      </c>
    </row>
    <row r="562" spans="1:7" x14ac:dyDescent="0.35">
      <c r="A562" s="345" t="s">
        <v>733</v>
      </c>
      <c r="B562" s="328" t="s">
        <v>187</v>
      </c>
      <c r="C562" s="331" t="s">
        <v>187</v>
      </c>
      <c r="D562" s="331" t="s">
        <v>187</v>
      </c>
      <c r="E562" s="328" t="s">
        <v>187</v>
      </c>
      <c r="F562" s="328" t="s">
        <v>187</v>
      </c>
      <c r="G562" s="329" t="s">
        <v>187</v>
      </c>
    </row>
    <row r="563" spans="1:7" x14ac:dyDescent="0.35">
      <c r="A563" s="344" t="s">
        <v>734</v>
      </c>
      <c r="B563" s="328" t="s">
        <v>187</v>
      </c>
      <c r="C563" s="328" t="s">
        <v>187</v>
      </c>
      <c r="D563" s="328" t="s">
        <v>187</v>
      </c>
      <c r="E563" s="328" t="s">
        <v>187</v>
      </c>
      <c r="F563" s="328" t="s">
        <v>187</v>
      </c>
      <c r="G563" s="328" t="s">
        <v>187</v>
      </c>
    </row>
    <row r="564" spans="1:7" x14ac:dyDescent="0.35">
      <c r="A564" s="345" t="s">
        <v>3396</v>
      </c>
      <c r="B564" s="328" t="s">
        <v>187</v>
      </c>
      <c r="C564" s="331">
        <v>1009.8520195503449</v>
      </c>
      <c r="D564" s="331">
        <v>42.152764039128421</v>
      </c>
      <c r="E564" s="328" t="s">
        <v>187</v>
      </c>
      <c r="F564" s="328" t="s">
        <v>187</v>
      </c>
      <c r="G564" s="329" t="s">
        <v>492</v>
      </c>
    </row>
    <row r="565" spans="1:7" x14ac:dyDescent="0.35">
      <c r="A565" s="346" t="s">
        <v>735</v>
      </c>
      <c r="B565" s="328" t="s">
        <v>187</v>
      </c>
      <c r="C565" s="331" t="s">
        <v>494</v>
      </c>
      <c r="D565" s="331" t="s">
        <v>494</v>
      </c>
      <c r="E565" s="328" t="s">
        <v>187</v>
      </c>
      <c r="F565" s="328" t="s">
        <v>187</v>
      </c>
      <c r="G565" s="329" t="s">
        <v>492</v>
      </c>
    </row>
    <row r="566" spans="1:7" x14ac:dyDescent="0.35">
      <c r="A566" s="346" t="s">
        <v>736</v>
      </c>
      <c r="B566" s="328" t="s">
        <v>187</v>
      </c>
      <c r="C566" s="331" t="s">
        <v>494</v>
      </c>
      <c r="D566" s="331" t="s">
        <v>494</v>
      </c>
      <c r="E566" s="328" t="s">
        <v>187</v>
      </c>
      <c r="F566" s="328" t="s">
        <v>187</v>
      </c>
      <c r="G566" s="329" t="s">
        <v>492</v>
      </c>
    </row>
    <row r="567" spans="1:7" x14ac:dyDescent="0.35">
      <c r="A567" s="346" t="s">
        <v>737</v>
      </c>
      <c r="B567" s="328" t="s">
        <v>187</v>
      </c>
      <c r="C567" s="331">
        <v>4.2126418231888598</v>
      </c>
      <c r="D567" s="331" t="s">
        <v>494</v>
      </c>
      <c r="E567" s="328" t="s">
        <v>187</v>
      </c>
      <c r="F567" s="328" t="s">
        <v>187</v>
      </c>
      <c r="G567" s="329" t="s">
        <v>492</v>
      </c>
    </row>
    <row r="568" spans="1:7" x14ac:dyDescent="0.35">
      <c r="A568" s="346" t="s">
        <v>738</v>
      </c>
      <c r="B568" s="328" t="s">
        <v>187</v>
      </c>
      <c r="C568" s="331">
        <v>2.7902546389271099</v>
      </c>
      <c r="D568" s="331" t="s">
        <v>494</v>
      </c>
      <c r="E568" s="328" t="s">
        <v>187</v>
      </c>
      <c r="F568" s="328" t="s">
        <v>187</v>
      </c>
      <c r="G568" s="329" t="s">
        <v>492</v>
      </c>
    </row>
    <row r="569" spans="1:7" x14ac:dyDescent="0.35">
      <c r="A569" s="346" t="s">
        <v>739</v>
      </c>
      <c r="B569" s="328" t="s">
        <v>187</v>
      </c>
      <c r="C569" s="331">
        <v>28.497717298240602</v>
      </c>
      <c r="D569" s="331" t="s">
        <v>494</v>
      </c>
      <c r="E569" s="328" t="s">
        <v>187</v>
      </c>
      <c r="F569" s="328" t="s">
        <v>187</v>
      </c>
      <c r="G569" s="329" t="s">
        <v>492</v>
      </c>
    </row>
    <row r="570" spans="1:7" x14ac:dyDescent="0.35">
      <c r="A570" s="346" t="s">
        <v>740</v>
      </c>
      <c r="B570" s="328" t="s">
        <v>187</v>
      </c>
      <c r="C570" s="331">
        <v>6.66034512616306</v>
      </c>
      <c r="D570" s="331">
        <v>7.8425112598720697</v>
      </c>
      <c r="E570" s="328" t="s">
        <v>187</v>
      </c>
      <c r="F570" s="328" t="s">
        <v>187</v>
      </c>
      <c r="G570" s="329" t="s">
        <v>492</v>
      </c>
    </row>
    <row r="571" spans="1:7" x14ac:dyDescent="0.35">
      <c r="A571" s="346" t="s">
        <v>741</v>
      </c>
      <c r="B571" s="328" t="s">
        <v>187</v>
      </c>
      <c r="C571" s="331">
        <v>2.52263043402202</v>
      </c>
      <c r="D571" s="331" t="s">
        <v>494</v>
      </c>
      <c r="E571" s="328" t="s">
        <v>187</v>
      </c>
      <c r="F571" s="328" t="s">
        <v>187</v>
      </c>
      <c r="G571" s="329" t="s">
        <v>492</v>
      </c>
    </row>
    <row r="572" spans="1:7" x14ac:dyDescent="0.35">
      <c r="A572" s="346" t="s">
        <v>742</v>
      </c>
      <c r="B572" s="328" t="s">
        <v>187</v>
      </c>
      <c r="C572" s="331">
        <v>15.278275422757799</v>
      </c>
      <c r="D572" s="331">
        <v>15.52463493848146</v>
      </c>
      <c r="E572" s="328" t="s">
        <v>187</v>
      </c>
      <c r="F572" s="328" t="s">
        <v>187</v>
      </c>
      <c r="G572" s="329" t="s">
        <v>492</v>
      </c>
    </row>
    <row r="573" spans="1:7" x14ac:dyDescent="0.35">
      <c r="A573" s="346" t="s">
        <v>743</v>
      </c>
      <c r="B573" s="328" t="s">
        <v>187</v>
      </c>
      <c r="C573" s="331">
        <v>8.8016924452317706</v>
      </c>
      <c r="D573" s="331">
        <v>8.4893956827476593</v>
      </c>
      <c r="E573" s="328" t="s">
        <v>187</v>
      </c>
      <c r="F573" s="328" t="s">
        <v>187</v>
      </c>
      <c r="G573" s="329" t="s">
        <v>492</v>
      </c>
    </row>
    <row r="574" spans="1:7" x14ac:dyDescent="0.35">
      <c r="A574" s="346" t="s">
        <v>744</v>
      </c>
      <c r="B574" s="328" t="s">
        <v>187</v>
      </c>
      <c r="C574" s="331">
        <v>2.0137792152480598</v>
      </c>
      <c r="D574" s="331" t="s">
        <v>494</v>
      </c>
      <c r="E574" s="328" t="s">
        <v>187</v>
      </c>
      <c r="F574" s="328" t="s">
        <v>187</v>
      </c>
      <c r="G574" s="329" t="s">
        <v>492</v>
      </c>
    </row>
    <row r="575" spans="1:7" x14ac:dyDescent="0.35">
      <c r="A575" s="346" t="s">
        <v>745</v>
      </c>
      <c r="B575" s="328" t="s">
        <v>187</v>
      </c>
      <c r="C575" s="331">
        <v>935.45098734337898</v>
      </c>
      <c r="D575" s="331">
        <v>10.296222158027231</v>
      </c>
      <c r="E575" s="328" t="s">
        <v>187</v>
      </c>
      <c r="F575" s="328" t="s">
        <v>187</v>
      </c>
      <c r="G575" s="329" t="s">
        <v>492</v>
      </c>
    </row>
    <row r="576" spans="1:7" x14ac:dyDescent="0.35">
      <c r="A576" s="346" t="s">
        <v>3122</v>
      </c>
      <c r="B576" s="328" t="s">
        <v>187</v>
      </c>
      <c r="C576" s="331">
        <v>2.84526374758499</v>
      </c>
      <c r="D576" s="331" t="s">
        <v>494</v>
      </c>
      <c r="E576" s="328" t="s">
        <v>187</v>
      </c>
      <c r="F576" s="328" t="s">
        <v>187</v>
      </c>
      <c r="G576" s="329" t="s">
        <v>492</v>
      </c>
    </row>
    <row r="577" spans="1:7" x14ac:dyDescent="0.35">
      <c r="A577" s="346" t="s">
        <v>3123</v>
      </c>
      <c r="B577" s="328" t="s">
        <v>187</v>
      </c>
      <c r="C577" s="331">
        <v>0.77843205560164996</v>
      </c>
      <c r="D577" s="331" t="s">
        <v>494</v>
      </c>
      <c r="E577" s="328" t="s">
        <v>187</v>
      </c>
      <c r="F577" s="328" t="s">
        <v>187</v>
      </c>
      <c r="G577" s="329" t="s">
        <v>492</v>
      </c>
    </row>
    <row r="578" spans="1:7" x14ac:dyDescent="0.35">
      <c r="A578" s="343" t="s">
        <v>746</v>
      </c>
      <c r="B578" s="328" t="s">
        <v>187</v>
      </c>
      <c r="C578" s="331">
        <v>2.33929947528482</v>
      </c>
      <c r="D578" s="331">
        <v>1.16065025717818</v>
      </c>
      <c r="E578" s="328" t="s">
        <v>187</v>
      </c>
      <c r="F578" s="328" t="s">
        <v>187</v>
      </c>
      <c r="G578" s="329" t="s">
        <v>492</v>
      </c>
    </row>
    <row r="579" spans="1:7" x14ac:dyDescent="0.35">
      <c r="A579" s="343" t="s">
        <v>747</v>
      </c>
      <c r="B579" s="328" t="s">
        <v>187</v>
      </c>
      <c r="C579" s="331">
        <v>811.93514606186397</v>
      </c>
      <c r="D579" s="331">
        <v>5.4580785736261301</v>
      </c>
      <c r="E579" s="328" t="s">
        <v>187</v>
      </c>
      <c r="F579" s="328" t="s">
        <v>187</v>
      </c>
      <c r="G579" s="329" t="s">
        <v>492</v>
      </c>
    </row>
    <row r="580" spans="1:7" x14ac:dyDescent="0.35">
      <c r="A580" s="343" t="s">
        <v>748</v>
      </c>
      <c r="B580" s="328" t="s">
        <v>187</v>
      </c>
      <c r="C580" s="331">
        <v>135.7038195358096</v>
      </c>
      <c r="D580" s="331">
        <v>5.9234376108933899</v>
      </c>
      <c r="E580" s="328" t="s">
        <v>187</v>
      </c>
      <c r="F580" s="328" t="s">
        <v>187</v>
      </c>
      <c r="G580" s="331" t="s">
        <v>492</v>
      </c>
    </row>
    <row r="581" spans="1:7" x14ac:dyDescent="0.35">
      <c r="A581" s="347" t="s">
        <v>749</v>
      </c>
      <c r="B581" s="328" t="s">
        <v>187</v>
      </c>
      <c r="C581" s="331" t="s">
        <v>519</v>
      </c>
      <c r="D581" s="331" t="s">
        <v>519</v>
      </c>
      <c r="E581" s="328" t="s">
        <v>187</v>
      </c>
      <c r="F581" s="328" t="s">
        <v>187</v>
      </c>
      <c r="G581" s="329" t="s">
        <v>492</v>
      </c>
    </row>
    <row r="582" spans="1:7" x14ac:dyDescent="0.35">
      <c r="A582" s="347" t="s">
        <v>750</v>
      </c>
      <c r="B582" s="328" t="s">
        <v>187</v>
      </c>
      <c r="C582" s="331">
        <v>0.39070037091767001</v>
      </c>
      <c r="D582" s="331">
        <v>8.605344306328E-2</v>
      </c>
      <c r="E582" s="328" t="s">
        <v>187</v>
      </c>
      <c r="F582" s="328" t="s">
        <v>187</v>
      </c>
      <c r="G582" s="329" t="s">
        <v>492</v>
      </c>
    </row>
    <row r="583" spans="1:7" x14ac:dyDescent="0.35">
      <c r="A583" s="347" t="s">
        <v>751</v>
      </c>
      <c r="B583" s="328" t="s">
        <v>187</v>
      </c>
      <c r="C583" s="331">
        <v>5.3420648053523196</v>
      </c>
      <c r="D583" s="331">
        <v>0.46691353425823001</v>
      </c>
      <c r="E583" s="328" t="s">
        <v>187</v>
      </c>
      <c r="F583" s="328" t="s">
        <v>187</v>
      </c>
      <c r="G583" s="329" t="s">
        <v>492</v>
      </c>
    </row>
    <row r="584" spans="1:7" x14ac:dyDescent="0.35">
      <c r="A584" s="347" t="s">
        <v>752</v>
      </c>
      <c r="B584" s="328" t="s">
        <v>187</v>
      </c>
      <c r="C584" s="331">
        <v>8.5169405120220004E-2</v>
      </c>
      <c r="D584" s="331">
        <v>8.4830813865599992E-3</v>
      </c>
      <c r="E584" s="328" t="s">
        <v>187</v>
      </c>
      <c r="F584" s="328" t="s">
        <v>187</v>
      </c>
      <c r="G584" s="329" t="s">
        <v>492</v>
      </c>
    </row>
    <row r="585" spans="1:7" x14ac:dyDescent="0.35">
      <c r="A585" s="347" t="s">
        <v>753</v>
      </c>
      <c r="B585" s="328" t="s">
        <v>187</v>
      </c>
      <c r="C585" s="331">
        <v>129.698664250798</v>
      </c>
      <c r="D585" s="331">
        <v>5.3619875521853197</v>
      </c>
      <c r="E585" s="328" t="s">
        <v>187</v>
      </c>
      <c r="F585" s="328" t="s">
        <v>187</v>
      </c>
      <c r="G585" s="329" t="s">
        <v>492</v>
      </c>
    </row>
    <row r="586" spans="1:7" x14ac:dyDescent="0.35">
      <c r="A586" s="348" t="s">
        <v>754</v>
      </c>
      <c r="B586" s="328" t="s">
        <v>187</v>
      </c>
      <c r="C586" s="331">
        <v>0.18722070362137999</v>
      </c>
      <c r="D586" s="331" t="s">
        <v>494</v>
      </c>
      <c r="E586" s="328" t="s">
        <v>187</v>
      </c>
      <c r="F586" s="328" t="s">
        <v>187</v>
      </c>
      <c r="G586" s="331" t="s">
        <v>492</v>
      </c>
    </row>
    <row r="587" spans="1:7" x14ac:dyDescent="0.35">
      <c r="A587" s="349" t="s">
        <v>755</v>
      </c>
      <c r="B587" s="328" t="s">
        <v>187</v>
      </c>
      <c r="C587" s="331">
        <v>0.18722070362137999</v>
      </c>
      <c r="D587" s="331" t="s">
        <v>494</v>
      </c>
      <c r="E587" s="328" t="s">
        <v>187</v>
      </c>
      <c r="F587" s="328" t="s">
        <v>187</v>
      </c>
      <c r="G587" s="329" t="s">
        <v>492</v>
      </c>
    </row>
    <row r="588" spans="1:7" ht="15" thickBot="1" x14ac:dyDescent="0.4">
      <c r="A588" s="343" t="s">
        <v>3397</v>
      </c>
      <c r="B588" s="328" t="s">
        <v>187</v>
      </c>
      <c r="C588" s="328" t="s">
        <v>187</v>
      </c>
      <c r="D588" s="331" t="s">
        <v>494</v>
      </c>
      <c r="E588" s="328" t="s">
        <v>187</v>
      </c>
      <c r="F588" s="328" t="s">
        <v>187</v>
      </c>
      <c r="G588" s="328" t="s">
        <v>187</v>
      </c>
    </row>
    <row r="589" spans="1:7" s="246" customFormat="1" ht="12.75" customHeight="1" thickTop="1" x14ac:dyDescent="0.25">
      <c r="A589" s="67" t="s">
        <v>757</v>
      </c>
      <c r="B589" s="328" t="s">
        <v>187</v>
      </c>
      <c r="C589" s="331">
        <v>719.88457694084161</v>
      </c>
      <c r="D589" s="328" t="s">
        <v>187</v>
      </c>
      <c r="E589" s="328" t="s">
        <v>187</v>
      </c>
      <c r="F589" s="328" t="s">
        <v>187</v>
      </c>
      <c r="G589" s="331" t="s">
        <v>492</v>
      </c>
    </row>
    <row r="590" spans="1:7" s="246" customFormat="1" ht="12.75" customHeight="1" x14ac:dyDescent="0.25">
      <c r="A590" s="68" t="s">
        <v>758</v>
      </c>
      <c r="B590" s="328" t="s">
        <v>187</v>
      </c>
      <c r="C590" s="329" t="s">
        <v>492</v>
      </c>
      <c r="D590" s="331">
        <v>1053.0935979415153</v>
      </c>
      <c r="E590" s="329" t="s">
        <v>492</v>
      </c>
      <c r="F590" s="329" t="s">
        <v>492</v>
      </c>
      <c r="G590" s="329" t="s">
        <v>492</v>
      </c>
    </row>
    <row r="591" spans="1:7" s="246" customFormat="1" ht="12.75" customHeight="1" x14ac:dyDescent="0.25">
      <c r="A591" s="68" t="s">
        <v>759</v>
      </c>
      <c r="B591" s="328" t="s">
        <v>187</v>
      </c>
      <c r="C591" s="331" t="s">
        <v>494</v>
      </c>
      <c r="D591" s="331" t="s">
        <v>494</v>
      </c>
      <c r="E591" s="329" t="s">
        <v>494</v>
      </c>
      <c r="F591" s="329" t="s">
        <v>494</v>
      </c>
      <c r="G591" s="329" t="s">
        <v>492</v>
      </c>
    </row>
    <row r="592" spans="1:7" s="246" customFormat="1" ht="12.75" customHeight="1" x14ac:dyDescent="0.25">
      <c r="A592" s="68" t="s">
        <v>760</v>
      </c>
      <c r="B592" s="328" t="s">
        <v>187</v>
      </c>
      <c r="C592" s="331">
        <v>17.318326450965749</v>
      </c>
      <c r="D592" s="331">
        <v>0.63206652889299997</v>
      </c>
      <c r="E592" s="329">
        <v>14.91067980114685</v>
      </c>
      <c r="F592" s="329">
        <v>363.40666610922074</v>
      </c>
      <c r="G592" s="329" t="s">
        <v>492</v>
      </c>
    </row>
    <row r="593" spans="1:7" s="246" customFormat="1" ht="14.25" customHeight="1" x14ac:dyDescent="0.25">
      <c r="A593" s="306" t="s">
        <v>761</v>
      </c>
      <c r="B593" s="331">
        <v>4349.248664685867</v>
      </c>
      <c r="C593" s="328" t="s">
        <v>187</v>
      </c>
      <c r="D593" s="328" t="s">
        <v>187</v>
      </c>
      <c r="E593" s="328" t="s">
        <v>187</v>
      </c>
      <c r="F593" s="328" t="s">
        <v>187</v>
      </c>
      <c r="G593" s="328" t="s">
        <v>187</v>
      </c>
    </row>
    <row r="594" spans="1:7" s="246" customFormat="1" ht="12" customHeight="1" x14ac:dyDescent="0.25">
      <c r="A594" s="306" t="s">
        <v>762</v>
      </c>
      <c r="B594" s="331">
        <v>3504.4603945689328</v>
      </c>
      <c r="C594" s="328" t="s">
        <v>187</v>
      </c>
      <c r="D594" s="328" t="s">
        <v>187</v>
      </c>
      <c r="E594" s="328" t="s">
        <v>187</v>
      </c>
      <c r="F594" s="328" t="s">
        <v>187</v>
      </c>
      <c r="G594" s="328" t="s">
        <v>187</v>
      </c>
    </row>
    <row r="595" spans="1:7" s="246" customFormat="1" ht="12" customHeight="1" x14ac:dyDescent="0.25">
      <c r="A595" s="303" t="s">
        <v>763</v>
      </c>
      <c r="B595" s="331" t="s">
        <v>492</v>
      </c>
      <c r="C595" s="328" t="s">
        <v>187</v>
      </c>
      <c r="D595" s="328" t="s">
        <v>187</v>
      </c>
      <c r="E595" s="328" t="s">
        <v>187</v>
      </c>
      <c r="F595" s="328" t="s">
        <v>187</v>
      </c>
      <c r="G595" s="328" t="s">
        <v>187</v>
      </c>
    </row>
    <row r="596" spans="1:7" s="246" customFormat="1" ht="13.5" customHeight="1" x14ac:dyDescent="0.25">
      <c r="A596" s="69" t="s">
        <v>764</v>
      </c>
      <c r="B596" s="331" t="s">
        <v>492</v>
      </c>
      <c r="C596" s="331" t="s">
        <v>492</v>
      </c>
      <c r="D596" s="331" t="s">
        <v>492</v>
      </c>
      <c r="E596" s="331" t="s">
        <v>492</v>
      </c>
      <c r="F596" s="331" t="s">
        <v>492</v>
      </c>
      <c r="G596" s="331" t="s">
        <v>492</v>
      </c>
    </row>
    <row r="597" spans="1:7" x14ac:dyDescent="0.35">
      <c r="A597"/>
      <c r="B597"/>
      <c r="C597"/>
      <c r="D597"/>
      <c r="E597"/>
    </row>
    <row r="598" spans="1:7" x14ac:dyDescent="0.35">
      <c r="A598" s="70" t="s">
        <v>765</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35">
      <c r="A599"/>
      <c r="B599"/>
      <c r="C599"/>
      <c r="D599"/>
      <c r="E599"/>
    </row>
    <row r="601" spans="1:7" ht="15.5" x14ac:dyDescent="0.35">
      <c r="A601" s="212" t="s">
        <v>766</v>
      </c>
      <c r="B601" s="217"/>
      <c r="C601" s="217"/>
      <c r="D601" s="217"/>
      <c r="E601" s="217"/>
      <c r="F601" s="217"/>
      <c r="G601" s="49" t="s">
        <v>476</v>
      </c>
    </row>
    <row r="602" spans="1:7" ht="15.5" x14ac:dyDescent="0.35">
      <c r="A602" s="212" t="s">
        <v>665</v>
      </c>
      <c r="B602" s="217"/>
      <c r="C602" s="217"/>
      <c r="D602" s="217"/>
      <c r="E602" s="217"/>
      <c r="F602" s="217"/>
      <c r="G602" s="49" t="s">
        <v>3389</v>
      </c>
    </row>
    <row r="603" spans="1:7" x14ac:dyDescent="0.35">
      <c r="A603" s="217"/>
      <c r="B603" s="217"/>
      <c r="C603" s="217"/>
      <c r="D603" s="217"/>
      <c r="E603" s="217"/>
      <c r="F603" s="217"/>
      <c r="G603" s="49" t="s">
        <v>477</v>
      </c>
    </row>
    <row r="604" spans="1:7" x14ac:dyDescent="0.35">
      <c r="A604" s="217"/>
      <c r="B604" s="217"/>
      <c r="C604" s="217"/>
      <c r="D604" s="217"/>
      <c r="E604" s="217"/>
      <c r="F604" s="217"/>
      <c r="G604" s="247"/>
    </row>
    <row r="605" spans="1:7" ht="54" customHeight="1" x14ac:dyDescent="0.35">
      <c r="A605" s="420" t="s">
        <v>478</v>
      </c>
      <c r="B605" s="72" t="s">
        <v>767</v>
      </c>
      <c r="C605" s="72" t="s">
        <v>768</v>
      </c>
      <c r="D605" s="72" t="s">
        <v>769</v>
      </c>
      <c r="E605" s="72" t="s">
        <v>617</v>
      </c>
      <c r="F605" s="72" t="s">
        <v>483</v>
      </c>
      <c r="G605" s="72" t="s">
        <v>484</v>
      </c>
    </row>
    <row r="606" spans="1:7" ht="15" thickBot="1" x14ac:dyDescent="0.4">
      <c r="A606" s="421"/>
      <c r="B606" s="422" t="s">
        <v>486</v>
      </c>
      <c r="C606" s="423"/>
      <c r="D606" s="423"/>
      <c r="E606" s="423"/>
      <c r="F606" s="423"/>
      <c r="G606" s="424"/>
    </row>
    <row r="607" spans="1:7" ht="15" thickTop="1" x14ac:dyDescent="0.35">
      <c r="A607" s="73" t="s">
        <v>770</v>
      </c>
      <c r="B607" s="331">
        <v>-831125.53638504399</v>
      </c>
      <c r="C607" s="331">
        <v>1234.7394602571119</v>
      </c>
      <c r="D607" s="331">
        <v>35.11369899647039</v>
      </c>
      <c r="E607" s="331">
        <v>141.59499629999999</v>
      </c>
      <c r="F607" s="331">
        <v>7641.6606409999995</v>
      </c>
      <c r="G607" s="331" t="s">
        <v>515</v>
      </c>
    </row>
    <row r="608" spans="1:7" x14ac:dyDescent="0.35">
      <c r="A608" s="74" t="s">
        <v>771</v>
      </c>
      <c r="B608" s="331">
        <v>-680293.34243705962</v>
      </c>
      <c r="C608" s="331">
        <v>260.14196732065915</v>
      </c>
      <c r="D608" s="331">
        <v>22.501521677555012</v>
      </c>
      <c r="E608" s="331">
        <v>120.1226453</v>
      </c>
      <c r="F608" s="331">
        <v>7283.7881829999997</v>
      </c>
      <c r="G608" s="331" t="s">
        <v>515</v>
      </c>
    </row>
    <row r="609" spans="1:7" x14ac:dyDescent="0.35">
      <c r="A609" s="351" t="s">
        <v>772</v>
      </c>
      <c r="B609" s="331">
        <v>-581225.21712432243</v>
      </c>
      <c r="C609" s="331">
        <v>259.58656569999999</v>
      </c>
      <c r="D609" s="331">
        <v>22.303775677555009</v>
      </c>
      <c r="E609" s="329">
        <v>120.1226453</v>
      </c>
      <c r="F609" s="329">
        <v>7283.7881829999997</v>
      </c>
      <c r="G609" s="329" t="s">
        <v>519</v>
      </c>
    </row>
    <row r="610" spans="1:7" x14ac:dyDescent="0.35">
      <c r="A610" s="352" t="s">
        <v>773</v>
      </c>
      <c r="B610" s="331">
        <v>-99068.125312737131</v>
      </c>
      <c r="C610" s="331" t="s">
        <v>494</v>
      </c>
      <c r="D610" s="331" t="s">
        <v>3118</v>
      </c>
      <c r="E610" s="329" t="s">
        <v>492</v>
      </c>
      <c r="F610" s="329" t="s">
        <v>492</v>
      </c>
      <c r="G610" s="329" t="s">
        <v>492</v>
      </c>
    </row>
    <row r="611" spans="1:7" x14ac:dyDescent="0.35">
      <c r="A611" s="353" t="s">
        <v>774</v>
      </c>
      <c r="B611" s="331">
        <v>23030.524805171535</v>
      </c>
      <c r="C611" s="331" t="s">
        <v>3124</v>
      </c>
      <c r="D611" s="331" t="s">
        <v>3124</v>
      </c>
      <c r="E611" s="331" t="s">
        <v>492</v>
      </c>
      <c r="F611" s="331" t="s">
        <v>492</v>
      </c>
      <c r="G611" s="331" t="s">
        <v>492</v>
      </c>
    </row>
    <row r="612" spans="1:7" x14ac:dyDescent="0.35">
      <c r="A612" s="351" t="s">
        <v>775</v>
      </c>
      <c r="B612" s="331">
        <v>-29001.50383515003</v>
      </c>
      <c r="C612" s="331" t="s">
        <v>590</v>
      </c>
      <c r="D612" s="331" t="s">
        <v>590</v>
      </c>
      <c r="E612" s="329" t="s">
        <v>492</v>
      </c>
      <c r="F612" s="329" t="s">
        <v>492</v>
      </c>
      <c r="G612" s="329" t="s">
        <v>492</v>
      </c>
    </row>
    <row r="613" spans="1:7" x14ac:dyDescent="0.35">
      <c r="A613" s="351" t="s">
        <v>776</v>
      </c>
      <c r="B613" s="331">
        <v>52032.028640321565</v>
      </c>
      <c r="C613" s="331" t="s">
        <v>590</v>
      </c>
      <c r="D613" s="331" t="s">
        <v>590</v>
      </c>
      <c r="E613" s="329" t="s">
        <v>492</v>
      </c>
      <c r="F613" s="329" t="s">
        <v>492</v>
      </c>
      <c r="G613" s="329" t="s">
        <v>492</v>
      </c>
    </row>
    <row r="614" spans="1:7" x14ac:dyDescent="0.35">
      <c r="A614" s="74" t="s">
        <v>777</v>
      </c>
      <c r="B614" s="331">
        <v>-28216.102686357408</v>
      </c>
      <c r="C614" s="331">
        <v>12.663181</v>
      </c>
      <c r="D614" s="331">
        <v>1.1562030000000001</v>
      </c>
      <c r="E614" s="331">
        <v>21.472351</v>
      </c>
      <c r="F614" s="331">
        <v>357.87245800000005</v>
      </c>
      <c r="G614" s="331" t="s">
        <v>492</v>
      </c>
    </row>
    <row r="615" spans="1:7" x14ac:dyDescent="0.35">
      <c r="A615" s="351" t="s">
        <v>778</v>
      </c>
      <c r="B615" s="331">
        <v>8734.4840051914307</v>
      </c>
      <c r="C615" s="331">
        <v>12.663181</v>
      </c>
      <c r="D615" s="331">
        <v>1.1562030000000001</v>
      </c>
      <c r="E615" s="329">
        <v>21.472351</v>
      </c>
      <c r="F615" s="329">
        <v>357.87245800000005</v>
      </c>
      <c r="G615" s="329" t="s">
        <v>492</v>
      </c>
    </row>
    <row r="616" spans="1:7" x14ac:dyDescent="0.35">
      <c r="A616" s="352" t="s">
        <v>779</v>
      </c>
      <c r="B616" s="331">
        <v>-36950.586691548837</v>
      </c>
      <c r="C616" s="331" t="s">
        <v>519</v>
      </c>
      <c r="D616" s="331" t="s">
        <v>590</v>
      </c>
      <c r="E616" s="329" t="s">
        <v>492</v>
      </c>
      <c r="F616" s="329" t="s">
        <v>492</v>
      </c>
      <c r="G616" s="329" t="s">
        <v>492</v>
      </c>
    </row>
    <row r="617" spans="1:7" x14ac:dyDescent="0.35">
      <c r="A617" s="353" t="s">
        <v>780</v>
      </c>
      <c r="B617" s="331">
        <v>-5742.2251556353804</v>
      </c>
      <c r="C617" s="331">
        <v>961.93431193645267</v>
      </c>
      <c r="D617" s="331">
        <v>0.59525414428571</v>
      </c>
      <c r="E617" s="331" t="s">
        <v>492</v>
      </c>
      <c r="F617" s="331" t="s">
        <v>492</v>
      </c>
      <c r="G617" s="331" t="s">
        <v>492</v>
      </c>
    </row>
    <row r="618" spans="1:7" x14ac:dyDescent="0.35">
      <c r="A618" s="351" t="s">
        <v>781</v>
      </c>
      <c r="B618" s="331">
        <v>-10133.615543726639</v>
      </c>
      <c r="C618" s="331" t="s">
        <v>519</v>
      </c>
      <c r="D618" s="331">
        <v>0.59215403</v>
      </c>
      <c r="E618" s="329" t="s">
        <v>492</v>
      </c>
      <c r="F618" s="329" t="s">
        <v>492</v>
      </c>
      <c r="G618" s="329" t="s">
        <v>492</v>
      </c>
    </row>
    <row r="619" spans="1:7" x14ac:dyDescent="0.35">
      <c r="A619" s="351" t="s">
        <v>782</v>
      </c>
      <c r="B619" s="331">
        <v>469.44060909762544</v>
      </c>
      <c r="C619" s="331" t="s">
        <v>519</v>
      </c>
      <c r="D619" s="331" t="s">
        <v>515</v>
      </c>
      <c r="E619" s="329" t="s">
        <v>492</v>
      </c>
      <c r="F619" s="329" t="s">
        <v>492</v>
      </c>
      <c r="G619" s="329" t="s">
        <v>492</v>
      </c>
    </row>
    <row r="620" spans="1:7" x14ac:dyDescent="0.35">
      <c r="A620" s="74" t="s">
        <v>783</v>
      </c>
      <c r="B620" s="331">
        <v>-33858.519844496128</v>
      </c>
      <c r="C620" s="331" t="s">
        <v>519</v>
      </c>
      <c r="D620" s="331">
        <v>6.0475778530394004</v>
      </c>
      <c r="E620" s="331" t="s">
        <v>519</v>
      </c>
      <c r="F620" s="331" t="s">
        <v>519</v>
      </c>
      <c r="G620" s="331" t="s">
        <v>492</v>
      </c>
    </row>
    <row r="621" spans="1:7" x14ac:dyDescent="0.35">
      <c r="A621" s="351" t="s">
        <v>784</v>
      </c>
      <c r="B621" s="331">
        <v>-116642.3750794526</v>
      </c>
      <c r="C621" s="331" t="s">
        <v>519</v>
      </c>
      <c r="D621" s="331">
        <v>6.0475778530394004</v>
      </c>
      <c r="E621" s="329" t="s">
        <v>519</v>
      </c>
      <c r="F621" s="329" t="s">
        <v>519</v>
      </c>
      <c r="G621" s="329" t="s">
        <v>492</v>
      </c>
    </row>
    <row r="622" spans="1:7" x14ac:dyDescent="0.35">
      <c r="A622" s="352" t="s">
        <v>785</v>
      </c>
      <c r="B622" s="331">
        <v>82783.855234956471</v>
      </c>
      <c r="C622" s="331" t="s">
        <v>519</v>
      </c>
      <c r="D622" s="331" t="s">
        <v>590</v>
      </c>
      <c r="E622" s="329" t="s">
        <v>519</v>
      </c>
      <c r="F622" s="329" t="s">
        <v>519</v>
      </c>
      <c r="G622" s="329" t="s">
        <v>492</v>
      </c>
    </row>
    <row r="623" spans="1:7" x14ac:dyDescent="0.35">
      <c r="A623" s="353" t="s">
        <v>786</v>
      </c>
      <c r="B623" s="331" t="s">
        <v>519</v>
      </c>
      <c r="C623" s="331" t="s">
        <v>519</v>
      </c>
      <c r="D623" s="331" t="s">
        <v>519</v>
      </c>
      <c r="E623" s="331" t="s">
        <v>492</v>
      </c>
      <c r="F623" s="331" t="s">
        <v>492</v>
      </c>
      <c r="G623" s="331" t="s">
        <v>492</v>
      </c>
    </row>
    <row r="624" spans="1:7" x14ac:dyDescent="0.35">
      <c r="A624" s="351" t="s">
        <v>787</v>
      </c>
      <c r="B624" s="328" t="s">
        <v>187</v>
      </c>
      <c r="C624" s="328" t="s">
        <v>187</v>
      </c>
      <c r="D624" s="328" t="s">
        <v>187</v>
      </c>
      <c r="E624" s="328" t="s">
        <v>187</v>
      </c>
      <c r="F624" s="328" t="s">
        <v>187</v>
      </c>
      <c r="G624" s="328" t="s">
        <v>187</v>
      </c>
    </row>
    <row r="625" spans="1:8" x14ac:dyDescent="0.35">
      <c r="A625" s="351" t="s">
        <v>788</v>
      </c>
      <c r="B625" s="331" t="s">
        <v>519</v>
      </c>
      <c r="C625" s="331" t="s">
        <v>519</v>
      </c>
      <c r="D625" s="331" t="s">
        <v>519</v>
      </c>
      <c r="E625" s="329" t="s">
        <v>492</v>
      </c>
      <c r="F625" s="329" t="s">
        <v>492</v>
      </c>
      <c r="G625" s="329" t="s">
        <v>492</v>
      </c>
    </row>
    <row r="626" spans="1:8" x14ac:dyDescent="0.35">
      <c r="A626" s="74" t="s">
        <v>789</v>
      </c>
      <c r="B626" s="331">
        <v>-106045.87106666707</v>
      </c>
      <c r="C626" s="328" t="s">
        <v>187</v>
      </c>
      <c r="D626" s="328" t="s">
        <v>187</v>
      </c>
      <c r="E626" s="328" t="s">
        <v>187</v>
      </c>
      <c r="F626" s="328" t="s">
        <v>187</v>
      </c>
      <c r="G626" s="328" t="s">
        <v>187</v>
      </c>
    </row>
    <row r="627" spans="1:8" x14ac:dyDescent="0.35">
      <c r="A627" s="354" t="s">
        <v>790</v>
      </c>
      <c r="B627" s="331" t="s">
        <v>3124</v>
      </c>
      <c r="C627" s="331" t="s">
        <v>515</v>
      </c>
      <c r="D627" s="331">
        <v>2.41583792</v>
      </c>
      <c r="E627" s="331" t="s">
        <v>492</v>
      </c>
      <c r="F627" s="331" t="s">
        <v>492</v>
      </c>
      <c r="G627" s="331" t="s">
        <v>492</v>
      </c>
    </row>
    <row r="628" spans="1:8" x14ac:dyDescent="0.35">
      <c r="A628" s="337" t="s">
        <v>791</v>
      </c>
      <c r="B628" s="331" t="s">
        <v>3124</v>
      </c>
      <c r="C628" s="331" t="s">
        <v>515</v>
      </c>
      <c r="D628" s="331">
        <v>2.41583792</v>
      </c>
      <c r="E628" s="331" t="s">
        <v>492</v>
      </c>
      <c r="F628" s="331" t="s">
        <v>492</v>
      </c>
      <c r="G628" s="331" t="s">
        <v>492</v>
      </c>
    </row>
    <row r="630" spans="1:8" x14ac:dyDescent="0.35">
      <c r="A630" s="50" t="s">
        <v>792</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 x14ac:dyDescent="0.35">
      <c r="A633" s="430" t="s">
        <v>793</v>
      </c>
      <c r="B633" s="430"/>
      <c r="C633" s="217"/>
      <c r="D633" s="217"/>
      <c r="E633" s="217"/>
      <c r="F633" s="217"/>
      <c r="G633" s="217"/>
      <c r="H633" s="49" t="s">
        <v>476</v>
      </c>
    </row>
    <row r="634" spans="1:8" ht="15.5" x14ac:dyDescent="0.35">
      <c r="A634" s="232" t="s">
        <v>665</v>
      </c>
      <c r="B634" s="52"/>
      <c r="C634" s="217"/>
      <c r="D634" s="217"/>
      <c r="E634" s="217"/>
      <c r="F634" s="217"/>
      <c r="G634" s="217"/>
      <c r="H634" s="49" t="s">
        <v>3389</v>
      </c>
    </row>
    <row r="635" spans="1:8" x14ac:dyDescent="0.35">
      <c r="A635" s="217"/>
      <c r="B635" s="217"/>
      <c r="C635" s="217"/>
      <c r="D635" s="217"/>
      <c r="E635" s="217"/>
      <c r="F635" s="217"/>
      <c r="G635" s="217"/>
      <c r="H635" s="49" t="s">
        <v>477</v>
      </c>
    </row>
    <row r="636" spans="1:8" x14ac:dyDescent="0.35">
      <c r="A636" s="217"/>
      <c r="B636" s="217"/>
      <c r="C636" s="217"/>
      <c r="D636" s="217"/>
      <c r="E636" s="217"/>
      <c r="F636" s="217"/>
      <c r="G636" s="217"/>
      <c r="H636" s="248"/>
    </row>
    <row r="637" spans="1:8" x14ac:dyDescent="0.35">
      <c r="A637" s="413" t="s">
        <v>794</v>
      </c>
      <c r="B637" s="249" t="s">
        <v>795</v>
      </c>
      <c r="C637" s="250" t="s">
        <v>480</v>
      </c>
      <c r="D637" s="250" t="s">
        <v>481</v>
      </c>
      <c r="E637" s="250" t="s">
        <v>617</v>
      </c>
      <c r="F637" s="251" t="s">
        <v>483</v>
      </c>
      <c r="G637" s="252" t="s">
        <v>484</v>
      </c>
      <c r="H637" s="251" t="s">
        <v>618</v>
      </c>
    </row>
    <row r="638" spans="1:8" ht="15" thickBot="1" x14ac:dyDescent="0.4">
      <c r="A638" s="414"/>
      <c r="B638" s="415" t="s">
        <v>486</v>
      </c>
      <c r="C638" s="416"/>
      <c r="D638" s="416"/>
      <c r="E638" s="416"/>
      <c r="F638" s="416"/>
      <c r="G638" s="416"/>
      <c r="H638" s="417"/>
    </row>
    <row r="639" spans="1:8" ht="15" thickTop="1" x14ac:dyDescent="0.35">
      <c r="A639" s="253" t="s">
        <v>796</v>
      </c>
      <c r="B639" s="331" t="s">
        <v>3119</v>
      </c>
      <c r="C639" s="331">
        <v>6143.8266127488378</v>
      </c>
      <c r="D639" s="331">
        <v>73.757520658580603</v>
      </c>
      <c r="E639" s="331">
        <v>2.3460190219567099</v>
      </c>
      <c r="F639" s="331">
        <v>6.5483463597946603</v>
      </c>
      <c r="G639" s="331">
        <v>114.39560414851302</v>
      </c>
      <c r="H639" s="331">
        <v>0.74349333311907995</v>
      </c>
    </row>
    <row r="640" spans="1:8" x14ac:dyDescent="0.35">
      <c r="A640" s="355" t="s">
        <v>798</v>
      </c>
      <c r="B640" s="331" t="s">
        <v>554</v>
      </c>
      <c r="C640" s="331">
        <v>5261.8993888836258</v>
      </c>
      <c r="D640" s="328" t="s">
        <v>187</v>
      </c>
      <c r="E640" s="331">
        <v>2.3460190219567099</v>
      </c>
      <c r="F640" s="331">
        <v>6.1117899358083498</v>
      </c>
      <c r="G640" s="331">
        <v>21.695718028166269</v>
      </c>
      <c r="H640" s="328" t="s">
        <v>187</v>
      </c>
    </row>
    <row r="641" spans="1:8" x14ac:dyDescent="0.35">
      <c r="A641" s="332" t="s">
        <v>799</v>
      </c>
      <c r="B641" s="331" t="s">
        <v>554</v>
      </c>
      <c r="C641" s="331">
        <v>5261.8993888836258</v>
      </c>
      <c r="D641" s="328" t="s">
        <v>187</v>
      </c>
      <c r="E641" s="329">
        <v>2.3460190219567099</v>
      </c>
      <c r="F641" s="329">
        <v>6.1117899358083498</v>
      </c>
      <c r="G641" s="329">
        <v>21.695718028166269</v>
      </c>
      <c r="H641" s="328" t="s">
        <v>187</v>
      </c>
    </row>
    <row r="642" spans="1:8" x14ac:dyDescent="0.35">
      <c r="A642" s="332" t="s">
        <v>800</v>
      </c>
      <c r="B642" s="331" t="s">
        <v>521</v>
      </c>
      <c r="C642" s="331" t="s">
        <v>521</v>
      </c>
      <c r="D642" s="328" t="s">
        <v>187</v>
      </c>
      <c r="E642" s="329" t="s">
        <v>521</v>
      </c>
      <c r="F642" s="329" t="s">
        <v>521</v>
      </c>
      <c r="G642" s="329" t="s">
        <v>521</v>
      </c>
      <c r="H642" s="328" t="s">
        <v>187</v>
      </c>
    </row>
    <row r="643" spans="1:8" x14ac:dyDescent="0.35">
      <c r="A643" s="356" t="s">
        <v>801</v>
      </c>
      <c r="B643" s="331" t="s">
        <v>521</v>
      </c>
      <c r="C643" s="331" t="s">
        <v>521</v>
      </c>
      <c r="D643" s="328" t="s">
        <v>187</v>
      </c>
      <c r="E643" s="331" t="s">
        <v>521</v>
      </c>
      <c r="F643" s="331" t="s">
        <v>521</v>
      </c>
      <c r="G643" s="331" t="s">
        <v>521</v>
      </c>
      <c r="H643" s="328" t="s">
        <v>187</v>
      </c>
    </row>
    <row r="644" spans="1:8" x14ac:dyDescent="0.35">
      <c r="A644" s="355" t="s">
        <v>802</v>
      </c>
      <c r="B644" s="328" t="s">
        <v>187</v>
      </c>
      <c r="C644" s="331">
        <v>76.365222930707887</v>
      </c>
      <c r="D644" s="331">
        <v>5.5964614607999996</v>
      </c>
      <c r="E644" s="331" t="s">
        <v>519</v>
      </c>
      <c r="F644" s="331" t="s">
        <v>519</v>
      </c>
      <c r="G644" s="331" t="s">
        <v>519</v>
      </c>
      <c r="H644" s="328" t="s">
        <v>187</v>
      </c>
    </row>
    <row r="645" spans="1:8" x14ac:dyDescent="0.35">
      <c r="A645" s="357" t="s">
        <v>803</v>
      </c>
      <c r="B645" s="328" t="s">
        <v>187</v>
      </c>
      <c r="C645" s="331">
        <v>74.619486144000007</v>
      </c>
      <c r="D645" s="331">
        <v>5.5964614607999996</v>
      </c>
      <c r="E645" s="329" t="s">
        <v>519</v>
      </c>
      <c r="F645" s="329" t="s">
        <v>519</v>
      </c>
      <c r="G645" s="329" t="s">
        <v>519</v>
      </c>
      <c r="H645" s="328" t="s">
        <v>187</v>
      </c>
    </row>
    <row r="646" spans="1:8" x14ac:dyDescent="0.35">
      <c r="A646" s="357" t="s">
        <v>804</v>
      </c>
      <c r="B646" s="328" t="s">
        <v>187</v>
      </c>
      <c r="C646" s="331">
        <v>1.7457367867078699</v>
      </c>
      <c r="D646" s="331" t="s">
        <v>566</v>
      </c>
      <c r="E646" s="329" t="s">
        <v>519</v>
      </c>
      <c r="F646" s="329" t="s">
        <v>519</v>
      </c>
      <c r="G646" s="329" t="s">
        <v>519</v>
      </c>
      <c r="H646" s="328" t="s">
        <v>187</v>
      </c>
    </row>
    <row r="647" spans="1:8" x14ac:dyDescent="0.35">
      <c r="A647" s="355" t="s">
        <v>805</v>
      </c>
      <c r="B647" s="331" t="s">
        <v>526</v>
      </c>
      <c r="C647" s="331" t="s">
        <v>526</v>
      </c>
      <c r="D647" s="331" t="s">
        <v>526</v>
      </c>
      <c r="E647" s="331" t="s">
        <v>526</v>
      </c>
      <c r="F647" s="331" t="s">
        <v>526</v>
      </c>
      <c r="G647" s="331" t="s">
        <v>526</v>
      </c>
      <c r="H647" s="331" t="s">
        <v>526</v>
      </c>
    </row>
    <row r="648" spans="1:8" x14ac:dyDescent="0.35">
      <c r="A648" s="332" t="s">
        <v>806</v>
      </c>
      <c r="B648" s="331" t="s">
        <v>494</v>
      </c>
      <c r="C648" s="331" t="s">
        <v>526</v>
      </c>
      <c r="D648" s="331" t="s">
        <v>526</v>
      </c>
      <c r="E648" s="329" t="s">
        <v>494</v>
      </c>
      <c r="F648" s="329" t="s">
        <v>494</v>
      </c>
      <c r="G648" s="329" t="s">
        <v>494</v>
      </c>
      <c r="H648" s="329" t="s">
        <v>494</v>
      </c>
    </row>
    <row r="649" spans="1:8" x14ac:dyDescent="0.35">
      <c r="A649" s="332" t="s">
        <v>807</v>
      </c>
      <c r="B649" s="331" t="s">
        <v>492</v>
      </c>
      <c r="C649" s="331" t="s">
        <v>492</v>
      </c>
      <c r="D649" s="331" t="s">
        <v>492</v>
      </c>
      <c r="E649" s="329" t="s">
        <v>492</v>
      </c>
      <c r="F649" s="329" t="s">
        <v>492</v>
      </c>
      <c r="G649" s="329" t="s">
        <v>492</v>
      </c>
      <c r="H649" s="329" t="s">
        <v>492</v>
      </c>
    </row>
    <row r="650" spans="1:8" x14ac:dyDescent="0.35">
      <c r="A650" s="355" t="s">
        <v>808</v>
      </c>
      <c r="B650" s="328" t="s">
        <v>187</v>
      </c>
      <c r="C650" s="331">
        <v>805.56200093450445</v>
      </c>
      <c r="D650" s="331">
        <v>68.161059197780617</v>
      </c>
      <c r="E650" s="331" t="s">
        <v>566</v>
      </c>
      <c r="F650" s="331">
        <v>0.43655642398631</v>
      </c>
      <c r="G650" s="331">
        <v>49.308450064014231</v>
      </c>
      <c r="H650" s="328" t="s">
        <v>187</v>
      </c>
    </row>
    <row r="651" spans="1:8" x14ac:dyDescent="0.35">
      <c r="A651" s="332" t="s">
        <v>809</v>
      </c>
      <c r="B651" s="328" t="s">
        <v>187</v>
      </c>
      <c r="C651" s="331">
        <v>566.94660201297143</v>
      </c>
      <c r="D651" s="331">
        <v>66.504112399504038</v>
      </c>
      <c r="E651" s="329" t="s">
        <v>521</v>
      </c>
      <c r="F651" s="329">
        <v>0.43655642398631</v>
      </c>
      <c r="G651" s="329">
        <v>33.529746043529677</v>
      </c>
      <c r="H651" s="328" t="s">
        <v>187</v>
      </c>
    </row>
    <row r="652" spans="1:8" x14ac:dyDescent="0.35">
      <c r="A652" s="332" t="s">
        <v>810</v>
      </c>
      <c r="B652" s="328" t="s">
        <v>187</v>
      </c>
      <c r="C652" s="331">
        <v>238.61539892153306</v>
      </c>
      <c r="D652" s="331">
        <v>1.65694679827657</v>
      </c>
      <c r="E652" s="329" t="s">
        <v>521</v>
      </c>
      <c r="F652" s="329" t="s">
        <v>521</v>
      </c>
      <c r="G652" s="329">
        <v>15.77870402048455</v>
      </c>
      <c r="H652" s="328" t="s">
        <v>187</v>
      </c>
    </row>
    <row r="653" spans="1:8" x14ac:dyDescent="0.35">
      <c r="A653" s="332" t="s">
        <v>3398</v>
      </c>
      <c r="B653" s="328" t="s">
        <v>187</v>
      </c>
      <c r="C653" s="331" t="s">
        <v>494</v>
      </c>
      <c r="D653" s="331" t="s">
        <v>494</v>
      </c>
      <c r="E653" s="331" t="s">
        <v>494</v>
      </c>
      <c r="F653" s="331" t="s">
        <v>494</v>
      </c>
      <c r="G653" s="331" t="s">
        <v>494</v>
      </c>
      <c r="H653" s="328" t="s">
        <v>187</v>
      </c>
    </row>
    <row r="654" spans="1:8" x14ac:dyDescent="0.35">
      <c r="A654" s="355" t="s">
        <v>3399</v>
      </c>
      <c r="B654" s="331" t="s">
        <v>492</v>
      </c>
      <c r="C654" s="331" t="s">
        <v>492</v>
      </c>
      <c r="D654" s="331" t="s">
        <v>492</v>
      </c>
      <c r="E654" s="331" t="s">
        <v>521</v>
      </c>
      <c r="F654" s="331" t="s">
        <v>521</v>
      </c>
      <c r="G654" s="331">
        <v>43.391436056332523</v>
      </c>
      <c r="H654" s="331">
        <v>0.74349333311907995</v>
      </c>
    </row>
    <row r="655" spans="1:8" x14ac:dyDescent="0.35">
      <c r="A655" s="337" t="s">
        <v>570</v>
      </c>
      <c r="B655" s="329" t="s">
        <v>492</v>
      </c>
      <c r="C655" s="329" t="s">
        <v>492</v>
      </c>
      <c r="D655" s="329" t="s">
        <v>492</v>
      </c>
      <c r="E655" s="329" t="s">
        <v>521</v>
      </c>
      <c r="F655" s="329" t="s">
        <v>521</v>
      </c>
      <c r="G655" s="329">
        <v>43.391436056332523</v>
      </c>
      <c r="H655" s="329">
        <v>0.74349333311907995</v>
      </c>
    </row>
    <row r="656" spans="1:8" x14ac:dyDescent="0.35">
      <c r="A656" s="355" t="s">
        <v>811</v>
      </c>
      <c r="B656" s="328" t="s">
        <v>187</v>
      </c>
      <c r="C656" s="328" t="s">
        <v>187</v>
      </c>
      <c r="D656" s="328" t="s">
        <v>187</v>
      </c>
      <c r="E656" s="328" t="s">
        <v>187</v>
      </c>
      <c r="F656" s="328" t="s">
        <v>187</v>
      </c>
      <c r="G656" s="328" t="s">
        <v>187</v>
      </c>
      <c r="H656" s="328" t="s">
        <v>187</v>
      </c>
    </row>
    <row r="657" spans="1:8" x14ac:dyDescent="0.35">
      <c r="A657" s="357" t="s">
        <v>812</v>
      </c>
      <c r="B657" s="329">
        <v>11397.929630279281</v>
      </c>
      <c r="C657" s="328" t="s">
        <v>187</v>
      </c>
      <c r="D657" s="328" t="s">
        <v>187</v>
      </c>
      <c r="E657" s="328" t="s">
        <v>187</v>
      </c>
      <c r="F657" s="328" t="s">
        <v>187</v>
      </c>
      <c r="G657" s="328" t="s">
        <v>187</v>
      </c>
      <c r="H657" s="328" t="s">
        <v>187</v>
      </c>
    </row>
    <row r="658" spans="1:8" x14ac:dyDescent="0.35">
      <c r="A658" s="357" t="s">
        <v>813</v>
      </c>
      <c r="B658" s="329" t="s">
        <v>492</v>
      </c>
      <c r="C658" s="328" t="s">
        <v>187</v>
      </c>
      <c r="D658" s="328" t="s">
        <v>187</v>
      </c>
      <c r="E658" s="328" t="s">
        <v>187</v>
      </c>
      <c r="F658" s="328" t="s">
        <v>187</v>
      </c>
      <c r="G658" s="328" t="s">
        <v>187</v>
      </c>
      <c r="H658" s="328" t="s">
        <v>187</v>
      </c>
    </row>
    <row r="659" spans="1:8" x14ac:dyDescent="0.35">
      <c r="A659" s="358" t="s">
        <v>3400</v>
      </c>
      <c r="B659" s="329" t="s">
        <v>492</v>
      </c>
      <c r="C659" s="328" t="s">
        <v>187</v>
      </c>
      <c r="D659" s="328" t="s">
        <v>187</v>
      </c>
      <c r="E659" s="328" t="s">
        <v>187</v>
      </c>
      <c r="F659" s="328" t="s">
        <v>187</v>
      </c>
      <c r="G659" s="328" t="s">
        <v>187</v>
      </c>
      <c r="H659" s="328" t="s">
        <v>187</v>
      </c>
    </row>
    <row r="661" spans="1:8" x14ac:dyDescent="0.35">
      <c r="A661" s="50" t="s">
        <v>814</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6.5" x14ac:dyDescent="0.35">
      <c r="A664" s="50" t="s">
        <v>815</v>
      </c>
      <c r="B664" s="75" t="s">
        <v>816</v>
      </c>
      <c r="C664" s="75" t="s">
        <v>817</v>
      </c>
      <c r="D664" s="75" t="s">
        <v>818</v>
      </c>
      <c r="E664" s="75" t="s">
        <v>819</v>
      </c>
      <c r="F664" s="75" t="s">
        <v>483</v>
      </c>
      <c r="G664" s="75" t="s">
        <v>484</v>
      </c>
      <c r="H664" s="75" t="s">
        <v>820</v>
      </c>
    </row>
    <row r="665" spans="1:8" x14ac:dyDescent="0.35">
      <c r="A665" s="210" t="s">
        <v>3642</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35">
      <c r="A666" s="210" t="s">
        <v>821</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35">
      <c r="A667" s="209" t="s">
        <v>93</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3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35">
      <c r="A669" s="209" t="s">
        <v>2426</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3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35">
      <c r="A671" s="209" t="s">
        <v>131</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35">
      <c r="A672" s="209" t="s">
        <v>3113</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35">
      <c r="A673" s="210" t="s">
        <v>822</v>
      </c>
      <c r="B673" s="76">
        <f>G408</f>
        <v>22472.091458330953</v>
      </c>
      <c r="C673" s="76">
        <f>H408</f>
        <v>4.6925847366299997E-3</v>
      </c>
      <c r="D673" s="76">
        <f>I408</f>
        <v>4.8332437122200001E-3</v>
      </c>
      <c r="E673" s="76"/>
      <c r="F673" s="77"/>
      <c r="G673" s="77"/>
      <c r="H673" s="77"/>
    </row>
    <row r="674" spans="1:36" x14ac:dyDescent="0.35">
      <c r="A674" s="210" t="s">
        <v>823</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35">
      <c r="A675" s="210" t="s">
        <v>824</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35">
      <c r="A676" s="210" t="s">
        <v>825</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35">
      <c r="A677" s="210" t="s">
        <v>826</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35">
      <c r="A678" s="210" t="s">
        <v>3645</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35">
      <c r="A679" s="3" t="s">
        <v>827</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35">
      <c r="A681" s="50" t="s">
        <v>828</v>
      </c>
      <c r="B681" s="50" t="s">
        <v>666</v>
      </c>
      <c r="C681" s="50" t="s">
        <v>667</v>
      </c>
      <c r="D681" s="50" t="s">
        <v>668</v>
      </c>
      <c r="E681" s="50" t="s">
        <v>669</v>
      </c>
      <c r="F681" s="80" t="s">
        <v>670</v>
      </c>
      <c r="G681" s="80" t="s">
        <v>671</v>
      </c>
      <c r="H681" s="80" t="s">
        <v>672</v>
      </c>
      <c r="I681" s="80" t="s">
        <v>673</v>
      </c>
      <c r="J681" s="80" t="s">
        <v>674</v>
      </c>
      <c r="K681" s="80" t="s">
        <v>675</v>
      </c>
      <c r="L681" s="80" t="s">
        <v>676</v>
      </c>
      <c r="M681" s="80" t="s">
        <v>677</v>
      </c>
      <c r="N681" s="80" t="s">
        <v>678</v>
      </c>
      <c r="O681" s="80" t="s">
        <v>679</v>
      </c>
      <c r="P681" s="80" t="s">
        <v>680</v>
      </c>
      <c r="Q681" s="80" t="s">
        <v>681</v>
      </c>
      <c r="R681" s="80" t="s">
        <v>682</v>
      </c>
      <c r="S681" s="80" t="s">
        <v>683</v>
      </c>
      <c r="T681" s="80" t="s">
        <v>684</v>
      </c>
      <c r="U681" s="80" t="s">
        <v>829</v>
      </c>
      <c r="V681" s="80" t="s">
        <v>686</v>
      </c>
      <c r="W681" s="80" t="s">
        <v>830</v>
      </c>
      <c r="X681" s="80" t="s">
        <v>831</v>
      </c>
      <c r="Y681" s="80" t="s">
        <v>832</v>
      </c>
      <c r="Z681" s="80" t="s">
        <v>833</v>
      </c>
      <c r="AA681" s="80" t="s">
        <v>834</v>
      </c>
      <c r="AB681" s="80" t="s">
        <v>835</v>
      </c>
      <c r="AC681" s="80" t="s">
        <v>836</v>
      </c>
      <c r="AD681" s="80" t="s">
        <v>837</v>
      </c>
      <c r="AE681" s="80" t="s">
        <v>838</v>
      </c>
      <c r="AF681" s="80" t="s">
        <v>839</v>
      </c>
      <c r="AG681" s="80" t="s">
        <v>697</v>
      </c>
      <c r="AH681" s="80" t="s">
        <v>840</v>
      </c>
      <c r="AI681" s="80" t="s">
        <v>841</v>
      </c>
      <c r="AJ681" s="80" t="s">
        <v>842</v>
      </c>
    </row>
    <row r="682" spans="1:36" x14ac:dyDescent="0.35">
      <c r="A682" s="1" t="s">
        <v>843</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3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35">
      <c r="A685" s="3" t="s">
        <v>827</v>
      </c>
      <c r="B685" s="3">
        <f>SUM(B683:AJ683)</f>
        <v>135177.28771279738</v>
      </c>
    </row>
    <row r="686" spans="1:36" x14ac:dyDescent="0.35">
      <c r="K686" s="1"/>
      <c r="L686" s="1"/>
      <c r="M686" s="1"/>
      <c r="N686" s="1"/>
      <c r="O686" s="1"/>
      <c r="P686" s="1"/>
      <c r="Q686" s="1"/>
      <c r="R686" s="1"/>
      <c r="S686" s="1"/>
      <c r="T686" s="1"/>
      <c r="U686" s="1"/>
      <c r="V686" s="1"/>
      <c r="W686" s="1"/>
      <c r="X686" s="1"/>
      <c r="Y686" s="1"/>
      <c r="Z686" s="1"/>
      <c r="AA686" s="1"/>
      <c r="AB686" s="1"/>
    </row>
    <row r="687" spans="1:36" ht="16.5" x14ac:dyDescent="0.35">
      <c r="A687" s="50" t="s">
        <v>3253</v>
      </c>
      <c r="B687" s="75" t="s">
        <v>816</v>
      </c>
      <c r="C687" s="75" t="s">
        <v>817</v>
      </c>
      <c r="D687" s="75" t="s">
        <v>818</v>
      </c>
      <c r="E687" s="75" t="s">
        <v>819</v>
      </c>
      <c r="F687" s="75" t="s">
        <v>483</v>
      </c>
      <c r="G687" s="75" t="s">
        <v>484</v>
      </c>
      <c r="H687" s="75" t="s">
        <v>820</v>
      </c>
      <c r="I687" s="75" t="s">
        <v>845</v>
      </c>
      <c r="J687" s="75" t="s">
        <v>2563</v>
      </c>
      <c r="K687" s="1"/>
      <c r="L687" s="1"/>
      <c r="M687" s="1"/>
      <c r="N687" s="1"/>
      <c r="O687" s="1"/>
      <c r="P687" s="1"/>
      <c r="Q687" s="1"/>
      <c r="R687" s="1"/>
      <c r="S687" s="1"/>
      <c r="T687" s="1"/>
      <c r="U687" s="1"/>
      <c r="V687" s="1"/>
      <c r="W687" s="1"/>
      <c r="X687" s="1"/>
      <c r="Y687" s="1"/>
      <c r="Z687" s="1"/>
      <c r="AA687" s="1"/>
      <c r="AB687" s="1"/>
    </row>
    <row r="688" spans="1:36" x14ac:dyDescent="0.35">
      <c r="A688" s="1" t="s">
        <v>3644</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35">
      <c r="A689" s="1" t="s">
        <v>846</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35">
      <c r="A690" s="1" t="s">
        <v>93</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3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35">
      <c r="A692" s="1" t="s">
        <v>2426</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3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35">
      <c r="A694" s="1" t="s">
        <v>131</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35">
      <c r="A695" s="1" t="s">
        <v>2436</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35">
      <c r="A696" s="1" t="s">
        <v>3112</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3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 thickBot="1" x14ac:dyDescent="0.4">
      <c r="A698" s="1" t="s">
        <v>3646</v>
      </c>
      <c r="B698" s="5"/>
      <c r="C698" s="5"/>
      <c r="D698" s="5"/>
      <c r="E698" s="5"/>
      <c r="F698" s="5"/>
      <c r="G698" s="5"/>
      <c r="H698" s="5"/>
      <c r="I698" s="5"/>
      <c r="K698" s="1"/>
      <c r="L698" s="1"/>
      <c r="M698" s="1"/>
      <c r="N698" s="1"/>
    </row>
    <row r="699" spans="1:28" ht="15" thickBot="1" x14ac:dyDescent="0.4">
      <c r="A699" s="82" t="s">
        <v>847</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29.5" thickBot="1" x14ac:dyDescent="0.4">
      <c r="A700" s="82" t="s">
        <v>3643</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3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 thickBot="1" x14ac:dyDescent="0.4">
      <c r="A702" s="1" t="s">
        <v>3647</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 thickBot="1" x14ac:dyDescent="0.4">
      <c r="A703" s="82" t="s">
        <v>847</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29.5" thickBot="1" x14ac:dyDescent="0.4">
      <c r="A704" s="82" t="s">
        <v>3643</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35">
      <c r="A705" s="3"/>
      <c r="B705" s="5"/>
      <c r="K705" s="1"/>
      <c r="L705" s="1"/>
      <c r="M705" s="1"/>
      <c r="N705" s="1"/>
      <c r="O705" s="1"/>
      <c r="P705" s="1"/>
      <c r="Q705" s="1"/>
      <c r="R705" s="1"/>
      <c r="S705" s="1"/>
      <c r="T705" s="1"/>
      <c r="U705" s="1"/>
      <c r="V705" s="1"/>
      <c r="W705" s="1"/>
      <c r="X705" s="1"/>
      <c r="Y705" s="1"/>
      <c r="Z705" s="1"/>
      <c r="AA705" s="1"/>
      <c r="AB705" s="1"/>
    </row>
    <row r="706" spans="1:28" x14ac:dyDescent="0.35">
      <c r="A706" s="1" t="s">
        <v>93</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3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35">
      <c r="A708" s="1" t="s">
        <v>2426</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3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35">
      <c r="A710" s="1" t="s">
        <v>131</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35">
      <c r="A711" s="1" t="s">
        <v>2436</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35">
      <c r="A712" s="1" t="s">
        <v>3112</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35">
      <c r="A713" s="3"/>
      <c r="B713" s="5"/>
      <c r="C713" s="5"/>
      <c r="K713" s="1"/>
      <c r="L713" s="1"/>
      <c r="M713" s="1"/>
      <c r="N713" s="1"/>
      <c r="O713" s="1"/>
      <c r="P713" s="1"/>
      <c r="Q713" s="1"/>
      <c r="R713" s="1"/>
      <c r="S713" s="1"/>
      <c r="T713" s="1"/>
      <c r="U713" s="1"/>
      <c r="V713" s="1"/>
      <c r="W713" s="1"/>
      <c r="X713" s="1"/>
      <c r="Y713" s="1"/>
      <c r="Z713" s="1"/>
      <c r="AA713" s="1"/>
      <c r="AB713" s="1"/>
    </row>
    <row r="714" spans="1:28" x14ac:dyDescent="0.35">
      <c r="A714" s="3"/>
      <c r="B714" s="5"/>
      <c r="K714" s="1"/>
      <c r="L714" s="1"/>
      <c r="M714" s="1"/>
      <c r="N714" s="1"/>
      <c r="O714" s="1"/>
      <c r="P714" s="1"/>
      <c r="Q714" s="1"/>
      <c r="R714" s="1"/>
      <c r="S714" s="1"/>
      <c r="T714" s="1"/>
      <c r="U714" s="1"/>
      <c r="V714" s="1"/>
      <c r="W714" s="1"/>
      <c r="X714" s="1"/>
      <c r="Y714" s="1"/>
      <c r="Z714" s="1"/>
      <c r="AA714" s="1"/>
      <c r="AB714" s="1"/>
    </row>
    <row r="715" spans="1:28" x14ac:dyDescent="0.35">
      <c r="A715" s="3"/>
      <c r="B715" s="5"/>
      <c r="K715" s="1"/>
      <c r="L715" s="1"/>
      <c r="M715" s="1"/>
      <c r="N715" s="1"/>
      <c r="O715" s="1"/>
      <c r="P715" s="1"/>
      <c r="Q715" s="1"/>
      <c r="R715" s="1"/>
      <c r="S715" s="1"/>
      <c r="T715" s="1"/>
      <c r="U715" s="1"/>
      <c r="V715" s="1"/>
      <c r="W715" s="1"/>
      <c r="X715" s="1"/>
      <c r="Y715" s="1"/>
      <c r="Z715" s="1"/>
      <c r="AA715" s="1"/>
      <c r="AB715" s="1"/>
    </row>
    <row r="716" spans="1:28" ht="15.5" x14ac:dyDescent="0.35">
      <c r="A716" s="84" t="s">
        <v>848</v>
      </c>
      <c r="B716" s="85"/>
      <c r="C716" s="85"/>
      <c r="D716" s="85"/>
      <c r="E716" s="85"/>
      <c r="F716" s="85"/>
      <c r="G716" s="85"/>
      <c r="H716" s="85"/>
      <c r="I716" s="85"/>
      <c r="J716" s="85"/>
      <c r="K716" s="85"/>
      <c r="L716" s="85"/>
      <c r="M716" s="85"/>
      <c r="N716" s="85"/>
    </row>
    <row r="717" spans="1:28" x14ac:dyDescent="0.35">
      <c r="A717" s="85" t="s">
        <v>849</v>
      </c>
      <c r="B717" s="85"/>
      <c r="C717" s="85"/>
      <c r="D717" s="85"/>
      <c r="E717" s="85"/>
      <c r="F717" s="85"/>
      <c r="G717" s="85"/>
      <c r="H717" s="85"/>
      <c r="I717" s="85"/>
      <c r="J717" s="85"/>
      <c r="K717" s="85"/>
      <c r="L717" s="85"/>
      <c r="M717" s="85"/>
      <c r="N717" s="85"/>
    </row>
    <row r="718" spans="1:28" x14ac:dyDescent="0.35">
      <c r="A718" s="85" t="s">
        <v>850</v>
      </c>
      <c r="B718" s="85"/>
      <c r="C718" s="85"/>
      <c r="D718" s="85"/>
      <c r="E718" s="85"/>
      <c r="F718" s="85"/>
      <c r="G718" s="85"/>
      <c r="H718" s="85"/>
      <c r="I718" s="85"/>
      <c r="J718" s="85"/>
      <c r="K718" s="85"/>
      <c r="L718" s="85"/>
      <c r="M718" s="85"/>
      <c r="N718" s="85"/>
    </row>
    <row r="719" spans="1:28" ht="31.5" x14ac:dyDescent="0.35">
      <c r="A719" s="86" t="s">
        <v>851</v>
      </c>
      <c r="B719" s="87" t="s">
        <v>852</v>
      </c>
      <c r="C719" s="88" t="s">
        <v>853</v>
      </c>
      <c r="D719" s="89" t="s">
        <v>854</v>
      </c>
      <c r="E719" s="89" t="s">
        <v>855</v>
      </c>
      <c r="F719" s="90" t="s">
        <v>856</v>
      </c>
      <c r="G719" s="89" t="s">
        <v>857</v>
      </c>
      <c r="H719" s="90" t="s">
        <v>858</v>
      </c>
      <c r="I719" s="89" t="s">
        <v>859</v>
      </c>
      <c r="J719" s="90" t="s">
        <v>860</v>
      </c>
      <c r="K719" s="89" t="s">
        <v>861</v>
      </c>
      <c r="L719" s="90" t="s">
        <v>862</v>
      </c>
      <c r="M719" s="90" t="s">
        <v>863</v>
      </c>
      <c r="N719" s="90" t="s">
        <v>864</v>
      </c>
    </row>
    <row r="720" spans="1:28" x14ac:dyDescent="0.35">
      <c r="A720" s="91" t="s">
        <v>865</v>
      </c>
      <c r="B720" s="92" t="s">
        <v>866</v>
      </c>
      <c r="C720" s="93" t="s">
        <v>867</v>
      </c>
      <c r="D720" s="91" t="s">
        <v>868</v>
      </c>
      <c r="E720" s="91" t="s">
        <v>869</v>
      </c>
      <c r="F720" s="94">
        <v>1</v>
      </c>
      <c r="G720" s="91" t="s">
        <v>870</v>
      </c>
      <c r="H720" s="94">
        <v>1</v>
      </c>
      <c r="I720" s="91" t="s">
        <v>871</v>
      </c>
      <c r="J720" s="94">
        <v>1</v>
      </c>
      <c r="K720" s="91" t="s">
        <v>872</v>
      </c>
      <c r="L720" s="94">
        <v>1</v>
      </c>
      <c r="M720" s="91" t="s">
        <v>873</v>
      </c>
      <c r="N720" s="94">
        <v>1</v>
      </c>
    </row>
    <row r="721" spans="1:14" x14ac:dyDescent="0.35">
      <c r="A721" s="95" t="s">
        <v>874</v>
      </c>
      <c r="B721" s="96" t="s">
        <v>875</v>
      </c>
      <c r="C721" s="96" t="s">
        <v>876</v>
      </c>
      <c r="D721" s="95" t="s">
        <v>877</v>
      </c>
      <c r="E721" s="95" t="s">
        <v>878</v>
      </c>
      <c r="F721" s="97">
        <v>84</v>
      </c>
      <c r="G721" s="95" t="s">
        <v>879</v>
      </c>
      <c r="H721" s="97">
        <v>28</v>
      </c>
      <c r="I721" s="95" t="s">
        <v>880</v>
      </c>
      <c r="J721" s="97">
        <v>67</v>
      </c>
      <c r="K721" s="95" t="s">
        <v>881</v>
      </c>
      <c r="L721" s="97">
        <v>14</v>
      </c>
      <c r="M721" s="95" t="s">
        <v>882</v>
      </c>
      <c r="N721" s="97">
        <v>4</v>
      </c>
    </row>
    <row r="722" spans="1:14" x14ac:dyDescent="0.35">
      <c r="A722" s="98" t="s">
        <v>883</v>
      </c>
      <c r="B722" s="99" t="s">
        <v>875</v>
      </c>
      <c r="C722" s="99" t="s">
        <v>876</v>
      </c>
      <c r="D722" s="98" t="s">
        <v>877</v>
      </c>
      <c r="E722" s="98" t="s">
        <v>884</v>
      </c>
      <c r="F722" s="100">
        <v>85</v>
      </c>
      <c r="G722" s="98" t="s">
        <v>885</v>
      </c>
      <c r="H722" s="100">
        <v>30</v>
      </c>
      <c r="I722" s="98" t="s">
        <v>886</v>
      </c>
      <c r="J722" s="100">
        <v>68</v>
      </c>
      <c r="K722" s="98" t="s">
        <v>887</v>
      </c>
      <c r="L722" s="100">
        <v>15</v>
      </c>
      <c r="M722" s="98" t="s">
        <v>888</v>
      </c>
      <c r="N722" s="100">
        <v>6</v>
      </c>
    </row>
    <row r="723" spans="1:14" x14ac:dyDescent="0.35">
      <c r="A723" s="101" t="s">
        <v>889</v>
      </c>
      <c r="B723" s="102" t="s">
        <v>890</v>
      </c>
      <c r="C723" s="102" t="s">
        <v>891</v>
      </c>
      <c r="D723" s="101" t="s">
        <v>892</v>
      </c>
      <c r="E723" s="101" t="s">
        <v>893</v>
      </c>
      <c r="F723" s="103">
        <v>264</v>
      </c>
      <c r="G723" s="101" t="s">
        <v>894</v>
      </c>
      <c r="H723" s="103">
        <v>265</v>
      </c>
      <c r="I723" s="101" t="s">
        <v>895</v>
      </c>
      <c r="J723" s="103">
        <v>277</v>
      </c>
      <c r="K723" s="101" t="s">
        <v>896</v>
      </c>
      <c r="L723" s="103">
        <v>282</v>
      </c>
      <c r="M723" s="101" t="s">
        <v>897</v>
      </c>
      <c r="N723" s="103">
        <v>234</v>
      </c>
    </row>
    <row r="724" spans="1:14" x14ac:dyDescent="0.35">
      <c r="A724" s="91" t="s">
        <v>898</v>
      </c>
      <c r="B724" s="92" t="s">
        <v>899</v>
      </c>
      <c r="C724" s="104">
        <v>45</v>
      </c>
      <c r="D724" s="105">
        <v>0.26</v>
      </c>
      <c r="E724" s="91" t="s">
        <v>900</v>
      </c>
      <c r="F724" s="94">
        <v>6900</v>
      </c>
      <c r="G724" s="91" t="s">
        <v>901</v>
      </c>
      <c r="H724" s="94">
        <v>4660</v>
      </c>
      <c r="I724" s="91" t="s">
        <v>902</v>
      </c>
      <c r="J724" s="94">
        <v>6890</v>
      </c>
      <c r="K724" s="91" t="s">
        <v>903</v>
      </c>
      <c r="L724" s="94">
        <v>4890</v>
      </c>
      <c r="M724" s="91" t="s">
        <v>904</v>
      </c>
      <c r="N724" s="94">
        <v>2340</v>
      </c>
    </row>
    <row r="725" spans="1:14" x14ac:dyDescent="0.35">
      <c r="A725" s="95" t="s">
        <v>905</v>
      </c>
      <c r="B725" s="96" t="s">
        <v>906</v>
      </c>
      <c r="C725" s="106">
        <v>100</v>
      </c>
      <c r="D725" s="107">
        <v>0.32</v>
      </c>
      <c r="E725" s="95" t="s">
        <v>907</v>
      </c>
      <c r="F725" s="108">
        <v>10800</v>
      </c>
      <c r="G725" s="95" t="s">
        <v>908</v>
      </c>
      <c r="H725" s="108">
        <v>10200</v>
      </c>
      <c r="I725" s="95" t="s">
        <v>909</v>
      </c>
      <c r="J725" s="108">
        <v>11300</v>
      </c>
      <c r="K725" s="95" t="s">
        <v>910</v>
      </c>
      <c r="L725" s="108">
        <v>11000</v>
      </c>
      <c r="M725" s="95" t="s">
        <v>911</v>
      </c>
      <c r="N725" s="97">
        <v>8450</v>
      </c>
    </row>
    <row r="726" spans="1:14" x14ac:dyDescent="0.35">
      <c r="A726" s="98" t="s">
        <v>912</v>
      </c>
      <c r="B726" s="99" t="s">
        <v>913</v>
      </c>
      <c r="C726" s="109">
        <v>640</v>
      </c>
      <c r="D726" s="110">
        <v>0.25</v>
      </c>
      <c r="E726" s="98" t="s">
        <v>914</v>
      </c>
      <c r="F726" s="111">
        <v>10900</v>
      </c>
      <c r="G726" s="98" t="s">
        <v>915</v>
      </c>
      <c r="H726" s="111">
        <v>13900</v>
      </c>
      <c r="I726" s="98" t="s">
        <v>916</v>
      </c>
      <c r="J726" s="111">
        <v>11700</v>
      </c>
      <c r="K726" s="98" t="s">
        <v>917</v>
      </c>
      <c r="L726" s="111">
        <v>14200</v>
      </c>
      <c r="M726" s="98" t="s">
        <v>918</v>
      </c>
      <c r="N726" s="111">
        <v>15900</v>
      </c>
    </row>
    <row r="727" spans="1:14" x14ac:dyDescent="0.35">
      <c r="A727" s="95" t="s">
        <v>919</v>
      </c>
      <c r="B727" s="112" t="s">
        <v>920</v>
      </c>
      <c r="C727" s="113">
        <v>85</v>
      </c>
      <c r="D727" s="107">
        <v>0.3</v>
      </c>
      <c r="E727" s="95" t="s">
        <v>921</v>
      </c>
      <c r="F727" s="97">
        <v>6490</v>
      </c>
      <c r="G727" s="95" t="s">
        <v>922</v>
      </c>
      <c r="H727" s="97">
        <v>5820</v>
      </c>
      <c r="I727" s="95" t="s">
        <v>923</v>
      </c>
      <c r="J727" s="97">
        <v>6730</v>
      </c>
      <c r="K727" s="95" t="s">
        <v>924</v>
      </c>
      <c r="L727" s="97">
        <v>6250</v>
      </c>
      <c r="M727" s="95" t="s">
        <v>925</v>
      </c>
      <c r="N727" s="97">
        <v>4470</v>
      </c>
    </row>
    <row r="728" spans="1:14" x14ac:dyDescent="0.35">
      <c r="A728" s="98" t="s">
        <v>926</v>
      </c>
      <c r="B728" s="114" t="s">
        <v>927</v>
      </c>
      <c r="C728" s="109">
        <v>190</v>
      </c>
      <c r="D728" s="110">
        <v>0.31</v>
      </c>
      <c r="E728" s="98" t="s">
        <v>928</v>
      </c>
      <c r="F728" s="100">
        <v>7710</v>
      </c>
      <c r="G728" s="98" t="s">
        <v>929</v>
      </c>
      <c r="H728" s="100">
        <v>8590</v>
      </c>
      <c r="I728" s="98" t="s">
        <v>930</v>
      </c>
      <c r="J728" s="100">
        <v>8190</v>
      </c>
      <c r="K728" s="98" t="s">
        <v>931</v>
      </c>
      <c r="L728" s="100">
        <v>9020</v>
      </c>
      <c r="M728" s="98" t="s">
        <v>932</v>
      </c>
      <c r="N728" s="100">
        <v>8550</v>
      </c>
    </row>
    <row r="729" spans="1:14" x14ac:dyDescent="0.35">
      <c r="A729" s="101" t="s">
        <v>933</v>
      </c>
      <c r="B729" s="115" t="s">
        <v>934</v>
      </c>
      <c r="C729" s="116">
        <v>1020</v>
      </c>
      <c r="D729" s="117">
        <v>0.2</v>
      </c>
      <c r="E729" s="101" t="s">
        <v>935</v>
      </c>
      <c r="F729" s="103">
        <v>5860</v>
      </c>
      <c r="G729" s="101" t="s">
        <v>936</v>
      </c>
      <c r="H729" s="103">
        <v>7670</v>
      </c>
      <c r="I729" s="101" t="s">
        <v>937</v>
      </c>
      <c r="J729" s="103">
        <v>6310</v>
      </c>
      <c r="K729" s="101" t="s">
        <v>938</v>
      </c>
      <c r="L729" s="103">
        <v>7810</v>
      </c>
      <c r="M729" s="101" t="s">
        <v>939</v>
      </c>
      <c r="N729" s="103">
        <v>8980</v>
      </c>
    </row>
    <row r="730" spans="1:14" x14ac:dyDescent="0.35">
      <c r="A730" s="91" t="s">
        <v>940</v>
      </c>
      <c r="B730" s="92" t="s">
        <v>941</v>
      </c>
      <c r="C730" s="104">
        <v>1.7</v>
      </c>
      <c r="D730" s="105">
        <v>0.15</v>
      </c>
      <c r="E730" s="91" t="s">
        <v>942</v>
      </c>
      <c r="F730" s="94">
        <v>543</v>
      </c>
      <c r="G730" s="91" t="s">
        <v>942</v>
      </c>
      <c r="H730" s="94">
        <v>148</v>
      </c>
      <c r="I730" s="91" t="s">
        <v>943</v>
      </c>
      <c r="J730" s="94">
        <v>192</v>
      </c>
      <c r="K730" s="91" t="s">
        <v>944</v>
      </c>
      <c r="L730" s="94">
        <v>26</v>
      </c>
      <c r="M730" s="91" t="s">
        <v>945</v>
      </c>
      <c r="N730" s="94">
        <v>20</v>
      </c>
    </row>
    <row r="731" spans="1:14" x14ac:dyDescent="0.35">
      <c r="A731" s="95" t="s">
        <v>946</v>
      </c>
      <c r="B731" s="96" t="s">
        <v>947</v>
      </c>
      <c r="C731" s="113">
        <v>11.9</v>
      </c>
      <c r="D731" s="107">
        <v>0.21</v>
      </c>
      <c r="E731" s="95" t="s">
        <v>948</v>
      </c>
      <c r="F731" s="97">
        <v>5280</v>
      </c>
      <c r="G731" s="95" t="s">
        <v>921</v>
      </c>
      <c r="H731" s="97">
        <v>1760</v>
      </c>
      <c r="I731" s="95" t="s">
        <v>949</v>
      </c>
      <c r="J731" s="97">
        <v>4200</v>
      </c>
      <c r="K731" s="95" t="s">
        <v>950</v>
      </c>
      <c r="L731" s="97">
        <v>832</v>
      </c>
      <c r="M731" s="95" t="s">
        <v>951</v>
      </c>
      <c r="N731" s="97">
        <v>262</v>
      </c>
    </row>
    <row r="732" spans="1:14" x14ac:dyDescent="0.35">
      <c r="A732" s="98" t="s">
        <v>952</v>
      </c>
      <c r="B732" s="114" t="s">
        <v>953</v>
      </c>
      <c r="C732" s="118">
        <v>1</v>
      </c>
      <c r="D732" s="110">
        <v>0.17</v>
      </c>
      <c r="E732" s="98" t="s">
        <v>954</v>
      </c>
      <c r="F732" s="100">
        <v>218</v>
      </c>
      <c r="G732" s="98" t="s">
        <v>954</v>
      </c>
      <c r="H732" s="100">
        <v>59</v>
      </c>
      <c r="I732" s="98" t="s">
        <v>955</v>
      </c>
      <c r="J732" s="100">
        <v>70</v>
      </c>
      <c r="K732" s="98" t="s">
        <v>956</v>
      </c>
      <c r="L732" s="100">
        <v>10</v>
      </c>
      <c r="M732" s="98" t="s">
        <v>957</v>
      </c>
      <c r="N732" s="100">
        <v>8</v>
      </c>
    </row>
    <row r="733" spans="1:14" x14ac:dyDescent="0.35">
      <c r="A733" s="95" t="s">
        <v>958</v>
      </c>
      <c r="B733" s="112" t="s">
        <v>959</v>
      </c>
      <c r="C733" s="113">
        <v>3.4</v>
      </c>
      <c r="D733" s="107">
        <v>0.21</v>
      </c>
      <c r="E733" s="95" t="s">
        <v>960</v>
      </c>
      <c r="F733" s="97">
        <v>945</v>
      </c>
      <c r="G733" s="95" t="s">
        <v>961</v>
      </c>
      <c r="H733" s="97">
        <v>258</v>
      </c>
      <c r="I733" s="95" t="s">
        <v>962</v>
      </c>
      <c r="J733" s="97">
        <v>426</v>
      </c>
      <c r="K733" s="95" t="s">
        <v>963</v>
      </c>
      <c r="L733" s="97">
        <v>48</v>
      </c>
      <c r="M733" s="95" t="s">
        <v>964</v>
      </c>
      <c r="N733" s="97">
        <v>36</v>
      </c>
    </row>
    <row r="734" spans="1:14" x14ac:dyDescent="0.35">
      <c r="A734" s="98" t="s">
        <v>965</v>
      </c>
      <c r="B734" s="114" t="s">
        <v>966</v>
      </c>
      <c r="C734" s="118">
        <v>1.3</v>
      </c>
      <c r="D734" s="110">
        <v>0.15</v>
      </c>
      <c r="E734" s="98" t="s">
        <v>967</v>
      </c>
      <c r="F734" s="100">
        <v>292</v>
      </c>
      <c r="G734" s="98" t="s">
        <v>967</v>
      </c>
      <c r="H734" s="100">
        <v>79</v>
      </c>
      <c r="I734" s="98" t="s">
        <v>968</v>
      </c>
      <c r="J734" s="100">
        <v>98</v>
      </c>
      <c r="K734" s="98" t="s">
        <v>969</v>
      </c>
      <c r="L734" s="100">
        <v>14</v>
      </c>
      <c r="M734" s="98" t="s">
        <v>970</v>
      </c>
      <c r="N734" s="100">
        <v>11</v>
      </c>
    </row>
    <row r="735" spans="1:14" x14ac:dyDescent="0.35">
      <c r="A735" s="95" t="s">
        <v>971</v>
      </c>
      <c r="B735" s="112" t="s">
        <v>972</v>
      </c>
      <c r="C735" s="113">
        <v>4</v>
      </c>
      <c r="D735" s="107">
        <v>0.23</v>
      </c>
      <c r="E735" s="95" t="s">
        <v>973</v>
      </c>
      <c r="F735" s="97">
        <v>1350</v>
      </c>
      <c r="G735" s="95" t="s">
        <v>974</v>
      </c>
      <c r="H735" s="97">
        <v>370</v>
      </c>
      <c r="I735" s="95" t="s">
        <v>975</v>
      </c>
      <c r="J735" s="97">
        <v>659</v>
      </c>
      <c r="K735" s="95" t="s">
        <v>976</v>
      </c>
      <c r="L735" s="97">
        <v>72</v>
      </c>
      <c r="M735" s="95" t="s">
        <v>977</v>
      </c>
      <c r="N735" s="97">
        <v>51</v>
      </c>
    </row>
    <row r="736" spans="1:14" x14ac:dyDescent="0.35">
      <c r="A736" s="98" t="s">
        <v>978</v>
      </c>
      <c r="B736" s="114" t="s">
        <v>979</v>
      </c>
      <c r="C736" s="118">
        <v>5.9</v>
      </c>
      <c r="D736" s="110">
        <v>0.2</v>
      </c>
      <c r="E736" s="98" t="s">
        <v>980</v>
      </c>
      <c r="F736" s="100">
        <v>1870</v>
      </c>
      <c r="G736" s="98" t="s">
        <v>981</v>
      </c>
      <c r="H736" s="100">
        <v>527</v>
      </c>
      <c r="I736" s="98" t="s">
        <v>982</v>
      </c>
      <c r="J736" s="100">
        <v>1120</v>
      </c>
      <c r="K736" s="98" t="s">
        <v>983</v>
      </c>
      <c r="L736" s="100">
        <v>121</v>
      </c>
      <c r="M736" s="98" t="s">
        <v>984</v>
      </c>
      <c r="N736" s="100">
        <v>74</v>
      </c>
    </row>
    <row r="737" spans="1:14" x14ac:dyDescent="0.35">
      <c r="A737" s="95" t="s">
        <v>985</v>
      </c>
      <c r="B737" s="112" t="s">
        <v>986</v>
      </c>
      <c r="C737" s="113">
        <v>4.3</v>
      </c>
      <c r="D737" s="107">
        <v>0.17</v>
      </c>
      <c r="E737" s="95" t="s">
        <v>987</v>
      </c>
      <c r="F737" s="97">
        <v>1230</v>
      </c>
      <c r="G737" s="95" t="s">
        <v>988</v>
      </c>
      <c r="H737" s="97">
        <v>338</v>
      </c>
      <c r="I737" s="95" t="s">
        <v>989</v>
      </c>
      <c r="J737" s="97">
        <v>624</v>
      </c>
      <c r="K737" s="95" t="s">
        <v>990</v>
      </c>
      <c r="L737" s="97">
        <v>67</v>
      </c>
      <c r="M737" s="95" t="s">
        <v>991</v>
      </c>
      <c r="N737" s="97">
        <v>47</v>
      </c>
    </row>
    <row r="738" spans="1:14" x14ac:dyDescent="0.35">
      <c r="A738" s="98" t="s">
        <v>992</v>
      </c>
      <c r="B738" s="114" t="s">
        <v>993</v>
      </c>
      <c r="C738" s="118">
        <v>9.1999999999999993</v>
      </c>
      <c r="D738" s="110">
        <v>0.16</v>
      </c>
      <c r="E738" s="98" t="s">
        <v>994</v>
      </c>
      <c r="F738" s="100">
        <v>2550</v>
      </c>
      <c r="G738" s="98" t="s">
        <v>995</v>
      </c>
      <c r="H738" s="100">
        <v>782</v>
      </c>
      <c r="I738" s="98" t="s">
        <v>996</v>
      </c>
      <c r="J738" s="100">
        <v>1850</v>
      </c>
      <c r="K738" s="98" t="s">
        <v>997</v>
      </c>
      <c r="L738" s="100">
        <v>271</v>
      </c>
      <c r="M738" s="98" t="s">
        <v>998</v>
      </c>
      <c r="N738" s="100">
        <v>111</v>
      </c>
    </row>
    <row r="739" spans="1:14" x14ac:dyDescent="0.35">
      <c r="A739" s="95" t="s">
        <v>999</v>
      </c>
      <c r="B739" s="112" t="s">
        <v>1000</v>
      </c>
      <c r="C739" s="113">
        <v>17.2</v>
      </c>
      <c r="D739" s="107">
        <v>0.19</v>
      </c>
      <c r="E739" s="95" t="s">
        <v>1001</v>
      </c>
      <c r="F739" s="97">
        <v>5020</v>
      </c>
      <c r="G739" s="95" t="s">
        <v>1002</v>
      </c>
      <c r="H739" s="97">
        <v>1980</v>
      </c>
      <c r="I739" s="95" t="s">
        <v>903</v>
      </c>
      <c r="J739" s="97">
        <v>4390</v>
      </c>
      <c r="K739" s="95" t="s">
        <v>1003</v>
      </c>
      <c r="L739" s="97">
        <v>1370</v>
      </c>
      <c r="M739" s="95" t="s">
        <v>1004</v>
      </c>
      <c r="N739" s="97">
        <v>356</v>
      </c>
    </row>
    <row r="740" spans="1:14" x14ac:dyDescent="0.35">
      <c r="A740" s="98" t="s">
        <v>1005</v>
      </c>
      <c r="B740" s="114" t="s">
        <v>1006</v>
      </c>
      <c r="C740" s="118">
        <v>1.9</v>
      </c>
      <c r="D740" s="110">
        <v>0.22</v>
      </c>
      <c r="E740" s="98" t="s">
        <v>1007</v>
      </c>
      <c r="F740" s="100">
        <v>469</v>
      </c>
      <c r="G740" s="98" t="s">
        <v>1007</v>
      </c>
      <c r="H740" s="100">
        <v>127</v>
      </c>
      <c r="I740" s="98" t="s">
        <v>1008</v>
      </c>
      <c r="J740" s="100">
        <v>170</v>
      </c>
      <c r="K740" s="98" t="s">
        <v>1009</v>
      </c>
      <c r="L740" s="100">
        <v>22</v>
      </c>
      <c r="M740" s="98" t="s">
        <v>1010</v>
      </c>
      <c r="N740" s="100">
        <v>18</v>
      </c>
    </row>
    <row r="741" spans="1:14" x14ac:dyDescent="0.35">
      <c r="A741" s="95" t="s">
        <v>1011</v>
      </c>
      <c r="B741" s="112" t="s">
        <v>1012</v>
      </c>
      <c r="C741" s="113">
        <v>5.9</v>
      </c>
      <c r="D741" s="107">
        <v>0.28999999999999998</v>
      </c>
      <c r="E741" s="95" t="s">
        <v>1013</v>
      </c>
      <c r="F741" s="97">
        <v>1860</v>
      </c>
      <c r="G741" s="95" t="s">
        <v>1014</v>
      </c>
      <c r="H741" s="97">
        <v>525</v>
      </c>
      <c r="I741" s="95" t="s">
        <v>1015</v>
      </c>
      <c r="J741" s="97">
        <v>1110</v>
      </c>
      <c r="K741" s="95" t="s">
        <v>1016</v>
      </c>
      <c r="L741" s="97">
        <v>120</v>
      </c>
      <c r="M741" s="95" t="s">
        <v>1017</v>
      </c>
      <c r="N741" s="97">
        <v>73</v>
      </c>
    </row>
    <row r="742" spans="1:14" ht="19" x14ac:dyDescent="0.35">
      <c r="A742" s="119" t="s">
        <v>1018</v>
      </c>
      <c r="B742" s="119" t="s">
        <v>1019</v>
      </c>
      <c r="C742" s="120" t="s">
        <v>1020</v>
      </c>
      <c r="D742" s="121">
        <v>0.04</v>
      </c>
      <c r="E742" s="120" t="s">
        <v>1021</v>
      </c>
      <c r="F742" s="122">
        <v>5</v>
      </c>
      <c r="G742" s="120" t="s">
        <v>1021</v>
      </c>
      <c r="H742" s="122">
        <v>1</v>
      </c>
      <c r="I742" s="120" t="s">
        <v>1022</v>
      </c>
      <c r="J742" s="122">
        <v>2</v>
      </c>
      <c r="K742" s="120" t="s">
        <v>1023</v>
      </c>
      <c r="L742" s="123" t="s">
        <v>1024</v>
      </c>
      <c r="M742" s="120" t="s">
        <v>1025</v>
      </c>
      <c r="N742" s="123" t="s">
        <v>1024</v>
      </c>
    </row>
    <row r="743" spans="1:14" x14ac:dyDescent="0.35">
      <c r="A743" s="91" t="s">
        <v>1026</v>
      </c>
      <c r="B743" s="92" t="s">
        <v>1027</v>
      </c>
      <c r="C743" s="124">
        <v>222</v>
      </c>
      <c r="D743" s="105">
        <v>0.18</v>
      </c>
      <c r="E743" s="91" t="s">
        <v>1028</v>
      </c>
      <c r="F743" s="125">
        <v>10800</v>
      </c>
      <c r="G743" s="91" t="s">
        <v>1029</v>
      </c>
      <c r="H743" s="125">
        <v>12400</v>
      </c>
      <c r="I743" s="91" t="s">
        <v>1030</v>
      </c>
      <c r="J743" s="125">
        <v>11500</v>
      </c>
      <c r="K743" s="91" t="s">
        <v>916</v>
      </c>
      <c r="L743" s="125">
        <v>13000</v>
      </c>
      <c r="M743" s="91" t="s">
        <v>1031</v>
      </c>
      <c r="N743" s="125">
        <v>12700</v>
      </c>
    </row>
    <row r="744" spans="1:14" x14ac:dyDescent="0.35">
      <c r="A744" s="95" t="s">
        <v>1032</v>
      </c>
      <c r="B744" s="96" t="s">
        <v>1033</v>
      </c>
      <c r="C744" s="113">
        <v>5.2</v>
      </c>
      <c r="D744" s="107">
        <v>0.11</v>
      </c>
      <c r="E744" s="95" t="s">
        <v>1034</v>
      </c>
      <c r="F744" s="126">
        <v>2430</v>
      </c>
      <c r="G744" s="95" t="s">
        <v>1035</v>
      </c>
      <c r="H744" s="126">
        <v>677</v>
      </c>
      <c r="I744" s="95" t="s">
        <v>1036</v>
      </c>
      <c r="J744" s="127">
        <v>1360</v>
      </c>
      <c r="K744" s="95" t="s">
        <v>1037</v>
      </c>
      <c r="L744" s="126">
        <v>145</v>
      </c>
      <c r="M744" s="95" t="s">
        <v>1038</v>
      </c>
      <c r="N744" s="126">
        <v>94</v>
      </c>
    </row>
    <row r="745" spans="1:14" x14ac:dyDescent="0.35">
      <c r="A745" s="98" t="s">
        <v>1039</v>
      </c>
      <c r="B745" s="99" t="s">
        <v>1040</v>
      </c>
      <c r="C745" s="118">
        <v>2.8</v>
      </c>
      <c r="D745" s="110">
        <v>0.02</v>
      </c>
      <c r="E745" s="98" t="s">
        <v>1041</v>
      </c>
      <c r="F745" s="128">
        <v>427</v>
      </c>
      <c r="G745" s="98" t="s">
        <v>1041</v>
      </c>
      <c r="H745" s="128">
        <v>116</v>
      </c>
      <c r="I745" s="98" t="s">
        <v>1042</v>
      </c>
      <c r="J745" s="128">
        <v>177</v>
      </c>
      <c r="K745" s="98" t="s">
        <v>1043</v>
      </c>
      <c r="L745" s="128">
        <v>21</v>
      </c>
      <c r="M745" s="98" t="s">
        <v>1044</v>
      </c>
      <c r="N745" s="128">
        <v>16</v>
      </c>
    </row>
    <row r="746" spans="1:14" x14ac:dyDescent="0.35">
      <c r="A746" s="95" t="s">
        <v>1045</v>
      </c>
      <c r="B746" s="112" t="s">
        <v>1046</v>
      </c>
      <c r="C746" s="113">
        <v>28.2</v>
      </c>
      <c r="D746" s="107">
        <v>0.23</v>
      </c>
      <c r="E746" s="95" t="s">
        <v>1047</v>
      </c>
      <c r="F746" s="126">
        <v>6090</v>
      </c>
      <c r="G746" s="95" t="s">
        <v>1048</v>
      </c>
      <c r="H746" s="127">
        <v>3170</v>
      </c>
      <c r="I746" s="95" t="s">
        <v>1049</v>
      </c>
      <c r="J746" s="127">
        <v>5800</v>
      </c>
      <c r="K746" s="95" t="s">
        <v>1050</v>
      </c>
      <c r="L746" s="126">
        <v>2980</v>
      </c>
      <c r="M746" s="95" t="s">
        <v>1051</v>
      </c>
      <c r="N746" s="126">
        <v>967</v>
      </c>
    </row>
    <row r="747" spans="1:14" x14ac:dyDescent="0.35">
      <c r="A747" s="98" t="s">
        <v>1052</v>
      </c>
      <c r="B747" s="114" t="s">
        <v>1053</v>
      </c>
      <c r="C747" s="118">
        <v>9.6999999999999993</v>
      </c>
      <c r="D747" s="110">
        <v>0.19</v>
      </c>
      <c r="E747" s="98" t="s">
        <v>1054</v>
      </c>
      <c r="F747" s="128">
        <v>3580</v>
      </c>
      <c r="G747" s="98" t="s">
        <v>1055</v>
      </c>
      <c r="H747" s="129">
        <v>1120</v>
      </c>
      <c r="I747" s="98" t="s">
        <v>1056</v>
      </c>
      <c r="J747" s="129">
        <v>2660</v>
      </c>
      <c r="K747" s="98" t="s">
        <v>1057</v>
      </c>
      <c r="L747" s="128">
        <v>412</v>
      </c>
      <c r="M747" s="98" t="s">
        <v>1058</v>
      </c>
      <c r="N747" s="128">
        <v>160</v>
      </c>
    </row>
    <row r="748" spans="1:14" x14ac:dyDescent="0.35">
      <c r="A748" s="95" t="s">
        <v>1059</v>
      </c>
      <c r="B748" s="112" t="s">
        <v>1060</v>
      </c>
      <c r="C748" s="113">
        <v>13.4</v>
      </c>
      <c r="D748" s="107">
        <v>0.16</v>
      </c>
      <c r="E748" s="95" t="s">
        <v>1061</v>
      </c>
      <c r="F748" s="126">
        <v>3710</v>
      </c>
      <c r="G748" s="95" t="s">
        <v>1062</v>
      </c>
      <c r="H748" s="127">
        <v>1300</v>
      </c>
      <c r="I748" s="95" t="s">
        <v>878</v>
      </c>
      <c r="J748" s="127">
        <v>3050</v>
      </c>
      <c r="K748" s="95" t="s">
        <v>1063</v>
      </c>
      <c r="L748" s="126">
        <v>703</v>
      </c>
      <c r="M748" s="95" t="s">
        <v>1064</v>
      </c>
      <c r="N748" s="126">
        <v>201</v>
      </c>
    </row>
    <row r="749" spans="1:14" x14ac:dyDescent="0.35">
      <c r="A749" s="98" t="s">
        <v>1065</v>
      </c>
      <c r="B749" s="114" t="s">
        <v>1066</v>
      </c>
      <c r="C749" s="118">
        <v>3.5</v>
      </c>
      <c r="D749" s="110">
        <v>0.13</v>
      </c>
      <c r="E749" s="98" t="s">
        <v>1067</v>
      </c>
      <c r="F749" s="128">
        <v>1200</v>
      </c>
      <c r="G749" s="98" t="s">
        <v>1068</v>
      </c>
      <c r="H749" s="128">
        <v>328</v>
      </c>
      <c r="I749" s="98" t="s">
        <v>1069</v>
      </c>
      <c r="J749" s="128">
        <v>549</v>
      </c>
      <c r="K749" s="98" t="s">
        <v>1070</v>
      </c>
      <c r="L749" s="128">
        <v>62</v>
      </c>
      <c r="M749" s="98" t="s">
        <v>869</v>
      </c>
      <c r="N749" s="128">
        <v>46</v>
      </c>
    </row>
    <row r="750" spans="1:14" x14ac:dyDescent="0.35">
      <c r="A750" s="95" t="s">
        <v>1071</v>
      </c>
      <c r="B750" s="96" t="s">
        <v>1072</v>
      </c>
      <c r="C750" s="113">
        <v>47.1</v>
      </c>
      <c r="D750" s="107">
        <v>0.16</v>
      </c>
      <c r="E750" s="95" t="s">
        <v>1073</v>
      </c>
      <c r="F750" s="126">
        <v>6940</v>
      </c>
      <c r="G750" s="95" t="s">
        <v>1074</v>
      </c>
      <c r="H750" s="127">
        <v>4800</v>
      </c>
      <c r="I750" s="95" t="s">
        <v>1075</v>
      </c>
      <c r="J750" s="127">
        <v>6960</v>
      </c>
      <c r="K750" s="95" t="s">
        <v>1076</v>
      </c>
      <c r="L750" s="126">
        <v>5060</v>
      </c>
      <c r="M750" s="95" t="s">
        <v>1077</v>
      </c>
      <c r="N750" s="127">
        <v>2500</v>
      </c>
    </row>
    <row r="751" spans="1:14" x14ac:dyDescent="0.35">
      <c r="A751" s="98" t="s">
        <v>1078</v>
      </c>
      <c r="B751" s="114" t="s">
        <v>1079</v>
      </c>
      <c r="C751" s="118">
        <v>0.4</v>
      </c>
      <c r="D751" s="110">
        <v>0.04</v>
      </c>
      <c r="E751" s="98" t="s">
        <v>1080</v>
      </c>
      <c r="F751" s="128">
        <v>60</v>
      </c>
      <c r="G751" s="98" t="s">
        <v>1080</v>
      </c>
      <c r="H751" s="128">
        <v>16</v>
      </c>
      <c r="I751" s="98" t="s">
        <v>1081</v>
      </c>
      <c r="J751" s="128">
        <v>18</v>
      </c>
      <c r="K751" s="98" t="s">
        <v>1082</v>
      </c>
      <c r="L751" s="128">
        <v>3</v>
      </c>
      <c r="M751" s="98" t="s">
        <v>1083</v>
      </c>
      <c r="N751" s="128">
        <v>2</v>
      </c>
    </row>
    <row r="752" spans="1:14" x14ac:dyDescent="0.35">
      <c r="A752" s="95" t="s">
        <v>1084</v>
      </c>
      <c r="B752" s="112" t="s">
        <v>1085</v>
      </c>
      <c r="C752" s="113">
        <v>1.5</v>
      </c>
      <c r="D752" s="107">
        <v>0.1</v>
      </c>
      <c r="E752" s="95" t="s">
        <v>1086</v>
      </c>
      <c r="F752" s="126">
        <v>506</v>
      </c>
      <c r="G752" s="95" t="s">
        <v>1086</v>
      </c>
      <c r="H752" s="126">
        <v>138</v>
      </c>
      <c r="I752" s="95" t="s">
        <v>1087</v>
      </c>
      <c r="J752" s="126">
        <v>174</v>
      </c>
      <c r="K752" s="95" t="s">
        <v>1088</v>
      </c>
      <c r="L752" s="126">
        <v>24</v>
      </c>
      <c r="M752" s="95" t="s">
        <v>1089</v>
      </c>
      <c r="N752" s="126">
        <v>19</v>
      </c>
    </row>
    <row r="753" spans="1:14" x14ac:dyDescent="0.35">
      <c r="A753" s="98" t="s">
        <v>1090</v>
      </c>
      <c r="B753" s="114" t="s">
        <v>1091</v>
      </c>
      <c r="C753" s="98" t="s">
        <v>1092</v>
      </c>
      <c r="D753" s="110">
        <v>0.02</v>
      </c>
      <c r="E753" s="98" t="s">
        <v>1093</v>
      </c>
      <c r="F753" s="128">
        <v>13</v>
      </c>
      <c r="G753" s="98" t="s">
        <v>1093</v>
      </c>
      <c r="H753" s="128">
        <v>4</v>
      </c>
      <c r="I753" s="98" t="s">
        <v>1094</v>
      </c>
      <c r="J753" s="128">
        <v>4</v>
      </c>
      <c r="K753" s="98" t="s">
        <v>1095</v>
      </c>
      <c r="L753" s="130" t="s">
        <v>1096</v>
      </c>
      <c r="M753" s="98" t="s">
        <v>1097</v>
      </c>
      <c r="N753" s="130" t="s">
        <v>1096</v>
      </c>
    </row>
    <row r="754" spans="1:14" x14ac:dyDescent="0.35">
      <c r="A754" s="95" t="s">
        <v>1098</v>
      </c>
      <c r="B754" s="112" t="s">
        <v>1099</v>
      </c>
      <c r="C754" s="113">
        <v>28.2</v>
      </c>
      <c r="D754" s="107">
        <v>0.27</v>
      </c>
      <c r="E754" s="95" t="s">
        <v>1100</v>
      </c>
      <c r="F754" s="126">
        <v>5080</v>
      </c>
      <c r="G754" s="95" t="s">
        <v>1101</v>
      </c>
      <c r="H754" s="127">
        <v>2640</v>
      </c>
      <c r="I754" s="95" t="s">
        <v>1102</v>
      </c>
      <c r="J754" s="127">
        <v>4830</v>
      </c>
      <c r="K754" s="95" t="s">
        <v>1103</v>
      </c>
      <c r="L754" s="126">
        <v>2480</v>
      </c>
      <c r="M754" s="95" t="s">
        <v>1104</v>
      </c>
      <c r="N754" s="126">
        <v>806</v>
      </c>
    </row>
    <row r="755" spans="1:14" x14ac:dyDescent="0.35">
      <c r="A755" s="98" t="s">
        <v>1105</v>
      </c>
      <c r="B755" s="114" t="s">
        <v>1106</v>
      </c>
      <c r="C755" s="118">
        <v>38.9</v>
      </c>
      <c r="D755" s="110">
        <v>0.26</v>
      </c>
      <c r="E755" s="98" t="s">
        <v>1107</v>
      </c>
      <c r="F755" s="128">
        <v>5360</v>
      </c>
      <c r="G755" s="98" t="s">
        <v>1108</v>
      </c>
      <c r="H755" s="129">
        <v>3350</v>
      </c>
      <c r="I755" s="98" t="s">
        <v>1109</v>
      </c>
      <c r="J755" s="129">
        <v>5280</v>
      </c>
      <c r="K755" s="98" t="s">
        <v>1110</v>
      </c>
      <c r="L755" s="128">
        <v>3440</v>
      </c>
      <c r="M755" s="98" t="s">
        <v>1111</v>
      </c>
      <c r="N755" s="129">
        <v>1460</v>
      </c>
    </row>
    <row r="756" spans="1:14" x14ac:dyDescent="0.35">
      <c r="A756" s="95" t="s">
        <v>1112</v>
      </c>
      <c r="B756" s="112" t="s">
        <v>1113</v>
      </c>
      <c r="C756" s="113">
        <v>13.1</v>
      </c>
      <c r="D756" s="107">
        <v>0.23</v>
      </c>
      <c r="E756" s="95" t="s">
        <v>1114</v>
      </c>
      <c r="F756" s="126">
        <v>3480</v>
      </c>
      <c r="G756" s="95" t="s">
        <v>1115</v>
      </c>
      <c r="H756" s="127">
        <v>1210</v>
      </c>
      <c r="I756" s="95" t="s">
        <v>1116</v>
      </c>
      <c r="J756" s="127">
        <v>2840</v>
      </c>
      <c r="K756" s="95" t="s">
        <v>1117</v>
      </c>
      <c r="L756" s="126">
        <v>636</v>
      </c>
      <c r="M756" s="95" t="s">
        <v>1118</v>
      </c>
      <c r="N756" s="126">
        <v>185</v>
      </c>
    </row>
    <row r="757" spans="1:14" x14ac:dyDescent="0.35">
      <c r="A757" s="98" t="s">
        <v>1119</v>
      </c>
      <c r="B757" s="114" t="s">
        <v>1120</v>
      </c>
      <c r="C757" s="118">
        <v>11</v>
      </c>
      <c r="D757" s="99" t="s">
        <v>1121</v>
      </c>
      <c r="E757" s="98" t="s">
        <v>1122</v>
      </c>
      <c r="F757" s="128">
        <v>4110</v>
      </c>
      <c r="G757" s="98" t="s">
        <v>1123</v>
      </c>
      <c r="H757" s="129">
        <v>1330</v>
      </c>
      <c r="I757" s="98" t="s">
        <v>1124</v>
      </c>
      <c r="J757" s="129">
        <v>3190</v>
      </c>
      <c r="K757" s="98" t="s">
        <v>1125</v>
      </c>
      <c r="L757" s="128">
        <v>573</v>
      </c>
      <c r="M757" s="98" t="s">
        <v>1126</v>
      </c>
      <c r="N757" s="128">
        <v>195</v>
      </c>
    </row>
    <row r="758" spans="1:14" x14ac:dyDescent="0.35">
      <c r="A758" s="95" t="s">
        <v>1127</v>
      </c>
      <c r="B758" s="112" t="s">
        <v>1128</v>
      </c>
      <c r="C758" s="106">
        <v>242</v>
      </c>
      <c r="D758" s="107">
        <v>0.24</v>
      </c>
      <c r="E758" s="95" t="s">
        <v>1073</v>
      </c>
      <c r="F758" s="126">
        <v>6940</v>
      </c>
      <c r="G758" s="95" t="s">
        <v>1129</v>
      </c>
      <c r="H758" s="127">
        <v>8060</v>
      </c>
      <c r="I758" s="95" t="s">
        <v>1130</v>
      </c>
      <c r="J758" s="127">
        <v>7400</v>
      </c>
      <c r="K758" s="95" t="s">
        <v>1131</v>
      </c>
      <c r="L758" s="126">
        <v>8400</v>
      </c>
      <c r="M758" s="95" t="s">
        <v>1132</v>
      </c>
      <c r="N758" s="127">
        <v>8380</v>
      </c>
    </row>
    <row r="759" spans="1:14" x14ac:dyDescent="0.35">
      <c r="A759" s="98" t="s">
        <v>1133</v>
      </c>
      <c r="B759" s="114" t="s">
        <v>1134</v>
      </c>
      <c r="C759" s="118">
        <v>6.5</v>
      </c>
      <c r="D759" s="99" t="s">
        <v>1135</v>
      </c>
      <c r="E759" s="98" t="s">
        <v>1136</v>
      </c>
      <c r="F759" s="128">
        <v>2510</v>
      </c>
      <c r="G759" s="98" t="s">
        <v>1137</v>
      </c>
      <c r="H759" s="128">
        <v>716</v>
      </c>
      <c r="I759" s="98" t="s">
        <v>1138</v>
      </c>
      <c r="J759" s="129">
        <v>1570</v>
      </c>
      <c r="K759" s="98" t="s">
        <v>1139</v>
      </c>
      <c r="L759" s="128">
        <v>176</v>
      </c>
      <c r="M759" s="98" t="s">
        <v>1140</v>
      </c>
      <c r="N759" s="128">
        <v>100</v>
      </c>
    </row>
    <row r="760" spans="1:14" x14ac:dyDescent="0.35">
      <c r="A760" s="95" t="s">
        <v>1141</v>
      </c>
      <c r="B760" s="112" t="s">
        <v>1142</v>
      </c>
      <c r="C760" s="113">
        <v>47.1</v>
      </c>
      <c r="D760" s="107">
        <v>0.24</v>
      </c>
      <c r="E760" s="95" t="s">
        <v>1143</v>
      </c>
      <c r="F760" s="126">
        <v>6680</v>
      </c>
      <c r="G760" s="95" t="s">
        <v>1144</v>
      </c>
      <c r="H760" s="127">
        <v>4620</v>
      </c>
      <c r="I760" s="95" t="s">
        <v>1132</v>
      </c>
      <c r="J760" s="127">
        <v>6690</v>
      </c>
      <c r="K760" s="95" t="s">
        <v>1145</v>
      </c>
      <c r="L760" s="126">
        <v>4870</v>
      </c>
      <c r="M760" s="95" t="s">
        <v>1146</v>
      </c>
      <c r="N760" s="127">
        <v>2410</v>
      </c>
    </row>
    <row r="761" spans="1:14" x14ac:dyDescent="0.35">
      <c r="A761" s="98" t="s">
        <v>1147</v>
      </c>
      <c r="B761" s="114" t="s">
        <v>1148</v>
      </c>
      <c r="C761" s="118">
        <v>3.2</v>
      </c>
      <c r="D761" s="99" t="s">
        <v>1149</v>
      </c>
      <c r="E761" s="98" t="s">
        <v>1150</v>
      </c>
      <c r="F761" s="128">
        <v>863</v>
      </c>
      <c r="G761" s="98" t="s">
        <v>1151</v>
      </c>
      <c r="H761" s="128">
        <v>235</v>
      </c>
      <c r="I761" s="98" t="s">
        <v>1152</v>
      </c>
      <c r="J761" s="128">
        <v>378</v>
      </c>
      <c r="K761" s="98" t="s">
        <v>1153</v>
      </c>
      <c r="L761" s="128">
        <v>44</v>
      </c>
      <c r="M761" s="98" t="s">
        <v>1154</v>
      </c>
      <c r="N761" s="128">
        <v>33</v>
      </c>
    </row>
    <row r="762" spans="1:14" x14ac:dyDescent="0.35">
      <c r="A762" s="95" t="s">
        <v>1155</v>
      </c>
      <c r="B762" s="112" t="s">
        <v>1156</v>
      </c>
      <c r="C762" s="113">
        <v>3.1</v>
      </c>
      <c r="D762" s="96" t="s">
        <v>1157</v>
      </c>
      <c r="E762" s="95" t="s">
        <v>1158</v>
      </c>
      <c r="F762" s="126">
        <v>1070</v>
      </c>
      <c r="G762" s="95" t="s">
        <v>1158</v>
      </c>
      <c r="H762" s="126">
        <v>290</v>
      </c>
      <c r="I762" s="95" t="s">
        <v>1159</v>
      </c>
      <c r="J762" s="126">
        <v>460</v>
      </c>
      <c r="K762" s="95" t="s">
        <v>1160</v>
      </c>
      <c r="L762" s="126">
        <v>54</v>
      </c>
      <c r="M762" s="95" t="s">
        <v>1161</v>
      </c>
      <c r="N762" s="126">
        <v>40</v>
      </c>
    </row>
    <row r="763" spans="1:14" x14ac:dyDescent="0.35">
      <c r="A763" s="98" t="s">
        <v>1162</v>
      </c>
      <c r="B763" s="114" t="s">
        <v>1163</v>
      </c>
      <c r="C763" s="118">
        <v>7.7</v>
      </c>
      <c r="D763" s="110">
        <v>0.24</v>
      </c>
      <c r="E763" s="98" t="s">
        <v>1164</v>
      </c>
      <c r="F763" s="128">
        <v>2920</v>
      </c>
      <c r="G763" s="98" t="s">
        <v>1165</v>
      </c>
      <c r="H763" s="128">
        <v>858</v>
      </c>
      <c r="I763" s="98" t="s">
        <v>1166</v>
      </c>
      <c r="J763" s="129">
        <v>1970</v>
      </c>
      <c r="K763" s="98" t="s">
        <v>1167</v>
      </c>
      <c r="L763" s="128">
        <v>245</v>
      </c>
      <c r="M763" s="98" t="s">
        <v>1168</v>
      </c>
      <c r="N763" s="128">
        <v>121</v>
      </c>
    </row>
    <row r="764" spans="1:14" x14ac:dyDescent="0.35">
      <c r="A764" s="95" t="s">
        <v>1169</v>
      </c>
      <c r="B764" s="112" t="s">
        <v>1170</v>
      </c>
      <c r="C764" s="113">
        <v>1.2</v>
      </c>
      <c r="D764" s="96" t="s">
        <v>1171</v>
      </c>
      <c r="E764" s="95" t="s">
        <v>1172</v>
      </c>
      <c r="F764" s="126">
        <v>278</v>
      </c>
      <c r="G764" s="95" t="s">
        <v>1172</v>
      </c>
      <c r="H764" s="126">
        <v>76</v>
      </c>
      <c r="I764" s="95" t="s">
        <v>1173</v>
      </c>
      <c r="J764" s="126">
        <v>92</v>
      </c>
      <c r="K764" s="95" t="s">
        <v>1174</v>
      </c>
      <c r="L764" s="126">
        <v>13</v>
      </c>
      <c r="M764" s="95" t="s">
        <v>1175</v>
      </c>
      <c r="N764" s="126">
        <v>10</v>
      </c>
    </row>
    <row r="765" spans="1:14" x14ac:dyDescent="0.35">
      <c r="A765" s="98" t="s">
        <v>1176</v>
      </c>
      <c r="B765" s="114" t="s">
        <v>1177</v>
      </c>
      <c r="C765" s="118">
        <v>2.6</v>
      </c>
      <c r="D765" s="110">
        <v>7.0000000000000007E-2</v>
      </c>
      <c r="E765" s="98" t="s">
        <v>1178</v>
      </c>
      <c r="F765" s="128">
        <v>530</v>
      </c>
      <c r="G765" s="98" t="s">
        <v>1178</v>
      </c>
      <c r="H765" s="128">
        <v>144</v>
      </c>
      <c r="I765" s="98" t="s">
        <v>1179</v>
      </c>
      <c r="J765" s="128">
        <v>213</v>
      </c>
      <c r="K765" s="98" t="s">
        <v>1180</v>
      </c>
      <c r="L765" s="128">
        <v>26</v>
      </c>
      <c r="M765" s="98" t="s">
        <v>1181</v>
      </c>
      <c r="N765" s="128">
        <v>20</v>
      </c>
    </row>
    <row r="766" spans="1:14" x14ac:dyDescent="0.35">
      <c r="A766" s="95" t="s">
        <v>1182</v>
      </c>
      <c r="B766" s="112" t="s">
        <v>1183</v>
      </c>
      <c r="C766" s="113">
        <v>28.4</v>
      </c>
      <c r="D766" s="107">
        <v>0.31</v>
      </c>
      <c r="E766" s="95" t="s">
        <v>1184</v>
      </c>
      <c r="F766" s="126">
        <v>4510</v>
      </c>
      <c r="G766" s="95" t="s">
        <v>1185</v>
      </c>
      <c r="H766" s="127">
        <v>2360</v>
      </c>
      <c r="I766" s="95" t="s">
        <v>1186</v>
      </c>
      <c r="J766" s="127">
        <v>4290</v>
      </c>
      <c r="K766" s="95" t="s">
        <v>1077</v>
      </c>
      <c r="L766" s="126">
        <v>2220</v>
      </c>
      <c r="M766" s="95" t="s">
        <v>1187</v>
      </c>
      <c r="N766" s="126">
        <v>725</v>
      </c>
    </row>
    <row r="767" spans="1:14" x14ac:dyDescent="0.35">
      <c r="A767" s="98" t="s">
        <v>1188</v>
      </c>
      <c r="B767" s="114" t="s">
        <v>1189</v>
      </c>
      <c r="C767" s="118">
        <v>8.6999999999999993</v>
      </c>
      <c r="D767" s="110">
        <v>0.22</v>
      </c>
      <c r="E767" s="98" t="s">
        <v>1190</v>
      </c>
      <c r="F767" s="128">
        <v>2660</v>
      </c>
      <c r="G767" s="98" t="s">
        <v>1191</v>
      </c>
      <c r="H767" s="128">
        <v>804</v>
      </c>
      <c r="I767" s="98" t="s">
        <v>1192</v>
      </c>
      <c r="J767" s="129">
        <v>1890</v>
      </c>
      <c r="K767" s="98" t="s">
        <v>1193</v>
      </c>
      <c r="L767" s="128">
        <v>262</v>
      </c>
      <c r="M767" s="98" t="s">
        <v>1194</v>
      </c>
      <c r="N767" s="128">
        <v>114</v>
      </c>
    </row>
    <row r="768" spans="1:14" x14ac:dyDescent="0.35">
      <c r="A768" s="95" t="s">
        <v>1195</v>
      </c>
      <c r="B768" s="112" t="s">
        <v>1196</v>
      </c>
      <c r="C768" s="113">
        <v>16.100000000000001</v>
      </c>
      <c r="D768" s="96" t="s">
        <v>1197</v>
      </c>
      <c r="E768" s="95" t="s">
        <v>1198</v>
      </c>
      <c r="F768" s="126">
        <v>4310</v>
      </c>
      <c r="G768" s="95" t="s">
        <v>1199</v>
      </c>
      <c r="H768" s="127">
        <v>1650</v>
      </c>
      <c r="I768" s="95" t="s">
        <v>1200</v>
      </c>
      <c r="J768" s="127">
        <v>3720</v>
      </c>
      <c r="K768" s="95" t="s">
        <v>1201</v>
      </c>
      <c r="L768" s="126">
        <v>1070</v>
      </c>
      <c r="M768" s="95" t="s">
        <v>1202</v>
      </c>
      <c r="N768" s="126">
        <v>281</v>
      </c>
    </row>
    <row r="769" spans="1:14" x14ac:dyDescent="0.35">
      <c r="A769" s="98" t="s">
        <v>1203</v>
      </c>
      <c r="B769" s="114" t="s">
        <v>1204</v>
      </c>
      <c r="C769" s="98" t="s">
        <v>1205</v>
      </c>
      <c r="D769" s="114" t="s">
        <v>1206</v>
      </c>
      <c r="E769" s="98" t="s">
        <v>1207</v>
      </c>
      <c r="F769" s="130" t="s">
        <v>1096</v>
      </c>
      <c r="G769" s="98" t="s">
        <v>1207</v>
      </c>
      <c r="H769" s="130" t="s">
        <v>1096</v>
      </c>
      <c r="I769" s="98" t="s">
        <v>1208</v>
      </c>
      <c r="J769" s="130" t="s">
        <v>1096</v>
      </c>
      <c r="K769" s="98" t="s">
        <v>1209</v>
      </c>
      <c r="L769" s="130" t="s">
        <v>1096</v>
      </c>
      <c r="M769" s="98" t="s">
        <v>1210</v>
      </c>
      <c r="N769" s="130" t="s">
        <v>1096</v>
      </c>
    </row>
    <row r="770" spans="1:14" x14ac:dyDescent="0.35">
      <c r="A770" s="95" t="s">
        <v>1211</v>
      </c>
      <c r="B770" s="112" t="s">
        <v>1212</v>
      </c>
      <c r="C770" s="95" t="s">
        <v>1213</v>
      </c>
      <c r="D770" s="112" t="s">
        <v>1214</v>
      </c>
      <c r="E770" s="95" t="s">
        <v>1215</v>
      </c>
      <c r="F770" s="131" t="s">
        <v>1096</v>
      </c>
      <c r="G770" s="95" t="s">
        <v>1215</v>
      </c>
      <c r="H770" s="131" t="s">
        <v>1096</v>
      </c>
      <c r="I770" s="95" t="s">
        <v>1216</v>
      </c>
      <c r="J770" s="131" t="s">
        <v>1096</v>
      </c>
      <c r="K770" s="95" t="s">
        <v>1217</v>
      </c>
      <c r="L770" s="131" t="s">
        <v>1096</v>
      </c>
      <c r="M770" s="95" t="s">
        <v>1218</v>
      </c>
      <c r="N770" s="131" t="s">
        <v>1096</v>
      </c>
    </row>
    <row r="771" spans="1:14" x14ac:dyDescent="0.35">
      <c r="A771" s="98" t="s">
        <v>1219</v>
      </c>
      <c r="B771" s="114" t="s">
        <v>1220</v>
      </c>
      <c r="C771" s="98" t="s">
        <v>1221</v>
      </c>
      <c r="D771" s="110">
        <v>0.02</v>
      </c>
      <c r="E771" s="98" t="s">
        <v>1222</v>
      </c>
      <c r="F771" s="130" t="s">
        <v>1096</v>
      </c>
      <c r="G771" s="98" t="s">
        <v>1222</v>
      </c>
      <c r="H771" s="130" t="s">
        <v>1096</v>
      </c>
      <c r="I771" s="98" t="s">
        <v>1223</v>
      </c>
      <c r="J771" s="130" t="s">
        <v>1096</v>
      </c>
      <c r="K771" s="98" t="s">
        <v>1224</v>
      </c>
      <c r="L771" s="130" t="s">
        <v>1096</v>
      </c>
      <c r="M771" s="98" t="s">
        <v>1225</v>
      </c>
      <c r="N771" s="130" t="s">
        <v>1096</v>
      </c>
    </row>
    <row r="772" spans="1:14" x14ac:dyDescent="0.35">
      <c r="A772" s="95" t="s">
        <v>1226</v>
      </c>
      <c r="B772" s="112" t="s">
        <v>1227</v>
      </c>
      <c r="C772" s="95" t="s">
        <v>1228</v>
      </c>
      <c r="D772" s="107">
        <v>0.01</v>
      </c>
      <c r="E772" s="95" t="s">
        <v>1229</v>
      </c>
      <c r="F772" s="131" t="s">
        <v>1096</v>
      </c>
      <c r="G772" s="95" t="s">
        <v>1229</v>
      </c>
      <c r="H772" s="131" t="s">
        <v>1096</v>
      </c>
      <c r="I772" s="95" t="s">
        <v>1230</v>
      </c>
      <c r="J772" s="131" t="s">
        <v>1096</v>
      </c>
      <c r="K772" s="95" t="s">
        <v>1231</v>
      </c>
      <c r="L772" s="131" t="s">
        <v>1096</v>
      </c>
      <c r="M772" s="95" t="s">
        <v>1232</v>
      </c>
      <c r="N772" s="131" t="s">
        <v>1096</v>
      </c>
    </row>
    <row r="773" spans="1:14" x14ac:dyDescent="0.35">
      <c r="A773" s="98" t="s">
        <v>1233</v>
      </c>
      <c r="B773" s="114" t="s">
        <v>1234</v>
      </c>
      <c r="C773" s="98" t="s">
        <v>1235</v>
      </c>
      <c r="D773" s="110">
        <v>0.02</v>
      </c>
      <c r="E773" s="98" t="s">
        <v>1236</v>
      </c>
      <c r="F773" s="128">
        <v>1</v>
      </c>
      <c r="G773" s="98" t="s">
        <v>1236</v>
      </c>
      <c r="H773" s="130" t="s">
        <v>1096</v>
      </c>
      <c r="I773" s="98" t="s">
        <v>1237</v>
      </c>
      <c r="J773" s="130" t="s">
        <v>1096</v>
      </c>
      <c r="K773" s="98" t="s">
        <v>1238</v>
      </c>
      <c r="L773" s="130" t="s">
        <v>1096</v>
      </c>
      <c r="M773" s="98" t="s">
        <v>1239</v>
      </c>
      <c r="N773" s="130" t="s">
        <v>1096</v>
      </c>
    </row>
    <row r="774" spans="1:14" x14ac:dyDescent="0.35">
      <c r="A774" s="95" t="s">
        <v>1240</v>
      </c>
      <c r="B774" s="112" t="s">
        <v>1241</v>
      </c>
      <c r="C774" s="95" t="s">
        <v>1242</v>
      </c>
      <c r="D774" s="107">
        <v>0.02</v>
      </c>
      <c r="E774" s="95" t="s">
        <v>1243</v>
      </c>
      <c r="F774" s="126">
        <v>1</v>
      </c>
      <c r="G774" s="95" t="s">
        <v>1243</v>
      </c>
      <c r="H774" s="131" t="s">
        <v>1096</v>
      </c>
      <c r="I774" s="95" t="s">
        <v>1244</v>
      </c>
      <c r="J774" s="131" t="s">
        <v>1096</v>
      </c>
      <c r="K774" s="95" t="s">
        <v>1245</v>
      </c>
      <c r="L774" s="131" t="s">
        <v>1096</v>
      </c>
      <c r="M774" s="95" t="s">
        <v>1246</v>
      </c>
      <c r="N774" s="131" t="s">
        <v>1096</v>
      </c>
    </row>
    <row r="775" spans="1:14" x14ac:dyDescent="0.35">
      <c r="A775" s="98" t="s">
        <v>1247</v>
      </c>
      <c r="B775" s="114" t="s">
        <v>1248</v>
      </c>
      <c r="C775" s="98" t="s">
        <v>1249</v>
      </c>
      <c r="D775" s="110">
        <v>0.04</v>
      </c>
      <c r="E775" s="98" t="s">
        <v>1250</v>
      </c>
      <c r="F775" s="128">
        <v>4</v>
      </c>
      <c r="G775" s="98" t="s">
        <v>1250</v>
      </c>
      <c r="H775" s="130" t="s">
        <v>1096</v>
      </c>
      <c r="I775" s="98" t="s">
        <v>1251</v>
      </c>
      <c r="J775" s="130" t="s">
        <v>1096</v>
      </c>
      <c r="K775" s="98" t="s">
        <v>1252</v>
      </c>
      <c r="L775" s="130" t="s">
        <v>1096</v>
      </c>
      <c r="M775" s="98" t="s">
        <v>1253</v>
      </c>
      <c r="N775" s="130" t="s">
        <v>1096</v>
      </c>
    </row>
    <row r="776" spans="1:14" x14ac:dyDescent="0.35">
      <c r="A776" s="101" t="s">
        <v>1254</v>
      </c>
      <c r="B776" s="115" t="s">
        <v>1255</v>
      </c>
      <c r="C776" s="101" t="s">
        <v>1256</v>
      </c>
      <c r="D776" s="102" t="s">
        <v>1257</v>
      </c>
      <c r="E776" s="101" t="s">
        <v>1202</v>
      </c>
      <c r="F776" s="132">
        <v>6</v>
      </c>
      <c r="G776" s="101" t="s">
        <v>1202</v>
      </c>
      <c r="H776" s="132">
        <v>2</v>
      </c>
      <c r="I776" s="101" t="s">
        <v>1258</v>
      </c>
      <c r="J776" s="132">
        <v>2</v>
      </c>
      <c r="K776" s="101" t="s">
        <v>1259</v>
      </c>
      <c r="L776" s="133" t="s">
        <v>1096</v>
      </c>
      <c r="M776" s="101" t="s">
        <v>1260</v>
      </c>
      <c r="N776" s="133" t="s">
        <v>1096</v>
      </c>
    </row>
    <row r="777" spans="1:14" x14ac:dyDescent="0.35">
      <c r="A777" s="91" t="s">
        <v>1261</v>
      </c>
      <c r="B777" s="134" t="s">
        <v>1262</v>
      </c>
      <c r="C777" s="91" t="s">
        <v>1263</v>
      </c>
      <c r="D777" s="135">
        <v>0.01</v>
      </c>
      <c r="E777" s="91" t="s">
        <v>1264</v>
      </c>
      <c r="F777" s="136">
        <v>1</v>
      </c>
      <c r="G777" s="91" t="s">
        <v>1264</v>
      </c>
      <c r="H777" s="137" t="s">
        <v>1096</v>
      </c>
      <c r="I777" s="91" t="s">
        <v>1265</v>
      </c>
      <c r="J777" s="137" t="s">
        <v>1096</v>
      </c>
      <c r="K777" s="91" t="s">
        <v>1266</v>
      </c>
      <c r="L777" s="137" t="s">
        <v>1096</v>
      </c>
      <c r="M777" s="91" t="s">
        <v>1267</v>
      </c>
      <c r="N777" s="137" t="s">
        <v>1096</v>
      </c>
    </row>
    <row r="778" spans="1:14" x14ac:dyDescent="0.35">
      <c r="A778" s="95" t="s">
        <v>1268</v>
      </c>
      <c r="B778" s="112" t="s">
        <v>1269</v>
      </c>
      <c r="C778" s="95" t="s">
        <v>1270</v>
      </c>
      <c r="D778" s="138">
        <v>0.01</v>
      </c>
      <c r="E778" s="95" t="s">
        <v>1271</v>
      </c>
      <c r="F778" s="131" t="s">
        <v>1096</v>
      </c>
      <c r="G778" s="95" t="s">
        <v>1271</v>
      </c>
      <c r="H778" s="131" t="s">
        <v>1096</v>
      </c>
      <c r="I778" s="95" t="s">
        <v>1272</v>
      </c>
      <c r="J778" s="131" t="s">
        <v>1096</v>
      </c>
      <c r="K778" s="95" t="s">
        <v>1273</v>
      </c>
      <c r="L778" s="131" t="s">
        <v>1096</v>
      </c>
      <c r="M778" s="95" t="s">
        <v>1274</v>
      </c>
      <c r="N778" s="131" t="s">
        <v>1096</v>
      </c>
    </row>
    <row r="779" spans="1:14" x14ac:dyDescent="0.35">
      <c r="A779" s="98" t="s">
        <v>1275</v>
      </c>
      <c r="B779" s="114" t="s">
        <v>1276</v>
      </c>
      <c r="C779" s="98" t="s">
        <v>1270</v>
      </c>
      <c r="D779" s="139">
        <v>0.03</v>
      </c>
      <c r="E779" s="98" t="s">
        <v>1081</v>
      </c>
      <c r="F779" s="130" t="s">
        <v>1096</v>
      </c>
      <c r="G779" s="98" t="s">
        <v>1081</v>
      </c>
      <c r="H779" s="130" t="s">
        <v>1096</v>
      </c>
      <c r="I779" s="98" t="s">
        <v>1277</v>
      </c>
      <c r="J779" s="130" t="s">
        <v>1096</v>
      </c>
      <c r="K779" s="98" t="s">
        <v>1278</v>
      </c>
      <c r="L779" s="130" t="s">
        <v>1096</v>
      </c>
      <c r="M779" s="98" t="s">
        <v>1279</v>
      </c>
      <c r="N779" s="130" t="s">
        <v>1096</v>
      </c>
    </row>
    <row r="780" spans="1:14" x14ac:dyDescent="0.35">
      <c r="A780" s="95" t="s">
        <v>1280</v>
      </c>
      <c r="B780" s="112" t="s">
        <v>1281</v>
      </c>
      <c r="C780" s="95" t="s">
        <v>1270</v>
      </c>
      <c r="D780" s="138">
        <v>0.03</v>
      </c>
      <c r="E780" s="95" t="s">
        <v>1282</v>
      </c>
      <c r="F780" s="131" t="s">
        <v>1096</v>
      </c>
      <c r="G780" s="95" t="s">
        <v>1282</v>
      </c>
      <c r="H780" s="131" t="s">
        <v>1096</v>
      </c>
      <c r="I780" s="95" t="s">
        <v>1283</v>
      </c>
      <c r="J780" s="131" t="s">
        <v>1096</v>
      </c>
      <c r="K780" s="95" t="s">
        <v>1284</v>
      </c>
      <c r="L780" s="131" t="s">
        <v>1096</v>
      </c>
      <c r="M780" s="95" t="s">
        <v>1285</v>
      </c>
      <c r="N780" s="131" t="s">
        <v>1096</v>
      </c>
    </row>
    <row r="781" spans="1:14" ht="19" x14ac:dyDescent="0.35">
      <c r="A781" s="119" t="s">
        <v>1286</v>
      </c>
      <c r="B781" s="119" t="s">
        <v>1287</v>
      </c>
      <c r="C781" s="120" t="s">
        <v>1270</v>
      </c>
      <c r="D781" s="140">
        <v>0.03</v>
      </c>
      <c r="E781" s="120" t="s">
        <v>1288</v>
      </c>
      <c r="F781" s="141" t="s">
        <v>1096</v>
      </c>
      <c r="G781" s="120" t="s">
        <v>1288</v>
      </c>
      <c r="H781" s="141" t="s">
        <v>1096</v>
      </c>
      <c r="I781" s="120" t="s">
        <v>1289</v>
      </c>
      <c r="J781" s="141" t="s">
        <v>1096</v>
      </c>
      <c r="K781" s="120" t="s">
        <v>1290</v>
      </c>
      <c r="L781" s="141" t="s">
        <v>1096</v>
      </c>
      <c r="M781" s="120" t="s">
        <v>1291</v>
      </c>
      <c r="N781" s="141" t="s">
        <v>1096</v>
      </c>
    </row>
    <row r="782" spans="1:14" x14ac:dyDescent="0.35">
      <c r="A782" s="91" t="s">
        <v>1292</v>
      </c>
      <c r="B782" s="92" t="s">
        <v>1293</v>
      </c>
      <c r="C782" s="104">
        <v>5</v>
      </c>
      <c r="D782" s="135">
        <v>7.0000000000000007E-2</v>
      </c>
      <c r="E782" s="91" t="s">
        <v>1294</v>
      </c>
      <c r="F782" s="136">
        <v>578</v>
      </c>
      <c r="G782" s="91" t="s">
        <v>1295</v>
      </c>
      <c r="H782" s="136">
        <v>160</v>
      </c>
      <c r="I782" s="91" t="s">
        <v>1296</v>
      </c>
      <c r="J782" s="136">
        <v>317</v>
      </c>
      <c r="K782" s="91" t="s">
        <v>1297</v>
      </c>
      <c r="L782" s="136">
        <v>34</v>
      </c>
      <c r="M782" s="91" t="s">
        <v>1298</v>
      </c>
      <c r="N782" s="136">
        <v>22</v>
      </c>
    </row>
    <row r="783" spans="1:14" x14ac:dyDescent="0.35">
      <c r="A783" s="95" t="s">
        <v>1299</v>
      </c>
      <c r="B783" s="96" t="s">
        <v>1300</v>
      </c>
      <c r="C783" s="106">
        <v>26</v>
      </c>
      <c r="D783" s="138">
        <v>0.17</v>
      </c>
      <c r="E783" s="95" t="s">
        <v>1301</v>
      </c>
      <c r="F783" s="127">
        <v>3480</v>
      </c>
      <c r="G783" s="95" t="s">
        <v>1302</v>
      </c>
      <c r="H783" s="127">
        <v>1730</v>
      </c>
      <c r="I783" s="95" t="s">
        <v>1303</v>
      </c>
      <c r="J783" s="127">
        <v>3280</v>
      </c>
      <c r="K783" s="95" t="s">
        <v>1304</v>
      </c>
      <c r="L783" s="127">
        <v>1570</v>
      </c>
      <c r="M783" s="95" t="s">
        <v>1305</v>
      </c>
      <c r="N783" s="126">
        <v>479</v>
      </c>
    </row>
    <row r="784" spans="1:14" x14ac:dyDescent="0.35">
      <c r="A784" s="98" t="s">
        <v>1306</v>
      </c>
      <c r="B784" s="99" t="s">
        <v>1307</v>
      </c>
      <c r="C784" s="118">
        <v>1</v>
      </c>
      <c r="D784" s="114" t="s">
        <v>1308</v>
      </c>
      <c r="E784" s="98" t="s">
        <v>1309</v>
      </c>
      <c r="F784" s="128">
        <v>45</v>
      </c>
      <c r="G784" s="98" t="s">
        <v>1309</v>
      </c>
      <c r="H784" s="128">
        <v>12</v>
      </c>
      <c r="I784" s="98" t="s">
        <v>1310</v>
      </c>
      <c r="J784" s="128">
        <v>15</v>
      </c>
      <c r="K784" s="98" t="s">
        <v>1311</v>
      </c>
      <c r="L784" s="128">
        <v>2</v>
      </c>
      <c r="M784" s="98" t="s">
        <v>1312</v>
      </c>
      <c r="N784" s="128">
        <v>2</v>
      </c>
    </row>
    <row r="785" spans="1:14" x14ac:dyDescent="0.35">
      <c r="A785" s="95" t="s">
        <v>1313</v>
      </c>
      <c r="B785" s="96" t="s">
        <v>1314</v>
      </c>
      <c r="C785" s="113">
        <v>0.4</v>
      </c>
      <c r="D785" s="112" t="s">
        <v>1315</v>
      </c>
      <c r="E785" s="95" t="s">
        <v>1316</v>
      </c>
      <c r="F785" s="126">
        <v>33</v>
      </c>
      <c r="G785" s="95" t="s">
        <v>1316</v>
      </c>
      <c r="H785" s="126">
        <v>9</v>
      </c>
      <c r="I785" s="95" t="s">
        <v>1317</v>
      </c>
      <c r="J785" s="126">
        <v>10</v>
      </c>
      <c r="K785" s="95" t="s">
        <v>1318</v>
      </c>
      <c r="L785" s="126">
        <v>2</v>
      </c>
      <c r="M785" s="95" t="s">
        <v>1319</v>
      </c>
      <c r="N785" s="126">
        <v>1</v>
      </c>
    </row>
    <row r="786" spans="1:14" x14ac:dyDescent="0.35">
      <c r="A786" s="98" t="s">
        <v>1320</v>
      </c>
      <c r="B786" s="99" t="s">
        <v>1321</v>
      </c>
      <c r="C786" s="118">
        <v>0.4</v>
      </c>
      <c r="D786" s="139">
        <v>0.08</v>
      </c>
      <c r="E786" s="98" t="s">
        <v>1322</v>
      </c>
      <c r="F786" s="128">
        <v>60</v>
      </c>
      <c r="G786" s="98" t="s">
        <v>1322</v>
      </c>
      <c r="H786" s="128">
        <v>16</v>
      </c>
      <c r="I786" s="98" t="s">
        <v>1081</v>
      </c>
      <c r="J786" s="128">
        <v>18</v>
      </c>
      <c r="K786" s="98" t="s">
        <v>1323</v>
      </c>
      <c r="L786" s="128">
        <v>3</v>
      </c>
      <c r="M786" s="98" t="s">
        <v>1083</v>
      </c>
      <c r="N786" s="128">
        <v>2</v>
      </c>
    </row>
    <row r="787" spans="1:14" x14ac:dyDescent="0.35">
      <c r="A787" s="101" t="s">
        <v>1324</v>
      </c>
      <c r="B787" s="115" t="s">
        <v>1325</v>
      </c>
      <c r="C787" s="101" t="s">
        <v>1326</v>
      </c>
      <c r="D787" s="142">
        <v>0.01</v>
      </c>
      <c r="E787" s="101" t="s">
        <v>1327</v>
      </c>
      <c r="F787" s="132">
        <v>3</v>
      </c>
      <c r="G787" s="101" t="s">
        <v>1327</v>
      </c>
      <c r="H787" s="133" t="s">
        <v>1096</v>
      </c>
      <c r="I787" s="101" t="s">
        <v>1328</v>
      </c>
      <c r="J787" s="133" t="s">
        <v>1096</v>
      </c>
      <c r="K787" s="101" t="s">
        <v>1329</v>
      </c>
      <c r="L787" s="133" t="s">
        <v>1096</v>
      </c>
      <c r="M787" s="101" t="s">
        <v>1330</v>
      </c>
      <c r="N787" s="133" t="s">
        <v>1096</v>
      </c>
    </row>
    <row r="788" spans="1:14" x14ac:dyDescent="0.35">
      <c r="A788" s="91" t="s">
        <v>1331</v>
      </c>
      <c r="B788" s="92" t="s">
        <v>1332</v>
      </c>
      <c r="C788" s="104">
        <v>0.8</v>
      </c>
      <c r="D788" s="143">
        <v>4.0000000000000001E-3</v>
      </c>
      <c r="E788" s="91" t="s">
        <v>1333</v>
      </c>
      <c r="F788" s="136">
        <v>9</v>
      </c>
      <c r="G788" s="91" t="s">
        <v>1333</v>
      </c>
      <c r="H788" s="136">
        <v>2</v>
      </c>
      <c r="I788" s="91" t="s">
        <v>1334</v>
      </c>
      <c r="J788" s="136">
        <v>3</v>
      </c>
      <c r="K788" s="91" t="s">
        <v>1335</v>
      </c>
      <c r="L788" s="137" t="s">
        <v>1096</v>
      </c>
      <c r="M788" s="91" t="s">
        <v>1336</v>
      </c>
      <c r="N788" s="137" t="s">
        <v>1096</v>
      </c>
    </row>
    <row r="789" spans="1:14" x14ac:dyDescent="0.35">
      <c r="A789" s="95" t="s">
        <v>1337</v>
      </c>
      <c r="B789" s="96" t="s">
        <v>1338</v>
      </c>
      <c r="C789" s="113">
        <v>0.3</v>
      </c>
      <c r="D789" s="138">
        <v>0.01</v>
      </c>
      <c r="E789" s="95" t="s">
        <v>1339</v>
      </c>
      <c r="F789" s="126">
        <v>4</v>
      </c>
      <c r="G789" s="95" t="s">
        <v>1339</v>
      </c>
      <c r="H789" s="126">
        <v>1</v>
      </c>
      <c r="I789" s="95" t="s">
        <v>1340</v>
      </c>
      <c r="J789" s="126">
        <v>1</v>
      </c>
      <c r="K789" s="95" t="s">
        <v>1341</v>
      </c>
      <c r="L789" s="131" t="s">
        <v>1096</v>
      </c>
      <c r="M789" s="95" t="s">
        <v>1342</v>
      </c>
      <c r="N789" s="131" t="s">
        <v>1096</v>
      </c>
    </row>
    <row r="790" spans="1:14" x14ac:dyDescent="0.35">
      <c r="A790" s="98" t="s">
        <v>1343</v>
      </c>
      <c r="B790" s="99" t="s">
        <v>1344</v>
      </c>
      <c r="C790" s="118">
        <v>5.2</v>
      </c>
      <c r="D790" s="139">
        <v>0.15</v>
      </c>
      <c r="E790" s="98" t="s">
        <v>973</v>
      </c>
      <c r="F790" s="129">
        <v>1350</v>
      </c>
      <c r="G790" s="98" t="s">
        <v>1345</v>
      </c>
      <c r="H790" s="128">
        <v>376</v>
      </c>
      <c r="I790" s="98" t="s">
        <v>1346</v>
      </c>
      <c r="J790" s="128">
        <v>756</v>
      </c>
      <c r="K790" s="98" t="s">
        <v>1347</v>
      </c>
      <c r="L790" s="128">
        <v>80</v>
      </c>
      <c r="M790" s="98" t="s">
        <v>1348</v>
      </c>
      <c r="N790" s="128">
        <v>52</v>
      </c>
    </row>
    <row r="791" spans="1:14" x14ac:dyDescent="0.35">
      <c r="A791" s="95" t="s">
        <v>1349</v>
      </c>
      <c r="B791" s="96" t="s">
        <v>1350</v>
      </c>
      <c r="C791" s="113">
        <v>2.9</v>
      </c>
      <c r="D791" s="138">
        <v>0.27</v>
      </c>
      <c r="E791" s="95" t="s">
        <v>1351</v>
      </c>
      <c r="F791" s="126">
        <v>848</v>
      </c>
      <c r="G791" s="95" t="s">
        <v>1351</v>
      </c>
      <c r="H791" s="126">
        <v>231</v>
      </c>
      <c r="I791" s="95" t="s">
        <v>1352</v>
      </c>
      <c r="J791" s="126">
        <v>356</v>
      </c>
      <c r="K791" s="95" t="s">
        <v>1236</v>
      </c>
      <c r="L791" s="126">
        <v>42</v>
      </c>
      <c r="M791" s="95" t="s">
        <v>1353</v>
      </c>
      <c r="N791" s="126">
        <v>32</v>
      </c>
    </row>
    <row r="792" spans="1:14" x14ac:dyDescent="0.35">
      <c r="A792" s="98" t="s">
        <v>1354</v>
      </c>
      <c r="B792" s="99" t="s">
        <v>1355</v>
      </c>
      <c r="C792" s="109">
        <v>16</v>
      </c>
      <c r="D792" s="139">
        <v>0.28999999999999998</v>
      </c>
      <c r="E792" s="98" t="s">
        <v>1356</v>
      </c>
      <c r="F792" s="129">
        <v>4590</v>
      </c>
      <c r="G792" s="98" t="s">
        <v>1357</v>
      </c>
      <c r="H792" s="129">
        <v>1750</v>
      </c>
      <c r="I792" s="98" t="s">
        <v>1358</v>
      </c>
      <c r="J792" s="129">
        <v>3950</v>
      </c>
      <c r="K792" s="98" t="s">
        <v>1359</v>
      </c>
      <c r="L792" s="129">
        <v>1130</v>
      </c>
      <c r="M792" s="98" t="s">
        <v>1193</v>
      </c>
      <c r="N792" s="128">
        <v>297</v>
      </c>
    </row>
    <row r="793" spans="1:14" x14ac:dyDescent="0.35">
      <c r="A793" s="95" t="s">
        <v>1360</v>
      </c>
      <c r="B793" s="96" t="s">
        <v>1361</v>
      </c>
      <c r="C793" s="106">
        <v>65</v>
      </c>
      <c r="D793" s="138">
        <v>0.3</v>
      </c>
      <c r="E793" s="95" t="s">
        <v>1362</v>
      </c>
      <c r="F793" s="127">
        <v>7800</v>
      </c>
      <c r="G793" s="95" t="s">
        <v>1363</v>
      </c>
      <c r="H793" s="127">
        <v>6290</v>
      </c>
      <c r="I793" s="95" t="s">
        <v>1364</v>
      </c>
      <c r="J793" s="127">
        <v>7990</v>
      </c>
      <c r="K793" s="95" t="s">
        <v>1365</v>
      </c>
      <c r="L793" s="127">
        <v>6750</v>
      </c>
      <c r="M793" s="95" t="s">
        <v>1366</v>
      </c>
      <c r="N793" s="126">
        <v>4170</v>
      </c>
    </row>
    <row r="794" spans="1:14" x14ac:dyDescent="0.35">
      <c r="A794" s="98" t="s">
        <v>1367</v>
      </c>
      <c r="B794" s="114" t="s">
        <v>1368</v>
      </c>
      <c r="C794" s="118">
        <v>3.4</v>
      </c>
      <c r="D794" s="139">
        <v>0.14000000000000001</v>
      </c>
      <c r="E794" s="98" t="s">
        <v>1369</v>
      </c>
      <c r="F794" s="128">
        <v>635</v>
      </c>
      <c r="G794" s="98" t="s">
        <v>1369</v>
      </c>
      <c r="H794" s="128">
        <v>173</v>
      </c>
      <c r="I794" s="98" t="s">
        <v>1370</v>
      </c>
      <c r="J794" s="128">
        <v>286</v>
      </c>
      <c r="K794" s="98" t="s">
        <v>1371</v>
      </c>
      <c r="L794" s="128">
        <v>33</v>
      </c>
      <c r="M794" s="98" t="s">
        <v>1372</v>
      </c>
      <c r="N794" s="128">
        <v>24</v>
      </c>
    </row>
    <row r="795" spans="1:14" x14ac:dyDescent="0.35">
      <c r="A795" s="95" t="s">
        <v>1373</v>
      </c>
      <c r="B795" s="112" t="s">
        <v>1374</v>
      </c>
      <c r="C795" s="113">
        <v>1</v>
      </c>
      <c r="D795" s="138">
        <v>0.13</v>
      </c>
      <c r="E795" s="95" t="s">
        <v>1375</v>
      </c>
      <c r="F795" s="126">
        <v>151</v>
      </c>
      <c r="G795" s="95" t="s">
        <v>1375</v>
      </c>
      <c r="H795" s="126">
        <v>41</v>
      </c>
      <c r="I795" s="95" t="s">
        <v>1376</v>
      </c>
      <c r="J795" s="126">
        <v>49</v>
      </c>
      <c r="K795" s="95" t="s">
        <v>1377</v>
      </c>
      <c r="L795" s="126">
        <v>7</v>
      </c>
      <c r="M795" s="95" t="s">
        <v>1378</v>
      </c>
      <c r="N795" s="126">
        <v>6</v>
      </c>
    </row>
    <row r="796" spans="1:14" x14ac:dyDescent="0.35">
      <c r="A796" s="98" t="s">
        <v>1379</v>
      </c>
      <c r="B796" s="114" t="s">
        <v>1380</v>
      </c>
      <c r="C796" s="118">
        <v>2.9</v>
      </c>
      <c r="D796" s="139">
        <v>0.19</v>
      </c>
      <c r="E796" s="98" t="s">
        <v>1381</v>
      </c>
      <c r="F796" s="128">
        <v>674</v>
      </c>
      <c r="G796" s="98" t="s">
        <v>1381</v>
      </c>
      <c r="H796" s="128">
        <v>184</v>
      </c>
      <c r="I796" s="98" t="s">
        <v>1382</v>
      </c>
      <c r="J796" s="128">
        <v>283</v>
      </c>
      <c r="K796" s="98" t="s">
        <v>1297</v>
      </c>
      <c r="L796" s="128">
        <v>34</v>
      </c>
      <c r="M796" s="98" t="s">
        <v>1383</v>
      </c>
      <c r="N796" s="128">
        <v>25</v>
      </c>
    </row>
    <row r="797" spans="1:14" x14ac:dyDescent="0.35">
      <c r="A797" s="101" t="s">
        <v>1384</v>
      </c>
      <c r="B797" s="115" t="s">
        <v>1385</v>
      </c>
      <c r="C797" s="144">
        <v>20</v>
      </c>
      <c r="D797" s="142">
        <v>0.31</v>
      </c>
      <c r="E797" s="101" t="s">
        <v>1386</v>
      </c>
      <c r="F797" s="145">
        <v>3440</v>
      </c>
      <c r="G797" s="101" t="s">
        <v>1387</v>
      </c>
      <c r="H797" s="145">
        <v>1470</v>
      </c>
      <c r="I797" s="101" t="s">
        <v>1110</v>
      </c>
      <c r="J797" s="145">
        <v>3100</v>
      </c>
      <c r="K797" s="101" t="s">
        <v>1388</v>
      </c>
      <c r="L797" s="145">
        <v>1150</v>
      </c>
      <c r="M797" s="101" t="s">
        <v>1389</v>
      </c>
      <c r="N797" s="132">
        <v>304</v>
      </c>
    </row>
    <row r="798" spans="1:14" x14ac:dyDescent="0.35">
      <c r="A798" s="91" t="s">
        <v>1390</v>
      </c>
      <c r="B798" s="92" t="s">
        <v>1391</v>
      </c>
      <c r="C798" s="124">
        <v>500</v>
      </c>
      <c r="D798" s="135">
        <v>0.2</v>
      </c>
      <c r="E798" s="91" t="s">
        <v>1392</v>
      </c>
      <c r="F798" s="125">
        <v>12800</v>
      </c>
      <c r="G798" s="91" t="s">
        <v>1393</v>
      </c>
      <c r="H798" s="125">
        <v>16100</v>
      </c>
      <c r="I798" s="91" t="s">
        <v>1394</v>
      </c>
      <c r="J798" s="125">
        <v>13700</v>
      </c>
      <c r="K798" s="91" t="s">
        <v>1395</v>
      </c>
      <c r="L798" s="125">
        <v>16500</v>
      </c>
      <c r="M798" s="91" t="s">
        <v>1396</v>
      </c>
      <c r="N798" s="125">
        <v>18100</v>
      </c>
    </row>
    <row r="799" spans="1:14" x14ac:dyDescent="0.35">
      <c r="A799" s="95" t="s">
        <v>1397</v>
      </c>
      <c r="B799" s="96" t="s">
        <v>1398</v>
      </c>
      <c r="C799" s="146">
        <v>3200</v>
      </c>
      <c r="D799" s="138">
        <v>0.56999999999999995</v>
      </c>
      <c r="E799" s="95" t="s">
        <v>1399</v>
      </c>
      <c r="F799" s="147">
        <v>17500</v>
      </c>
      <c r="G799" s="95" t="s">
        <v>1400</v>
      </c>
      <c r="H799" s="147">
        <v>23500</v>
      </c>
      <c r="I799" s="95" t="s">
        <v>1401</v>
      </c>
      <c r="J799" s="147">
        <v>18900</v>
      </c>
      <c r="K799" s="95" t="s">
        <v>1295</v>
      </c>
      <c r="L799" s="147">
        <v>23800</v>
      </c>
      <c r="M799" s="95" t="s">
        <v>1402</v>
      </c>
      <c r="N799" s="147">
        <v>28200</v>
      </c>
    </row>
    <row r="800" spans="1:14" x14ac:dyDescent="0.35">
      <c r="A800" s="98" t="s">
        <v>1403</v>
      </c>
      <c r="B800" s="99" t="s">
        <v>1404</v>
      </c>
      <c r="C800" s="109">
        <v>800</v>
      </c>
      <c r="D800" s="139">
        <v>0.59</v>
      </c>
      <c r="E800" s="98" t="s">
        <v>1405</v>
      </c>
      <c r="F800" s="148">
        <v>13500</v>
      </c>
      <c r="G800" s="98" t="s">
        <v>1406</v>
      </c>
      <c r="H800" s="148">
        <v>17400</v>
      </c>
      <c r="I800" s="98" t="s">
        <v>1407</v>
      </c>
      <c r="J800" s="148">
        <v>14500</v>
      </c>
      <c r="K800" s="98" t="s">
        <v>1408</v>
      </c>
      <c r="L800" s="148">
        <v>17800</v>
      </c>
      <c r="M800" s="98" t="s">
        <v>1409</v>
      </c>
      <c r="N800" s="148">
        <v>20200</v>
      </c>
    </row>
    <row r="801" spans="1:14" x14ac:dyDescent="0.35">
      <c r="A801" s="95" t="s">
        <v>1410</v>
      </c>
      <c r="B801" s="96" t="s">
        <v>1411</v>
      </c>
      <c r="C801" s="106">
        <v>36</v>
      </c>
      <c r="D801" s="138">
        <v>0.2</v>
      </c>
      <c r="E801" s="95" t="s">
        <v>1412</v>
      </c>
      <c r="F801" s="127">
        <v>6840</v>
      </c>
      <c r="G801" s="95" t="s">
        <v>1413</v>
      </c>
      <c r="H801" s="127">
        <v>4090</v>
      </c>
      <c r="I801" s="95" t="s">
        <v>1132</v>
      </c>
      <c r="J801" s="127">
        <v>6690</v>
      </c>
      <c r="K801" s="95" t="s">
        <v>1414</v>
      </c>
      <c r="L801" s="127">
        <v>4140</v>
      </c>
      <c r="M801" s="95" t="s">
        <v>1415</v>
      </c>
      <c r="N801" s="126">
        <v>1650</v>
      </c>
    </row>
    <row r="802" spans="1:14" x14ac:dyDescent="0.35">
      <c r="A802" s="98" t="s">
        <v>1416</v>
      </c>
      <c r="B802" s="99" t="s">
        <v>1417</v>
      </c>
      <c r="C802" s="149">
        <v>50000</v>
      </c>
      <c r="D802" s="139">
        <v>0.09</v>
      </c>
      <c r="E802" s="98" t="s">
        <v>1123</v>
      </c>
      <c r="F802" s="129">
        <v>4880</v>
      </c>
      <c r="G802" s="98" t="s">
        <v>1418</v>
      </c>
      <c r="H802" s="129">
        <v>6630</v>
      </c>
      <c r="I802" s="98" t="s">
        <v>1109</v>
      </c>
      <c r="J802" s="129">
        <v>5270</v>
      </c>
      <c r="K802" s="98" t="s">
        <v>1419</v>
      </c>
      <c r="L802" s="129">
        <v>6690</v>
      </c>
      <c r="M802" s="98" t="s">
        <v>1420</v>
      </c>
      <c r="N802" s="128">
        <v>8040</v>
      </c>
    </row>
    <row r="803" spans="1:14" x14ac:dyDescent="0.35">
      <c r="A803" s="95" t="s">
        <v>1421</v>
      </c>
      <c r="B803" s="96" t="s">
        <v>1422</v>
      </c>
      <c r="C803" s="146">
        <v>10000</v>
      </c>
      <c r="D803" s="138">
        <v>0.25</v>
      </c>
      <c r="E803" s="95" t="s">
        <v>1423</v>
      </c>
      <c r="F803" s="127">
        <v>8210</v>
      </c>
      <c r="G803" s="95" t="s">
        <v>1424</v>
      </c>
      <c r="H803" s="147">
        <v>11100</v>
      </c>
      <c r="I803" s="95" t="s">
        <v>1425</v>
      </c>
      <c r="J803" s="127">
        <v>8880</v>
      </c>
      <c r="K803" s="95" t="s">
        <v>1172</v>
      </c>
      <c r="L803" s="147">
        <v>11200</v>
      </c>
      <c r="M803" s="95" t="s">
        <v>1426</v>
      </c>
      <c r="N803" s="147">
        <v>13500</v>
      </c>
    </row>
    <row r="804" spans="1:14" x14ac:dyDescent="0.35">
      <c r="A804" s="98" t="s">
        <v>1427</v>
      </c>
      <c r="B804" s="99" t="s">
        <v>1428</v>
      </c>
      <c r="C804" s="149">
        <v>3000</v>
      </c>
      <c r="D804" s="114" t="s">
        <v>1429</v>
      </c>
      <c r="E804" s="98" t="s">
        <v>1412</v>
      </c>
      <c r="F804" s="129">
        <v>6850</v>
      </c>
      <c r="G804" s="98" t="s">
        <v>1430</v>
      </c>
      <c r="H804" s="129">
        <v>9200</v>
      </c>
      <c r="I804" s="98" t="s">
        <v>1130</v>
      </c>
      <c r="J804" s="129">
        <v>7400</v>
      </c>
      <c r="K804" s="98" t="s">
        <v>1431</v>
      </c>
      <c r="L804" s="129">
        <v>9310</v>
      </c>
      <c r="M804" s="98" t="s">
        <v>1432</v>
      </c>
      <c r="N804" s="148">
        <v>11000</v>
      </c>
    </row>
    <row r="805" spans="1:14" x14ac:dyDescent="0.35">
      <c r="A805" s="95" t="s">
        <v>1433</v>
      </c>
      <c r="B805" s="96" t="s">
        <v>1434</v>
      </c>
      <c r="C805" s="146">
        <v>2600</v>
      </c>
      <c r="D805" s="138">
        <v>0.28000000000000003</v>
      </c>
      <c r="E805" s="95" t="s">
        <v>1435</v>
      </c>
      <c r="F805" s="127">
        <v>6640</v>
      </c>
      <c r="G805" s="95" t="s">
        <v>1436</v>
      </c>
      <c r="H805" s="127">
        <v>8900</v>
      </c>
      <c r="I805" s="95" t="s">
        <v>939</v>
      </c>
      <c r="J805" s="127">
        <v>7180</v>
      </c>
      <c r="K805" s="95" t="s">
        <v>931</v>
      </c>
      <c r="L805" s="127">
        <v>9010</v>
      </c>
      <c r="M805" s="95" t="s">
        <v>1437</v>
      </c>
      <c r="N805" s="147">
        <v>10700</v>
      </c>
    </row>
    <row r="806" spans="1:14" x14ac:dyDescent="0.35">
      <c r="A806" s="120" t="s">
        <v>1438</v>
      </c>
      <c r="B806" s="150" t="s">
        <v>1439</v>
      </c>
      <c r="C806" s="151">
        <v>3200</v>
      </c>
      <c r="D806" s="140">
        <v>0.32</v>
      </c>
      <c r="E806" s="120" t="s">
        <v>1440</v>
      </c>
      <c r="F806" s="152">
        <v>7110</v>
      </c>
      <c r="G806" s="120" t="s">
        <v>1441</v>
      </c>
      <c r="H806" s="152">
        <v>9540</v>
      </c>
      <c r="I806" s="120" t="s">
        <v>1442</v>
      </c>
      <c r="J806" s="152">
        <v>7680</v>
      </c>
      <c r="K806" s="120" t="s">
        <v>1443</v>
      </c>
      <c r="L806" s="152">
        <v>9660</v>
      </c>
      <c r="M806" s="120" t="s">
        <v>1444</v>
      </c>
      <c r="N806" s="153">
        <v>11500</v>
      </c>
    </row>
    <row r="807" spans="1:14" x14ac:dyDescent="0.35">
      <c r="A807" s="91" t="s">
        <v>1445</v>
      </c>
      <c r="B807" s="92" t="s">
        <v>1446</v>
      </c>
      <c r="C807" s="154">
        <v>2600</v>
      </c>
      <c r="D807" s="135">
        <v>0.36</v>
      </c>
      <c r="E807" s="91" t="s">
        <v>1412</v>
      </c>
      <c r="F807" s="155">
        <v>6870</v>
      </c>
      <c r="G807" s="91" t="s">
        <v>1430</v>
      </c>
      <c r="H807" s="155">
        <v>9200</v>
      </c>
      <c r="I807" s="91" t="s">
        <v>1447</v>
      </c>
      <c r="J807" s="155">
        <v>7420</v>
      </c>
      <c r="K807" s="91" t="s">
        <v>1448</v>
      </c>
      <c r="L807" s="155">
        <v>9320</v>
      </c>
      <c r="M807" s="91" t="s">
        <v>1449</v>
      </c>
      <c r="N807" s="125">
        <v>11000</v>
      </c>
    </row>
    <row r="808" spans="1:14" x14ac:dyDescent="0.35">
      <c r="A808" s="95" t="s">
        <v>1450</v>
      </c>
      <c r="B808" s="96" t="s">
        <v>1451</v>
      </c>
      <c r="C808" s="95" t="s">
        <v>1452</v>
      </c>
      <c r="D808" s="112" t="s">
        <v>1453</v>
      </c>
      <c r="E808" s="95" t="s">
        <v>1454</v>
      </c>
      <c r="F808" s="126">
        <v>7</v>
      </c>
      <c r="G808" s="95" t="s">
        <v>1454</v>
      </c>
      <c r="H808" s="126">
        <v>2</v>
      </c>
      <c r="I808" s="95" t="s">
        <v>1455</v>
      </c>
      <c r="J808" s="126">
        <v>2</v>
      </c>
      <c r="K808" s="95" t="s">
        <v>1456</v>
      </c>
      <c r="L808" s="131" t="s">
        <v>1096</v>
      </c>
      <c r="M808" s="95" t="s">
        <v>1457</v>
      </c>
      <c r="N808" s="131" t="s">
        <v>1096</v>
      </c>
    </row>
    <row r="809" spans="1:14" x14ac:dyDescent="0.35">
      <c r="A809" s="98" t="s">
        <v>1458</v>
      </c>
      <c r="B809" s="99" t="s">
        <v>1459</v>
      </c>
      <c r="C809" s="149">
        <v>4100</v>
      </c>
      <c r="D809" s="139">
        <v>0.41</v>
      </c>
      <c r="E809" s="98" t="s">
        <v>1460</v>
      </c>
      <c r="F809" s="129">
        <v>6350</v>
      </c>
      <c r="G809" s="98" t="s">
        <v>1461</v>
      </c>
      <c r="H809" s="129">
        <v>8550</v>
      </c>
      <c r="I809" s="98" t="s">
        <v>1462</v>
      </c>
      <c r="J809" s="129">
        <v>6860</v>
      </c>
      <c r="K809" s="98" t="s">
        <v>1463</v>
      </c>
      <c r="L809" s="129">
        <v>8650</v>
      </c>
      <c r="M809" s="98" t="s">
        <v>1464</v>
      </c>
      <c r="N809" s="148">
        <v>10300</v>
      </c>
    </row>
    <row r="810" spans="1:14" x14ac:dyDescent="0.35">
      <c r="A810" s="95" t="s">
        <v>1465</v>
      </c>
      <c r="B810" s="96" t="s">
        <v>1466</v>
      </c>
      <c r="C810" s="146">
        <v>3100</v>
      </c>
      <c r="D810" s="138">
        <v>0.44</v>
      </c>
      <c r="E810" s="95" t="s">
        <v>1467</v>
      </c>
      <c r="F810" s="127">
        <v>5890</v>
      </c>
      <c r="G810" s="95" t="s">
        <v>1468</v>
      </c>
      <c r="H810" s="127">
        <v>7910</v>
      </c>
      <c r="I810" s="95" t="s">
        <v>1469</v>
      </c>
      <c r="J810" s="127">
        <v>6370</v>
      </c>
      <c r="K810" s="95" t="s">
        <v>1470</v>
      </c>
      <c r="L810" s="127">
        <v>8010</v>
      </c>
      <c r="M810" s="95" t="s">
        <v>1471</v>
      </c>
      <c r="N810" s="126">
        <v>9490</v>
      </c>
    </row>
    <row r="811" spans="1:14" x14ac:dyDescent="0.35">
      <c r="A811" s="98" t="s">
        <v>1472</v>
      </c>
      <c r="B811" s="99" t="s">
        <v>1473</v>
      </c>
      <c r="C811" s="149">
        <v>3000</v>
      </c>
      <c r="D811" s="139">
        <v>0.5</v>
      </c>
      <c r="E811" s="98" t="s">
        <v>1474</v>
      </c>
      <c r="F811" s="129">
        <v>5830</v>
      </c>
      <c r="G811" s="98" t="s">
        <v>1475</v>
      </c>
      <c r="H811" s="129">
        <v>7820</v>
      </c>
      <c r="I811" s="98" t="s">
        <v>1476</v>
      </c>
      <c r="J811" s="129">
        <v>6290</v>
      </c>
      <c r="K811" s="98" t="s">
        <v>1477</v>
      </c>
      <c r="L811" s="129">
        <v>7920</v>
      </c>
      <c r="M811" s="98" t="s">
        <v>1478</v>
      </c>
      <c r="N811" s="128">
        <v>9380</v>
      </c>
    </row>
    <row r="812" spans="1:14" x14ac:dyDescent="0.35">
      <c r="A812" s="95" t="s">
        <v>1479</v>
      </c>
      <c r="B812" s="96" t="s">
        <v>1480</v>
      </c>
      <c r="C812" s="146">
        <v>3000</v>
      </c>
      <c r="D812" s="138">
        <v>0.55000000000000004</v>
      </c>
      <c r="E812" s="95" t="s">
        <v>1481</v>
      </c>
      <c r="F812" s="127">
        <v>5680</v>
      </c>
      <c r="G812" s="95" t="s">
        <v>1482</v>
      </c>
      <c r="H812" s="127">
        <v>7620</v>
      </c>
      <c r="I812" s="95" t="s">
        <v>1483</v>
      </c>
      <c r="J812" s="127">
        <v>6130</v>
      </c>
      <c r="K812" s="95" t="s">
        <v>1075</v>
      </c>
      <c r="L812" s="127">
        <v>7710</v>
      </c>
      <c r="M812" s="95" t="s">
        <v>1484</v>
      </c>
      <c r="N812" s="126">
        <v>9140</v>
      </c>
    </row>
    <row r="813" spans="1:14" x14ac:dyDescent="0.35">
      <c r="A813" s="98" t="s">
        <v>1485</v>
      </c>
      <c r="B813" s="99" t="s">
        <v>1486</v>
      </c>
      <c r="C813" s="149">
        <v>2000</v>
      </c>
      <c r="D813" s="139">
        <v>0.55000000000000004</v>
      </c>
      <c r="E813" s="98" t="s">
        <v>1107</v>
      </c>
      <c r="F813" s="129">
        <v>5390</v>
      </c>
      <c r="G813" s="98" t="s">
        <v>1487</v>
      </c>
      <c r="H813" s="129">
        <v>7190</v>
      </c>
      <c r="I813" s="98" t="s">
        <v>1488</v>
      </c>
      <c r="J813" s="129">
        <v>5820</v>
      </c>
      <c r="K813" s="98" t="s">
        <v>1489</v>
      </c>
      <c r="L813" s="129">
        <v>7290</v>
      </c>
      <c r="M813" s="98" t="s">
        <v>932</v>
      </c>
      <c r="N813" s="128">
        <v>8570</v>
      </c>
    </row>
    <row r="814" spans="1:14" x14ac:dyDescent="0.35">
      <c r="A814" s="95" t="s">
        <v>1490</v>
      </c>
      <c r="B814" s="96" t="s">
        <v>1491</v>
      </c>
      <c r="C814" s="146">
        <v>2000</v>
      </c>
      <c r="D814" s="138">
        <v>0.56000000000000005</v>
      </c>
      <c r="E814" s="95" t="s">
        <v>1387</v>
      </c>
      <c r="F814" s="127">
        <v>5430</v>
      </c>
      <c r="G814" s="95" t="s">
        <v>1492</v>
      </c>
      <c r="H814" s="127">
        <v>7240</v>
      </c>
      <c r="I814" s="95" t="s">
        <v>1493</v>
      </c>
      <c r="J814" s="127">
        <v>5860</v>
      </c>
      <c r="K814" s="95" t="s">
        <v>1494</v>
      </c>
      <c r="L814" s="127">
        <v>7340</v>
      </c>
      <c r="M814" s="95" t="s">
        <v>1495</v>
      </c>
      <c r="N814" s="126">
        <v>8630</v>
      </c>
    </row>
    <row r="815" spans="1:14" x14ac:dyDescent="0.35">
      <c r="A815" s="98" t="s">
        <v>1496</v>
      </c>
      <c r="B815" s="99" t="s">
        <v>1497</v>
      </c>
      <c r="C815" s="149">
        <v>2000</v>
      </c>
      <c r="D815" s="139">
        <v>0.48</v>
      </c>
      <c r="E815" s="98" t="s">
        <v>1498</v>
      </c>
      <c r="F815" s="129">
        <v>4720</v>
      </c>
      <c r="G815" s="98" t="s">
        <v>1363</v>
      </c>
      <c r="H815" s="129">
        <v>6290</v>
      </c>
      <c r="I815" s="98" t="s">
        <v>1499</v>
      </c>
      <c r="J815" s="129">
        <v>5090</v>
      </c>
      <c r="K815" s="98" t="s">
        <v>1500</v>
      </c>
      <c r="L815" s="129">
        <v>6380</v>
      </c>
      <c r="M815" s="98" t="s">
        <v>1501</v>
      </c>
      <c r="N815" s="128">
        <v>7500</v>
      </c>
    </row>
    <row r="816" spans="1:14" x14ac:dyDescent="0.35">
      <c r="A816" s="95" t="s">
        <v>1502</v>
      </c>
      <c r="B816" s="96" t="s">
        <v>1503</v>
      </c>
      <c r="C816" s="95" t="s">
        <v>1504</v>
      </c>
      <c r="D816" s="156">
        <v>2E-3</v>
      </c>
      <c r="E816" s="95" t="s">
        <v>1505</v>
      </c>
      <c r="F816" s="131" t="s">
        <v>1096</v>
      </c>
      <c r="G816" s="95" t="s">
        <v>1505</v>
      </c>
      <c r="H816" s="131" t="s">
        <v>1096</v>
      </c>
      <c r="I816" s="95" t="s">
        <v>1506</v>
      </c>
      <c r="J816" s="131" t="s">
        <v>1096</v>
      </c>
      <c r="K816" s="95" t="s">
        <v>1507</v>
      </c>
      <c r="L816" s="131" t="s">
        <v>1096</v>
      </c>
      <c r="M816" s="95" t="s">
        <v>1508</v>
      </c>
      <c r="N816" s="131" t="s">
        <v>1096</v>
      </c>
    </row>
    <row r="817" spans="1:14" x14ac:dyDescent="0.35">
      <c r="A817" s="98" t="s">
        <v>1509</v>
      </c>
      <c r="B817" s="114" t="s">
        <v>1510</v>
      </c>
      <c r="C817" s="98" t="s">
        <v>1228</v>
      </c>
      <c r="D817" s="139">
        <v>0.01</v>
      </c>
      <c r="E817" s="98" t="s">
        <v>1511</v>
      </c>
      <c r="F817" s="130" t="s">
        <v>1096</v>
      </c>
      <c r="G817" s="98" t="s">
        <v>1511</v>
      </c>
      <c r="H817" s="130" t="s">
        <v>1096</v>
      </c>
      <c r="I817" s="98" t="s">
        <v>1512</v>
      </c>
      <c r="J817" s="130" t="s">
        <v>1096</v>
      </c>
      <c r="K817" s="98" t="s">
        <v>1513</v>
      </c>
      <c r="L817" s="130" t="s">
        <v>1096</v>
      </c>
      <c r="M817" s="98" t="s">
        <v>1514</v>
      </c>
      <c r="N817" s="130" t="s">
        <v>1096</v>
      </c>
    </row>
    <row r="818" spans="1:14" x14ac:dyDescent="0.35">
      <c r="A818" s="95" t="s">
        <v>1515</v>
      </c>
      <c r="B818" s="112" t="s">
        <v>1516</v>
      </c>
      <c r="C818" s="95" t="s">
        <v>1504</v>
      </c>
      <c r="D818" s="156">
        <v>3.0000000000000001E-3</v>
      </c>
      <c r="E818" s="95" t="s">
        <v>1517</v>
      </c>
      <c r="F818" s="131" t="s">
        <v>1096</v>
      </c>
      <c r="G818" s="95" t="s">
        <v>1517</v>
      </c>
      <c r="H818" s="131" t="s">
        <v>1096</v>
      </c>
      <c r="I818" s="95" t="s">
        <v>1518</v>
      </c>
      <c r="J818" s="131" t="s">
        <v>1096</v>
      </c>
      <c r="K818" s="95" t="s">
        <v>1519</v>
      </c>
      <c r="L818" s="131" t="s">
        <v>1096</v>
      </c>
      <c r="M818" s="95" t="s">
        <v>1520</v>
      </c>
      <c r="N818" s="131" t="s">
        <v>1096</v>
      </c>
    </row>
    <row r="819" spans="1:14" x14ac:dyDescent="0.35">
      <c r="A819" s="98" t="s">
        <v>1521</v>
      </c>
      <c r="B819" s="114" t="s">
        <v>1522</v>
      </c>
      <c r="C819" s="98" t="s">
        <v>1523</v>
      </c>
      <c r="D819" s="139">
        <v>0.02</v>
      </c>
      <c r="E819" s="98" t="s">
        <v>1524</v>
      </c>
      <c r="F819" s="130" t="s">
        <v>1096</v>
      </c>
      <c r="G819" s="98" t="s">
        <v>1524</v>
      </c>
      <c r="H819" s="130" t="s">
        <v>1096</v>
      </c>
      <c r="I819" s="98" t="s">
        <v>1525</v>
      </c>
      <c r="J819" s="130" t="s">
        <v>1096</v>
      </c>
      <c r="K819" s="98" t="s">
        <v>1526</v>
      </c>
      <c r="L819" s="130" t="s">
        <v>1096</v>
      </c>
      <c r="M819" s="98" t="s">
        <v>1527</v>
      </c>
      <c r="N819" s="130" t="s">
        <v>1096</v>
      </c>
    </row>
    <row r="820" spans="1:14" x14ac:dyDescent="0.35">
      <c r="A820" s="101" t="s">
        <v>1528</v>
      </c>
      <c r="B820" s="115" t="s">
        <v>1529</v>
      </c>
      <c r="C820" s="101" t="s">
        <v>1452</v>
      </c>
      <c r="D820" s="142">
        <v>7.0000000000000007E-2</v>
      </c>
      <c r="E820" s="101" t="s">
        <v>1193</v>
      </c>
      <c r="F820" s="132">
        <v>6</v>
      </c>
      <c r="G820" s="101" t="s">
        <v>1193</v>
      </c>
      <c r="H820" s="132">
        <v>2</v>
      </c>
      <c r="I820" s="101" t="s">
        <v>1530</v>
      </c>
      <c r="J820" s="132">
        <v>2</v>
      </c>
      <c r="K820" s="101" t="s">
        <v>1531</v>
      </c>
      <c r="L820" s="133" t="s">
        <v>1096</v>
      </c>
      <c r="M820" s="101" t="s">
        <v>1532</v>
      </c>
      <c r="N820" s="133" t="s">
        <v>1096</v>
      </c>
    </row>
    <row r="821" spans="1:14" x14ac:dyDescent="0.35">
      <c r="A821" s="91" t="s">
        <v>1533</v>
      </c>
      <c r="B821" s="134" t="s">
        <v>1534</v>
      </c>
      <c r="C821" s="124">
        <v>119</v>
      </c>
      <c r="D821" s="135">
        <v>0.41</v>
      </c>
      <c r="E821" s="91" t="s">
        <v>1535</v>
      </c>
      <c r="F821" s="125">
        <v>12400</v>
      </c>
      <c r="G821" s="91" t="s">
        <v>1029</v>
      </c>
      <c r="H821" s="125">
        <v>12400</v>
      </c>
      <c r="I821" s="91" t="s">
        <v>1536</v>
      </c>
      <c r="J821" s="125">
        <v>13000</v>
      </c>
      <c r="K821" s="91" t="s">
        <v>1537</v>
      </c>
      <c r="L821" s="125">
        <v>13200</v>
      </c>
      <c r="M821" s="91" t="s">
        <v>1538</v>
      </c>
      <c r="N821" s="125">
        <v>10900</v>
      </c>
    </row>
    <row r="822" spans="1:14" x14ac:dyDescent="0.35">
      <c r="A822" s="95" t="s">
        <v>1539</v>
      </c>
      <c r="B822" s="112" t="s">
        <v>1540</v>
      </c>
      <c r="C822" s="106">
        <v>24.4</v>
      </c>
      <c r="D822" s="138">
        <v>0.44</v>
      </c>
      <c r="E822" s="95" t="s">
        <v>1541</v>
      </c>
      <c r="F822" s="147">
        <v>11600</v>
      </c>
      <c r="G822" s="95" t="s">
        <v>1542</v>
      </c>
      <c r="H822" s="127">
        <v>5560</v>
      </c>
      <c r="I822" s="95" t="s">
        <v>1543</v>
      </c>
      <c r="J822" s="147">
        <v>10800</v>
      </c>
      <c r="K822" s="95" t="s">
        <v>1544</v>
      </c>
      <c r="L822" s="127">
        <v>4900</v>
      </c>
      <c r="M822" s="95" t="s">
        <v>1545</v>
      </c>
      <c r="N822" s="126">
        <v>1430</v>
      </c>
    </row>
    <row r="823" spans="1:14" x14ac:dyDescent="0.35">
      <c r="A823" s="98" t="s">
        <v>1546</v>
      </c>
      <c r="B823" s="99" t="s">
        <v>1547</v>
      </c>
      <c r="C823" s="118">
        <v>4.8</v>
      </c>
      <c r="D823" s="139">
        <v>0.18</v>
      </c>
      <c r="E823" s="98" t="s">
        <v>1548</v>
      </c>
      <c r="F823" s="129">
        <v>1890</v>
      </c>
      <c r="G823" s="98" t="s">
        <v>1549</v>
      </c>
      <c r="H823" s="128">
        <v>523</v>
      </c>
      <c r="I823" s="98" t="s">
        <v>1550</v>
      </c>
      <c r="J823" s="129">
        <v>1020</v>
      </c>
      <c r="K823" s="98" t="s">
        <v>1551</v>
      </c>
      <c r="L823" s="128">
        <v>108</v>
      </c>
      <c r="M823" s="98" t="s">
        <v>1552</v>
      </c>
      <c r="N823" s="128">
        <v>73</v>
      </c>
    </row>
    <row r="824" spans="1:14" x14ac:dyDescent="0.35">
      <c r="A824" s="95" t="s">
        <v>1553</v>
      </c>
      <c r="B824" s="112" t="s">
        <v>1554</v>
      </c>
      <c r="C824" s="106">
        <v>51.6</v>
      </c>
      <c r="D824" s="138">
        <v>0.44</v>
      </c>
      <c r="E824" s="95" t="s">
        <v>1555</v>
      </c>
      <c r="F824" s="127">
        <v>8900</v>
      </c>
      <c r="G824" s="95" t="s">
        <v>1556</v>
      </c>
      <c r="H824" s="127">
        <v>6450</v>
      </c>
      <c r="I824" s="95" t="s">
        <v>1557</v>
      </c>
      <c r="J824" s="127">
        <v>8980</v>
      </c>
      <c r="K824" s="95" t="s">
        <v>1558</v>
      </c>
      <c r="L824" s="127">
        <v>6850</v>
      </c>
      <c r="M824" s="95" t="s">
        <v>1559</v>
      </c>
      <c r="N824" s="126">
        <v>3630</v>
      </c>
    </row>
    <row r="825" spans="1:14" x14ac:dyDescent="0.35">
      <c r="A825" s="98" t="s">
        <v>1560</v>
      </c>
      <c r="B825" s="114" t="s">
        <v>1561</v>
      </c>
      <c r="C825" s="118">
        <v>4.3</v>
      </c>
      <c r="D825" s="139">
        <v>0.41</v>
      </c>
      <c r="E825" s="98" t="s">
        <v>1562</v>
      </c>
      <c r="F825" s="129">
        <v>2120</v>
      </c>
      <c r="G825" s="98" t="s">
        <v>1563</v>
      </c>
      <c r="H825" s="128">
        <v>583</v>
      </c>
      <c r="I825" s="98" t="s">
        <v>1564</v>
      </c>
      <c r="J825" s="129">
        <v>1080</v>
      </c>
      <c r="K825" s="98" t="s">
        <v>1565</v>
      </c>
      <c r="L825" s="128">
        <v>116</v>
      </c>
      <c r="M825" s="98" t="s">
        <v>976</v>
      </c>
      <c r="N825" s="128">
        <v>81</v>
      </c>
    </row>
    <row r="826" spans="1:14" x14ac:dyDescent="0.35">
      <c r="A826" s="95" t="s">
        <v>1566</v>
      </c>
      <c r="B826" s="112" t="s">
        <v>1567</v>
      </c>
      <c r="C826" s="113">
        <v>3.5</v>
      </c>
      <c r="D826" s="138">
        <v>0.42</v>
      </c>
      <c r="E826" s="95" t="s">
        <v>1568</v>
      </c>
      <c r="F826" s="127">
        <v>1800</v>
      </c>
      <c r="G826" s="95" t="s">
        <v>1569</v>
      </c>
      <c r="H826" s="126">
        <v>491</v>
      </c>
      <c r="I826" s="95" t="s">
        <v>1570</v>
      </c>
      <c r="J826" s="126">
        <v>822</v>
      </c>
      <c r="K826" s="95" t="s">
        <v>1571</v>
      </c>
      <c r="L826" s="126">
        <v>93</v>
      </c>
      <c r="M826" s="95" t="s">
        <v>1572</v>
      </c>
      <c r="N826" s="126">
        <v>68</v>
      </c>
    </row>
    <row r="827" spans="1:14" x14ac:dyDescent="0.35">
      <c r="A827" s="98" t="s">
        <v>1573</v>
      </c>
      <c r="B827" s="114" t="s">
        <v>1574</v>
      </c>
      <c r="C827" s="109">
        <v>20.8</v>
      </c>
      <c r="D827" s="114" t="s">
        <v>1575</v>
      </c>
      <c r="E827" s="98" t="s">
        <v>1101</v>
      </c>
      <c r="F827" s="129">
        <v>9710</v>
      </c>
      <c r="G827" s="98" t="s">
        <v>1576</v>
      </c>
      <c r="H827" s="129">
        <v>4240</v>
      </c>
      <c r="I827" s="98" t="s">
        <v>1432</v>
      </c>
      <c r="J827" s="129">
        <v>8820</v>
      </c>
      <c r="K827" s="98" t="s">
        <v>1577</v>
      </c>
      <c r="L827" s="129">
        <v>3400</v>
      </c>
      <c r="M827" s="98" t="s">
        <v>1578</v>
      </c>
      <c r="N827" s="128">
        <v>912</v>
      </c>
    </row>
    <row r="828" spans="1:14" x14ac:dyDescent="0.35">
      <c r="A828" s="95" t="s">
        <v>1579</v>
      </c>
      <c r="B828" s="112" t="s">
        <v>1580</v>
      </c>
      <c r="C828" s="106">
        <v>10.8</v>
      </c>
      <c r="D828" s="138">
        <v>0.45</v>
      </c>
      <c r="E828" s="95" t="s">
        <v>1581</v>
      </c>
      <c r="F828" s="127">
        <v>5550</v>
      </c>
      <c r="G828" s="95" t="s">
        <v>1582</v>
      </c>
      <c r="H828" s="127">
        <v>1790</v>
      </c>
      <c r="I828" s="95" t="s">
        <v>1583</v>
      </c>
      <c r="J828" s="127">
        <v>4280</v>
      </c>
      <c r="K828" s="95" t="s">
        <v>1584</v>
      </c>
      <c r="L828" s="126">
        <v>753</v>
      </c>
      <c r="M828" s="95" t="s">
        <v>1585</v>
      </c>
      <c r="N828" s="126">
        <v>260</v>
      </c>
    </row>
    <row r="829" spans="1:14" x14ac:dyDescent="0.35">
      <c r="A829" s="98" t="s">
        <v>1586</v>
      </c>
      <c r="B829" s="114" t="s">
        <v>1587</v>
      </c>
      <c r="C829" s="118">
        <v>7.5</v>
      </c>
      <c r="D829" s="139">
        <v>0.36</v>
      </c>
      <c r="E829" s="98" t="s">
        <v>1588</v>
      </c>
      <c r="F829" s="129">
        <v>3350</v>
      </c>
      <c r="G829" s="98" t="s">
        <v>1589</v>
      </c>
      <c r="H829" s="128">
        <v>979</v>
      </c>
      <c r="I829" s="98" t="s">
        <v>1103</v>
      </c>
      <c r="J829" s="129">
        <v>2240</v>
      </c>
      <c r="K829" s="98" t="s">
        <v>1590</v>
      </c>
      <c r="L829" s="128">
        <v>273</v>
      </c>
      <c r="M829" s="98" t="s">
        <v>1591</v>
      </c>
      <c r="N829" s="128">
        <v>138</v>
      </c>
    </row>
    <row r="830" spans="1:14" x14ac:dyDescent="0.35">
      <c r="A830" s="95" t="s">
        <v>1592</v>
      </c>
      <c r="B830" s="112" t="s">
        <v>1593</v>
      </c>
      <c r="C830" s="113">
        <v>4.9000000000000004</v>
      </c>
      <c r="D830" s="138">
        <v>0.33</v>
      </c>
      <c r="E830" s="95" t="s">
        <v>1594</v>
      </c>
      <c r="F830" s="127">
        <v>2360</v>
      </c>
      <c r="G830" s="95" t="s">
        <v>1595</v>
      </c>
      <c r="H830" s="126">
        <v>654</v>
      </c>
      <c r="I830" s="95" t="s">
        <v>1596</v>
      </c>
      <c r="J830" s="127">
        <v>1280</v>
      </c>
      <c r="K830" s="95" t="s">
        <v>1597</v>
      </c>
      <c r="L830" s="126">
        <v>136</v>
      </c>
      <c r="M830" s="95" t="s">
        <v>1598</v>
      </c>
      <c r="N830" s="126">
        <v>91</v>
      </c>
    </row>
    <row r="831" spans="1:14" x14ac:dyDescent="0.35">
      <c r="A831" s="98" t="s">
        <v>1599</v>
      </c>
      <c r="B831" s="114" t="s">
        <v>1600</v>
      </c>
      <c r="C831" s="118">
        <v>6.6</v>
      </c>
      <c r="D831" s="139">
        <v>0.31</v>
      </c>
      <c r="E831" s="98" t="s">
        <v>1601</v>
      </c>
      <c r="F831" s="129">
        <v>2900</v>
      </c>
      <c r="G831" s="98" t="s">
        <v>1602</v>
      </c>
      <c r="H831" s="128">
        <v>828</v>
      </c>
      <c r="I831" s="98" t="s">
        <v>1603</v>
      </c>
      <c r="J831" s="129">
        <v>1820</v>
      </c>
      <c r="K831" s="98" t="s">
        <v>1604</v>
      </c>
      <c r="L831" s="128">
        <v>206</v>
      </c>
      <c r="M831" s="98" t="s">
        <v>1605</v>
      </c>
      <c r="N831" s="128">
        <v>116</v>
      </c>
    </row>
    <row r="832" spans="1:14" x14ac:dyDescent="0.35">
      <c r="A832" s="95" t="s">
        <v>1606</v>
      </c>
      <c r="B832" s="112" t="s">
        <v>1607</v>
      </c>
      <c r="C832" s="113">
        <v>5.5</v>
      </c>
      <c r="D832" s="138">
        <v>0.36</v>
      </c>
      <c r="E832" s="95" t="s">
        <v>1608</v>
      </c>
      <c r="F832" s="127">
        <v>2910</v>
      </c>
      <c r="G832" s="95" t="s">
        <v>1609</v>
      </c>
      <c r="H832" s="126">
        <v>812</v>
      </c>
      <c r="I832" s="95" t="s">
        <v>1610</v>
      </c>
      <c r="J832" s="127">
        <v>1670</v>
      </c>
      <c r="K832" s="95" t="s">
        <v>1064</v>
      </c>
      <c r="L832" s="126">
        <v>179</v>
      </c>
      <c r="M832" s="95" t="s">
        <v>1611</v>
      </c>
      <c r="N832" s="126">
        <v>114</v>
      </c>
    </row>
    <row r="833" spans="1:14" x14ac:dyDescent="0.35">
      <c r="A833" s="98" t="s">
        <v>1612</v>
      </c>
      <c r="B833" s="114" t="s">
        <v>1613</v>
      </c>
      <c r="C833" s="118">
        <v>0.3</v>
      </c>
      <c r="D833" s="139">
        <v>0.14000000000000001</v>
      </c>
      <c r="E833" s="98" t="s">
        <v>1614</v>
      </c>
      <c r="F833" s="128">
        <v>69</v>
      </c>
      <c r="G833" s="98" t="s">
        <v>1614</v>
      </c>
      <c r="H833" s="128">
        <v>19</v>
      </c>
      <c r="I833" s="98" t="s">
        <v>1615</v>
      </c>
      <c r="J833" s="128">
        <v>21</v>
      </c>
      <c r="K833" s="98" t="s">
        <v>1616</v>
      </c>
      <c r="L833" s="128">
        <v>3</v>
      </c>
      <c r="M833" s="98" t="s">
        <v>1617</v>
      </c>
      <c r="N833" s="128">
        <v>3</v>
      </c>
    </row>
    <row r="834" spans="1:14" x14ac:dyDescent="0.35">
      <c r="A834" s="95" t="s">
        <v>1618</v>
      </c>
      <c r="B834" s="112" t="s">
        <v>1619</v>
      </c>
      <c r="C834" s="113">
        <v>2.5</v>
      </c>
      <c r="D834" s="138">
        <v>0.26</v>
      </c>
      <c r="E834" s="95" t="s">
        <v>1620</v>
      </c>
      <c r="F834" s="127">
        <v>1110</v>
      </c>
      <c r="G834" s="95" t="s">
        <v>1620</v>
      </c>
      <c r="H834" s="126">
        <v>301</v>
      </c>
      <c r="I834" s="95" t="s">
        <v>1621</v>
      </c>
      <c r="J834" s="126">
        <v>438</v>
      </c>
      <c r="K834" s="95" t="s">
        <v>1622</v>
      </c>
      <c r="L834" s="126">
        <v>54</v>
      </c>
      <c r="M834" s="95" t="s">
        <v>1623</v>
      </c>
      <c r="N834" s="126">
        <v>42</v>
      </c>
    </row>
    <row r="835" spans="1:14" x14ac:dyDescent="0.35">
      <c r="A835" s="98" t="s">
        <v>1624</v>
      </c>
      <c r="B835" s="114" t="s">
        <v>1625</v>
      </c>
      <c r="C835" s="98" t="s">
        <v>1626</v>
      </c>
      <c r="D835" s="139">
        <v>0.04</v>
      </c>
      <c r="E835" s="98" t="s">
        <v>1627</v>
      </c>
      <c r="F835" s="128">
        <v>5</v>
      </c>
      <c r="G835" s="98" t="s">
        <v>1627</v>
      </c>
      <c r="H835" s="128">
        <v>1</v>
      </c>
      <c r="I835" s="98" t="s">
        <v>1628</v>
      </c>
      <c r="J835" s="128">
        <v>1</v>
      </c>
      <c r="K835" s="98" t="s">
        <v>1629</v>
      </c>
      <c r="L835" s="130" t="s">
        <v>1096</v>
      </c>
      <c r="M835" s="98" t="s">
        <v>1630</v>
      </c>
      <c r="N835" s="130" t="s">
        <v>1096</v>
      </c>
    </row>
    <row r="836" spans="1:14" x14ac:dyDescent="0.35">
      <c r="A836" s="95" t="s">
        <v>1631</v>
      </c>
      <c r="B836" s="112" t="s">
        <v>1632</v>
      </c>
      <c r="C836" s="113">
        <v>0.4</v>
      </c>
      <c r="D836" s="138">
        <v>0.13</v>
      </c>
      <c r="E836" s="95" t="s">
        <v>1358</v>
      </c>
      <c r="F836" s="126">
        <v>108</v>
      </c>
      <c r="G836" s="95" t="s">
        <v>1358</v>
      </c>
      <c r="H836" s="126">
        <v>29</v>
      </c>
      <c r="I836" s="95" t="s">
        <v>1633</v>
      </c>
      <c r="J836" s="126">
        <v>33</v>
      </c>
      <c r="K836" s="95" t="s">
        <v>1634</v>
      </c>
      <c r="L836" s="126">
        <v>5</v>
      </c>
      <c r="M836" s="95" t="s">
        <v>1635</v>
      </c>
      <c r="N836" s="126">
        <v>4</v>
      </c>
    </row>
    <row r="837" spans="1:14" x14ac:dyDescent="0.35">
      <c r="A837" s="98" t="s">
        <v>1636</v>
      </c>
      <c r="B837" s="114" t="s">
        <v>1637</v>
      </c>
      <c r="C837" s="98" t="s">
        <v>1638</v>
      </c>
      <c r="D837" s="139">
        <v>0.02</v>
      </c>
      <c r="E837" s="98" t="s">
        <v>1639</v>
      </c>
      <c r="F837" s="128">
        <v>1</v>
      </c>
      <c r="G837" s="98" t="s">
        <v>1639</v>
      </c>
      <c r="H837" s="130" t="s">
        <v>1096</v>
      </c>
      <c r="I837" s="98" t="s">
        <v>1640</v>
      </c>
      <c r="J837" s="130" t="s">
        <v>1096</v>
      </c>
      <c r="K837" s="98" t="s">
        <v>1641</v>
      </c>
      <c r="L837" s="130" t="s">
        <v>1096</v>
      </c>
      <c r="M837" s="98" t="s">
        <v>1238</v>
      </c>
      <c r="N837" s="130" t="s">
        <v>1096</v>
      </c>
    </row>
    <row r="838" spans="1:14" x14ac:dyDescent="0.35">
      <c r="A838" s="95" t="s">
        <v>1642</v>
      </c>
      <c r="B838" s="112" t="s">
        <v>1643</v>
      </c>
      <c r="C838" s="106">
        <v>22.5</v>
      </c>
      <c r="D838" s="138">
        <v>0.53</v>
      </c>
      <c r="E838" s="95" t="s">
        <v>1644</v>
      </c>
      <c r="F838" s="127">
        <v>6720</v>
      </c>
      <c r="G838" s="95" t="s">
        <v>1645</v>
      </c>
      <c r="H838" s="127">
        <v>3070</v>
      </c>
      <c r="I838" s="95" t="s">
        <v>1646</v>
      </c>
      <c r="J838" s="127">
        <v>6180</v>
      </c>
      <c r="K838" s="95" t="s">
        <v>1647</v>
      </c>
      <c r="L838" s="127">
        <v>2580</v>
      </c>
      <c r="M838" s="95" t="s">
        <v>1648</v>
      </c>
      <c r="N838" s="126">
        <v>718</v>
      </c>
    </row>
    <row r="839" spans="1:14" x14ac:dyDescent="0.35">
      <c r="A839" s="120" t="s">
        <v>1649</v>
      </c>
      <c r="B839" s="119" t="s">
        <v>1650</v>
      </c>
      <c r="C839" s="157">
        <v>21.2</v>
      </c>
      <c r="D839" s="140">
        <v>0.44</v>
      </c>
      <c r="E839" s="120" t="s">
        <v>1651</v>
      </c>
      <c r="F839" s="152">
        <v>5940</v>
      </c>
      <c r="G839" s="120" t="s">
        <v>1652</v>
      </c>
      <c r="H839" s="152">
        <v>2620</v>
      </c>
      <c r="I839" s="120" t="s">
        <v>1653</v>
      </c>
      <c r="J839" s="152">
        <v>5410</v>
      </c>
      <c r="K839" s="120" t="s">
        <v>1654</v>
      </c>
      <c r="L839" s="152">
        <v>2130</v>
      </c>
      <c r="M839" s="120" t="s">
        <v>1655</v>
      </c>
      <c r="N839" s="158">
        <v>575</v>
      </c>
    </row>
    <row r="840" spans="1:14" x14ac:dyDescent="0.35">
      <c r="A840" s="91" t="s">
        <v>1656</v>
      </c>
      <c r="B840" s="134" t="s">
        <v>1657</v>
      </c>
      <c r="C840" s="104">
        <v>7.5</v>
      </c>
      <c r="D840" s="135">
        <v>0.44</v>
      </c>
      <c r="E840" s="91" t="s">
        <v>1658</v>
      </c>
      <c r="F840" s="155">
        <v>3180</v>
      </c>
      <c r="G840" s="91" t="s">
        <v>1659</v>
      </c>
      <c r="H840" s="136">
        <v>929</v>
      </c>
      <c r="I840" s="91" t="s">
        <v>1660</v>
      </c>
      <c r="J840" s="155">
        <v>2120</v>
      </c>
      <c r="K840" s="91" t="s">
        <v>1661</v>
      </c>
      <c r="L840" s="136">
        <v>259</v>
      </c>
      <c r="M840" s="91" t="s">
        <v>1662</v>
      </c>
      <c r="N840" s="136">
        <v>131</v>
      </c>
    </row>
    <row r="841" spans="1:14" x14ac:dyDescent="0.35">
      <c r="A841" s="95" t="s">
        <v>1663</v>
      </c>
      <c r="B841" s="112" t="s">
        <v>1664</v>
      </c>
      <c r="C841" s="113">
        <v>2.2000000000000002</v>
      </c>
      <c r="D841" s="138">
        <v>0.32</v>
      </c>
      <c r="E841" s="95" t="s">
        <v>1665</v>
      </c>
      <c r="F841" s="126">
        <v>795</v>
      </c>
      <c r="G841" s="95" t="s">
        <v>1665</v>
      </c>
      <c r="H841" s="126">
        <v>216</v>
      </c>
      <c r="I841" s="95" t="s">
        <v>1666</v>
      </c>
      <c r="J841" s="126">
        <v>302</v>
      </c>
      <c r="K841" s="95" t="s">
        <v>1667</v>
      </c>
      <c r="L841" s="126">
        <v>38</v>
      </c>
      <c r="M841" s="95" t="s">
        <v>1668</v>
      </c>
      <c r="N841" s="126">
        <v>30</v>
      </c>
    </row>
    <row r="842" spans="1:14" x14ac:dyDescent="0.35">
      <c r="A842" s="98" t="s">
        <v>1669</v>
      </c>
      <c r="B842" s="114" t="s">
        <v>1670</v>
      </c>
      <c r="C842" s="118">
        <v>5</v>
      </c>
      <c r="D842" s="139">
        <v>0.35</v>
      </c>
      <c r="E842" s="98" t="s">
        <v>1671</v>
      </c>
      <c r="F842" s="129">
        <v>1910</v>
      </c>
      <c r="G842" s="98" t="s">
        <v>1672</v>
      </c>
      <c r="H842" s="128">
        <v>530</v>
      </c>
      <c r="I842" s="98" t="s">
        <v>1673</v>
      </c>
      <c r="J842" s="129">
        <v>1050</v>
      </c>
      <c r="K842" s="98" t="s">
        <v>1674</v>
      </c>
      <c r="L842" s="128">
        <v>111</v>
      </c>
      <c r="M842" s="98" t="s">
        <v>1675</v>
      </c>
      <c r="N842" s="128">
        <v>74</v>
      </c>
    </row>
    <row r="843" spans="1:14" x14ac:dyDescent="0.35">
      <c r="A843" s="95" t="s">
        <v>1676</v>
      </c>
      <c r="B843" s="112" t="s">
        <v>1677</v>
      </c>
      <c r="C843" s="113">
        <v>6.6</v>
      </c>
      <c r="D843" s="138">
        <v>0.42</v>
      </c>
      <c r="E843" s="95" t="s">
        <v>1609</v>
      </c>
      <c r="F843" s="127">
        <v>2990</v>
      </c>
      <c r="G843" s="95" t="s">
        <v>1678</v>
      </c>
      <c r="H843" s="126">
        <v>854</v>
      </c>
      <c r="I843" s="95" t="s">
        <v>1679</v>
      </c>
      <c r="J843" s="127">
        <v>1880</v>
      </c>
      <c r="K843" s="95" t="s">
        <v>943</v>
      </c>
      <c r="L843" s="126">
        <v>212</v>
      </c>
      <c r="M843" s="95" t="s">
        <v>1680</v>
      </c>
      <c r="N843" s="126">
        <v>120</v>
      </c>
    </row>
    <row r="844" spans="1:14" x14ac:dyDescent="0.35">
      <c r="A844" s="98" t="s">
        <v>1681</v>
      </c>
      <c r="B844" s="114" t="s">
        <v>1682</v>
      </c>
      <c r="C844" s="118">
        <v>6</v>
      </c>
      <c r="D844" s="114" t="s">
        <v>1683</v>
      </c>
      <c r="E844" s="98" t="s">
        <v>1684</v>
      </c>
      <c r="F844" s="129">
        <v>3150</v>
      </c>
      <c r="G844" s="98" t="s">
        <v>1685</v>
      </c>
      <c r="H844" s="128">
        <v>889</v>
      </c>
      <c r="I844" s="98" t="s">
        <v>1192</v>
      </c>
      <c r="J844" s="129">
        <v>1900</v>
      </c>
      <c r="K844" s="98" t="s">
        <v>1604</v>
      </c>
      <c r="L844" s="128">
        <v>206</v>
      </c>
      <c r="M844" s="98" t="s">
        <v>1686</v>
      </c>
      <c r="N844" s="128">
        <v>124</v>
      </c>
    </row>
    <row r="845" spans="1:14" x14ac:dyDescent="0.35">
      <c r="A845" s="95" t="s">
        <v>1687</v>
      </c>
      <c r="B845" s="112" t="s">
        <v>1688</v>
      </c>
      <c r="C845" s="113">
        <v>3.7</v>
      </c>
      <c r="D845" s="138">
        <v>0.32</v>
      </c>
      <c r="E845" s="95" t="s">
        <v>1689</v>
      </c>
      <c r="F845" s="127">
        <v>1330</v>
      </c>
      <c r="G845" s="95" t="s">
        <v>1690</v>
      </c>
      <c r="H845" s="126">
        <v>363</v>
      </c>
      <c r="I845" s="95" t="s">
        <v>989</v>
      </c>
      <c r="J845" s="126">
        <v>624</v>
      </c>
      <c r="K845" s="95" t="s">
        <v>1691</v>
      </c>
      <c r="L845" s="126">
        <v>69</v>
      </c>
      <c r="M845" s="95" t="s">
        <v>1692</v>
      </c>
      <c r="N845" s="126">
        <v>51</v>
      </c>
    </row>
    <row r="846" spans="1:14" x14ac:dyDescent="0.35">
      <c r="A846" s="98" t="s">
        <v>1693</v>
      </c>
      <c r="B846" s="114" t="s">
        <v>1694</v>
      </c>
      <c r="C846" s="118">
        <v>3.8</v>
      </c>
      <c r="D846" s="139">
        <v>0.3</v>
      </c>
      <c r="E846" s="98" t="s">
        <v>1695</v>
      </c>
      <c r="F846" s="129">
        <v>1410</v>
      </c>
      <c r="G846" s="98" t="s">
        <v>1696</v>
      </c>
      <c r="H846" s="128">
        <v>387</v>
      </c>
      <c r="I846" s="98" t="s">
        <v>1697</v>
      </c>
      <c r="J846" s="128">
        <v>673</v>
      </c>
      <c r="K846" s="98" t="s">
        <v>1698</v>
      </c>
      <c r="L846" s="128">
        <v>74</v>
      </c>
      <c r="M846" s="98" t="s">
        <v>1699</v>
      </c>
      <c r="N846" s="128">
        <v>54</v>
      </c>
    </row>
    <row r="847" spans="1:14" ht="19" x14ac:dyDescent="0.35">
      <c r="A847" s="95" t="s">
        <v>1700</v>
      </c>
      <c r="B847" s="112" t="s">
        <v>1701</v>
      </c>
      <c r="C847" s="112" t="s">
        <v>1702</v>
      </c>
      <c r="D847" s="138">
        <v>0.17</v>
      </c>
      <c r="E847" s="95" t="s">
        <v>1703</v>
      </c>
      <c r="F847" s="126">
        <v>62</v>
      </c>
      <c r="G847" s="95" t="s">
        <v>1703</v>
      </c>
      <c r="H847" s="126">
        <v>17</v>
      </c>
      <c r="I847" s="95" t="s">
        <v>1704</v>
      </c>
      <c r="J847" s="126">
        <v>18</v>
      </c>
      <c r="K847" s="95" t="s">
        <v>1705</v>
      </c>
      <c r="L847" s="126">
        <v>3</v>
      </c>
      <c r="M847" s="95" t="s">
        <v>1706</v>
      </c>
      <c r="N847" s="126">
        <v>2</v>
      </c>
    </row>
    <row r="848" spans="1:14" x14ac:dyDescent="0.35">
      <c r="A848" s="98" t="s">
        <v>1707</v>
      </c>
      <c r="B848" s="114" t="s">
        <v>1708</v>
      </c>
      <c r="C848" s="118">
        <v>5.7</v>
      </c>
      <c r="D848" s="139">
        <v>0.37</v>
      </c>
      <c r="E848" s="98" t="s">
        <v>1709</v>
      </c>
      <c r="F848" s="129">
        <v>2560</v>
      </c>
      <c r="G848" s="98" t="s">
        <v>1710</v>
      </c>
      <c r="H848" s="128">
        <v>719</v>
      </c>
      <c r="I848" s="98" t="s">
        <v>1711</v>
      </c>
      <c r="J848" s="129">
        <v>1500</v>
      </c>
      <c r="K848" s="98" t="s">
        <v>1712</v>
      </c>
      <c r="L848" s="128">
        <v>162</v>
      </c>
      <c r="M848" s="98" t="s">
        <v>1713</v>
      </c>
      <c r="N848" s="128">
        <v>101</v>
      </c>
    </row>
    <row r="849" spans="1:14" x14ac:dyDescent="0.35">
      <c r="A849" s="95" t="s">
        <v>1714</v>
      </c>
      <c r="B849" s="112" t="s">
        <v>1715</v>
      </c>
      <c r="C849" s="113">
        <v>3.5</v>
      </c>
      <c r="D849" s="138">
        <v>0.38</v>
      </c>
      <c r="E849" s="95" t="s">
        <v>1716</v>
      </c>
      <c r="F849" s="127">
        <v>1640</v>
      </c>
      <c r="G849" s="95" t="s">
        <v>1717</v>
      </c>
      <c r="H849" s="126">
        <v>446</v>
      </c>
      <c r="I849" s="95" t="s">
        <v>1718</v>
      </c>
      <c r="J849" s="126">
        <v>747</v>
      </c>
      <c r="K849" s="95" t="s">
        <v>1719</v>
      </c>
      <c r="L849" s="126">
        <v>84</v>
      </c>
      <c r="M849" s="95" t="s">
        <v>1720</v>
      </c>
      <c r="N849" s="126">
        <v>62</v>
      </c>
    </row>
    <row r="850" spans="1:14" x14ac:dyDescent="0.35">
      <c r="A850" s="98" t="s">
        <v>1721</v>
      </c>
      <c r="B850" s="114" t="s">
        <v>1722</v>
      </c>
      <c r="C850" s="118">
        <v>3.8</v>
      </c>
      <c r="D850" s="139">
        <v>0.32</v>
      </c>
      <c r="E850" s="98" t="s">
        <v>1723</v>
      </c>
      <c r="F850" s="129">
        <v>1510</v>
      </c>
      <c r="G850" s="98" t="s">
        <v>1724</v>
      </c>
      <c r="H850" s="128">
        <v>413</v>
      </c>
      <c r="I850" s="98" t="s">
        <v>1725</v>
      </c>
      <c r="J850" s="128">
        <v>718</v>
      </c>
      <c r="K850" s="98" t="s">
        <v>1726</v>
      </c>
      <c r="L850" s="128">
        <v>79</v>
      </c>
      <c r="M850" s="98" t="s">
        <v>1727</v>
      </c>
      <c r="N850" s="128">
        <v>57</v>
      </c>
    </row>
    <row r="851" spans="1:14" x14ac:dyDescent="0.35">
      <c r="A851" s="95" t="s">
        <v>1728</v>
      </c>
      <c r="B851" s="112" t="s">
        <v>1729</v>
      </c>
      <c r="C851" s="95" t="s">
        <v>1730</v>
      </c>
      <c r="D851" s="138">
        <v>0.15</v>
      </c>
      <c r="E851" s="95" t="s">
        <v>1603</v>
      </c>
      <c r="F851" s="126">
        <v>50</v>
      </c>
      <c r="G851" s="95" t="s">
        <v>1603</v>
      </c>
      <c r="H851" s="126">
        <v>14</v>
      </c>
      <c r="I851" s="95" t="s">
        <v>1731</v>
      </c>
      <c r="J851" s="126">
        <v>15</v>
      </c>
      <c r="K851" s="95" t="s">
        <v>1732</v>
      </c>
      <c r="L851" s="126">
        <v>2</v>
      </c>
      <c r="M851" s="95" t="s">
        <v>1733</v>
      </c>
      <c r="N851" s="126">
        <v>2</v>
      </c>
    </row>
    <row r="852" spans="1:14" x14ac:dyDescent="0.35">
      <c r="A852" s="98" t="s">
        <v>1734</v>
      </c>
      <c r="B852" s="114" t="s">
        <v>1735</v>
      </c>
      <c r="C852" s="98" t="s">
        <v>1736</v>
      </c>
      <c r="D852" s="139">
        <v>0.05</v>
      </c>
      <c r="E852" s="98" t="s">
        <v>1737</v>
      </c>
      <c r="F852" s="128">
        <v>3</v>
      </c>
      <c r="G852" s="98" t="s">
        <v>1737</v>
      </c>
      <c r="H852" s="130" t="s">
        <v>1096</v>
      </c>
      <c r="I852" s="98" t="s">
        <v>1738</v>
      </c>
      <c r="J852" s="130" t="s">
        <v>1096</v>
      </c>
      <c r="K852" s="98" t="s">
        <v>1739</v>
      </c>
      <c r="L852" s="130" t="s">
        <v>1096</v>
      </c>
      <c r="M852" s="98" t="s">
        <v>1740</v>
      </c>
      <c r="N852" s="130" t="s">
        <v>1096</v>
      </c>
    </row>
    <row r="853" spans="1:14" x14ac:dyDescent="0.35">
      <c r="A853" s="95" t="s">
        <v>1741</v>
      </c>
      <c r="B853" s="112" t="s">
        <v>1742</v>
      </c>
      <c r="C853" s="113">
        <v>0.6</v>
      </c>
      <c r="D853" s="112" t="s">
        <v>1743</v>
      </c>
      <c r="E853" s="95" t="s">
        <v>1744</v>
      </c>
      <c r="F853" s="126">
        <v>215</v>
      </c>
      <c r="G853" s="95" t="s">
        <v>1744</v>
      </c>
      <c r="H853" s="126">
        <v>58</v>
      </c>
      <c r="I853" s="95" t="s">
        <v>1745</v>
      </c>
      <c r="J853" s="126">
        <v>66</v>
      </c>
      <c r="K853" s="95" t="s">
        <v>1746</v>
      </c>
      <c r="L853" s="126">
        <v>10</v>
      </c>
      <c r="M853" s="95" t="s">
        <v>1747</v>
      </c>
      <c r="N853" s="126">
        <v>8</v>
      </c>
    </row>
    <row r="854" spans="1:14" x14ac:dyDescent="0.35">
      <c r="A854" s="98" t="s">
        <v>1748</v>
      </c>
      <c r="B854" s="114" t="s">
        <v>1749</v>
      </c>
      <c r="C854" s="118">
        <v>5</v>
      </c>
      <c r="D854" s="139">
        <v>0.3</v>
      </c>
      <c r="E854" s="98" t="s">
        <v>1750</v>
      </c>
      <c r="F854" s="129">
        <v>2260</v>
      </c>
      <c r="G854" s="98" t="s">
        <v>1751</v>
      </c>
      <c r="H854" s="128">
        <v>627</v>
      </c>
      <c r="I854" s="98" t="s">
        <v>1752</v>
      </c>
      <c r="J854" s="129">
        <v>1240</v>
      </c>
      <c r="K854" s="98" t="s">
        <v>1753</v>
      </c>
      <c r="L854" s="128">
        <v>132</v>
      </c>
      <c r="M854" s="98" t="s">
        <v>1754</v>
      </c>
      <c r="N854" s="128">
        <v>88</v>
      </c>
    </row>
    <row r="855" spans="1:14" x14ac:dyDescent="0.35">
      <c r="A855" s="95" t="s">
        <v>1755</v>
      </c>
      <c r="B855" s="112" t="s">
        <v>1756</v>
      </c>
      <c r="C855" s="95" t="s">
        <v>1205</v>
      </c>
      <c r="D855" s="138">
        <v>0.01</v>
      </c>
      <c r="E855" s="95" t="s">
        <v>1757</v>
      </c>
      <c r="F855" s="131" t="s">
        <v>1096</v>
      </c>
      <c r="G855" s="95" t="s">
        <v>1757</v>
      </c>
      <c r="H855" s="131" t="s">
        <v>1096</v>
      </c>
      <c r="I855" s="95" t="s">
        <v>1758</v>
      </c>
      <c r="J855" s="131" t="s">
        <v>1096</v>
      </c>
      <c r="K855" s="95" t="s">
        <v>1759</v>
      </c>
      <c r="L855" s="131" t="s">
        <v>1096</v>
      </c>
      <c r="M855" s="95" t="s">
        <v>1760</v>
      </c>
      <c r="N855" s="131" t="s">
        <v>1096</v>
      </c>
    </row>
    <row r="856" spans="1:14" x14ac:dyDescent="0.35">
      <c r="A856" s="98" t="s">
        <v>1761</v>
      </c>
      <c r="B856" s="114" t="s">
        <v>1762</v>
      </c>
      <c r="C856" s="118">
        <v>0.3</v>
      </c>
      <c r="D856" s="139">
        <v>0.16</v>
      </c>
      <c r="E856" s="98" t="s">
        <v>1763</v>
      </c>
      <c r="F856" s="128">
        <v>47</v>
      </c>
      <c r="G856" s="98" t="s">
        <v>1763</v>
      </c>
      <c r="H856" s="128">
        <v>13</v>
      </c>
      <c r="I856" s="98" t="s">
        <v>1764</v>
      </c>
      <c r="J856" s="128">
        <v>14</v>
      </c>
      <c r="K856" s="98" t="s">
        <v>1765</v>
      </c>
      <c r="L856" s="128">
        <v>2</v>
      </c>
      <c r="M856" s="98" t="s">
        <v>1766</v>
      </c>
      <c r="N856" s="128">
        <v>2</v>
      </c>
    </row>
    <row r="857" spans="1:14" x14ac:dyDescent="0.35">
      <c r="A857" s="95" t="s">
        <v>1767</v>
      </c>
      <c r="B857" s="112" t="s">
        <v>1768</v>
      </c>
      <c r="C857" s="106">
        <v>13.5</v>
      </c>
      <c r="D857" s="138">
        <v>1.02</v>
      </c>
      <c r="E857" s="95" t="s">
        <v>1769</v>
      </c>
      <c r="F857" s="127">
        <v>8010</v>
      </c>
      <c r="G857" s="95" t="s">
        <v>1770</v>
      </c>
      <c r="H857" s="127">
        <v>2820</v>
      </c>
      <c r="I857" s="95" t="s">
        <v>1494</v>
      </c>
      <c r="J857" s="127">
        <v>6600</v>
      </c>
      <c r="K857" s="95" t="s">
        <v>1771</v>
      </c>
      <c r="L857" s="127">
        <v>1530</v>
      </c>
      <c r="M857" s="95" t="s">
        <v>1772</v>
      </c>
      <c r="N857" s="126">
        <v>436</v>
      </c>
    </row>
    <row r="858" spans="1:14" x14ac:dyDescent="0.35">
      <c r="A858" s="98" t="s">
        <v>1773</v>
      </c>
      <c r="B858" s="114" t="s">
        <v>1774</v>
      </c>
      <c r="C858" s="118">
        <v>4.7</v>
      </c>
      <c r="D858" s="139">
        <v>0.36</v>
      </c>
      <c r="E858" s="98" t="s">
        <v>1775</v>
      </c>
      <c r="F858" s="129">
        <v>1530</v>
      </c>
      <c r="G858" s="98" t="s">
        <v>1776</v>
      </c>
      <c r="H858" s="128">
        <v>421</v>
      </c>
      <c r="I858" s="98" t="s">
        <v>1777</v>
      </c>
      <c r="J858" s="128">
        <v>809</v>
      </c>
      <c r="K858" s="98" t="s">
        <v>1778</v>
      </c>
      <c r="L858" s="128">
        <v>86</v>
      </c>
      <c r="M858" s="98" t="s">
        <v>1779</v>
      </c>
      <c r="N858" s="128">
        <v>59</v>
      </c>
    </row>
    <row r="859" spans="1:14" x14ac:dyDescent="0.35">
      <c r="A859" s="95" t="s">
        <v>1780</v>
      </c>
      <c r="B859" s="112" t="s">
        <v>1781</v>
      </c>
      <c r="C859" s="113">
        <v>4.7</v>
      </c>
      <c r="D859" s="138">
        <v>0.42</v>
      </c>
      <c r="E859" s="95" t="s">
        <v>1782</v>
      </c>
      <c r="F859" s="127">
        <v>1760</v>
      </c>
      <c r="G859" s="95" t="s">
        <v>1783</v>
      </c>
      <c r="H859" s="126">
        <v>486</v>
      </c>
      <c r="I859" s="95" t="s">
        <v>1784</v>
      </c>
      <c r="J859" s="126">
        <v>934</v>
      </c>
      <c r="K859" s="95" t="s">
        <v>1785</v>
      </c>
      <c r="L859" s="126">
        <v>99</v>
      </c>
      <c r="M859" s="95" t="s">
        <v>1786</v>
      </c>
      <c r="N859" s="126">
        <v>68</v>
      </c>
    </row>
    <row r="860" spans="1:14" x14ac:dyDescent="0.35">
      <c r="A860" s="98" t="s">
        <v>1787</v>
      </c>
      <c r="B860" s="114" t="s">
        <v>1788</v>
      </c>
      <c r="C860" s="118">
        <v>4.7</v>
      </c>
      <c r="D860" s="139">
        <v>0.35</v>
      </c>
      <c r="E860" s="98" t="s">
        <v>1789</v>
      </c>
      <c r="F860" s="129">
        <v>1480</v>
      </c>
      <c r="G860" s="98" t="s">
        <v>1790</v>
      </c>
      <c r="H860" s="128">
        <v>407</v>
      </c>
      <c r="I860" s="98" t="s">
        <v>1791</v>
      </c>
      <c r="J860" s="128">
        <v>783</v>
      </c>
      <c r="K860" s="98" t="s">
        <v>1792</v>
      </c>
      <c r="L860" s="128">
        <v>83</v>
      </c>
      <c r="M860" s="98" t="s">
        <v>1793</v>
      </c>
      <c r="N860" s="128">
        <v>57</v>
      </c>
    </row>
    <row r="861" spans="1:14" x14ac:dyDescent="0.35">
      <c r="A861" s="95" t="s">
        <v>1794</v>
      </c>
      <c r="B861" s="112" t="s">
        <v>1795</v>
      </c>
      <c r="C861" s="113">
        <v>0.8</v>
      </c>
      <c r="D861" s="138">
        <v>0.3</v>
      </c>
      <c r="E861" s="95" t="s">
        <v>1796</v>
      </c>
      <c r="F861" s="126">
        <v>209</v>
      </c>
      <c r="G861" s="95" t="s">
        <v>1796</v>
      </c>
      <c r="H861" s="126">
        <v>57</v>
      </c>
      <c r="I861" s="95" t="s">
        <v>1797</v>
      </c>
      <c r="J861" s="126">
        <v>66</v>
      </c>
      <c r="K861" s="95" t="s">
        <v>1798</v>
      </c>
      <c r="L861" s="126">
        <v>10</v>
      </c>
      <c r="M861" s="95" t="s">
        <v>1799</v>
      </c>
      <c r="N861" s="126">
        <v>8</v>
      </c>
    </row>
    <row r="862" spans="1:14" x14ac:dyDescent="0.35">
      <c r="A862" s="98" t="s">
        <v>1800</v>
      </c>
      <c r="B862" s="114" t="s">
        <v>1801</v>
      </c>
      <c r="C862" s="118">
        <v>0.8</v>
      </c>
      <c r="D862" s="114" t="s">
        <v>1802</v>
      </c>
      <c r="E862" s="98" t="s">
        <v>1803</v>
      </c>
      <c r="F862" s="128">
        <v>237</v>
      </c>
      <c r="G862" s="98" t="s">
        <v>1803</v>
      </c>
      <c r="H862" s="128">
        <v>65</v>
      </c>
      <c r="I862" s="98" t="s">
        <v>1792</v>
      </c>
      <c r="J862" s="128">
        <v>75</v>
      </c>
      <c r="K862" s="98" t="s">
        <v>1317</v>
      </c>
      <c r="L862" s="128">
        <v>11</v>
      </c>
      <c r="M862" s="98" t="s">
        <v>1804</v>
      </c>
      <c r="N862" s="128">
        <v>9</v>
      </c>
    </row>
    <row r="863" spans="1:14" x14ac:dyDescent="0.35">
      <c r="A863" s="95" t="s">
        <v>1805</v>
      </c>
      <c r="B863" s="112" t="s">
        <v>1806</v>
      </c>
      <c r="C863" s="113">
        <v>0.8</v>
      </c>
      <c r="D863" s="138">
        <v>0.24</v>
      </c>
      <c r="E863" s="95" t="s">
        <v>1807</v>
      </c>
      <c r="F863" s="126">
        <v>163</v>
      </c>
      <c r="G863" s="95" t="s">
        <v>1807</v>
      </c>
      <c r="H863" s="126">
        <v>44</v>
      </c>
      <c r="I863" s="95" t="s">
        <v>1808</v>
      </c>
      <c r="J863" s="126">
        <v>52</v>
      </c>
      <c r="K863" s="95" t="s">
        <v>1809</v>
      </c>
      <c r="L863" s="126">
        <v>8</v>
      </c>
      <c r="M863" s="95" t="s">
        <v>1810</v>
      </c>
      <c r="N863" s="126">
        <v>6</v>
      </c>
    </row>
    <row r="864" spans="1:14" x14ac:dyDescent="0.35">
      <c r="A864" s="98" t="s">
        <v>1811</v>
      </c>
      <c r="B864" s="114" t="s">
        <v>1812</v>
      </c>
      <c r="C864" s="109">
        <v>25</v>
      </c>
      <c r="D864" s="139">
        <v>0.65</v>
      </c>
      <c r="E864" s="98" t="s">
        <v>1813</v>
      </c>
      <c r="F864" s="148">
        <v>11000</v>
      </c>
      <c r="G864" s="98" t="s">
        <v>1814</v>
      </c>
      <c r="H864" s="129">
        <v>5350</v>
      </c>
      <c r="I864" s="98" t="s">
        <v>1815</v>
      </c>
      <c r="J864" s="148">
        <v>10300</v>
      </c>
      <c r="K864" s="98" t="s">
        <v>1186</v>
      </c>
      <c r="L864" s="129">
        <v>4770</v>
      </c>
      <c r="M864" s="98" t="s">
        <v>1816</v>
      </c>
      <c r="N864" s="128">
        <v>1420</v>
      </c>
    </row>
    <row r="865" spans="1:14" x14ac:dyDescent="0.35">
      <c r="A865" s="95" t="s">
        <v>1817</v>
      </c>
      <c r="B865" s="112" t="s">
        <v>1818</v>
      </c>
      <c r="C865" s="106">
        <v>12.9</v>
      </c>
      <c r="D865" s="138">
        <v>0.86</v>
      </c>
      <c r="E865" s="95" t="s">
        <v>1819</v>
      </c>
      <c r="F865" s="127">
        <v>8430</v>
      </c>
      <c r="G865" s="95" t="s">
        <v>1820</v>
      </c>
      <c r="H865" s="127">
        <v>2910</v>
      </c>
      <c r="I865" s="95" t="s">
        <v>1462</v>
      </c>
      <c r="J865" s="127">
        <v>6860</v>
      </c>
      <c r="K865" s="95" t="s">
        <v>1821</v>
      </c>
      <c r="L865" s="127">
        <v>1500</v>
      </c>
      <c r="M865" s="95" t="s">
        <v>1822</v>
      </c>
      <c r="N865" s="126">
        <v>442</v>
      </c>
    </row>
    <row r="866" spans="1:14" x14ac:dyDescent="0.35">
      <c r="A866" s="98" t="s">
        <v>1823</v>
      </c>
      <c r="B866" s="114" t="s">
        <v>1824</v>
      </c>
      <c r="C866" s="118">
        <v>1.9</v>
      </c>
      <c r="D866" s="139">
        <v>0.26</v>
      </c>
      <c r="E866" s="98" t="s">
        <v>1825</v>
      </c>
      <c r="F866" s="128">
        <v>668</v>
      </c>
      <c r="G866" s="98" t="s">
        <v>1825</v>
      </c>
      <c r="H866" s="128">
        <v>182</v>
      </c>
      <c r="I866" s="98" t="s">
        <v>1389</v>
      </c>
      <c r="J866" s="128">
        <v>243</v>
      </c>
      <c r="K866" s="98" t="s">
        <v>1826</v>
      </c>
      <c r="L866" s="128">
        <v>32</v>
      </c>
      <c r="M866" s="98" t="s">
        <v>1009</v>
      </c>
      <c r="N866" s="128">
        <v>25</v>
      </c>
    </row>
    <row r="867" spans="1:14" ht="19" x14ac:dyDescent="0.35">
      <c r="A867" s="95" t="s">
        <v>1827</v>
      </c>
      <c r="B867" s="112" t="s">
        <v>1828</v>
      </c>
      <c r="C867" s="106">
        <v>12.9</v>
      </c>
      <c r="D867" s="112" t="s">
        <v>1829</v>
      </c>
      <c r="E867" s="95" t="s">
        <v>1830</v>
      </c>
      <c r="F867" s="127">
        <v>7900</v>
      </c>
      <c r="G867" s="95" t="s">
        <v>1831</v>
      </c>
      <c r="H867" s="127">
        <v>2730</v>
      </c>
      <c r="I867" s="95" t="s">
        <v>1420</v>
      </c>
      <c r="J867" s="127">
        <v>6430</v>
      </c>
      <c r="K867" s="95" t="s">
        <v>1832</v>
      </c>
      <c r="L867" s="127">
        <v>1410</v>
      </c>
      <c r="M867" s="95" t="s">
        <v>1833</v>
      </c>
      <c r="N867" s="126">
        <v>415</v>
      </c>
    </row>
    <row r="868" spans="1:14" ht="19" x14ac:dyDescent="0.35">
      <c r="A868" s="98" t="s">
        <v>1834</v>
      </c>
      <c r="B868" s="114" t="s">
        <v>1835</v>
      </c>
      <c r="C868" s="109">
        <v>12.9</v>
      </c>
      <c r="D868" s="114" t="s">
        <v>1836</v>
      </c>
      <c r="E868" s="98" t="s">
        <v>1837</v>
      </c>
      <c r="F868" s="129">
        <v>8270</v>
      </c>
      <c r="G868" s="98" t="s">
        <v>1838</v>
      </c>
      <c r="H868" s="129">
        <v>2850</v>
      </c>
      <c r="I868" s="98" t="s">
        <v>923</v>
      </c>
      <c r="J868" s="129">
        <v>6730</v>
      </c>
      <c r="K868" s="98" t="s">
        <v>1839</v>
      </c>
      <c r="L868" s="129">
        <v>1480</v>
      </c>
      <c r="M868" s="98" t="s">
        <v>1840</v>
      </c>
      <c r="N868" s="128">
        <v>434</v>
      </c>
    </row>
    <row r="869" spans="1:14" x14ac:dyDescent="0.35">
      <c r="A869" s="95" t="s">
        <v>1841</v>
      </c>
      <c r="B869" s="112" t="s">
        <v>1842</v>
      </c>
      <c r="C869" s="106">
        <v>25</v>
      </c>
      <c r="D869" s="112" t="s">
        <v>1843</v>
      </c>
      <c r="E869" s="95" t="s">
        <v>1844</v>
      </c>
      <c r="F869" s="147">
        <v>10900</v>
      </c>
      <c r="G869" s="95" t="s">
        <v>1845</v>
      </c>
      <c r="H869" s="127">
        <v>5300</v>
      </c>
      <c r="I869" s="95" t="s">
        <v>1846</v>
      </c>
      <c r="J869" s="147">
        <v>10200</v>
      </c>
      <c r="K869" s="95" t="s">
        <v>1847</v>
      </c>
      <c r="L869" s="127">
        <v>4730</v>
      </c>
      <c r="M869" s="95" t="s">
        <v>1848</v>
      </c>
      <c r="N869" s="126">
        <v>1400</v>
      </c>
    </row>
    <row r="870" spans="1:14" ht="19" x14ac:dyDescent="0.35">
      <c r="A870" s="120" t="s">
        <v>1849</v>
      </c>
      <c r="B870" s="119" t="s">
        <v>1850</v>
      </c>
      <c r="C870" s="157">
        <v>13.5</v>
      </c>
      <c r="D870" s="119" t="s">
        <v>1851</v>
      </c>
      <c r="E870" s="120" t="s">
        <v>1852</v>
      </c>
      <c r="F870" s="153">
        <v>11100</v>
      </c>
      <c r="G870" s="120" t="s">
        <v>1853</v>
      </c>
      <c r="H870" s="152">
        <v>3890</v>
      </c>
      <c r="I870" s="120" t="s">
        <v>1854</v>
      </c>
      <c r="J870" s="152">
        <v>9110</v>
      </c>
      <c r="K870" s="120" t="s">
        <v>1654</v>
      </c>
      <c r="L870" s="152">
        <v>2120</v>
      </c>
      <c r="M870" s="120" t="s">
        <v>1855</v>
      </c>
      <c r="N870" s="158">
        <v>602</v>
      </c>
    </row>
    <row r="871" spans="1:14" x14ac:dyDescent="0.35">
      <c r="A871" s="91" t="s">
        <v>1856</v>
      </c>
      <c r="B871" s="134" t="s">
        <v>1857</v>
      </c>
      <c r="C871" s="124">
        <v>25</v>
      </c>
      <c r="D871" s="134" t="s">
        <v>1858</v>
      </c>
      <c r="E871" s="91" t="s">
        <v>1859</v>
      </c>
      <c r="F871" s="125">
        <v>15100</v>
      </c>
      <c r="G871" s="91" t="s">
        <v>1860</v>
      </c>
      <c r="H871" s="155">
        <v>7330</v>
      </c>
      <c r="I871" s="91" t="s">
        <v>1861</v>
      </c>
      <c r="J871" s="125">
        <v>14100</v>
      </c>
      <c r="K871" s="91" t="s">
        <v>1862</v>
      </c>
      <c r="L871" s="155">
        <v>6530</v>
      </c>
      <c r="M871" s="91" t="s">
        <v>1863</v>
      </c>
      <c r="N871" s="136">
        <v>1940</v>
      </c>
    </row>
    <row r="872" spans="1:14" x14ac:dyDescent="0.35">
      <c r="A872" s="95" t="s">
        <v>1864</v>
      </c>
      <c r="B872" s="112" t="s">
        <v>1865</v>
      </c>
      <c r="C872" s="113">
        <v>0.8</v>
      </c>
      <c r="D872" s="112" t="s">
        <v>1866</v>
      </c>
      <c r="E872" s="95" t="s">
        <v>931</v>
      </c>
      <c r="F872" s="126">
        <v>223</v>
      </c>
      <c r="G872" s="95" t="s">
        <v>931</v>
      </c>
      <c r="H872" s="126">
        <v>61</v>
      </c>
      <c r="I872" s="95" t="s">
        <v>1867</v>
      </c>
      <c r="J872" s="126">
        <v>70</v>
      </c>
      <c r="K872" s="95" t="s">
        <v>1868</v>
      </c>
      <c r="L872" s="126">
        <v>10</v>
      </c>
      <c r="M872" s="95" t="s">
        <v>1869</v>
      </c>
      <c r="N872" s="126">
        <v>8</v>
      </c>
    </row>
    <row r="873" spans="1:14" x14ac:dyDescent="0.35">
      <c r="A873" s="98" t="s">
        <v>1870</v>
      </c>
      <c r="B873" s="114" t="s">
        <v>1871</v>
      </c>
      <c r="C873" s="98" t="s">
        <v>1872</v>
      </c>
      <c r="D873" s="114" t="s">
        <v>1873</v>
      </c>
      <c r="E873" s="98" t="s">
        <v>1874</v>
      </c>
      <c r="F873" s="130" t="s">
        <v>1096</v>
      </c>
      <c r="G873" s="98" t="s">
        <v>1874</v>
      </c>
      <c r="H873" s="130" t="s">
        <v>1096</v>
      </c>
      <c r="I873" s="98" t="s">
        <v>1875</v>
      </c>
      <c r="J873" s="130" t="s">
        <v>1096</v>
      </c>
      <c r="K873" s="98" t="s">
        <v>1876</v>
      </c>
      <c r="L873" s="130" t="s">
        <v>1096</v>
      </c>
      <c r="M873" s="98" t="s">
        <v>1877</v>
      </c>
      <c r="N873" s="130" t="s">
        <v>1096</v>
      </c>
    </row>
    <row r="874" spans="1:14" x14ac:dyDescent="0.35">
      <c r="A874" s="95" t="s">
        <v>1878</v>
      </c>
      <c r="B874" s="112" t="s">
        <v>1879</v>
      </c>
      <c r="C874" s="113">
        <v>6.2</v>
      </c>
      <c r="D874" s="112" t="s">
        <v>1880</v>
      </c>
      <c r="E874" s="95" t="s">
        <v>1881</v>
      </c>
      <c r="F874" s="127">
        <v>3080</v>
      </c>
      <c r="G874" s="95" t="s">
        <v>1882</v>
      </c>
      <c r="H874" s="126">
        <v>871</v>
      </c>
      <c r="I874" s="95" t="s">
        <v>1679</v>
      </c>
      <c r="J874" s="127">
        <v>1880</v>
      </c>
      <c r="K874" s="95" t="s">
        <v>897</v>
      </c>
      <c r="L874" s="126">
        <v>207</v>
      </c>
      <c r="M874" s="95" t="s">
        <v>1883</v>
      </c>
      <c r="N874" s="126">
        <v>122</v>
      </c>
    </row>
    <row r="875" spans="1:14" ht="19" x14ac:dyDescent="0.35">
      <c r="A875" s="98" t="s">
        <v>1884</v>
      </c>
      <c r="B875" s="114" t="s">
        <v>1885</v>
      </c>
      <c r="C875" s="118">
        <v>1</v>
      </c>
      <c r="D875" s="114" t="s">
        <v>1886</v>
      </c>
      <c r="E875" s="98" t="s">
        <v>1887</v>
      </c>
      <c r="F875" s="128">
        <v>204</v>
      </c>
      <c r="G875" s="98" t="s">
        <v>1887</v>
      </c>
      <c r="H875" s="128">
        <v>56</v>
      </c>
      <c r="I875" s="98" t="s">
        <v>1745</v>
      </c>
      <c r="J875" s="128">
        <v>66</v>
      </c>
      <c r="K875" s="98" t="s">
        <v>1888</v>
      </c>
      <c r="L875" s="128">
        <v>10</v>
      </c>
      <c r="M875" s="98" t="s">
        <v>1889</v>
      </c>
      <c r="N875" s="128">
        <v>8</v>
      </c>
    </row>
    <row r="876" spans="1:14" x14ac:dyDescent="0.35">
      <c r="A876" s="95" t="s">
        <v>1890</v>
      </c>
      <c r="B876" s="112" t="s">
        <v>1891</v>
      </c>
      <c r="C876" s="95" t="s">
        <v>1892</v>
      </c>
      <c r="D876" s="112" t="s">
        <v>1893</v>
      </c>
      <c r="E876" s="95" t="s">
        <v>1610</v>
      </c>
      <c r="F876" s="126">
        <v>46</v>
      </c>
      <c r="G876" s="95" t="s">
        <v>1610</v>
      </c>
      <c r="H876" s="126">
        <v>13</v>
      </c>
      <c r="I876" s="95" t="s">
        <v>1894</v>
      </c>
      <c r="J876" s="126">
        <v>14</v>
      </c>
      <c r="K876" s="95" t="s">
        <v>1530</v>
      </c>
      <c r="L876" s="126">
        <v>2</v>
      </c>
      <c r="M876" s="95" t="s">
        <v>1895</v>
      </c>
      <c r="N876" s="126">
        <v>2</v>
      </c>
    </row>
    <row r="877" spans="1:14" x14ac:dyDescent="0.35">
      <c r="A877" s="98" t="s">
        <v>1896</v>
      </c>
      <c r="B877" s="114" t="s">
        <v>1897</v>
      </c>
      <c r="C877" s="118">
        <v>1.1000000000000001</v>
      </c>
      <c r="D877" s="114" t="s">
        <v>1898</v>
      </c>
      <c r="E877" s="98" t="s">
        <v>1178</v>
      </c>
      <c r="F877" s="128">
        <v>528</v>
      </c>
      <c r="G877" s="98" t="s">
        <v>1178</v>
      </c>
      <c r="H877" s="128">
        <v>144</v>
      </c>
      <c r="I877" s="98" t="s">
        <v>1899</v>
      </c>
      <c r="J877" s="128">
        <v>173</v>
      </c>
      <c r="K877" s="98" t="s">
        <v>1900</v>
      </c>
      <c r="L877" s="128">
        <v>25</v>
      </c>
      <c r="M877" s="98" t="s">
        <v>1901</v>
      </c>
      <c r="N877" s="128">
        <v>20</v>
      </c>
    </row>
    <row r="878" spans="1:14" x14ac:dyDescent="0.35">
      <c r="A878" s="95" t="s">
        <v>1902</v>
      </c>
      <c r="B878" s="112" t="s">
        <v>1903</v>
      </c>
      <c r="C878" s="113">
        <v>0.9</v>
      </c>
      <c r="D878" s="112" t="s">
        <v>1904</v>
      </c>
      <c r="E878" s="95" t="s">
        <v>1905</v>
      </c>
      <c r="F878" s="126">
        <v>479</v>
      </c>
      <c r="G878" s="95" t="s">
        <v>1905</v>
      </c>
      <c r="H878" s="126">
        <v>130</v>
      </c>
      <c r="I878" s="95" t="s">
        <v>1906</v>
      </c>
      <c r="J878" s="126">
        <v>153</v>
      </c>
      <c r="K878" s="95" t="s">
        <v>1264</v>
      </c>
      <c r="L878" s="126">
        <v>22</v>
      </c>
      <c r="M878" s="95" t="s">
        <v>1907</v>
      </c>
      <c r="N878" s="126">
        <v>18</v>
      </c>
    </row>
    <row r="879" spans="1:14" x14ac:dyDescent="0.35">
      <c r="A879" s="98" t="s">
        <v>1908</v>
      </c>
      <c r="B879" s="114" t="s">
        <v>1909</v>
      </c>
      <c r="C879" s="118">
        <v>3.3</v>
      </c>
      <c r="D879" s="114" t="s">
        <v>1910</v>
      </c>
      <c r="E879" s="98" t="s">
        <v>1750</v>
      </c>
      <c r="F879" s="129">
        <v>2260</v>
      </c>
      <c r="G879" s="98" t="s">
        <v>1911</v>
      </c>
      <c r="H879" s="128">
        <v>617</v>
      </c>
      <c r="I879" s="98" t="s">
        <v>1912</v>
      </c>
      <c r="J879" s="129">
        <v>1010</v>
      </c>
      <c r="K879" s="98" t="s">
        <v>1913</v>
      </c>
      <c r="L879" s="128">
        <v>115</v>
      </c>
      <c r="M879" s="98" t="s">
        <v>1914</v>
      </c>
      <c r="N879" s="128">
        <v>86</v>
      </c>
    </row>
    <row r="880" spans="1:14" x14ac:dyDescent="0.35">
      <c r="A880" s="95" t="s">
        <v>1915</v>
      </c>
      <c r="B880" s="112" t="s">
        <v>1916</v>
      </c>
      <c r="C880" s="113">
        <v>4.4000000000000004</v>
      </c>
      <c r="D880" s="112" t="s">
        <v>1917</v>
      </c>
      <c r="E880" s="95" t="s">
        <v>1918</v>
      </c>
      <c r="F880" s="127">
        <v>2730</v>
      </c>
      <c r="G880" s="95" t="s">
        <v>1919</v>
      </c>
      <c r="H880" s="126">
        <v>751</v>
      </c>
      <c r="I880" s="95" t="s">
        <v>1920</v>
      </c>
      <c r="J880" s="127">
        <v>1400</v>
      </c>
      <c r="K880" s="95" t="s">
        <v>1921</v>
      </c>
      <c r="L880" s="126">
        <v>150</v>
      </c>
      <c r="M880" s="95" t="s">
        <v>1571</v>
      </c>
      <c r="N880" s="126">
        <v>105</v>
      </c>
    </row>
    <row r="881" spans="1:14" x14ac:dyDescent="0.35">
      <c r="A881" s="98" t="s">
        <v>1922</v>
      </c>
      <c r="B881" s="114" t="s">
        <v>1923</v>
      </c>
      <c r="C881" s="118">
        <v>2</v>
      </c>
      <c r="D881" s="139">
        <v>0.28999999999999998</v>
      </c>
      <c r="E881" s="98" t="s">
        <v>1924</v>
      </c>
      <c r="F881" s="128">
        <v>815</v>
      </c>
      <c r="G881" s="98" t="s">
        <v>1924</v>
      </c>
      <c r="H881" s="128">
        <v>222</v>
      </c>
      <c r="I881" s="98" t="s">
        <v>1666</v>
      </c>
      <c r="J881" s="128">
        <v>301</v>
      </c>
      <c r="K881" s="98" t="s">
        <v>1925</v>
      </c>
      <c r="L881" s="128">
        <v>39</v>
      </c>
      <c r="M881" s="98" t="s">
        <v>1926</v>
      </c>
      <c r="N881" s="128">
        <v>31</v>
      </c>
    </row>
    <row r="882" spans="1:14" x14ac:dyDescent="0.35">
      <c r="A882" s="95" t="s">
        <v>1927</v>
      </c>
      <c r="B882" s="112" t="s">
        <v>1928</v>
      </c>
      <c r="C882" s="113">
        <v>2</v>
      </c>
      <c r="D882" s="138">
        <v>0.56000000000000005</v>
      </c>
      <c r="E882" s="95" t="s">
        <v>1151</v>
      </c>
      <c r="F882" s="126">
        <v>868</v>
      </c>
      <c r="G882" s="95" t="s">
        <v>1151</v>
      </c>
      <c r="H882" s="126">
        <v>236</v>
      </c>
      <c r="I882" s="95" t="s">
        <v>1929</v>
      </c>
      <c r="J882" s="126">
        <v>320</v>
      </c>
      <c r="K882" s="95" t="s">
        <v>1930</v>
      </c>
      <c r="L882" s="126">
        <v>42</v>
      </c>
      <c r="M882" s="95" t="s">
        <v>1154</v>
      </c>
      <c r="N882" s="126">
        <v>33</v>
      </c>
    </row>
    <row r="883" spans="1:14" x14ac:dyDescent="0.35">
      <c r="A883" s="98" t="s">
        <v>1931</v>
      </c>
      <c r="B883" s="114" t="s">
        <v>1932</v>
      </c>
      <c r="C883" s="118">
        <v>2</v>
      </c>
      <c r="D883" s="139">
        <v>0.76</v>
      </c>
      <c r="E883" s="98" t="s">
        <v>1924</v>
      </c>
      <c r="F883" s="128">
        <v>812</v>
      </c>
      <c r="G883" s="98" t="s">
        <v>1924</v>
      </c>
      <c r="H883" s="128">
        <v>221</v>
      </c>
      <c r="I883" s="98" t="s">
        <v>1933</v>
      </c>
      <c r="J883" s="128">
        <v>299</v>
      </c>
      <c r="K883" s="98" t="s">
        <v>1934</v>
      </c>
      <c r="L883" s="128">
        <v>39</v>
      </c>
      <c r="M883" s="98" t="s">
        <v>1935</v>
      </c>
      <c r="N883" s="128">
        <v>31</v>
      </c>
    </row>
    <row r="884" spans="1:14" x14ac:dyDescent="0.35">
      <c r="A884" s="95" t="s">
        <v>1936</v>
      </c>
      <c r="B884" s="112" t="s">
        <v>1937</v>
      </c>
      <c r="C884" s="106">
        <v>40</v>
      </c>
      <c r="D884" s="138">
        <v>0.48</v>
      </c>
      <c r="E884" s="95" t="s">
        <v>1938</v>
      </c>
      <c r="F884" s="127">
        <v>7170</v>
      </c>
      <c r="G884" s="95" t="s">
        <v>1939</v>
      </c>
      <c r="H884" s="127">
        <v>4550</v>
      </c>
      <c r="I884" s="95" t="s">
        <v>1940</v>
      </c>
      <c r="J884" s="127">
        <v>7090</v>
      </c>
      <c r="K884" s="95" t="s">
        <v>1941</v>
      </c>
      <c r="L884" s="127">
        <v>4690</v>
      </c>
      <c r="M884" s="95" t="s">
        <v>1309</v>
      </c>
      <c r="N884" s="126">
        <v>2040</v>
      </c>
    </row>
    <row r="885" spans="1:14" x14ac:dyDescent="0.35">
      <c r="A885" s="98" t="s">
        <v>1942</v>
      </c>
      <c r="B885" s="114" t="s">
        <v>1943</v>
      </c>
      <c r="C885" s="98" t="s">
        <v>1944</v>
      </c>
      <c r="D885" s="139">
        <v>0.06</v>
      </c>
      <c r="E885" s="98" t="s">
        <v>1945</v>
      </c>
      <c r="F885" s="128">
        <v>2</v>
      </c>
      <c r="G885" s="98" t="s">
        <v>1945</v>
      </c>
      <c r="H885" s="130" t="s">
        <v>1096</v>
      </c>
      <c r="I885" s="98" t="s">
        <v>1946</v>
      </c>
      <c r="J885" s="130" t="s">
        <v>1096</v>
      </c>
      <c r="K885" s="98" t="s">
        <v>1947</v>
      </c>
      <c r="L885" s="130" t="s">
        <v>1096</v>
      </c>
      <c r="M885" s="98" t="s">
        <v>1948</v>
      </c>
      <c r="N885" s="130" t="s">
        <v>1096</v>
      </c>
    </row>
    <row r="886" spans="1:14" x14ac:dyDescent="0.35">
      <c r="A886" s="95" t="s">
        <v>1949</v>
      </c>
      <c r="B886" s="112" t="s">
        <v>1950</v>
      </c>
      <c r="C886" s="95" t="s">
        <v>1944</v>
      </c>
      <c r="D886" s="138">
        <v>7.0000000000000007E-2</v>
      </c>
      <c r="E886" s="95" t="s">
        <v>1951</v>
      </c>
      <c r="F886" s="126">
        <v>1</v>
      </c>
      <c r="G886" s="95" t="s">
        <v>1951</v>
      </c>
      <c r="H886" s="131" t="s">
        <v>1096</v>
      </c>
      <c r="I886" s="95" t="s">
        <v>1952</v>
      </c>
      <c r="J886" s="131" t="s">
        <v>1096</v>
      </c>
      <c r="K886" s="95" t="s">
        <v>1953</v>
      </c>
      <c r="L886" s="131" t="s">
        <v>1096</v>
      </c>
      <c r="M886" s="95" t="s">
        <v>1954</v>
      </c>
      <c r="N886" s="131" t="s">
        <v>1096</v>
      </c>
    </row>
    <row r="887" spans="1:14" ht="19" x14ac:dyDescent="0.35">
      <c r="A887" s="114" t="s">
        <v>1955</v>
      </c>
      <c r="B887" s="114" t="s">
        <v>1956</v>
      </c>
      <c r="C887" s="98" t="s">
        <v>1944</v>
      </c>
      <c r="D887" s="139">
        <v>0.05</v>
      </c>
      <c r="E887" s="98" t="s">
        <v>1957</v>
      </c>
      <c r="F887" s="130" t="s">
        <v>1096</v>
      </c>
      <c r="G887" s="98" t="s">
        <v>1957</v>
      </c>
      <c r="H887" s="130" t="s">
        <v>1096</v>
      </c>
      <c r="I887" s="98" t="s">
        <v>1629</v>
      </c>
      <c r="J887" s="130" t="s">
        <v>1096</v>
      </c>
      <c r="K887" s="98" t="s">
        <v>1958</v>
      </c>
      <c r="L887" s="130" t="s">
        <v>1096</v>
      </c>
      <c r="M887" s="98" t="s">
        <v>1959</v>
      </c>
      <c r="N887" s="130" t="s">
        <v>1096</v>
      </c>
    </row>
    <row r="888" spans="1:14" x14ac:dyDescent="0.35">
      <c r="A888" s="95" t="s">
        <v>1960</v>
      </c>
      <c r="B888" s="112" t="s">
        <v>1961</v>
      </c>
      <c r="C888" s="113">
        <v>1.4</v>
      </c>
      <c r="D888" s="138">
        <v>0.21</v>
      </c>
      <c r="E888" s="95" t="s">
        <v>1962</v>
      </c>
      <c r="F888" s="126">
        <v>449</v>
      </c>
      <c r="G888" s="95" t="s">
        <v>1962</v>
      </c>
      <c r="H888" s="126">
        <v>122</v>
      </c>
      <c r="I888" s="95" t="s">
        <v>1906</v>
      </c>
      <c r="J888" s="126">
        <v>153</v>
      </c>
      <c r="K888" s="95" t="s">
        <v>1043</v>
      </c>
      <c r="L888" s="126">
        <v>21</v>
      </c>
      <c r="M888" s="95" t="s">
        <v>1963</v>
      </c>
      <c r="N888" s="126">
        <v>17</v>
      </c>
    </row>
    <row r="889" spans="1:14" ht="19" x14ac:dyDescent="0.35">
      <c r="A889" s="98" t="s">
        <v>1964</v>
      </c>
      <c r="B889" s="114" t="s">
        <v>1965</v>
      </c>
      <c r="C889" s="109">
        <v>800</v>
      </c>
      <c r="D889" s="139">
        <v>0.65</v>
      </c>
      <c r="E889" s="98" t="s">
        <v>1966</v>
      </c>
      <c r="F889" s="129">
        <v>7500</v>
      </c>
      <c r="G889" s="98" t="s">
        <v>1967</v>
      </c>
      <c r="H889" s="129">
        <v>9710</v>
      </c>
      <c r="I889" s="98" t="s">
        <v>1968</v>
      </c>
      <c r="J889" s="129">
        <v>8070</v>
      </c>
      <c r="K889" s="98" t="s">
        <v>1969</v>
      </c>
      <c r="L889" s="129">
        <v>9910</v>
      </c>
      <c r="M889" s="98" t="s">
        <v>1557</v>
      </c>
      <c r="N889" s="148">
        <v>11300</v>
      </c>
    </row>
    <row r="890" spans="1:14" x14ac:dyDescent="0.35">
      <c r="A890" s="95" t="s">
        <v>1970</v>
      </c>
      <c r="B890" s="112" t="s">
        <v>1971</v>
      </c>
      <c r="C890" s="95" t="s">
        <v>1972</v>
      </c>
      <c r="D890" s="138">
        <v>0.02</v>
      </c>
      <c r="E890" s="95" t="s">
        <v>1973</v>
      </c>
      <c r="F890" s="131" t="s">
        <v>1096</v>
      </c>
      <c r="G890" s="95" t="s">
        <v>1973</v>
      </c>
      <c r="H890" s="131" t="s">
        <v>1096</v>
      </c>
      <c r="I890" s="95" t="s">
        <v>1974</v>
      </c>
      <c r="J890" s="131" t="s">
        <v>1096</v>
      </c>
      <c r="K890" s="95" t="s">
        <v>1975</v>
      </c>
      <c r="L890" s="131" t="s">
        <v>1096</v>
      </c>
      <c r="M890" s="95" t="s">
        <v>1976</v>
      </c>
      <c r="N890" s="131" t="s">
        <v>1096</v>
      </c>
    </row>
    <row r="891" spans="1:14" x14ac:dyDescent="0.35">
      <c r="A891" s="98" t="s">
        <v>1977</v>
      </c>
      <c r="B891" s="114" t="s">
        <v>1978</v>
      </c>
      <c r="C891" s="118">
        <v>3.5</v>
      </c>
      <c r="D891" s="114" t="s">
        <v>1979</v>
      </c>
      <c r="E891" s="98" t="s">
        <v>1980</v>
      </c>
      <c r="F891" s="129">
        <v>2150</v>
      </c>
      <c r="G891" s="98" t="s">
        <v>1981</v>
      </c>
      <c r="H891" s="128">
        <v>588</v>
      </c>
      <c r="I891" s="98" t="s">
        <v>1982</v>
      </c>
      <c r="J891" s="128">
        <v>984</v>
      </c>
      <c r="K891" s="98" t="s">
        <v>1983</v>
      </c>
      <c r="L891" s="128">
        <v>111</v>
      </c>
      <c r="M891" s="98" t="s">
        <v>1984</v>
      </c>
      <c r="N891" s="128">
        <v>82</v>
      </c>
    </row>
    <row r="892" spans="1:14" x14ac:dyDescent="0.35">
      <c r="A892" s="95" t="s">
        <v>1985</v>
      </c>
      <c r="B892" s="112" t="s">
        <v>1986</v>
      </c>
      <c r="C892" s="113">
        <v>3.5</v>
      </c>
      <c r="D892" s="112" t="s">
        <v>1987</v>
      </c>
      <c r="E892" s="95" t="s">
        <v>1562</v>
      </c>
      <c r="F892" s="127">
        <v>2130</v>
      </c>
      <c r="G892" s="95" t="s">
        <v>1988</v>
      </c>
      <c r="H892" s="126">
        <v>580</v>
      </c>
      <c r="I892" s="95" t="s">
        <v>1989</v>
      </c>
      <c r="J892" s="126">
        <v>971</v>
      </c>
      <c r="K892" s="95" t="s">
        <v>1990</v>
      </c>
      <c r="L892" s="126">
        <v>110</v>
      </c>
      <c r="M892" s="95" t="s">
        <v>1991</v>
      </c>
      <c r="N892" s="126">
        <v>81</v>
      </c>
    </row>
    <row r="893" spans="1:14" x14ac:dyDescent="0.35">
      <c r="A893" s="98" t="s">
        <v>1992</v>
      </c>
      <c r="B893" s="114" t="s">
        <v>1993</v>
      </c>
      <c r="C893" s="118">
        <v>2.6</v>
      </c>
      <c r="D893" s="114" t="s">
        <v>1994</v>
      </c>
      <c r="E893" s="98" t="s">
        <v>1345</v>
      </c>
      <c r="F893" s="129">
        <v>1380</v>
      </c>
      <c r="G893" s="98" t="s">
        <v>1345</v>
      </c>
      <c r="H893" s="128">
        <v>376</v>
      </c>
      <c r="I893" s="98" t="s">
        <v>1995</v>
      </c>
      <c r="J893" s="128">
        <v>555</v>
      </c>
      <c r="K893" s="98" t="s">
        <v>1996</v>
      </c>
      <c r="L893" s="128">
        <v>68</v>
      </c>
      <c r="M893" s="98" t="s">
        <v>1997</v>
      </c>
      <c r="N893" s="128">
        <v>52</v>
      </c>
    </row>
    <row r="894" spans="1:14" x14ac:dyDescent="0.35">
      <c r="A894" s="95" t="s">
        <v>1998</v>
      </c>
      <c r="B894" s="112" t="s">
        <v>1999</v>
      </c>
      <c r="C894" s="113">
        <v>3</v>
      </c>
      <c r="D894" s="112" t="s">
        <v>2000</v>
      </c>
      <c r="E894" s="95" t="s">
        <v>2001</v>
      </c>
      <c r="F894" s="127">
        <v>1440</v>
      </c>
      <c r="G894" s="95" t="s">
        <v>2001</v>
      </c>
      <c r="H894" s="126">
        <v>392</v>
      </c>
      <c r="I894" s="95" t="s">
        <v>2002</v>
      </c>
      <c r="J894" s="126">
        <v>613</v>
      </c>
      <c r="K894" s="95" t="s">
        <v>2003</v>
      </c>
      <c r="L894" s="126">
        <v>72</v>
      </c>
      <c r="M894" s="95" t="s">
        <v>2004</v>
      </c>
      <c r="N894" s="126">
        <v>54</v>
      </c>
    </row>
    <row r="895" spans="1:14" x14ac:dyDescent="0.35">
      <c r="A895" s="98" t="s">
        <v>2005</v>
      </c>
      <c r="B895" s="114" t="s">
        <v>2006</v>
      </c>
      <c r="C895" s="118">
        <v>0.4</v>
      </c>
      <c r="D895" s="114" t="s">
        <v>2007</v>
      </c>
      <c r="E895" s="98" t="s">
        <v>2008</v>
      </c>
      <c r="F895" s="128">
        <v>123</v>
      </c>
      <c r="G895" s="98" t="s">
        <v>2008</v>
      </c>
      <c r="H895" s="128">
        <v>33</v>
      </c>
      <c r="I895" s="98" t="s">
        <v>2009</v>
      </c>
      <c r="J895" s="128">
        <v>37</v>
      </c>
      <c r="K895" s="98" t="s">
        <v>2010</v>
      </c>
      <c r="L895" s="128">
        <v>6</v>
      </c>
      <c r="M895" s="98" t="s">
        <v>2011</v>
      </c>
      <c r="N895" s="128">
        <v>5</v>
      </c>
    </row>
    <row r="896" spans="1:14" x14ac:dyDescent="0.35">
      <c r="A896" s="95" t="s">
        <v>2012</v>
      </c>
      <c r="B896" s="112" t="s">
        <v>2013</v>
      </c>
      <c r="C896" s="113">
        <v>0.3</v>
      </c>
      <c r="D896" s="112" t="s">
        <v>2014</v>
      </c>
      <c r="E896" s="95" t="s">
        <v>2015</v>
      </c>
      <c r="F896" s="126">
        <v>64</v>
      </c>
      <c r="G896" s="95" t="s">
        <v>2015</v>
      </c>
      <c r="H896" s="126">
        <v>17</v>
      </c>
      <c r="I896" s="95" t="s">
        <v>1043</v>
      </c>
      <c r="J896" s="126">
        <v>19</v>
      </c>
      <c r="K896" s="95" t="s">
        <v>2016</v>
      </c>
      <c r="L896" s="126">
        <v>3</v>
      </c>
      <c r="M896" s="95" t="s">
        <v>2017</v>
      </c>
      <c r="N896" s="126">
        <v>2</v>
      </c>
    </row>
    <row r="897" spans="1:14" x14ac:dyDescent="0.35">
      <c r="A897" s="98" t="s">
        <v>2018</v>
      </c>
      <c r="B897" s="114" t="s">
        <v>2019</v>
      </c>
      <c r="C897" s="118">
        <v>3.2</v>
      </c>
      <c r="D897" s="114" t="s">
        <v>1802</v>
      </c>
      <c r="E897" s="98" t="s">
        <v>2020</v>
      </c>
      <c r="F897" s="129">
        <v>1720</v>
      </c>
      <c r="G897" s="98" t="s">
        <v>2021</v>
      </c>
      <c r="H897" s="128">
        <v>470</v>
      </c>
      <c r="I897" s="98" t="s">
        <v>1346</v>
      </c>
      <c r="J897" s="128">
        <v>755</v>
      </c>
      <c r="K897" s="98" t="s">
        <v>2022</v>
      </c>
      <c r="L897" s="128">
        <v>87</v>
      </c>
      <c r="M897" s="98" t="s">
        <v>1639</v>
      </c>
      <c r="N897" s="128">
        <v>65</v>
      </c>
    </row>
    <row r="898" spans="1:14" x14ac:dyDescent="0.35">
      <c r="A898" s="95" t="s">
        <v>2023</v>
      </c>
      <c r="B898" s="112" t="s">
        <v>2024</v>
      </c>
      <c r="C898" s="113">
        <v>3.2</v>
      </c>
      <c r="D898" s="112" t="s">
        <v>2025</v>
      </c>
      <c r="E898" s="95" t="s">
        <v>2026</v>
      </c>
      <c r="F898" s="127">
        <v>1220</v>
      </c>
      <c r="G898" s="95" t="s">
        <v>2026</v>
      </c>
      <c r="H898" s="126">
        <v>333</v>
      </c>
      <c r="I898" s="95" t="s">
        <v>2027</v>
      </c>
      <c r="J898" s="126">
        <v>535</v>
      </c>
      <c r="K898" s="95" t="s">
        <v>2028</v>
      </c>
      <c r="L898" s="126">
        <v>62</v>
      </c>
      <c r="M898" s="95" t="s">
        <v>2029</v>
      </c>
      <c r="N898" s="126">
        <v>46</v>
      </c>
    </row>
    <row r="899" spans="1:14" x14ac:dyDescent="0.35">
      <c r="A899" s="98" t="s">
        <v>2030</v>
      </c>
      <c r="B899" s="114" t="s">
        <v>2031</v>
      </c>
      <c r="C899" s="98" t="s">
        <v>2032</v>
      </c>
      <c r="D899" s="114" t="s">
        <v>2033</v>
      </c>
      <c r="E899" s="98" t="s">
        <v>2034</v>
      </c>
      <c r="F899" s="128">
        <v>6</v>
      </c>
      <c r="G899" s="98" t="s">
        <v>2034</v>
      </c>
      <c r="H899" s="128">
        <v>2</v>
      </c>
      <c r="I899" s="98" t="s">
        <v>2035</v>
      </c>
      <c r="J899" s="128">
        <v>2</v>
      </c>
      <c r="K899" s="98" t="s">
        <v>2036</v>
      </c>
      <c r="L899" s="130" t="s">
        <v>1096</v>
      </c>
      <c r="M899" s="98" t="s">
        <v>2037</v>
      </c>
      <c r="N899" s="130" t="s">
        <v>1096</v>
      </c>
    </row>
    <row r="900" spans="1:14" x14ac:dyDescent="0.35">
      <c r="A900" s="95" t="s">
        <v>2038</v>
      </c>
      <c r="B900" s="112" t="s">
        <v>2039</v>
      </c>
      <c r="C900" s="95" t="s">
        <v>2032</v>
      </c>
      <c r="D900" s="112" t="s">
        <v>2040</v>
      </c>
      <c r="E900" s="95" t="s">
        <v>2041</v>
      </c>
      <c r="F900" s="126">
        <v>6</v>
      </c>
      <c r="G900" s="95" t="s">
        <v>2041</v>
      </c>
      <c r="H900" s="126">
        <v>2</v>
      </c>
      <c r="I900" s="95" t="s">
        <v>2042</v>
      </c>
      <c r="J900" s="126">
        <v>2</v>
      </c>
      <c r="K900" s="95" t="s">
        <v>1336</v>
      </c>
      <c r="L900" s="131" t="s">
        <v>1096</v>
      </c>
      <c r="M900" s="95" t="s">
        <v>2043</v>
      </c>
      <c r="N900" s="131" t="s">
        <v>1096</v>
      </c>
    </row>
    <row r="901" spans="1:14" x14ac:dyDescent="0.35">
      <c r="A901" s="98" t="s">
        <v>2044</v>
      </c>
      <c r="B901" s="114" t="s">
        <v>2045</v>
      </c>
      <c r="C901" s="98" t="s">
        <v>2032</v>
      </c>
      <c r="D901" s="114" t="s">
        <v>2046</v>
      </c>
      <c r="E901" s="98" t="s">
        <v>895</v>
      </c>
      <c r="F901" s="128">
        <v>8</v>
      </c>
      <c r="G901" s="98" t="s">
        <v>895</v>
      </c>
      <c r="H901" s="128">
        <v>2</v>
      </c>
      <c r="I901" s="98" t="s">
        <v>2047</v>
      </c>
      <c r="J901" s="128">
        <v>2</v>
      </c>
      <c r="K901" s="98" t="s">
        <v>2048</v>
      </c>
      <c r="L901" s="130" t="s">
        <v>1096</v>
      </c>
      <c r="M901" s="98" t="s">
        <v>2049</v>
      </c>
      <c r="N901" s="130" t="s">
        <v>1096</v>
      </c>
    </row>
    <row r="902" spans="1:14" x14ac:dyDescent="0.35">
      <c r="A902" s="101" t="s">
        <v>2050</v>
      </c>
      <c r="B902" s="115" t="s">
        <v>2051</v>
      </c>
      <c r="C902" s="101" t="s">
        <v>2032</v>
      </c>
      <c r="D902" s="115" t="s">
        <v>2052</v>
      </c>
      <c r="E902" s="101" t="s">
        <v>2053</v>
      </c>
      <c r="F902" s="132">
        <v>8</v>
      </c>
      <c r="G902" s="101" t="s">
        <v>2053</v>
      </c>
      <c r="H902" s="132">
        <v>2</v>
      </c>
      <c r="I902" s="101" t="s">
        <v>2054</v>
      </c>
      <c r="J902" s="132">
        <v>2</v>
      </c>
      <c r="K902" s="101" t="s">
        <v>2055</v>
      </c>
      <c r="L902" s="133" t="s">
        <v>1096</v>
      </c>
      <c r="M902" s="101" t="s">
        <v>2056</v>
      </c>
      <c r="N902" s="133" t="s">
        <v>1096</v>
      </c>
    </row>
    <row r="903" spans="1:14" x14ac:dyDescent="0.35">
      <c r="A903" s="91" t="s">
        <v>2057</v>
      </c>
      <c r="B903" s="134" t="s">
        <v>2058</v>
      </c>
      <c r="C903" s="104">
        <v>1.8</v>
      </c>
      <c r="D903" s="134" t="s">
        <v>2052</v>
      </c>
      <c r="E903" s="91" t="s">
        <v>2059</v>
      </c>
      <c r="F903" s="136">
        <v>350</v>
      </c>
      <c r="G903" s="91" t="s">
        <v>2059</v>
      </c>
      <c r="H903" s="136">
        <v>95</v>
      </c>
      <c r="I903" s="91" t="s">
        <v>2060</v>
      </c>
      <c r="J903" s="136">
        <v>126</v>
      </c>
      <c r="K903" s="91" t="s">
        <v>2061</v>
      </c>
      <c r="L903" s="136">
        <v>17</v>
      </c>
      <c r="M903" s="91" t="s">
        <v>2062</v>
      </c>
      <c r="N903" s="136">
        <v>13</v>
      </c>
    </row>
    <row r="904" spans="1:14" x14ac:dyDescent="0.35">
      <c r="A904" s="95" t="s">
        <v>2063</v>
      </c>
      <c r="B904" s="112" t="s">
        <v>2064</v>
      </c>
      <c r="C904" s="113">
        <v>0.3</v>
      </c>
      <c r="D904" s="112" t="s">
        <v>2065</v>
      </c>
      <c r="E904" s="95" t="s">
        <v>2066</v>
      </c>
      <c r="F904" s="126">
        <v>99</v>
      </c>
      <c r="G904" s="95" t="s">
        <v>2066</v>
      </c>
      <c r="H904" s="126">
        <v>27</v>
      </c>
      <c r="I904" s="95" t="s">
        <v>2067</v>
      </c>
      <c r="J904" s="126">
        <v>30</v>
      </c>
      <c r="K904" s="95" t="s">
        <v>2068</v>
      </c>
      <c r="L904" s="126">
        <v>5</v>
      </c>
      <c r="M904" s="95" t="s">
        <v>2069</v>
      </c>
      <c r="N904" s="126">
        <v>4</v>
      </c>
    </row>
    <row r="905" spans="1:14" x14ac:dyDescent="0.35">
      <c r="A905" s="98" t="s">
        <v>2070</v>
      </c>
      <c r="B905" s="114" t="s">
        <v>2071</v>
      </c>
      <c r="C905" s="118">
        <v>0.3</v>
      </c>
      <c r="D905" s="114" t="s">
        <v>2072</v>
      </c>
      <c r="E905" s="98" t="s">
        <v>2073</v>
      </c>
      <c r="F905" s="128">
        <v>113</v>
      </c>
      <c r="G905" s="98" t="s">
        <v>2073</v>
      </c>
      <c r="H905" s="128">
        <v>31</v>
      </c>
      <c r="I905" s="98" t="s">
        <v>2074</v>
      </c>
      <c r="J905" s="128">
        <v>34</v>
      </c>
      <c r="K905" s="98" t="s">
        <v>2075</v>
      </c>
      <c r="L905" s="128">
        <v>5</v>
      </c>
      <c r="M905" s="98" t="s">
        <v>2076</v>
      </c>
      <c r="N905" s="128">
        <v>4</v>
      </c>
    </row>
    <row r="906" spans="1:14" x14ac:dyDescent="0.35">
      <c r="A906" s="95" t="s">
        <v>2077</v>
      </c>
      <c r="B906" s="112" t="s">
        <v>2078</v>
      </c>
      <c r="C906" s="95" t="s">
        <v>2032</v>
      </c>
      <c r="D906" s="112" t="s">
        <v>2079</v>
      </c>
      <c r="E906" s="95" t="s">
        <v>2080</v>
      </c>
      <c r="F906" s="126">
        <v>5</v>
      </c>
      <c r="G906" s="95" t="s">
        <v>2080</v>
      </c>
      <c r="H906" s="126">
        <v>1</v>
      </c>
      <c r="I906" s="95" t="s">
        <v>2081</v>
      </c>
      <c r="J906" s="126">
        <v>1</v>
      </c>
      <c r="K906" s="95" t="s">
        <v>2082</v>
      </c>
      <c r="L906" s="131" t="s">
        <v>1096</v>
      </c>
      <c r="M906" s="95" t="s">
        <v>2083</v>
      </c>
      <c r="N906" s="131" t="s">
        <v>1096</v>
      </c>
    </row>
    <row r="907" spans="1:14" x14ac:dyDescent="0.35">
      <c r="A907" s="98" t="s">
        <v>2084</v>
      </c>
      <c r="B907" s="114" t="s">
        <v>2085</v>
      </c>
      <c r="C907" s="98" t="s">
        <v>2086</v>
      </c>
      <c r="D907" s="114" t="s">
        <v>2087</v>
      </c>
      <c r="E907" s="98" t="s">
        <v>2088</v>
      </c>
      <c r="F907" s="128">
        <v>25</v>
      </c>
      <c r="G907" s="98" t="s">
        <v>2088</v>
      </c>
      <c r="H907" s="128">
        <v>7</v>
      </c>
      <c r="I907" s="98" t="s">
        <v>2089</v>
      </c>
      <c r="J907" s="128">
        <v>7</v>
      </c>
      <c r="K907" s="98" t="s">
        <v>2090</v>
      </c>
      <c r="L907" s="128">
        <v>1</v>
      </c>
      <c r="M907" s="98" t="s">
        <v>2091</v>
      </c>
      <c r="N907" s="130" t="s">
        <v>1096</v>
      </c>
    </row>
    <row r="908" spans="1:14" x14ac:dyDescent="0.35">
      <c r="A908" s="95" t="s">
        <v>2092</v>
      </c>
      <c r="B908" s="112" t="s">
        <v>2093</v>
      </c>
      <c r="C908" s="113">
        <v>0.6</v>
      </c>
      <c r="D908" s="112" t="s">
        <v>2094</v>
      </c>
      <c r="E908" s="95" t="s">
        <v>2095</v>
      </c>
      <c r="F908" s="126">
        <v>192</v>
      </c>
      <c r="G908" s="95" t="s">
        <v>2095</v>
      </c>
      <c r="H908" s="126">
        <v>52</v>
      </c>
      <c r="I908" s="95" t="s">
        <v>2096</v>
      </c>
      <c r="J908" s="126">
        <v>60</v>
      </c>
      <c r="K908" s="95" t="s">
        <v>2097</v>
      </c>
      <c r="L908" s="126">
        <v>9</v>
      </c>
      <c r="M908" s="95" t="s">
        <v>2098</v>
      </c>
      <c r="N908" s="126">
        <v>7</v>
      </c>
    </row>
    <row r="909" spans="1:14" x14ac:dyDescent="0.35">
      <c r="A909" s="98" t="s">
        <v>2099</v>
      </c>
      <c r="B909" s="114" t="s">
        <v>2100</v>
      </c>
      <c r="C909" s="98" t="s">
        <v>2101</v>
      </c>
      <c r="D909" s="114" t="s">
        <v>2079</v>
      </c>
      <c r="E909" s="98" t="s">
        <v>2102</v>
      </c>
      <c r="F909" s="128">
        <v>12</v>
      </c>
      <c r="G909" s="98" t="s">
        <v>2102</v>
      </c>
      <c r="H909" s="128">
        <v>3</v>
      </c>
      <c r="I909" s="98" t="s">
        <v>2103</v>
      </c>
      <c r="J909" s="128">
        <v>4</v>
      </c>
      <c r="K909" s="98" t="s">
        <v>2104</v>
      </c>
      <c r="L909" s="130" t="s">
        <v>1096</v>
      </c>
      <c r="M909" s="98" t="s">
        <v>1335</v>
      </c>
      <c r="N909" s="130" t="s">
        <v>1096</v>
      </c>
    </row>
    <row r="910" spans="1:14" x14ac:dyDescent="0.35">
      <c r="A910" s="95" t="s">
        <v>2105</v>
      </c>
      <c r="B910" s="112" t="s">
        <v>2106</v>
      </c>
      <c r="C910" s="113">
        <v>0.3</v>
      </c>
      <c r="D910" s="112" t="s">
        <v>2107</v>
      </c>
      <c r="E910" s="95" t="s">
        <v>2108</v>
      </c>
      <c r="F910" s="126">
        <v>99</v>
      </c>
      <c r="G910" s="95" t="s">
        <v>2108</v>
      </c>
      <c r="H910" s="126">
        <v>27</v>
      </c>
      <c r="I910" s="95" t="s">
        <v>2109</v>
      </c>
      <c r="J910" s="126">
        <v>30</v>
      </c>
      <c r="K910" s="95" t="s">
        <v>2110</v>
      </c>
      <c r="L910" s="126">
        <v>5</v>
      </c>
      <c r="M910" s="95" t="s">
        <v>2111</v>
      </c>
      <c r="N910" s="126">
        <v>4</v>
      </c>
    </row>
    <row r="911" spans="1:14" x14ac:dyDescent="0.35">
      <c r="A911" s="98" t="s">
        <v>2112</v>
      </c>
      <c r="B911" s="114" t="s">
        <v>2113</v>
      </c>
      <c r="C911" s="118">
        <v>0.6</v>
      </c>
      <c r="D911" s="139">
        <v>0.2</v>
      </c>
      <c r="E911" s="98" t="s">
        <v>2114</v>
      </c>
      <c r="F911" s="128">
        <v>124</v>
      </c>
      <c r="G911" s="98" t="s">
        <v>2114</v>
      </c>
      <c r="H911" s="128">
        <v>34</v>
      </c>
      <c r="I911" s="98" t="s">
        <v>1236</v>
      </c>
      <c r="J911" s="128">
        <v>38</v>
      </c>
      <c r="K911" s="98" t="s">
        <v>2115</v>
      </c>
      <c r="L911" s="128">
        <v>6</v>
      </c>
      <c r="M911" s="98" t="s">
        <v>2116</v>
      </c>
      <c r="N911" s="128">
        <v>5</v>
      </c>
    </row>
    <row r="912" spans="1:14" x14ac:dyDescent="0.35">
      <c r="A912" s="95" t="s">
        <v>2117</v>
      </c>
      <c r="B912" s="112" t="s">
        <v>2118</v>
      </c>
      <c r="C912" s="113">
        <v>9.8000000000000007</v>
      </c>
      <c r="D912" s="138">
        <v>0.35</v>
      </c>
      <c r="E912" s="95" t="s">
        <v>2119</v>
      </c>
      <c r="F912" s="127">
        <v>3970</v>
      </c>
      <c r="G912" s="95" t="s">
        <v>2120</v>
      </c>
      <c r="H912" s="127">
        <v>1240</v>
      </c>
      <c r="I912" s="95" t="s">
        <v>2121</v>
      </c>
      <c r="J912" s="127">
        <v>2960</v>
      </c>
      <c r="K912" s="95" t="s">
        <v>2122</v>
      </c>
      <c r="L912" s="126">
        <v>467</v>
      </c>
      <c r="M912" s="95" t="s">
        <v>2123</v>
      </c>
      <c r="N912" s="126">
        <v>178</v>
      </c>
    </row>
    <row r="913" spans="1:14" x14ac:dyDescent="0.35">
      <c r="A913" s="98" t="s">
        <v>2124</v>
      </c>
      <c r="B913" s="114" t="s">
        <v>2125</v>
      </c>
      <c r="C913" s="118">
        <v>0.4</v>
      </c>
      <c r="D913" s="139">
        <v>0.19</v>
      </c>
      <c r="E913" s="98" t="s">
        <v>2126</v>
      </c>
      <c r="F913" s="128">
        <v>86</v>
      </c>
      <c r="G913" s="98" t="s">
        <v>2126</v>
      </c>
      <c r="H913" s="128">
        <v>23</v>
      </c>
      <c r="I913" s="98" t="s">
        <v>2127</v>
      </c>
      <c r="J913" s="128">
        <v>26</v>
      </c>
      <c r="K913" s="98" t="s">
        <v>2128</v>
      </c>
      <c r="L913" s="128">
        <v>4</v>
      </c>
      <c r="M913" s="98" t="s">
        <v>2129</v>
      </c>
      <c r="N913" s="128">
        <v>3</v>
      </c>
    </row>
    <row r="914" spans="1:14" ht="19" x14ac:dyDescent="0.35">
      <c r="A914" s="112" t="s">
        <v>2130</v>
      </c>
      <c r="B914" s="112" t="s">
        <v>2131</v>
      </c>
      <c r="C914" s="106">
        <v>67</v>
      </c>
      <c r="D914" s="138">
        <v>0.57999999999999996</v>
      </c>
      <c r="E914" s="95" t="s">
        <v>2132</v>
      </c>
      <c r="F914" s="127">
        <v>7940</v>
      </c>
      <c r="G914" s="95" t="s">
        <v>2133</v>
      </c>
      <c r="H914" s="127">
        <v>6490</v>
      </c>
      <c r="I914" s="95" t="s">
        <v>2134</v>
      </c>
      <c r="J914" s="127">
        <v>8140</v>
      </c>
      <c r="K914" s="95" t="s">
        <v>2135</v>
      </c>
      <c r="L914" s="127">
        <v>6960</v>
      </c>
      <c r="M914" s="95" t="s">
        <v>2136</v>
      </c>
      <c r="N914" s="126">
        <v>4380</v>
      </c>
    </row>
    <row r="915" spans="1:14" x14ac:dyDescent="0.35">
      <c r="A915" s="98" t="s">
        <v>2137</v>
      </c>
      <c r="B915" s="114" t="s">
        <v>2138</v>
      </c>
      <c r="C915" s="98" t="s">
        <v>2139</v>
      </c>
      <c r="D915" s="139">
        <v>0.11</v>
      </c>
      <c r="E915" s="98" t="s">
        <v>2140</v>
      </c>
      <c r="F915" s="128">
        <v>48</v>
      </c>
      <c r="G915" s="98" t="s">
        <v>2140</v>
      </c>
      <c r="H915" s="128">
        <v>13</v>
      </c>
      <c r="I915" s="98" t="s">
        <v>2141</v>
      </c>
      <c r="J915" s="128">
        <v>14</v>
      </c>
      <c r="K915" s="98" t="s">
        <v>2142</v>
      </c>
      <c r="L915" s="128">
        <v>2</v>
      </c>
      <c r="M915" s="98" t="s">
        <v>2143</v>
      </c>
      <c r="N915" s="128">
        <v>2</v>
      </c>
    </row>
    <row r="916" spans="1:14" x14ac:dyDescent="0.35">
      <c r="A916" s="95" t="s">
        <v>2144</v>
      </c>
      <c r="B916" s="112" t="s">
        <v>2145</v>
      </c>
      <c r="C916" s="95" t="s">
        <v>2146</v>
      </c>
      <c r="D916" s="138">
        <v>0.19</v>
      </c>
      <c r="E916" s="95" t="s">
        <v>2147</v>
      </c>
      <c r="F916" s="126">
        <v>63</v>
      </c>
      <c r="G916" s="95" t="s">
        <v>2147</v>
      </c>
      <c r="H916" s="126">
        <v>17</v>
      </c>
      <c r="I916" s="95" t="s">
        <v>2148</v>
      </c>
      <c r="J916" s="126">
        <v>19</v>
      </c>
      <c r="K916" s="95" t="s">
        <v>2129</v>
      </c>
      <c r="L916" s="126">
        <v>3</v>
      </c>
      <c r="M916" s="95" t="s">
        <v>2149</v>
      </c>
      <c r="N916" s="126">
        <v>2</v>
      </c>
    </row>
    <row r="917" spans="1:14" x14ac:dyDescent="0.35">
      <c r="A917" s="98" t="s">
        <v>2150</v>
      </c>
      <c r="B917" s="114" t="s">
        <v>2151</v>
      </c>
      <c r="C917" s="118">
        <v>0.3</v>
      </c>
      <c r="D917" s="139">
        <v>0.16</v>
      </c>
      <c r="E917" s="98" t="s">
        <v>2152</v>
      </c>
      <c r="F917" s="128">
        <v>60</v>
      </c>
      <c r="G917" s="98" t="s">
        <v>2152</v>
      </c>
      <c r="H917" s="128">
        <v>16</v>
      </c>
      <c r="I917" s="98" t="s">
        <v>2153</v>
      </c>
      <c r="J917" s="128">
        <v>18</v>
      </c>
      <c r="K917" s="98" t="s">
        <v>2154</v>
      </c>
      <c r="L917" s="128">
        <v>3</v>
      </c>
      <c r="M917" s="98" t="s">
        <v>1258</v>
      </c>
      <c r="N917" s="128">
        <v>2</v>
      </c>
    </row>
    <row r="918" spans="1:14" x14ac:dyDescent="0.35">
      <c r="A918" s="95" t="s">
        <v>2155</v>
      </c>
      <c r="B918" s="112" t="s">
        <v>2156</v>
      </c>
      <c r="C918" s="95" t="s">
        <v>2157</v>
      </c>
      <c r="D918" s="138">
        <v>0.03</v>
      </c>
      <c r="E918" s="95" t="s">
        <v>2158</v>
      </c>
      <c r="F918" s="126">
        <v>2</v>
      </c>
      <c r="G918" s="95" t="s">
        <v>2158</v>
      </c>
      <c r="H918" s="131" t="s">
        <v>1096</v>
      </c>
      <c r="I918" s="95" t="s">
        <v>2159</v>
      </c>
      <c r="J918" s="131" t="s">
        <v>1096</v>
      </c>
      <c r="K918" s="95" t="s">
        <v>2160</v>
      </c>
      <c r="L918" s="131" t="s">
        <v>1096</v>
      </c>
      <c r="M918" s="95" t="s">
        <v>2161</v>
      </c>
      <c r="N918" s="131" t="s">
        <v>1096</v>
      </c>
    </row>
    <row r="919" spans="1:14" x14ac:dyDescent="0.35">
      <c r="A919" s="98" t="s">
        <v>2162</v>
      </c>
      <c r="B919" s="114" t="s">
        <v>2163</v>
      </c>
      <c r="C919" s="98" t="s">
        <v>1263</v>
      </c>
      <c r="D919" s="139">
        <v>0.03</v>
      </c>
      <c r="E919" s="98" t="s">
        <v>2164</v>
      </c>
      <c r="F919" s="130" t="s">
        <v>1096</v>
      </c>
      <c r="G919" s="98" t="s">
        <v>2164</v>
      </c>
      <c r="H919" s="130" t="s">
        <v>1096</v>
      </c>
      <c r="I919" s="98" t="s">
        <v>2165</v>
      </c>
      <c r="J919" s="130" t="s">
        <v>1096</v>
      </c>
      <c r="K919" s="98" t="s">
        <v>2166</v>
      </c>
      <c r="L919" s="130" t="s">
        <v>1096</v>
      </c>
      <c r="M919" s="98" t="s">
        <v>2167</v>
      </c>
      <c r="N919" s="130" t="s">
        <v>1096</v>
      </c>
    </row>
    <row r="920" spans="1:14" x14ac:dyDescent="0.35">
      <c r="A920" s="95" t="s">
        <v>2168</v>
      </c>
      <c r="B920" s="112" t="s">
        <v>2169</v>
      </c>
      <c r="C920" s="95" t="s">
        <v>2170</v>
      </c>
      <c r="D920" s="156">
        <v>4.0000000000000001E-3</v>
      </c>
      <c r="E920" s="95" t="s">
        <v>2171</v>
      </c>
      <c r="F920" s="131" t="s">
        <v>1096</v>
      </c>
      <c r="G920" s="95" t="s">
        <v>2171</v>
      </c>
      <c r="H920" s="131" t="s">
        <v>1096</v>
      </c>
      <c r="I920" s="95" t="s">
        <v>2172</v>
      </c>
      <c r="J920" s="131" t="s">
        <v>1096</v>
      </c>
      <c r="K920" s="95" t="s">
        <v>2173</v>
      </c>
      <c r="L920" s="131" t="s">
        <v>1096</v>
      </c>
      <c r="M920" s="95" t="s">
        <v>2174</v>
      </c>
      <c r="N920" s="131" t="s">
        <v>1096</v>
      </c>
    </row>
    <row r="921" spans="1:14" x14ac:dyDescent="0.35">
      <c r="A921" s="98" t="s">
        <v>2175</v>
      </c>
      <c r="B921" s="114" t="s">
        <v>2176</v>
      </c>
      <c r="C921" s="98" t="s">
        <v>2177</v>
      </c>
      <c r="D921" s="139">
        <v>0.02</v>
      </c>
      <c r="E921" s="98" t="s">
        <v>2178</v>
      </c>
      <c r="F921" s="128">
        <v>3</v>
      </c>
      <c r="G921" s="98" t="s">
        <v>2178</v>
      </c>
      <c r="H921" s="130" t="s">
        <v>1096</v>
      </c>
      <c r="I921" s="98" t="s">
        <v>2179</v>
      </c>
      <c r="J921" s="130" t="s">
        <v>1096</v>
      </c>
      <c r="K921" s="98" t="s">
        <v>2180</v>
      </c>
      <c r="L921" s="130" t="s">
        <v>1096</v>
      </c>
      <c r="M921" s="98" t="s">
        <v>2181</v>
      </c>
      <c r="N921" s="130" t="s">
        <v>1096</v>
      </c>
    </row>
    <row r="922" spans="1:14" x14ac:dyDescent="0.35">
      <c r="A922" s="95" t="s">
        <v>2182</v>
      </c>
      <c r="B922" s="112" t="s">
        <v>2183</v>
      </c>
      <c r="C922" s="95" t="s">
        <v>2184</v>
      </c>
      <c r="D922" s="138">
        <v>0.04</v>
      </c>
      <c r="E922" s="95" t="s">
        <v>2185</v>
      </c>
      <c r="F922" s="126">
        <v>11</v>
      </c>
      <c r="G922" s="95" t="s">
        <v>2185</v>
      </c>
      <c r="H922" s="126">
        <v>3</v>
      </c>
      <c r="I922" s="95" t="s">
        <v>2186</v>
      </c>
      <c r="J922" s="126">
        <v>3</v>
      </c>
      <c r="K922" s="95" t="s">
        <v>1946</v>
      </c>
      <c r="L922" s="131" t="s">
        <v>1096</v>
      </c>
      <c r="M922" s="95" t="s">
        <v>2187</v>
      </c>
      <c r="N922" s="131" t="s">
        <v>1096</v>
      </c>
    </row>
    <row r="923" spans="1:14" x14ac:dyDescent="0.35">
      <c r="A923" s="98" t="s">
        <v>2188</v>
      </c>
      <c r="B923" s="114" t="s">
        <v>2189</v>
      </c>
      <c r="C923" s="118">
        <v>0.3</v>
      </c>
      <c r="D923" s="139">
        <v>0.1</v>
      </c>
      <c r="E923" s="98" t="s">
        <v>2190</v>
      </c>
      <c r="F923" s="128">
        <v>73</v>
      </c>
      <c r="G923" s="98" t="s">
        <v>2190</v>
      </c>
      <c r="H923" s="128">
        <v>20</v>
      </c>
      <c r="I923" s="98" t="s">
        <v>2191</v>
      </c>
      <c r="J923" s="128">
        <v>22</v>
      </c>
      <c r="K923" s="98" t="s">
        <v>2192</v>
      </c>
      <c r="L923" s="128">
        <v>3</v>
      </c>
      <c r="M923" s="98" t="s">
        <v>2193</v>
      </c>
      <c r="N923" s="128">
        <v>3</v>
      </c>
    </row>
    <row r="924" spans="1:14" x14ac:dyDescent="0.35">
      <c r="A924" s="95" t="s">
        <v>2194</v>
      </c>
      <c r="B924" s="112" t="s">
        <v>2195</v>
      </c>
      <c r="C924" s="106">
        <v>26</v>
      </c>
      <c r="D924" s="112" t="s">
        <v>2196</v>
      </c>
      <c r="E924" s="95" t="s">
        <v>2197</v>
      </c>
      <c r="F924" s="127">
        <v>9910</v>
      </c>
      <c r="G924" s="95" t="s">
        <v>2198</v>
      </c>
      <c r="H924" s="127">
        <v>4920</v>
      </c>
      <c r="I924" s="95" t="s">
        <v>2199</v>
      </c>
      <c r="J924" s="127">
        <v>9320</v>
      </c>
      <c r="K924" s="95" t="s">
        <v>2200</v>
      </c>
      <c r="L924" s="127">
        <v>4460</v>
      </c>
      <c r="M924" s="95" t="s">
        <v>2201</v>
      </c>
      <c r="N924" s="126">
        <v>1360</v>
      </c>
    </row>
    <row r="925" spans="1:14" ht="19" x14ac:dyDescent="0.35">
      <c r="A925" s="114" t="s">
        <v>2202</v>
      </c>
      <c r="B925" s="114" t="s">
        <v>2203</v>
      </c>
      <c r="C925" s="109">
        <v>26</v>
      </c>
      <c r="D925" s="114" t="s">
        <v>2204</v>
      </c>
      <c r="E925" s="98" t="s">
        <v>2205</v>
      </c>
      <c r="F925" s="129">
        <v>9050</v>
      </c>
      <c r="G925" s="98" t="s">
        <v>2206</v>
      </c>
      <c r="H925" s="129">
        <v>4490</v>
      </c>
      <c r="I925" s="98" t="s">
        <v>1437</v>
      </c>
      <c r="J925" s="129">
        <v>8520</v>
      </c>
      <c r="K925" s="98" t="s">
        <v>2207</v>
      </c>
      <c r="L925" s="129">
        <v>4080</v>
      </c>
      <c r="M925" s="98" t="s">
        <v>2208</v>
      </c>
      <c r="N925" s="128">
        <v>1250</v>
      </c>
    </row>
    <row r="926" spans="1:14" ht="19" x14ac:dyDescent="0.35">
      <c r="A926" s="115" t="s">
        <v>2209</v>
      </c>
      <c r="B926" s="115" t="s">
        <v>2210</v>
      </c>
      <c r="C926" s="144">
        <v>26</v>
      </c>
      <c r="D926" s="115" t="s">
        <v>2211</v>
      </c>
      <c r="E926" s="101" t="s">
        <v>2212</v>
      </c>
      <c r="F926" s="145">
        <v>7320</v>
      </c>
      <c r="G926" s="101" t="s">
        <v>2213</v>
      </c>
      <c r="H926" s="145">
        <v>3630</v>
      </c>
      <c r="I926" s="101" t="s">
        <v>902</v>
      </c>
      <c r="J926" s="145">
        <v>6880</v>
      </c>
      <c r="K926" s="101" t="s">
        <v>2121</v>
      </c>
      <c r="L926" s="145">
        <v>3300</v>
      </c>
      <c r="M926" s="101" t="s">
        <v>2214</v>
      </c>
      <c r="N926" s="132">
        <v>1010</v>
      </c>
    </row>
    <row r="927" spans="1:14" x14ac:dyDescent="0.35">
      <c r="A927"/>
      <c r="B927"/>
      <c r="C927"/>
      <c r="D927"/>
      <c r="E927"/>
    </row>
    <row r="928" spans="1:14" x14ac:dyDescent="0.35">
      <c r="A928" s="159"/>
      <c r="B928" s="160" t="s">
        <v>2215</v>
      </c>
      <c r="C928" s="160" t="s">
        <v>2216</v>
      </c>
      <c r="D928" s="42" t="s">
        <v>2217</v>
      </c>
      <c r="E928"/>
    </row>
    <row r="929" spans="1:5" x14ac:dyDescent="0.35">
      <c r="A929" t="s">
        <v>2218</v>
      </c>
      <c r="B929" s="161">
        <v>1</v>
      </c>
      <c r="C929" s="161">
        <v>1</v>
      </c>
      <c r="D929" t="s">
        <v>2219</v>
      </c>
      <c r="E929"/>
    </row>
    <row r="930" spans="1:5" x14ac:dyDescent="0.35">
      <c r="A930" t="s">
        <v>2220</v>
      </c>
      <c r="B930" s="161">
        <v>16.2</v>
      </c>
      <c r="C930" s="161">
        <v>5</v>
      </c>
      <c r="D930" t="s">
        <v>2221</v>
      </c>
      <c r="E930"/>
    </row>
    <row r="931" spans="1:5" x14ac:dyDescent="0.35">
      <c r="A931" t="s">
        <v>483</v>
      </c>
      <c r="B931" s="161">
        <v>5.6</v>
      </c>
      <c r="C931" s="161">
        <v>1.8</v>
      </c>
      <c r="D931" t="s">
        <v>2222</v>
      </c>
      <c r="E931"/>
    </row>
    <row r="932" spans="1:5" x14ac:dyDescent="0.35">
      <c r="A932" t="s">
        <v>2223</v>
      </c>
      <c r="B932" s="161">
        <v>-2.4</v>
      </c>
      <c r="C932" s="161">
        <v>-8.1999999999999993</v>
      </c>
      <c r="D932" t="s">
        <v>2224</v>
      </c>
      <c r="E932"/>
    </row>
    <row r="933" spans="1:5" x14ac:dyDescent="0.35">
      <c r="A933" t="s">
        <v>2225</v>
      </c>
      <c r="B933" s="161">
        <v>0</v>
      </c>
      <c r="C933" s="161">
        <v>0</v>
      </c>
      <c r="D933" t="s">
        <v>2226</v>
      </c>
      <c r="E933"/>
    </row>
    <row r="934" spans="1:5" x14ac:dyDescent="0.35">
      <c r="A934" t="s">
        <v>2227</v>
      </c>
      <c r="B934" s="161">
        <v>0</v>
      </c>
      <c r="C934" s="161">
        <v>0</v>
      </c>
      <c r="D934" t="s">
        <v>2226</v>
      </c>
      <c r="E934"/>
    </row>
    <row r="935" spans="1:5" x14ac:dyDescent="0.35">
      <c r="A935" t="s">
        <v>2228</v>
      </c>
      <c r="B935" s="161">
        <v>0</v>
      </c>
      <c r="C935" s="161">
        <v>0</v>
      </c>
      <c r="D935" t="s">
        <v>2229</v>
      </c>
      <c r="E935"/>
    </row>
    <row r="936" spans="1:5" x14ac:dyDescent="0.35">
      <c r="A936" t="s">
        <v>2230</v>
      </c>
      <c r="B936" s="161">
        <v>1200</v>
      </c>
      <c r="C936" s="161">
        <v>345</v>
      </c>
      <c r="D936" t="s">
        <v>2231</v>
      </c>
      <c r="E936"/>
    </row>
    <row r="937" spans="1:5" x14ac:dyDescent="0.35">
      <c r="A937" t="s">
        <v>2232</v>
      </c>
      <c r="B937" s="161">
        <v>-160</v>
      </c>
      <c r="C937" s="161">
        <v>-46</v>
      </c>
      <c r="D937" t="s">
        <v>2233</v>
      </c>
      <c r="E937"/>
    </row>
    <row r="938" spans="1:5" x14ac:dyDescent="0.35">
      <c r="A938" t="s">
        <v>2234</v>
      </c>
      <c r="B938" s="161">
        <v>84</v>
      </c>
      <c r="C938" s="161">
        <v>28</v>
      </c>
      <c r="D938" t="s">
        <v>2235</v>
      </c>
      <c r="E938"/>
    </row>
    <row r="939" spans="1:5" x14ac:dyDescent="0.35">
      <c r="A939" t="s">
        <v>2236</v>
      </c>
      <c r="B939" s="161">
        <v>264</v>
      </c>
      <c r="C939" s="161">
        <v>265</v>
      </c>
      <c r="D939" t="s">
        <v>2237</v>
      </c>
      <c r="E939"/>
    </row>
    <row r="940" spans="1:5" x14ac:dyDescent="0.35">
      <c r="A940" t="s">
        <v>2238</v>
      </c>
      <c r="B940" s="161">
        <v>1</v>
      </c>
      <c r="C940" s="161">
        <v>1</v>
      </c>
      <c r="D940" t="s">
        <v>2239</v>
      </c>
      <c r="E940"/>
    </row>
    <row r="941" spans="1:5" x14ac:dyDescent="0.35">
      <c r="A941"/>
      <c r="B941"/>
      <c r="C941"/>
      <c r="D941" t="s">
        <v>2240</v>
      </c>
      <c r="E941"/>
    </row>
    <row r="942" spans="1:5" x14ac:dyDescent="0.35">
      <c r="A942"/>
      <c r="B942"/>
      <c r="C942"/>
      <c r="D942" t="s">
        <v>2241</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796875" defaultRowHeight="14.5" x14ac:dyDescent="0.35"/>
  <cols>
    <col min="1" max="1" width="79.453125" customWidth="1"/>
    <col min="2" max="2" width="12.453125" customWidth="1"/>
    <col min="3" max="3" width="17.453125" customWidth="1"/>
    <col min="4" max="4" width="22" customWidth="1"/>
    <col min="5" max="5" width="19.453125" customWidth="1"/>
    <col min="6" max="6" width="14.453125" customWidth="1"/>
    <col min="7" max="7" width="26.1796875" customWidth="1"/>
    <col min="8" max="8" width="26.453125" customWidth="1"/>
    <col min="9" max="9" width="17.81640625" customWidth="1"/>
    <col min="15" max="15" width="25.81640625" customWidth="1"/>
    <col min="16" max="16" width="12.453125" customWidth="1"/>
    <col min="17" max="17" width="19.81640625" customWidth="1"/>
    <col min="18" max="19" width="12.453125" customWidth="1"/>
    <col min="20" max="21" width="16.453125" customWidth="1"/>
    <col min="22" max="22" width="10.81640625" customWidth="1"/>
  </cols>
  <sheetData>
    <row r="1" spans="1:5" x14ac:dyDescent="0.35">
      <c r="A1" s="465" t="s">
        <v>11</v>
      </c>
      <c r="B1" s="465"/>
      <c r="C1" s="465"/>
      <c r="D1" s="465"/>
      <c r="E1" s="465"/>
    </row>
    <row r="2" spans="1:5" x14ac:dyDescent="0.35">
      <c r="A2" s="466" t="s">
        <v>152</v>
      </c>
      <c r="B2" s="466"/>
      <c r="C2" s="466"/>
      <c r="D2" s="466"/>
      <c r="E2" s="466"/>
    </row>
    <row r="19" spans="1:5" x14ac:dyDescent="0.35">
      <c r="A19" t="s">
        <v>153</v>
      </c>
    </row>
    <row r="20" spans="1:5" x14ac:dyDescent="0.35">
      <c r="A20">
        <v>155400</v>
      </c>
      <c r="B20" t="s">
        <v>154</v>
      </c>
    </row>
    <row r="21" spans="1:5" x14ac:dyDescent="0.35">
      <c r="A21" s="466" t="s">
        <v>155</v>
      </c>
      <c r="B21" s="466"/>
      <c r="C21" s="466"/>
      <c r="D21" s="466"/>
      <c r="E21" s="466"/>
    </row>
    <row r="38" spans="1:5" x14ac:dyDescent="0.35">
      <c r="A38" t="s">
        <v>153</v>
      </c>
    </row>
    <row r="39" spans="1:5" x14ac:dyDescent="0.35">
      <c r="A39">
        <v>100800</v>
      </c>
      <c r="B39" t="s">
        <v>154</v>
      </c>
    </row>
    <row r="40" spans="1:5" x14ac:dyDescent="0.35">
      <c r="A40" s="466" t="s">
        <v>156</v>
      </c>
      <c r="B40" s="466"/>
      <c r="C40" s="466"/>
      <c r="D40" s="466"/>
      <c r="E40" s="466"/>
    </row>
    <row r="57" spans="1:5" ht="15" thickBot="1" x14ac:dyDescent="0.4">
      <c r="A57" t="s">
        <v>153</v>
      </c>
    </row>
    <row r="58" spans="1:5" ht="15" thickBot="1" x14ac:dyDescent="0.4">
      <c r="A58" s="7">
        <v>194000</v>
      </c>
      <c r="B58" t="s">
        <v>157</v>
      </c>
    </row>
    <row r="60" spans="1:5" x14ac:dyDescent="0.35">
      <c r="A60" s="465" t="s">
        <v>158</v>
      </c>
      <c r="B60" s="465"/>
      <c r="C60" s="465"/>
      <c r="D60" s="465"/>
      <c r="E60" s="465"/>
    </row>
    <row r="85" spans="1:37" s="8" customFormat="1" x14ac:dyDescent="0.3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3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x14ac:dyDescent="0.4"/>
    <row r="88" spans="1:37" ht="15" thickBot="1" x14ac:dyDescent="0.4">
      <c r="A88" s="9" t="s">
        <v>361</v>
      </c>
      <c r="B88" s="10">
        <f>(B86-B85)/B85</f>
        <v>1.0254083484573502</v>
      </c>
    </row>
    <row r="89" spans="1:37" x14ac:dyDescent="0.35">
      <c r="A89" s="465" t="s">
        <v>159</v>
      </c>
      <c r="B89" s="465"/>
      <c r="C89" s="465"/>
      <c r="D89" s="465"/>
      <c r="E89" s="465"/>
    </row>
    <row r="90" spans="1:37" x14ac:dyDescent="0.35">
      <c r="A90">
        <v>6.6290250000000004</v>
      </c>
      <c r="B90" t="s">
        <v>364</v>
      </c>
      <c r="E90" t="s">
        <v>369</v>
      </c>
    </row>
    <row r="91" spans="1:37" x14ac:dyDescent="0.35">
      <c r="A91">
        <f>1/A90</f>
        <v>0.15085174667466181</v>
      </c>
      <c r="B91" t="s">
        <v>365</v>
      </c>
      <c r="E91" t="s">
        <v>164</v>
      </c>
    </row>
    <row r="92" spans="1:37" x14ac:dyDescent="0.35">
      <c r="A92" s="11">
        <v>0.5</v>
      </c>
      <c r="B92" t="s">
        <v>366</v>
      </c>
      <c r="E92" t="s">
        <v>370</v>
      </c>
    </row>
    <row r="93" spans="1:37" x14ac:dyDescent="0.35">
      <c r="A93">
        <f>A92*A91</f>
        <v>7.5425873337330904E-2</v>
      </c>
      <c r="B93" t="s">
        <v>367</v>
      </c>
      <c r="E93" t="s">
        <v>164</v>
      </c>
    </row>
    <row r="94" spans="1:37" x14ac:dyDescent="0.35">
      <c r="A94">
        <f>1/A93</f>
        <v>13.258050000000001</v>
      </c>
      <c r="B94" t="s">
        <v>368</v>
      </c>
      <c r="E94" t="s">
        <v>164</v>
      </c>
      <c r="J94" s="11"/>
    </row>
    <row r="95" spans="1:37" ht="15" thickBot="1" x14ac:dyDescent="0.4">
      <c r="A95">
        <v>8.0274920000000005</v>
      </c>
      <c r="B95" t="s">
        <v>362</v>
      </c>
      <c r="E95" t="s">
        <v>371</v>
      </c>
      <c r="J95" s="11"/>
    </row>
    <row r="96" spans="1:37" ht="15" thickBot="1" x14ac:dyDescent="0.4">
      <c r="A96" s="12">
        <f>(A94-A95)/A95</f>
        <v>0.65158059329115492</v>
      </c>
      <c r="B96" t="s">
        <v>363</v>
      </c>
      <c r="C96" s="13"/>
      <c r="E96" t="s">
        <v>164</v>
      </c>
    </row>
    <row r="98" spans="1:5" x14ac:dyDescent="0.35">
      <c r="A98" s="465" t="s">
        <v>160</v>
      </c>
      <c r="B98" s="465"/>
      <c r="C98" s="465"/>
      <c r="D98" s="465"/>
      <c r="E98" s="465"/>
    </row>
    <row r="99" spans="1:5" x14ac:dyDescent="0.35">
      <c r="A99" s="13">
        <v>0.3</v>
      </c>
      <c r="B99" s="11" t="s">
        <v>373</v>
      </c>
    </row>
    <row r="100" spans="1:5" x14ac:dyDescent="0.35">
      <c r="A100">
        <v>63.5</v>
      </c>
      <c r="B100" t="s">
        <v>374</v>
      </c>
    </row>
    <row r="101" spans="1:5" x14ac:dyDescent="0.35">
      <c r="A101">
        <f>1/A100</f>
        <v>1.5748031496062992E-2</v>
      </c>
      <c r="B101" t="s">
        <v>372</v>
      </c>
    </row>
    <row r="102" spans="1:5" x14ac:dyDescent="0.35">
      <c r="A102" s="14">
        <f>A101*(1-A99)</f>
        <v>1.1023622047244094E-2</v>
      </c>
      <c r="B102" t="s">
        <v>375</v>
      </c>
    </row>
    <row r="103" spans="1:5" x14ac:dyDescent="0.35">
      <c r="A103" s="14">
        <f>1/A102</f>
        <v>90.714285714285722</v>
      </c>
      <c r="B103" t="s">
        <v>379</v>
      </c>
    </row>
    <row r="104" spans="1:5" x14ac:dyDescent="0.35">
      <c r="A104" s="13">
        <v>0.35</v>
      </c>
      <c r="B104" t="s">
        <v>376</v>
      </c>
    </row>
    <row r="105" spans="1:5" x14ac:dyDescent="0.35">
      <c r="A105">
        <f>A102*(1-A104)</f>
        <v>7.1653543307086615E-3</v>
      </c>
      <c r="B105" t="s">
        <v>377</v>
      </c>
    </row>
    <row r="106" spans="1:5" ht="15" thickBot="1" x14ac:dyDescent="0.4">
      <c r="A106">
        <f>1/A105</f>
        <v>139.56043956043956</v>
      </c>
      <c r="B106" t="s">
        <v>378</v>
      </c>
    </row>
    <row r="107" spans="1:5" ht="15" thickBot="1" x14ac:dyDescent="0.4">
      <c r="A107" s="12">
        <f>(A106-A103)/A103</f>
        <v>0.53846153846153832</v>
      </c>
      <c r="B107" t="s">
        <v>380</v>
      </c>
    </row>
    <row r="108" spans="1:5" x14ac:dyDescent="0.35">
      <c r="A108" s="15"/>
    </row>
    <row r="109" spans="1:5" x14ac:dyDescent="0.35">
      <c r="A109" s="465" t="s">
        <v>162</v>
      </c>
      <c r="B109" s="465"/>
      <c r="C109" s="465"/>
      <c r="D109" s="465"/>
      <c r="E109" s="465"/>
    </row>
    <row r="110" spans="1:5" ht="15" thickBot="1" x14ac:dyDescent="0.4"/>
    <row r="111" spans="1:5" ht="15" thickBot="1" x14ac:dyDescent="0.4">
      <c r="A111" s="12">
        <f>A122</f>
        <v>0.20481927710843381</v>
      </c>
      <c r="B111" t="s">
        <v>382</v>
      </c>
    </row>
    <row r="113" spans="1:12" x14ac:dyDescent="0.35">
      <c r="A113" s="465" t="s">
        <v>161</v>
      </c>
      <c r="B113" s="465"/>
      <c r="C113" s="465"/>
      <c r="D113" s="465"/>
      <c r="E113" s="465"/>
    </row>
    <row r="114" spans="1:12" x14ac:dyDescent="0.35">
      <c r="A114" s="13">
        <v>0.2</v>
      </c>
      <c r="B114" s="11" t="s">
        <v>373</v>
      </c>
    </row>
    <row r="115" spans="1:12" x14ac:dyDescent="0.35">
      <c r="A115">
        <v>1.95</v>
      </c>
      <c r="B115" t="s">
        <v>381</v>
      </c>
    </row>
    <row r="116" spans="1:12" x14ac:dyDescent="0.35">
      <c r="A116">
        <f>1/A115</f>
        <v>0.51282051282051289</v>
      </c>
      <c r="B116" t="s">
        <v>372</v>
      </c>
    </row>
    <row r="117" spans="1:12" x14ac:dyDescent="0.35">
      <c r="A117" s="14">
        <f>A116*(1-A114)</f>
        <v>0.41025641025641035</v>
      </c>
      <c r="B117" t="s">
        <v>375</v>
      </c>
    </row>
    <row r="118" spans="1:12" x14ac:dyDescent="0.35">
      <c r="A118" s="14">
        <f>1/A117</f>
        <v>2.4374999999999996</v>
      </c>
      <c r="B118" t="s">
        <v>379</v>
      </c>
    </row>
    <row r="119" spans="1:12" x14ac:dyDescent="0.35">
      <c r="A119" s="13">
        <v>0.17</v>
      </c>
      <c r="B119" t="s">
        <v>376</v>
      </c>
    </row>
    <row r="120" spans="1:12" x14ac:dyDescent="0.35">
      <c r="A120">
        <f>A117*(1-A119)</f>
        <v>0.34051282051282056</v>
      </c>
      <c r="B120" t="s">
        <v>377</v>
      </c>
    </row>
    <row r="121" spans="1:12" ht="15" thickBot="1" x14ac:dyDescent="0.4">
      <c r="A121">
        <f>1/A120</f>
        <v>2.9367469879518069</v>
      </c>
      <c r="B121" t="s">
        <v>378</v>
      </c>
    </row>
    <row r="122" spans="1:12" ht="15" thickBot="1" x14ac:dyDescent="0.4">
      <c r="A122" s="12">
        <f>(A121-A118)/A118</f>
        <v>0.20481927710843381</v>
      </c>
      <c r="B122" t="s">
        <v>380</v>
      </c>
    </row>
    <row r="124" spans="1:12" x14ac:dyDescent="0.35">
      <c r="A124" s="465" t="s">
        <v>383</v>
      </c>
      <c r="B124" s="465"/>
      <c r="C124" s="465"/>
      <c r="D124" s="465"/>
      <c r="E124" s="465"/>
      <c r="J124" s="16"/>
    </row>
    <row r="125" spans="1:12" x14ac:dyDescent="0.35">
      <c r="A125" s="17">
        <v>4.4824543659231753E-4</v>
      </c>
      <c r="B125" t="s">
        <v>385</v>
      </c>
      <c r="K125" s="11"/>
      <c r="L125" s="11"/>
    </row>
    <row r="126" spans="1:12" x14ac:dyDescent="0.35">
      <c r="A126">
        <v>1.27</v>
      </c>
      <c r="B126" t="s">
        <v>389</v>
      </c>
      <c r="F126" s="18"/>
      <c r="J126" s="1"/>
      <c r="K126" s="17"/>
      <c r="L126" s="17"/>
    </row>
    <row r="127" spans="1:12" x14ac:dyDescent="0.35">
      <c r="A127">
        <f>(1/CONVERT(A125/A126,"mi","km")*0.00105505585)</f>
        <v>1.857438352962903</v>
      </c>
      <c r="B127" t="s">
        <v>386</v>
      </c>
      <c r="K127" s="17"/>
      <c r="L127" s="17"/>
    </row>
    <row r="128" spans="1:12" x14ac:dyDescent="0.35">
      <c r="A128">
        <f>1/A127</f>
        <v>0.53837587578874124</v>
      </c>
      <c r="B128" t="s">
        <v>387</v>
      </c>
      <c r="F128" s="18"/>
      <c r="K128" s="13"/>
      <c r="L128" s="11"/>
    </row>
    <row r="129" spans="1:12" x14ac:dyDescent="0.35">
      <c r="A129">
        <v>1.07</v>
      </c>
      <c r="B129" t="s">
        <v>384</v>
      </c>
      <c r="F129" s="18"/>
      <c r="K129" s="13"/>
      <c r="L129" s="11"/>
    </row>
    <row r="130" spans="1:12" ht="15" thickBot="1" x14ac:dyDescent="0.4">
      <c r="A130">
        <f>1/A129</f>
        <v>0.93457943925233644</v>
      </c>
      <c r="B130" t="s">
        <v>388</v>
      </c>
      <c r="F130" s="18"/>
      <c r="K130" s="11"/>
      <c r="L130" s="11"/>
    </row>
    <row r="131" spans="1:12" ht="15" thickBot="1" x14ac:dyDescent="0.4">
      <c r="A131" s="12">
        <f>(A130-A128)/A128</f>
        <v>0.73592369435785332</v>
      </c>
      <c r="B131" t="s">
        <v>380</v>
      </c>
      <c r="F131" s="18"/>
    </row>
    <row r="133" spans="1:12" x14ac:dyDescent="0.35">
      <c r="A133" s="16"/>
      <c r="B133" s="11"/>
      <c r="C133" s="11"/>
    </row>
    <row r="134" spans="1:12" x14ac:dyDescent="0.35">
      <c r="A134" s="465" t="s">
        <v>100</v>
      </c>
      <c r="B134" s="465"/>
      <c r="C134" s="465"/>
      <c r="D134" s="465"/>
      <c r="E134" s="465"/>
    </row>
    <row r="135" spans="1:12" x14ac:dyDescent="0.35">
      <c r="A135" s="19" t="s">
        <v>400</v>
      </c>
      <c r="B135" s="20"/>
      <c r="C135" s="20"/>
      <c r="D135" s="20"/>
      <c r="E135" s="20"/>
      <c r="F135" s="20"/>
      <c r="G135" s="20"/>
    </row>
    <row r="136" spans="1:12" x14ac:dyDescent="0.35">
      <c r="A136" s="21"/>
      <c r="B136" s="462" t="s">
        <v>401</v>
      </c>
      <c r="C136" s="463"/>
      <c r="D136" s="463"/>
      <c r="E136" s="464"/>
      <c r="F136" s="20"/>
      <c r="G136" s="20"/>
    </row>
    <row r="137" spans="1:12" x14ac:dyDescent="0.35">
      <c r="A137" s="22"/>
      <c r="B137" s="462" t="s">
        <v>402</v>
      </c>
      <c r="C137" s="464"/>
      <c r="D137" s="462" t="s">
        <v>403</v>
      </c>
      <c r="E137" s="464"/>
      <c r="F137" s="20"/>
      <c r="G137" s="20"/>
    </row>
    <row r="138" spans="1:12" x14ac:dyDescent="0.35">
      <c r="A138" s="23" t="s">
        <v>404</v>
      </c>
      <c r="B138" s="24" t="s">
        <v>405</v>
      </c>
      <c r="C138" s="24" t="s">
        <v>406</v>
      </c>
      <c r="D138" s="24" t="s">
        <v>405</v>
      </c>
      <c r="E138" s="24" t="s">
        <v>406</v>
      </c>
      <c r="F138" s="20"/>
      <c r="G138" s="25" t="s">
        <v>407</v>
      </c>
    </row>
    <row r="139" spans="1:12" x14ac:dyDescent="0.35">
      <c r="A139" s="26" t="s">
        <v>408</v>
      </c>
      <c r="B139" s="27">
        <v>95</v>
      </c>
      <c r="C139" s="28">
        <v>95</v>
      </c>
      <c r="D139" s="27">
        <v>50</v>
      </c>
      <c r="E139" s="28">
        <v>50</v>
      </c>
      <c r="F139" s="25" t="s">
        <v>124</v>
      </c>
      <c r="G139" s="20">
        <f>(C139-E139)/C139</f>
        <v>0.47368421052631576</v>
      </c>
    </row>
    <row r="140" spans="1:12" x14ac:dyDescent="0.35">
      <c r="A140" s="29" t="s">
        <v>409</v>
      </c>
      <c r="B140" s="30">
        <v>100</v>
      </c>
      <c r="C140" s="31">
        <v>100</v>
      </c>
      <c r="D140" s="30">
        <v>70</v>
      </c>
      <c r="E140" s="31">
        <v>70</v>
      </c>
      <c r="F140" s="25" t="s">
        <v>124</v>
      </c>
      <c r="G140" s="20">
        <f t="shared" ref="G140:G156" si="0">(C140-E140)/C140</f>
        <v>0.3</v>
      </c>
    </row>
    <row r="141" spans="1:12" x14ac:dyDescent="0.35">
      <c r="A141" s="29" t="s">
        <v>410</v>
      </c>
      <c r="B141" s="30">
        <v>95</v>
      </c>
      <c r="C141" s="31">
        <v>95</v>
      </c>
      <c r="D141" s="30">
        <v>50</v>
      </c>
      <c r="E141" s="31">
        <v>50</v>
      </c>
      <c r="F141" s="25" t="s">
        <v>124</v>
      </c>
      <c r="G141" s="20">
        <f t="shared" si="0"/>
        <v>0.47368421052631576</v>
      </c>
    </row>
    <row r="142" spans="1:12" x14ac:dyDescent="0.35">
      <c r="A142" s="29" t="s">
        <v>411</v>
      </c>
      <c r="B142" s="30">
        <v>105</v>
      </c>
      <c r="C142" s="31">
        <v>105</v>
      </c>
      <c r="D142" s="30">
        <v>110</v>
      </c>
      <c r="E142" s="31">
        <v>110</v>
      </c>
      <c r="F142" s="32" t="s">
        <v>427</v>
      </c>
      <c r="G142" s="20">
        <f t="shared" si="0"/>
        <v>-4.7619047619047616E-2</v>
      </c>
    </row>
    <row r="143" spans="1:12" x14ac:dyDescent="0.35">
      <c r="A143" s="29" t="s">
        <v>412</v>
      </c>
      <c r="B143" s="30">
        <v>80</v>
      </c>
      <c r="C143" s="31">
        <v>80</v>
      </c>
      <c r="D143" s="30">
        <v>35</v>
      </c>
      <c r="E143" s="31">
        <v>35</v>
      </c>
      <c r="F143" s="25" t="s">
        <v>124</v>
      </c>
      <c r="G143" s="20">
        <f t="shared" si="0"/>
        <v>0.5625</v>
      </c>
    </row>
    <row r="144" spans="1:12" x14ac:dyDescent="0.35">
      <c r="A144" s="29" t="s">
        <v>413</v>
      </c>
      <c r="B144" s="30">
        <v>70</v>
      </c>
      <c r="C144" s="31">
        <v>70</v>
      </c>
      <c r="D144" s="30">
        <v>50</v>
      </c>
      <c r="E144" s="31">
        <v>50</v>
      </c>
      <c r="F144" s="25" t="s">
        <v>124</v>
      </c>
      <c r="G144" s="20">
        <f t="shared" si="0"/>
        <v>0.2857142857142857</v>
      </c>
    </row>
    <row r="145" spans="1:9" x14ac:dyDescent="0.35">
      <c r="A145" s="29" t="s">
        <v>414</v>
      </c>
      <c r="B145" s="30">
        <v>90</v>
      </c>
      <c r="C145" s="31">
        <v>90</v>
      </c>
      <c r="D145" s="30">
        <v>80</v>
      </c>
      <c r="E145" s="31">
        <v>80</v>
      </c>
      <c r="F145" s="25" t="s">
        <v>415</v>
      </c>
      <c r="G145" s="20">
        <f t="shared" si="0"/>
        <v>0.1111111111111111</v>
      </c>
    </row>
    <row r="146" spans="1:9" x14ac:dyDescent="0.35">
      <c r="A146" s="29" t="s">
        <v>416</v>
      </c>
      <c r="B146" s="30">
        <v>100</v>
      </c>
      <c r="C146" s="31">
        <v>100</v>
      </c>
      <c r="D146" s="30">
        <v>90</v>
      </c>
      <c r="E146" s="31">
        <v>90</v>
      </c>
      <c r="F146" s="25" t="s">
        <v>124</v>
      </c>
      <c r="G146" s="20">
        <f t="shared" si="0"/>
        <v>0.1</v>
      </c>
    </row>
    <row r="147" spans="1:9" x14ac:dyDescent="0.35">
      <c r="A147" s="29" t="s">
        <v>417</v>
      </c>
      <c r="B147" s="30">
        <v>80</v>
      </c>
      <c r="C147" s="31">
        <v>80</v>
      </c>
      <c r="D147" s="30">
        <v>40</v>
      </c>
      <c r="E147" s="31">
        <v>40</v>
      </c>
      <c r="F147" s="25" t="s">
        <v>124</v>
      </c>
      <c r="G147" s="20">
        <f t="shared" si="0"/>
        <v>0.5</v>
      </c>
    </row>
    <row r="148" spans="1:9" x14ac:dyDescent="0.35">
      <c r="A148" s="29" t="s">
        <v>418</v>
      </c>
      <c r="B148" s="30">
        <v>80</v>
      </c>
      <c r="C148" s="31">
        <v>80</v>
      </c>
      <c r="D148" s="30">
        <v>50</v>
      </c>
      <c r="E148" s="31">
        <v>50</v>
      </c>
      <c r="F148" s="25" t="s">
        <v>124</v>
      </c>
      <c r="G148" s="20">
        <f t="shared" si="0"/>
        <v>0.375</v>
      </c>
    </row>
    <row r="149" spans="1:9" x14ac:dyDescent="0.35">
      <c r="A149" s="29" t="s">
        <v>419</v>
      </c>
      <c r="B149" s="30">
        <v>90</v>
      </c>
      <c r="C149" s="31">
        <v>90</v>
      </c>
      <c r="D149" s="30">
        <v>80</v>
      </c>
      <c r="E149" s="31">
        <v>80</v>
      </c>
      <c r="F149" s="25" t="s">
        <v>415</v>
      </c>
      <c r="G149" s="20">
        <f t="shared" si="0"/>
        <v>0.1111111111111111</v>
      </c>
    </row>
    <row r="150" spans="1:9" x14ac:dyDescent="0.35">
      <c r="A150" s="29" t="s">
        <v>420</v>
      </c>
      <c r="B150" s="30">
        <v>95</v>
      </c>
      <c r="C150" s="31">
        <v>95</v>
      </c>
      <c r="D150" s="30">
        <v>90</v>
      </c>
      <c r="E150" s="31">
        <v>90</v>
      </c>
      <c r="F150" s="32" t="s">
        <v>427</v>
      </c>
      <c r="G150" s="20">
        <f t="shared" si="0"/>
        <v>5.2631578947368418E-2</v>
      </c>
    </row>
    <row r="151" spans="1:9" x14ac:dyDescent="0.35">
      <c r="A151" s="29" t="s">
        <v>421</v>
      </c>
      <c r="B151" s="30">
        <v>95</v>
      </c>
      <c r="C151" s="31">
        <v>95</v>
      </c>
      <c r="D151" s="30">
        <v>90</v>
      </c>
      <c r="E151" s="31">
        <v>90</v>
      </c>
      <c r="F151" s="32" t="s">
        <v>427</v>
      </c>
      <c r="G151" s="20">
        <f t="shared" si="0"/>
        <v>5.2631578947368418E-2</v>
      </c>
    </row>
    <row r="152" spans="1:9" x14ac:dyDescent="0.35">
      <c r="A152" s="29" t="s">
        <v>422</v>
      </c>
      <c r="B152" s="30">
        <v>80</v>
      </c>
      <c r="C152" s="31">
        <v>50</v>
      </c>
      <c r="D152" s="30">
        <v>30</v>
      </c>
      <c r="E152" s="31">
        <v>30</v>
      </c>
      <c r="F152" s="25" t="s">
        <v>123</v>
      </c>
      <c r="G152" s="20">
        <f>(C152-E152)/C152</f>
        <v>0.4</v>
      </c>
    </row>
    <row r="153" spans="1:9" x14ac:dyDescent="0.35">
      <c r="A153" s="29" t="s">
        <v>423</v>
      </c>
      <c r="B153" s="30">
        <v>90</v>
      </c>
      <c r="C153" s="31">
        <v>90</v>
      </c>
      <c r="D153" s="30">
        <v>70</v>
      </c>
      <c r="E153" s="31">
        <v>70</v>
      </c>
      <c r="F153" s="25" t="s">
        <v>120</v>
      </c>
      <c r="G153" s="20">
        <f t="shared" si="0"/>
        <v>0.22222222222222221</v>
      </c>
    </row>
    <row r="154" spans="1:9" x14ac:dyDescent="0.35">
      <c r="A154" s="29" t="s">
        <v>424</v>
      </c>
      <c r="B154" s="30">
        <v>95</v>
      </c>
      <c r="C154" s="31">
        <v>90</v>
      </c>
      <c r="D154" s="30">
        <v>80</v>
      </c>
      <c r="E154" s="31">
        <v>80</v>
      </c>
      <c r="F154" s="32" t="s">
        <v>427</v>
      </c>
      <c r="G154" s="20">
        <f t="shared" si="0"/>
        <v>0.1111111111111111</v>
      </c>
      <c r="I154" s="33"/>
    </row>
    <row r="155" spans="1:9" x14ac:dyDescent="0.35">
      <c r="A155" s="29" t="s">
        <v>425</v>
      </c>
      <c r="B155" s="30">
        <v>80</v>
      </c>
      <c r="C155" s="31">
        <v>65</v>
      </c>
      <c r="D155" s="30">
        <v>60</v>
      </c>
      <c r="E155" s="31">
        <v>30</v>
      </c>
      <c r="F155" s="25" t="s">
        <v>121</v>
      </c>
      <c r="G155" s="20">
        <f t="shared" si="0"/>
        <v>0.53846153846153844</v>
      </c>
    </row>
    <row r="156" spans="1:9" x14ac:dyDescent="0.35">
      <c r="A156" s="34" t="s">
        <v>426</v>
      </c>
      <c r="B156" s="35">
        <v>90</v>
      </c>
      <c r="C156" s="36">
        <v>90</v>
      </c>
      <c r="D156" s="35">
        <v>70</v>
      </c>
      <c r="E156" s="36">
        <v>70</v>
      </c>
      <c r="F156" s="25" t="s">
        <v>121</v>
      </c>
      <c r="G156" s="20">
        <f t="shared" si="0"/>
        <v>0.22222222222222221</v>
      </c>
    </row>
    <row r="157" spans="1:9" x14ac:dyDescent="0.35">
      <c r="A157" s="20"/>
      <c r="B157" s="20"/>
      <c r="C157" s="20"/>
      <c r="D157" s="20"/>
      <c r="E157" s="20"/>
      <c r="F157" s="20"/>
      <c r="G157" s="20"/>
    </row>
    <row r="158" spans="1:9" x14ac:dyDescent="0.35">
      <c r="A158" s="20"/>
      <c r="B158" s="20"/>
      <c r="C158" s="20"/>
      <c r="D158" s="20"/>
      <c r="E158" s="20"/>
      <c r="F158" s="20"/>
      <c r="G158" s="20"/>
    </row>
    <row r="159" spans="1:9" x14ac:dyDescent="0.35">
      <c r="A159" s="20" t="s">
        <v>124</v>
      </c>
      <c r="B159" s="20">
        <f>AVERAGEIF(F139:F156,A159,G139:G156)</f>
        <v>0.38382283834586467</v>
      </c>
      <c r="C159" s="20"/>
      <c r="D159" s="20"/>
      <c r="E159" s="20"/>
      <c r="F159" s="20"/>
      <c r="G159" s="20"/>
    </row>
    <row r="160" spans="1:9" x14ac:dyDescent="0.35">
      <c r="A160" s="20" t="s">
        <v>415</v>
      </c>
      <c r="B160" s="20">
        <f>AVERAGEIF(F139:F156,A160,G139:G156)</f>
        <v>0.1111111111111111</v>
      </c>
      <c r="C160" s="20"/>
      <c r="D160" s="20"/>
      <c r="E160" s="20"/>
      <c r="F160" s="20"/>
      <c r="G160" s="20"/>
    </row>
    <row r="161" spans="1:7" x14ac:dyDescent="0.35">
      <c r="A161" s="20" t="s">
        <v>123</v>
      </c>
      <c r="B161" s="20">
        <f>AVERAGEIF(F139:F156,A161,G139:G156)</f>
        <v>0.4</v>
      </c>
      <c r="C161" s="20"/>
      <c r="D161" s="20"/>
      <c r="E161" s="20"/>
      <c r="F161" s="20"/>
      <c r="G161" s="20"/>
    </row>
    <row r="162" spans="1:7" x14ac:dyDescent="0.35">
      <c r="A162" s="20" t="s">
        <v>120</v>
      </c>
      <c r="B162" s="20">
        <f>AVERAGEIF(F139:F156,A162,G139:G156)</f>
        <v>0.22222222222222221</v>
      </c>
      <c r="C162" s="20"/>
      <c r="D162" s="20"/>
      <c r="E162" s="20"/>
      <c r="F162" s="20"/>
      <c r="G162" s="20"/>
    </row>
    <row r="163" spans="1:7" x14ac:dyDescent="0.35">
      <c r="A163" s="20" t="s">
        <v>121</v>
      </c>
      <c r="B163" s="20">
        <f>AVERAGEIF(F139:F156,A163,G139:G156)</f>
        <v>0.38034188034188032</v>
      </c>
      <c r="C163" s="20"/>
      <c r="D163" s="20"/>
      <c r="E163" s="20"/>
      <c r="F163" s="20"/>
      <c r="G163" s="20"/>
    </row>
    <row r="165" spans="1:7" x14ac:dyDescent="0.35">
      <c r="A165" s="465" t="s">
        <v>165</v>
      </c>
      <c r="B165" s="465"/>
      <c r="C165" s="465"/>
      <c r="D165" s="465"/>
      <c r="E165" s="465"/>
    </row>
    <row r="166" spans="1:7" ht="15" thickBot="1" x14ac:dyDescent="0.4">
      <c r="A166" t="s">
        <v>166</v>
      </c>
      <c r="B166" s="13">
        <v>0.4</v>
      </c>
    </row>
    <row r="167" spans="1:7" ht="15" thickBot="1" x14ac:dyDescent="0.4">
      <c r="A167" t="s">
        <v>167</v>
      </c>
      <c r="B167" s="37">
        <f>(1+B166)^(1/(2020-2010))-1</f>
        <v>3.4219694129380196E-2</v>
      </c>
    </row>
    <row r="168" spans="1:7" x14ac:dyDescent="0.35">
      <c r="B168" s="38"/>
    </row>
    <row r="169" spans="1:7" x14ac:dyDescent="0.35">
      <c r="A169" s="465" t="s">
        <v>390</v>
      </c>
      <c r="B169" s="465"/>
    </row>
    <row r="170" spans="1:7" x14ac:dyDescent="0.35">
      <c r="A170" t="s">
        <v>391</v>
      </c>
      <c r="B170" s="39">
        <v>972.7</v>
      </c>
    </row>
    <row r="171" spans="1:7" ht="15" thickBot="1" x14ac:dyDescent="0.4">
      <c r="A171" t="s">
        <v>392</v>
      </c>
      <c r="B171" s="40">
        <f>400.9+53.5+276.5+255.7+63.5+462.5+B170+975.4+227.6+436.5</f>
        <v>4124.8</v>
      </c>
    </row>
    <row r="172" spans="1:7" ht="15" thickBot="1" x14ac:dyDescent="0.4">
      <c r="A172" t="s">
        <v>393</v>
      </c>
      <c r="B172" s="37">
        <f>B170/B171</f>
        <v>0.23581749418153608</v>
      </c>
    </row>
    <row r="173" spans="1:7" x14ac:dyDescent="0.35">
      <c r="B173" s="38"/>
    </row>
    <row r="174" spans="1:7" x14ac:dyDescent="0.35">
      <c r="A174" s="465" t="s">
        <v>172</v>
      </c>
      <c r="B174" s="465"/>
      <c r="C174" s="465"/>
      <c r="D174" s="465"/>
      <c r="E174" s="465"/>
    </row>
    <row r="175" spans="1:7" ht="15" thickBot="1" x14ac:dyDescent="0.4">
      <c r="A175" t="s">
        <v>399</v>
      </c>
      <c r="B175" s="38">
        <v>0.1246</v>
      </c>
    </row>
    <row r="176" spans="1:7" ht="15" thickBot="1" x14ac:dyDescent="0.4">
      <c r="A176" t="s">
        <v>395</v>
      </c>
      <c r="B176" s="37">
        <f>1-B175</f>
        <v>0.87539999999999996</v>
      </c>
    </row>
    <row r="178" spans="1:5" x14ac:dyDescent="0.35">
      <c r="A178" s="465" t="s">
        <v>168</v>
      </c>
      <c r="B178" s="465"/>
      <c r="C178" s="465"/>
      <c r="D178" s="465"/>
      <c r="E178" s="465"/>
    </row>
    <row r="179" spans="1:5" x14ac:dyDescent="0.35">
      <c r="A179" t="s">
        <v>397</v>
      </c>
      <c r="B179">
        <v>197000</v>
      </c>
    </row>
    <row r="180" spans="1:5" ht="15" thickBot="1" x14ac:dyDescent="0.4">
      <c r="A180" t="s">
        <v>398</v>
      </c>
      <c r="B180">
        <v>175000</v>
      </c>
    </row>
    <row r="181" spans="1:5" ht="15" thickBot="1" x14ac:dyDescent="0.4">
      <c r="A181" t="s">
        <v>169</v>
      </c>
      <c r="B181" s="12">
        <f>B179/B180</f>
        <v>1.1257142857142857</v>
      </c>
    </row>
    <row r="183" spans="1:5" x14ac:dyDescent="0.35">
      <c r="A183" s="465" t="s">
        <v>170</v>
      </c>
      <c r="B183" s="465"/>
      <c r="C183" s="465"/>
      <c r="D183" s="465"/>
      <c r="E183" s="465"/>
    </row>
    <row r="184" spans="1:5" x14ac:dyDescent="0.35">
      <c r="A184" t="s">
        <v>2249</v>
      </c>
      <c r="B184" s="162">
        <v>1.2E-2</v>
      </c>
    </row>
    <row r="185" spans="1:5" x14ac:dyDescent="0.35">
      <c r="A185" t="s">
        <v>2250</v>
      </c>
      <c r="B185" s="162">
        <v>2.4E-2</v>
      </c>
    </row>
    <row r="186" spans="1:5" x14ac:dyDescent="0.35">
      <c r="A186" t="s">
        <v>2251</v>
      </c>
      <c r="B186">
        <f>2050-2018+1</f>
        <v>33</v>
      </c>
    </row>
    <row r="187" spans="1:5" x14ac:dyDescent="0.35">
      <c r="A187" t="s">
        <v>2252</v>
      </c>
      <c r="B187" s="11">
        <f>(1-B184)^B186</f>
        <v>0.67139665221009714</v>
      </c>
    </row>
    <row r="188" spans="1:5" ht="15" thickBot="1" x14ac:dyDescent="0.4">
      <c r="A188" t="s">
        <v>2253</v>
      </c>
      <c r="B188" s="11">
        <f>(1-B185)^B186</f>
        <v>0.44858421050781644</v>
      </c>
    </row>
    <row r="189" spans="1:5" ht="15" thickBot="1" x14ac:dyDescent="0.4">
      <c r="A189" t="s">
        <v>2254</v>
      </c>
      <c r="B189" s="12">
        <f>(B187-B188)/B187</f>
        <v>0.33186409400289502</v>
      </c>
    </row>
    <row r="191" spans="1:5" x14ac:dyDescent="0.35">
      <c r="A191" s="465" t="s">
        <v>182</v>
      </c>
      <c r="B191" s="465"/>
      <c r="C191" s="465"/>
      <c r="D191" s="465"/>
      <c r="E191" s="465"/>
    </row>
    <row r="192" spans="1:5" x14ac:dyDescent="0.35">
      <c r="A192" s="16" t="s">
        <v>174</v>
      </c>
      <c r="B192" s="16" t="s">
        <v>175</v>
      </c>
      <c r="C192" s="16"/>
    </row>
    <row r="193" spans="1:9" x14ac:dyDescent="0.35">
      <c r="A193" t="s">
        <v>176</v>
      </c>
      <c r="B193" s="17">
        <v>15277777.777777778</v>
      </c>
      <c r="C193" t="s">
        <v>177</v>
      </c>
    </row>
    <row r="194" spans="1:9" x14ac:dyDescent="0.35">
      <c r="A194" t="s">
        <v>178</v>
      </c>
      <c r="B194" s="17">
        <f>3.4*10^6</f>
        <v>3400000</v>
      </c>
      <c r="C194" s="41"/>
    </row>
    <row r="195" spans="1:9" x14ac:dyDescent="0.35">
      <c r="A195" t="s">
        <v>179</v>
      </c>
      <c r="B195">
        <v>2</v>
      </c>
    </row>
    <row r="196" spans="1:9" ht="15" thickBot="1" x14ac:dyDescent="0.4">
      <c r="A196" t="s">
        <v>180</v>
      </c>
      <c r="B196" s="17">
        <f>B195*B194</f>
        <v>6800000</v>
      </c>
    </row>
    <row r="197" spans="1:9" ht="15" thickBot="1" x14ac:dyDescent="0.4">
      <c r="A197" t="s">
        <v>181</v>
      </c>
      <c r="B197" s="12">
        <f>B196/B193</f>
        <v>0.44509090909090909</v>
      </c>
    </row>
    <row r="199" spans="1:9" x14ac:dyDescent="0.35">
      <c r="A199" s="201" t="s">
        <v>2981</v>
      </c>
    </row>
    <row r="201" spans="1:9" x14ac:dyDescent="0.35">
      <c r="A201" s="202" t="s">
        <v>3002</v>
      </c>
      <c r="B201" s="461" t="s">
        <v>2985</v>
      </c>
      <c r="C201" s="461"/>
      <c r="D201" s="461"/>
      <c r="E201" s="461"/>
      <c r="F201" s="461"/>
      <c r="G201" s="461"/>
      <c r="H201" s="461"/>
      <c r="I201" s="461"/>
    </row>
    <row r="202" spans="1:9" x14ac:dyDescent="0.35">
      <c r="A202" s="42" t="s">
        <v>2986</v>
      </c>
      <c r="B202" s="42" t="s">
        <v>2987</v>
      </c>
      <c r="C202" s="42" t="s">
        <v>2988</v>
      </c>
      <c r="D202" s="42" t="s">
        <v>2989</v>
      </c>
      <c r="E202" s="42" t="s">
        <v>2343</v>
      </c>
      <c r="F202" s="42" t="s">
        <v>86</v>
      </c>
      <c r="G202" s="42" t="s">
        <v>2990</v>
      </c>
      <c r="H202" s="42" t="s">
        <v>2991</v>
      </c>
      <c r="I202" s="42" t="s">
        <v>2992</v>
      </c>
    </row>
    <row r="203" spans="1:9" x14ac:dyDescent="0.35">
      <c r="A203" s="42" t="s">
        <v>2993</v>
      </c>
      <c r="B203">
        <v>0</v>
      </c>
      <c r="C203">
        <v>6</v>
      </c>
      <c r="D203">
        <v>9</v>
      </c>
      <c r="E203">
        <v>25</v>
      </c>
      <c r="F203">
        <v>21</v>
      </c>
      <c r="G203">
        <v>215</v>
      </c>
      <c r="H203">
        <v>81</v>
      </c>
      <c r="I203">
        <v>134</v>
      </c>
    </row>
    <row r="204" spans="1:9" x14ac:dyDescent="0.35">
      <c r="A204" s="42" t="s">
        <v>2994</v>
      </c>
      <c r="B204">
        <v>4</v>
      </c>
      <c r="C204">
        <v>3</v>
      </c>
      <c r="D204">
        <v>15</v>
      </c>
      <c r="E204">
        <v>40</v>
      </c>
      <c r="F204">
        <v>43</v>
      </c>
      <c r="G204">
        <v>163</v>
      </c>
      <c r="H204">
        <v>56</v>
      </c>
      <c r="I204">
        <v>94</v>
      </c>
    </row>
    <row r="205" spans="1:9" ht="15" thickBot="1" x14ac:dyDescent="0.4">
      <c r="A205" s="42" t="s">
        <v>2995</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x14ac:dyDescent="0.4">
      <c r="A206" t="s">
        <v>2996</v>
      </c>
      <c r="B206" s="12">
        <v>-0.33</v>
      </c>
    </row>
    <row r="207" spans="1:9" ht="15" thickBot="1" x14ac:dyDescent="0.4">
      <c r="A207" t="s">
        <v>2997</v>
      </c>
      <c r="B207" s="12">
        <f>I205/I203</f>
        <v>-0.29850746268656714</v>
      </c>
    </row>
    <row r="209" spans="1:9" x14ac:dyDescent="0.35">
      <c r="A209" s="202" t="s">
        <v>3003</v>
      </c>
      <c r="B209" s="461" t="s">
        <v>2985</v>
      </c>
      <c r="C209" s="461"/>
      <c r="D209" s="461"/>
      <c r="E209" s="461"/>
      <c r="F209" s="461"/>
      <c r="G209" s="461"/>
      <c r="H209" s="461"/>
      <c r="I209" s="461"/>
    </row>
    <row r="210" spans="1:9" x14ac:dyDescent="0.35">
      <c r="A210" s="42" t="s">
        <v>2986</v>
      </c>
      <c r="B210" s="42" t="s">
        <v>2987</v>
      </c>
      <c r="C210" s="42" t="s">
        <v>2988</v>
      </c>
      <c r="D210" s="42" t="s">
        <v>2989</v>
      </c>
      <c r="E210" s="42" t="s">
        <v>2343</v>
      </c>
      <c r="F210" s="42" t="s">
        <v>86</v>
      </c>
      <c r="G210" s="42" t="s">
        <v>2990</v>
      </c>
      <c r="H210" s="42" t="s">
        <v>2991</v>
      </c>
      <c r="I210" s="42" t="s">
        <v>2992</v>
      </c>
    </row>
    <row r="211" spans="1:9" x14ac:dyDescent="0.35">
      <c r="A211" s="42" t="s">
        <v>2993</v>
      </c>
      <c r="B211">
        <v>0</v>
      </c>
      <c r="C211">
        <v>17</v>
      </c>
      <c r="D211">
        <v>18</v>
      </c>
      <c r="E211">
        <v>22</v>
      </c>
      <c r="F211">
        <v>12</v>
      </c>
      <c r="G211">
        <v>73</v>
      </c>
      <c r="H211">
        <v>21</v>
      </c>
      <c r="I211">
        <v>21</v>
      </c>
    </row>
    <row r="212" spans="1:9" x14ac:dyDescent="0.35">
      <c r="A212" s="42" t="s">
        <v>2994</v>
      </c>
      <c r="B212">
        <v>0</v>
      </c>
      <c r="C212">
        <v>15</v>
      </c>
      <c r="D212">
        <v>22</v>
      </c>
      <c r="E212">
        <v>39</v>
      </c>
      <c r="F212">
        <v>23</v>
      </c>
      <c r="G212">
        <v>51</v>
      </c>
      <c r="H212">
        <v>17</v>
      </c>
      <c r="I212">
        <v>19</v>
      </c>
    </row>
    <row r="213" spans="1:9" ht="15" thickBot="1" x14ac:dyDescent="0.4">
      <c r="A213" s="42" t="s">
        <v>2995</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x14ac:dyDescent="0.4">
      <c r="A214" t="s">
        <v>2996</v>
      </c>
      <c r="B214" s="12">
        <f>SUM(G213:H213)/SUM(G211:H211)</f>
        <v>-0.27659574468085107</v>
      </c>
    </row>
    <row r="215" spans="1:9" ht="15" thickBot="1" x14ac:dyDescent="0.4">
      <c r="A215" t="s">
        <v>2997</v>
      </c>
      <c r="B215" s="12">
        <f>I213/I211</f>
        <v>-9.5238095238095233E-2</v>
      </c>
    </row>
    <row r="217" spans="1:9" x14ac:dyDescent="0.35">
      <c r="A217" s="202" t="s">
        <v>3004</v>
      </c>
      <c r="B217" s="461" t="s">
        <v>2985</v>
      </c>
      <c r="C217" s="461"/>
      <c r="D217" s="461"/>
      <c r="E217" s="461"/>
    </row>
    <row r="218" spans="1:9" x14ac:dyDescent="0.35">
      <c r="A218" s="42" t="s">
        <v>2986</v>
      </c>
      <c r="B218" s="42" t="s">
        <v>2998</v>
      </c>
      <c r="C218" s="42" t="s">
        <v>2999</v>
      </c>
      <c r="D218" s="42" t="s">
        <v>3000</v>
      </c>
      <c r="E218" s="42" t="s">
        <v>86</v>
      </c>
    </row>
    <row r="219" spans="1:9" x14ac:dyDescent="0.35">
      <c r="A219" s="42" t="s">
        <v>2993</v>
      </c>
      <c r="B219">
        <v>112</v>
      </c>
      <c r="C219">
        <v>16</v>
      </c>
      <c r="D219">
        <v>9</v>
      </c>
      <c r="E219">
        <v>134</v>
      </c>
    </row>
    <row r="220" spans="1:9" x14ac:dyDescent="0.35">
      <c r="A220" s="42" t="s">
        <v>2994</v>
      </c>
      <c r="B220">
        <v>87</v>
      </c>
      <c r="C220">
        <v>17</v>
      </c>
      <c r="D220">
        <v>9</v>
      </c>
      <c r="E220">
        <v>151</v>
      </c>
    </row>
    <row r="221" spans="1:9" ht="15" thickBot="1" x14ac:dyDescent="0.4">
      <c r="A221" s="42" t="s">
        <v>2995</v>
      </c>
      <c r="B221">
        <f>B220-B219</f>
        <v>-25</v>
      </c>
      <c r="C221">
        <f t="shared" ref="C221:E221" si="9">C220-C219</f>
        <v>1</v>
      </c>
      <c r="D221">
        <f t="shared" si="9"/>
        <v>0</v>
      </c>
      <c r="E221">
        <f t="shared" si="9"/>
        <v>17</v>
      </c>
    </row>
    <row r="222" spans="1:9" ht="15" thickBot="1" x14ac:dyDescent="0.4">
      <c r="A222" t="s">
        <v>3001</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2014-07-10T20:44:47Z</dcterms:created>
  <dcterms:modified xsi:type="dcterms:W3CDTF">2025-09-23T20:24:08Z</dcterms:modified>
</cp:coreProperties>
</file>